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527"/>
  <workbookPr defaultThemeVersion="124226"/>
  <mc:AlternateContent xmlns:mc="http://schemas.openxmlformats.org/markup-compatibility/2006">
    <mc:Choice Requires="x15">
      <x15ac:absPath xmlns:x15ac="http://schemas.microsoft.com/office/spreadsheetml/2010/11/ac" url="O:\Todd L. Cooper, Jr\2021 Elections\110221\Canvass\"/>
    </mc:Choice>
  </mc:AlternateContent>
  <xr:revisionPtr revIDLastSave="0" documentId="13_ncr:1_{7FEB37D6-7E94-41F9-9301-D1E4932D96BB}" xr6:coauthVersionLast="47" xr6:coauthVersionMax="47" xr10:uidLastSave="{00000000-0000-0000-0000-000000000000}"/>
  <bookViews>
    <workbookView xWindow="-110" yWindow="-110" windowWidth="38620" windowHeight="21220" tabRatio="712" firstSheet="5" activeTab="6" xr2:uid="{00000000-000D-0000-FFFF-FFFF00000000}"/>
  </bookViews>
  <sheets>
    <sheet name="Judicial" sheetId="7" r:id="rId1"/>
    <sheet name="Cincinnati" sheetId="8" r:id="rId2"/>
    <sheet name="Other Cities" sheetId="2" r:id="rId3"/>
    <sheet name="Villages" sheetId="3" r:id="rId4"/>
    <sheet name="Townships" sheetId="4" r:id="rId5"/>
    <sheet name="Boards of Education" sheetId="5" r:id="rId6"/>
    <sheet name="Issues" sheetId="6" r:id="rId7"/>
  </sheets>
  <definedNames>
    <definedName name="_xlnm.Print_Area" localSheetId="5">'Boards of Education'!$A$1:$EE$3</definedName>
    <definedName name="_xlnm.Print_Area" localSheetId="1">Cincinnati!$A$1:$G$3</definedName>
    <definedName name="_xlnm.Print_Area" localSheetId="0">Judicial!$A$1:$H$3</definedName>
    <definedName name="_xlnm.Print_Area" localSheetId="2">'Other Cities'!$A$1:$EH$4</definedName>
    <definedName name="_xlnm.Print_Area" localSheetId="4">Townships!$A$1:$AO$3</definedName>
    <definedName name="_xlnm.Print_Area" localSheetId="3">Villages!$A$1:$DE$4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689" i="5" l="1"/>
  <c r="D688" i="5"/>
  <c r="O568" i="6"/>
  <c r="D195" i="8"/>
  <c r="D569" i="7"/>
  <c r="CS690" i="5" l="1"/>
  <c r="CS689" i="5"/>
  <c r="CS688" i="5"/>
  <c r="CS687" i="5"/>
  <c r="CS686" i="5"/>
  <c r="CS685" i="5"/>
  <c r="CS684" i="5"/>
  <c r="CS683" i="5"/>
  <c r="CS682" i="5"/>
  <c r="CS681" i="5"/>
  <c r="CS679" i="5"/>
  <c r="CS678" i="5"/>
  <c r="CS677" i="5"/>
  <c r="CS676" i="5"/>
  <c r="CS675" i="5"/>
  <c r="CS674" i="5"/>
  <c r="CS673" i="5"/>
  <c r="CS672" i="5"/>
  <c r="CS671" i="5"/>
  <c r="CS670" i="5"/>
  <c r="CS669" i="5"/>
  <c r="CS668" i="5"/>
  <c r="CS667" i="5"/>
  <c r="CS665" i="5"/>
  <c r="CS664" i="5"/>
  <c r="CS663" i="5"/>
  <c r="CS662" i="5"/>
  <c r="CS661" i="5"/>
  <c r="CS660" i="5"/>
  <c r="CS659" i="5"/>
  <c r="CS658" i="5"/>
  <c r="CS657" i="5"/>
  <c r="CS656" i="5"/>
  <c r="CS655" i="5"/>
  <c r="CS654" i="5"/>
  <c r="CS653" i="5"/>
  <c r="CS652" i="5"/>
  <c r="CS651" i="5"/>
  <c r="CS650" i="5"/>
  <c r="CS649" i="5"/>
  <c r="CS648" i="5"/>
  <c r="CS647" i="5"/>
  <c r="CS646" i="5"/>
  <c r="CS645" i="5"/>
  <c r="CS644" i="5"/>
  <c r="CS643" i="5"/>
  <c r="CS642" i="5"/>
  <c r="CS641" i="5"/>
  <c r="CS640" i="5"/>
  <c r="CS639" i="5"/>
  <c r="CS638" i="5"/>
  <c r="CS637" i="5"/>
  <c r="CS636" i="5"/>
  <c r="CS635" i="5"/>
  <c r="CS634" i="5"/>
  <c r="CS633" i="5"/>
  <c r="CS632" i="5"/>
  <c r="CS631" i="5"/>
  <c r="CS630" i="5"/>
  <c r="CS629" i="5"/>
  <c r="CS628" i="5"/>
  <c r="CS627" i="5"/>
  <c r="CS626" i="5"/>
  <c r="CS625" i="5"/>
  <c r="CS624" i="5"/>
  <c r="CS623" i="5"/>
  <c r="CS622" i="5"/>
  <c r="CS621" i="5"/>
  <c r="CS620" i="5"/>
  <c r="CS619" i="5"/>
  <c r="CS618" i="5"/>
  <c r="CS617" i="5"/>
  <c r="CS616" i="5"/>
  <c r="CS615" i="5"/>
  <c r="CS614" i="5"/>
  <c r="CS613" i="5"/>
  <c r="CS612" i="5"/>
  <c r="CS611" i="5"/>
  <c r="CS610" i="5"/>
  <c r="CS609" i="5"/>
  <c r="CS608" i="5"/>
  <c r="CS607" i="5"/>
  <c r="CS606" i="5"/>
  <c r="CS605" i="5"/>
  <c r="CS604" i="5"/>
  <c r="CS603" i="5"/>
  <c r="CS602" i="5"/>
  <c r="CS601" i="5"/>
  <c r="CS600" i="5"/>
  <c r="CS599" i="5"/>
  <c r="CS598" i="5"/>
  <c r="CS597" i="5"/>
  <c r="CS596" i="5"/>
  <c r="CS595" i="5"/>
  <c r="CS594" i="5"/>
  <c r="CS593" i="5"/>
  <c r="CS592" i="5"/>
  <c r="CS591" i="5"/>
  <c r="CS590" i="5"/>
  <c r="CS589" i="5"/>
  <c r="CS588" i="5"/>
  <c r="CS587" i="5"/>
  <c r="CS586" i="5"/>
  <c r="CS585" i="5"/>
  <c r="CS584" i="5"/>
  <c r="CS583" i="5"/>
  <c r="CS582" i="5"/>
  <c r="CS581" i="5"/>
  <c r="CS580" i="5"/>
  <c r="CS579" i="5"/>
  <c r="CS578" i="5"/>
  <c r="CS577" i="5"/>
  <c r="CS576" i="5"/>
  <c r="CS575" i="5"/>
  <c r="CS574" i="5"/>
  <c r="CS573" i="5"/>
  <c r="CS572" i="5"/>
  <c r="CR690" i="5"/>
  <c r="CR689" i="5"/>
  <c r="CR688" i="5"/>
  <c r="CR687" i="5"/>
  <c r="CR686" i="5"/>
  <c r="CR685" i="5"/>
  <c r="CR684" i="5"/>
  <c r="CR683" i="5"/>
  <c r="CR682" i="5"/>
  <c r="CR681" i="5"/>
  <c r="CR679" i="5"/>
  <c r="CR678" i="5"/>
  <c r="CR677" i="5"/>
  <c r="CR676" i="5"/>
  <c r="CR675" i="5"/>
  <c r="CR674" i="5"/>
  <c r="CR673" i="5"/>
  <c r="CR672" i="5"/>
  <c r="CR671" i="5"/>
  <c r="CR670" i="5"/>
  <c r="CR669" i="5"/>
  <c r="CR668" i="5"/>
  <c r="CR667" i="5"/>
  <c r="CR665" i="5"/>
  <c r="CR664" i="5"/>
  <c r="CR663" i="5"/>
  <c r="CR662" i="5"/>
  <c r="CR661" i="5"/>
  <c r="CR660" i="5"/>
  <c r="CR659" i="5"/>
  <c r="CR658" i="5"/>
  <c r="CR657" i="5"/>
  <c r="CR656" i="5"/>
  <c r="CR655" i="5"/>
  <c r="CR654" i="5"/>
  <c r="CR653" i="5"/>
  <c r="CR652" i="5"/>
  <c r="CR651" i="5"/>
  <c r="CR650" i="5"/>
  <c r="CR649" i="5"/>
  <c r="CR648" i="5"/>
  <c r="CR647" i="5"/>
  <c r="CR646" i="5"/>
  <c r="CR645" i="5"/>
  <c r="CR644" i="5"/>
  <c r="CR643" i="5"/>
  <c r="CR642" i="5"/>
  <c r="CR641" i="5"/>
  <c r="CR640" i="5"/>
  <c r="CR639" i="5"/>
  <c r="CR638" i="5"/>
  <c r="CR637" i="5"/>
  <c r="CR636" i="5"/>
  <c r="CR635" i="5"/>
  <c r="CR634" i="5"/>
  <c r="CR633" i="5"/>
  <c r="CR632" i="5"/>
  <c r="CR631" i="5"/>
  <c r="CR630" i="5"/>
  <c r="CR629" i="5"/>
  <c r="CR628" i="5"/>
  <c r="CR627" i="5"/>
  <c r="CR626" i="5"/>
  <c r="CR625" i="5"/>
  <c r="CR624" i="5"/>
  <c r="CR623" i="5"/>
  <c r="CR622" i="5"/>
  <c r="CR621" i="5"/>
  <c r="CR620" i="5"/>
  <c r="CR619" i="5"/>
  <c r="CR618" i="5"/>
  <c r="CR617" i="5"/>
  <c r="CR616" i="5"/>
  <c r="CR615" i="5"/>
  <c r="CR614" i="5"/>
  <c r="CR613" i="5"/>
  <c r="CR612" i="5"/>
  <c r="CR611" i="5"/>
  <c r="CR610" i="5"/>
  <c r="CR609" i="5"/>
  <c r="CR608" i="5"/>
  <c r="CR607" i="5"/>
  <c r="CR606" i="5"/>
  <c r="CR605" i="5"/>
  <c r="CR604" i="5"/>
  <c r="CR603" i="5"/>
  <c r="CR602" i="5"/>
  <c r="CR601" i="5"/>
  <c r="CR600" i="5"/>
  <c r="CR599" i="5"/>
  <c r="CR598" i="5"/>
  <c r="CR597" i="5"/>
  <c r="CR596" i="5"/>
  <c r="CR595" i="5"/>
  <c r="CR594" i="5"/>
  <c r="CR593" i="5"/>
  <c r="CR592" i="5"/>
  <c r="CR591" i="5"/>
  <c r="CR590" i="5"/>
  <c r="CR589" i="5"/>
  <c r="CR588" i="5"/>
  <c r="CR587" i="5"/>
  <c r="CR586" i="5"/>
  <c r="CR585" i="5"/>
  <c r="CR584" i="5"/>
  <c r="CR583" i="5"/>
  <c r="CR582" i="5"/>
  <c r="CR581" i="5"/>
  <c r="CR580" i="5"/>
  <c r="CR579" i="5"/>
  <c r="CR578" i="5"/>
  <c r="CR577" i="5"/>
  <c r="CR576" i="5"/>
  <c r="CR575" i="5"/>
  <c r="CR574" i="5"/>
  <c r="CR573" i="5"/>
  <c r="CR572" i="5"/>
  <c r="CU690" i="5"/>
  <c r="CU689" i="5"/>
  <c r="CU688" i="5"/>
  <c r="CU687" i="5"/>
  <c r="CU686" i="5"/>
  <c r="CU685" i="5"/>
  <c r="CU684" i="5"/>
  <c r="CU683" i="5"/>
  <c r="CU682" i="5"/>
  <c r="CU681" i="5"/>
  <c r="CU679" i="5"/>
  <c r="CU678" i="5"/>
  <c r="CU677" i="5"/>
  <c r="CU676" i="5"/>
  <c r="CU675" i="5"/>
  <c r="CU674" i="5"/>
  <c r="CU673" i="5"/>
  <c r="CU672" i="5"/>
  <c r="CU671" i="5"/>
  <c r="CU670" i="5"/>
  <c r="CU669" i="5"/>
  <c r="CU668" i="5"/>
  <c r="CU667" i="5"/>
  <c r="CU665" i="5"/>
  <c r="CU664" i="5"/>
  <c r="CU663" i="5"/>
  <c r="CU662" i="5"/>
  <c r="CU661" i="5"/>
  <c r="CU660" i="5"/>
  <c r="CU659" i="5"/>
  <c r="CU658" i="5"/>
  <c r="CU657" i="5"/>
  <c r="CU656" i="5"/>
  <c r="CU655" i="5"/>
  <c r="CU654" i="5"/>
  <c r="CU653" i="5"/>
  <c r="CU652" i="5"/>
  <c r="CU651" i="5"/>
  <c r="CU650" i="5"/>
  <c r="CU649" i="5"/>
  <c r="CU648" i="5"/>
  <c r="CU647" i="5"/>
  <c r="CU646" i="5"/>
  <c r="CU645" i="5"/>
  <c r="CU644" i="5"/>
  <c r="CU643" i="5"/>
  <c r="CU642" i="5"/>
  <c r="CU641" i="5"/>
  <c r="CU640" i="5"/>
  <c r="CU639" i="5"/>
  <c r="CU638" i="5"/>
  <c r="CU637" i="5"/>
  <c r="CU636" i="5"/>
  <c r="CU635" i="5"/>
  <c r="CU634" i="5"/>
  <c r="CU633" i="5"/>
  <c r="CU632" i="5"/>
  <c r="CU631" i="5"/>
  <c r="CU630" i="5"/>
  <c r="CU629" i="5"/>
  <c r="CU628" i="5"/>
  <c r="CU627" i="5"/>
  <c r="CU626" i="5"/>
  <c r="CU625" i="5"/>
  <c r="CU624" i="5"/>
  <c r="CU623" i="5"/>
  <c r="CU622" i="5"/>
  <c r="CU621" i="5"/>
  <c r="CU620" i="5"/>
  <c r="CU619" i="5"/>
  <c r="CU618" i="5"/>
  <c r="CU617" i="5"/>
  <c r="CU616" i="5"/>
  <c r="CU615" i="5"/>
  <c r="CU614" i="5"/>
  <c r="CU613" i="5"/>
  <c r="CU612" i="5"/>
  <c r="CU611" i="5"/>
  <c r="CU610" i="5"/>
  <c r="CU609" i="5"/>
  <c r="CU608" i="5"/>
  <c r="CU607" i="5"/>
  <c r="CU606" i="5"/>
  <c r="CU605" i="5"/>
  <c r="CU604" i="5"/>
  <c r="CU603" i="5"/>
  <c r="CU602" i="5"/>
  <c r="CU601" i="5"/>
  <c r="CU600" i="5"/>
  <c r="CU599" i="5"/>
  <c r="CU598" i="5"/>
  <c r="CU597" i="5"/>
  <c r="CU596" i="5"/>
  <c r="CU595" i="5"/>
  <c r="CU594" i="5"/>
  <c r="CU593" i="5"/>
  <c r="CU592" i="5"/>
  <c r="CU591" i="5"/>
  <c r="CU590" i="5"/>
  <c r="CU589" i="5"/>
  <c r="CU588" i="5"/>
  <c r="CU587" i="5"/>
  <c r="CU586" i="5"/>
  <c r="CU585" i="5"/>
  <c r="CU584" i="5"/>
  <c r="CU583" i="5"/>
  <c r="CU582" i="5"/>
  <c r="CU581" i="5"/>
  <c r="CU580" i="5"/>
  <c r="CU579" i="5"/>
  <c r="CU578" i="5"/>
  <c r="CU577" i="5"/>
  <c r="CU576" i="5"/>
  <c r="CU575" i="5"/>
  <c r="CU574" i="5"/>
  <c r="CU573" i="5"/>
  <c r="CU572" i="5"/>
  <c r="ED690" i="5"/>
  <c r="ED689" i="5"/>
  <c r="ED688" i="5"/>
  <c r="ED687" i="5"/>
  <c r="ED686" i="5"/>
  <c r="ED685" i="5"/>
  <c r="ED684" i="5"/>
  <c r="ED683" i="5"/>
  <c r="ED682" i="5"/>
  <c r="ED681" i="5"/>
  <c r="ED680" i="5"/>
  <c r="ED679" i="5"/>
  <c r="ED678" i="5"/>
  <c r="ED677" i="5"/>
  <c r="ED676" i="5"/>
  <c r="ED675" i="5"/>
  <c r="ED674" i="5"/>
  <c r="ED672" i="5"/>
  <c r="ED671" i="5"/>
  <c r="ED670" i="5"/>
  <c r="ED669" i="5"/>
  <c r="ED668" i="5"/>
  <c r="ED667" i="5"/>
  <c r="ED666" i="5"/>
  <c r="ED665" i="5"/>
  <c r="ED664" i="5"/>
  <c r="ED663" i="5"/>
  <c r="ED662" i="5"/>
  <c r="ED661" i="5"/>
  <c r="ED660" i="5"/>
  <c r="ED659" i="5"/>
  <c r="ED658" i="5"/>
  <c r="ED657" i="5"/>
  <c r="ED656" i="5"/>
  <c r="ED655" i="5"/>
  <c r="ED654" i="5"/>
  <c r="ED653" i="5"/>
  <c r="ED652" i="5"/>
  <c r="ED651" i="5"/>
  <c r="ED650" i="5"/>
  <c r="ED649" i="5"/>
  <c r="ED648" i="5"/>
  <c r="ED647" i="5"/>
  <c r="ED646" i="5"/>
  <c r="ED645" i="5"/>
  <c r="ED644" i="5"/>
  <c r="ED643" i="5"/>
  <c r="ED642" i="5"/>
  <c r="ED641" i="5"/>
  <c r="ED640" i="5"/>
  <c r="ED639" i="5"/>
  <c r="ED638" i="5"/>
  <c r="ED637" i="5"/>
  <c r="ED636" i="5"/>
  <c r="ED635" i="5"/>
  <c r="ED634" i="5"/>
  <c r="ED633" i="5"/>
  <c r="ED632" i="5"/>
  <c r="ED631" i="5"/>
  <c r="ED630" i="5"/>
  <c r="ED629" i="5"/>
  <c r="ED628" i="5"/>
  <c r="ED627" i="5"/>
  <c r="ED626" i="5"/>
  <c r="ED625" i="5"/>
  <c r="ED624" i="5"/>
  <c r="ED623" i="5"/>
  <c r="ED622" i="5"/>
  <c r="ED621" i="5"/>
  <c r="ED620" i="5"/>
  <c r="ED619" i="5"/>
  <c r="ED618" i="5"/>
  <c r="ED617" i="5"/>
  <c r="ED616" i="5"/>
  <c r="ED615" i="5"/>
  <c r="ED614" i="5"/>
  <c r="ED613" i="5"/>
  <c r="ED612" i="5"/>
  <c r="ED611" i="5"/>
  <c r="ED610" i="5"/>
  <c r="ED609" i="5"/>
  <c r="ED608" i="5"/>
  <c r="ED607" i="5"/>
  <c r="ED606" i="5"/>
  <c r="ED605" i="5"/>
  <c r="ED604" i="5"/>
  <c r="ED603" i="5"/>
  <c r="ED602" i="5"/>
  <c r="ED601" i="5"/>
  <c r="ED600" i="5"/>
  <c r="ED599" i="5"/>
  <c r="ED598" i="5"/>
  <c r="ED597" i="5"/>
  <c r="ED596" i="5"/>
  <c r="ED595" i="5"/>
  <c r="ED594" i="5"/>
  <c r="ED593" i="5"/>
  <c r="ED592" i="5"/>
  <c r="ED591" i="5"/>
  <c r="ED590" i="5"/>
  <c r="ED589" i="5"/>
  <c r="ED588" i="5"/>
  <c r="ED587" i="5"/>
  <c r="ED586" i="5"/>
  <c r="ED585" i="5"/>
  <c r="ED584" i="5"/>
  <c r="ED583" i="5"/>
  <c r="ED582" i="5"/>
  <c r="ED581" i="5"/>
  <c r="ED580" i="5"/>
  <c r="ED579" i="5"/>
  <c r="ED578" i="5"/>
  <c r="ED577" i="5"/>
  <c r="ED576" i="5"/>
  <c r="ED575" i="5"/>
  <c r="ED574" i="5"/>
  <c r="ED573" i="5"/>
  <c r="ED572" i="5"/>
  <c r="ED568" i="5"/>
  <c r="ED569" i="5" s="1"/>
  <c r="EA690" i="5"/>
  <c r="EA689" i="5"/>
  <c r="EA688" i="5"/>
  <c r="EA687" i="5"/>
  <c r="EA686" i="5"/>
  <c r="EA685" i="5"/>
  <c r="EA684" i="5"/>
  <c r="EA683" i="5"/>
  <c r="EA682" i="5"/>
  <c r="EA681" i="5"/>
  <c r="EA680" i="5"/>
  <c r="EA679" i="5"/>
  <c r="EA678" i="5"/>
  <c r="EA677" i="5"/>
  <c r="EA676" i="5"/>
  <c r="EA675" i="5"/>
  <c r="EA674" i="5"/>
  <c r="EA672" i="5"/>
  <c r="EA671" i="5"/>
  <c r="EA670" i="5"/>
  <c r="EA669" i="5"/>
  <c r="EA668" i="5"/>
  <c r="EA667" i="5"/>
  <c r="EA666" i="5"/>
  <c r="EA665" i="5"/>
  <c r="EA664" i="5"/>
  <c r="EA663" i="5"/>
  <c r="EA662" i="5"/>
  <c r="EA661" i="5"/>
  <c r="EA660" i="5"/>
  <c r="EA659" i="5"/>
  <c r="EA658" i="5"/>
  <c r="EA657" i="5"/>
  <c r="EA656" i="5"/>
  <c r="EA655" i="5"/>
  <c r="EA654" i="5"/>
  <c r="EA653" i="5"/>
  <c r="EA652" i="5"/>
  <c r="EA651" i="5"/>
  <c r="EA650" i="5"/>
  <c r="EA649" i="5"/>
  <c r="EA648" i="5"/>
  <c r="EA647" i="5"/>
  <c r="EA646" i="5"/>
  <c r="EA645" i="5"/>
  <c r="EA644" i="5"/>
  <c r="EA643" i="5"/>
  <c r="EA642" i="5"/>
  <c r="EA641" i="5"/>
  <c r="EA640" i="5"/>
  <c r="EA639" i="5"/>
  <c r="EA638" i="5"/>
  <c r="EA637" i="5"/>
  <c r="EA636" i="5"/>
  <c r="EA635" i="5"/>
  <c r="EA634" i="5"/>
  <c r="EA633" i="5"/>
  <c r="EA632" i="5"/>
  <c r="EA631" i="5"/>
  <c r="EA630" i="5"/>
  <c r="EA629" i="5"/>
  <c r="EA628" i="5"/>
  <c r="EA627" i="5"/>
  <c r="EA626" i="5"/>
  <c r="EA625" i="5"/>
  <c r="EA624" i="5"/>
  <c r="EA623" i="5"/>
  <c r="EA622" i="5"/>
  <c r="EA621" i="5"/>
  <c r="EA620" i="5"/>
  <c r="EA619" i="5"/>
  <c r="EA618" i="5"/>
  <c r="EA617" i="5"/>
  <c r="EA616" i="5"/>
  <c r="EA615" i="5"/>
  <c r="EA614" i="5"/>
  <c r="EA613" i="5"/>
  <c r="EA612" i="5"/>
  <c r="EA611" i="5"/>
  <c r="EA610" i="5"/>
  <c r="EA609" i="5"/>
  <c r="EA608" i="5"/>
  <c r="EA607" i="5"/>
  <c r="EA606" i="5"/>
  <c r="EA605" i="5"/>
  <c r="EA604" i="5"/>
  <c r="EA603" i="5"/>
  <c r="EA602" i="5"/>
  <c r="EA601" i="5"/>
  <c r="EA600" i="5"/>
  <c r="EA599" i="5"/>
  <c r="EA598" i="5"/>
  <c r="EA597" i="5"/>
  <c r="EA596" i="5"/>
  <c r="EA595" i="5"/>
  <c r="EA594" i="5"/>
  <c r="EA593" i="5"/>
  <c r="EA592" i="5"/>
  <c r="EA591" i="5"/>
  <c r="EA590" i="5"/>
  <c r="EA589" i="5"/>
  <c r="EA588" i="5"/>
  <c r="EA587" i="5"/>
  <c r="EA586" i="5"/>
  <c r="EA585" i="5"/>
  <c r="EA584" i="5"/>
  <c r="EA583" i="5"/>
  <c r="EA582" i="5"/>
  <c r="EA581" i="5"/>
  <c r="EA580" i="5"/>
  <c r="EA579" i="5"/>
  <c r="EA578" i="5"/>
  <c r="EA577" i="5"/>
  <c r="EA576" i="5"/>
  <c r="EA575" i="5"/>
  <c r="EA574" i="5"/>
  <c r="EA573" i="5"/>
  <c r="EA572" i="5"/>
  <c r="EA568" i="5"/>
  <c r="EA569" i="5" s="1"/>
  <c r="DZ690" i="5"/>
  <c r="DZ689" i="5"/>
  <c r="DZ688" i="5"/>
  <c r="DZ687" i="5"/>
  <c r="DZ686" i="5"/>
  <c r="DZ685" i="5"/>
  <c r="DZ684" i="5"/>
  <c r="DZ683" i="5"/>
  <c r="DZ682" i="5"/>
  <c r="DZ681" i="5"/>
  <c r="DZ680" i="5"/>
  <c r="DZ679" i="5"/>
  <c r="DZ678" i="5"/>
  <c r="DZ677" i="5"/>
  <c r="DZ676" i="5"/>
  <c r="DZ675" i="5"/>
  <c r="DZ674" i="5"/>
  <c r="DZ672" i="5"/>
  <c r="DZ671" i="5"/>
  <c r="DZ670" i="5"/>
  <c r="DZ669" i="5"/>
  <c r="DZ668" i="5"/>
  <c r="DZ667" i="5"/>
  <c r="DZ666" i="5"/>
  <c r="DZ665" i="5"/>
  <c r="DZ664" i="5"/>
  <c r="DZ663" i="5"/>
  <c r="DZ662" i="5"/>
  <c r="DZ661" i="5"/>
  <c r="DZ660" i="5"/>
  <c r="DZ659" i="5"/>
  <c r="DZ658" i="5"/>
  <c r="DZ657" i="5"/>
  <c r="DZ656" i="5"/>
  <c r="DZ655" i="5"/>
  <c r="DZ654" i="5"/>
  <c r="DZ653" i="5"/>
  <c r="DZ652" i="5"/>
  <c r="DZ651" i="5"/>
  <c r="DZ650" i="5"/>
  <c r="DZ649" i="5"/>
  <c r="DZ648" i="5"/>
  <c r="DZ647" i="5"/>
  <c r="DZ646" i="5"/>
  <c r="DZ645" i="5"/>
  <c r="DZ644" i="5"/>
  <c r="DZ643" i="5"/>
  <c r="DZ642" i="5"/>
  <c r="DZ641" i="5"/>
  <c r="DZ640" i="5"/>
  <c r="DZ639" i="5"/>
  <c r="DZ638" i="5"/>
  <c r="DZ637" i="5"/>
  <c r="DZ636" i="5"/>
  <c r="DZ635" i="5"/>
  <c r="DZ634" i="5"/>
  <c r="DZ633" i="5"/>
  <c r="DZ632" i="5"/>
  <c r="DZ631" i="5"/>
  <c r="DZ630" i="5"/>
  <c r="DZ629" i="5"/>
  <c r="DZ628" i="5"/>
  <c r="DZ627" i="5"/>
  <c r="DZ626" i="5"/>
  <c r="DZ625" i="5"/>
  <c r="DZ624" i="5"/>
  <c r="DZ623" i="5"/>
  <c r="DZ622" i="5"/>
  <c r="DZ621" i="5"/>
  <c r="DZ620" i="5"/>
  <c r="DZ619" i="5"/>
  <c r="DZ618" i="5"/>
  <c r="DZ617" i="5"/>
  <c r="DZ616" i="5"/>
  <c r="DZ615" i="5"/>
  <c r="DZ614" i="5"/>
  <c r="DZ613" i="5"/>
  <c r="DZ612" i="5"/>
  <c r="DZ611" i="5"/>
  <c r="DZ610" i="5"/>
  <c r="DZ609" i="5"/>
  <c r="DZ608" i="5"/>
  <c r="DZ607" i="5"/>
  <c r="DZ606" i="5"/>
  <c r="DZ605" i="5"/>
  <c r="DZ604" i="5"/>
  <c r="DZ603" i="5"/>
  <c r="DZ602" i="5"/>
  <c r="DZ601" i="5"/>
  <c r="DZ600" i="5"/>
  <c r="DZ599" i="5"/>
  <c r="DZ598" i="5"/>
  <c r="DZ597" i="5"/>
  <c r="DZ596" i="5"/>
  <c r="DZ595" i="5"/>
  <c r="DZ594" i="5"/>
  <c r="DZ593" i="5"/>
  <c r="DZ592" i="5"/>
  <c r="DZ591" i="5"/>
  <c r="DZ590" i="5"/>
  <c r="DZ589" i="5"/>
  <c r="DZ588" i="5"/>
  <c r="DZ587" i="5"/>
  <c r="DZ586" i="5"/>
  <c r="DZ585" i="5"/>
  <c r="DZ584" i="5"/>
  <c r="DZ583" i="5"/>
  <c r="DZ582" i="5"/>
  <c r="DZ581" i="5"/>
  <c r="DZ580" i="5"/>
  <c r="DZ579" i="5"/>
  <c r="DZ578" i="5"/>
  <c r="DZ577" i="5"/>
  <c r="DZ576" i="5"/>
  <c r="DZ575" i="5"/>
  <c r="DZ574" i="5"/>
  <c r="DZ573" i="5"/>
  <c r="DZ572" i="5"/>
  <c r="DZ568" i="5"/>
  <c r="DZ569" i="5" s="1"/>
  <c r="DW690" i="5"/>
  <c r="DW689" i="5"/>
  <c r="DW688" i="5"/>
  <c r="DW687" i="5"/>
  <c r="DW686" i="5"/>
  <c r="DW685" i="5"/>
  <c r="DW684" i="5"/>
  <c r="DW683" i="5"/>
  <c r="DW682" i="5"/>
  <c r="DW681" i="5"/>
  <c r="DW680" i="5"/>
  <c r="DW679" i="5"/>
  <c r="DW678" i="5"/>
  <c r="DW677" i="5"/>
  <c r="DW676" i="5"/>
  <c r="DW675" i="5"/>
  <c r="DW674" i="5"/>
  <c r="DW672" i="5"/>
  <c r="DW671" i="5"/>
  <c r="DW670" i="5"/>
  <c r="DW669" i="5"/>
  <c r="DW668" i="5"/>
  <c r="DW667" i="5"/>
  <c r="DW666" i="5"/>
  <c r="DW665" i="5"/>
  <c r="DW664" i="5"/>
  <c r="DW663" i="5"/>
  <c r="DW662" i="5"/>
  <c r="DW661" i="5"/>
  <c r="DW660" i="5"/>
  <c r="DW659" i="5"/>
  <c r="DW658" i="5"/>
  <c r="DW657" i="5"/>
  <c r="DW656" i="5"/>
  <c r="DW655" i="5"/>
  <c r="DW654" i="5"/>
  <c r="DW653" i="5"/>
  <c r="DW652" i="5"/>
  <c r="DW651" i="5"/>
  <c r="DW650" i="5"/>
  <c r="DW649" i="5"/>
  <c r="DW648" i="5"/>
  <c r="DW647" i="5"/>
  <c r="DW646" i="5"/>
  <c r="DW645" i="5"/>
  <c r="DW644" i="5"/>
  <c r="DW643" i="5"/>
  <c r="DW642" i="5"/>
  <c r="DW641" i="5"/>
  <c r="DW640" i="5"/>
  <c r="DW639" i="5"/>
  <c r="DW638" i="5"/>
  <c r="DW637" i="5"/>
  <c r="DW636" i="5"/>
  <c r="DW635" i="5"/>
  <c r="DW634" i="5"/>
  <c r="DW633" i="5"/>
  <c r="DW632" i="5"/>
  <c r="DW631" i="5"/>
  <c r="DW630" i="5"/>
  <c r="DW629" i="5"/>
  <c r="DW628" i="5"/>
  <c r="DW627" i="5"/>
  <c r="DW626" i="5"/>
  <c r="DW625" i="5"/>
  <c r="DW624" i="5"/>
  <c r="DW623" i="5"/>
  <c r="DW622" i="5"/>
  <c r="DW621" i="5"/>
  <c r="DW620" i="5"/>
  <c r="DW619" i="5"/>
  <c r="DW618" i="5"/>
  <c r="DW617" i="5"/>
  <c r="DW616" i="5"/>
  <c r="DW615" i="5"/>
  <c r="DW614" i="5"/>
  <c r="DW613" i="5"/>
  <c r="DW612" i="5"/>
  <c r="DW611" i="5"/>
  <c r="DW610" i="5"/>
  <c r="DW609" i="5"/>
  <c r="DW608" i="5"/>
  <c r="DW607" i="5"/>
  <c r="DW606" i="5"/>
  <c r="DW605" i="5"/>
  <c r="DW604" i="5"/>
  <c r="DW603" i="5"/>
  <c r="DW602" i="5"/>
  <c r="DW601" i="5"/>
  <c r="DW600" i="5"/>
  <c r="DW599" i="5"/>
  <c r="DW598" i="5"/>
  <c r="DW597" i="5"/>
  <c r="DW596" i="5"/>
  <c r="DW595" i="5"/>
  <c r="DW594" i="5"/>
  <c r="DW593" i="5"/>
  <c r="DW592" i="5"/>
  <c r="DW591" i="5"/>
  <c r="DW590" i="5"/>
  <c r="DW589" i="5"/>
  <c r="DW588" i="5"/>
  <c r="DW587" i="5"/>
  <c r="DW586" i="5"/>
  <c r="DW585" i="5"/>
  <c r="DW584" i="5"/>
  <c r="DW583" i="5"/>
  <c r="DW582" i="5"/>
  <c r="DW581" i="5"/>
  <c r="DW580" i="5"/>
  <c r="DW579" i="5"/>
  <c r="DW578" i="5"/>
  <c r="DW577" i="5"/>
  <c r="DW576" i="5"/>
  <c r="DW575" i="5"/>
  <c r="DW574" i="5"/>
  <c r="DW573" i="5"/>
  <c r="DW572" i="5"/>
  <c r="DW568" i="5"/>
  <c r="DW569" i="5" s="1"/>
  <c r="DV690" i="5"/>
  <c r="DV689" i="5"/>
  <c r="DV688" i="5"/>
  <c r="DV687" i="5"/>
  <c r="DV686" i="5"/>
  <c r="DV685" i="5"/>
  <c r="DV684" i="5"/>
  <c r="DV683" i="5"/>
  <c r="DV682" i="5"/>
  <c r="DV681" i="5"/>
  <c r="DV680" i="5"/>
  <c r="DV679" i="5"/>
  <c r="DV678" i="5"/>
  <c r="DV677" i="5"/>
  <c r="DV676" i="5"/>
  <c r="DV675" i="5"/>
  <c r="DV674" i="5"/>
  <c r="DV672" i="5"/>
  <c r="DV671" i="5"/>
  <c r="DV670" i="5"/>
  <c r="DV669" i="5"/>
  <c r="DV668" i="5"/>
  <c r="DV667" i="5"/>
  <c r="DV666" i="5"/>
  <c r="DV665" i="5"/>
  <c r="DV664" i="5"/>
  <c r="DV663" i="5"/>
  <c r="DV662" i="5"/>
  <c r="DV661" i="5"/>
  <c r="DV660" i="5"/>
  <c r="DV659" i="5"/>
  <c r="DV658" i="5"/>
  <c r="DV657" i="5"/>
  <c r="DV656" i="5"/>
  <c r="DV655" i="5"/>
  <c r="DV654" i="5"/>
  <c r="DV653" i="5"/>
  <c r="DV652" i="5"/>
  <c r="DV651" i="5"/>
  <c r="DV650" i="5"/>
  <c r="DV649" i="5"/>
  <c r="DV648" i="5"/>
  <c r="DV647" i="5"/>
  <c r="DV646" i="5"/>
  <c r="DV645" i="5"/>
  <c r="DV644" i="5"/>
  <c r="DV643" i="5"/>
  <c r="DV642" i="5"/>
  <c r="DV641" i="5"/>
  <c r="DV640" i="5"/>
  <c r="DV639" i="5"/>
  <c r="DV638" i="5"/>
  <c r="DV637" i="5"/>
  <c r="DV636" i="5"/>
  <c r="DV635" i="5"/>
  <c r="DV634" i="5"/>
  <c r="DV633" i="5"/>
  <c r="DV632" i="5"/>
  <c r="DV631" i="5"/>
  <c r="DV630" i="5"/>
  <c r="DV629" i="5"/>
  <c r="DV628" i="5"/>
  <c r="DV627" i="5"/>
  <c r="DV626" i="5"/>
  <c r="DV625" i="5"/>
  <c r="DV624" i="5"/>
  <c r="DV623" i="5"/>
  <c r="DV622" i="5"/>
  <c r="DV621" i="5"/>
  <c r="DV620" i="5"/>
  <c r="DV619" i="5"/>
  <c r="DV618" i="5"/>
  <c r="DV617" i="5"/>
  <c r="DV616" i="5"/>
  <c r="DV615" i="5"/>
  <c r="DV614" i="5"/>
  <c r="DV613" i="5"/>
  <c r="DV612" i="5"/>
  <c r="DV611" i="5"/>
  <c r="DV610" i="5"/>
  <c r="DV609" i="5"/>
  <c r="DV608" i="5"/>
  <c r="DV607" i="5"/>
  <c r="DV606" i="5"/>
  <c r="DV605" i="5"/>
  <c r="DV604" i="5"/>
  <c r="DV603" i="5"/>
  <c r="DV602" i="5"/>
  <c r="DV601" i="5"/>
  <c r="DV600" i="5"/>
  <c r="DV599" i="5"/>
  <c r="DV598" i="5"/>
  <c r="DV597" i="5"/>
  <c r="DV596" i="5"/>
  <c r="DV595" i="5"/>
  <c r="DV594" i="5"/>
  <c r="DV593" i="5"/>
  <c r="DV592" i="5"/>
  <c r="DV591" i="5"/>
  <c r="DV590" i="5"/>
  <c r="DV589" i="5"/>
  <c r="DV588" i="5"/>
  <c r="DV587" i="5"/>
  <c r="DV586" i="5"/>
  <c r="DV585" i="5"/>
  <c r="DV584" i="5"/>
  <c r="DV583" i="5"/>
  <c r="DV582" i="5"/>
  <c r="DV581" i="5"/>
  <c r="DV580" i="5"/>
  <c r="DV579" i="5"/>
  <c r="DV578" i="5"/>
  <c r="DV577" i="5"/>
  <c r="DV576" i="5"/>
  <c r="DV575" i="5"/>
  <c r="DV574" i="5"/>
  <c r="DV573" i="5"/>
  <c r="DV572" i="5"/>
  <c r="DV568" i="5"/>
  <c r="DV569" i="5" s="1"/>
  <c r="DU690" i="5"/>
  <c r="DU689" i="5"/>
  <c r="DU688" i="5"/>
  <c r="DU687" i="5"/>
  <c r="DU686" i="5"/>
  <c r="DU685" i="5"/>
  <c r="DU684" i="5"/>
  <c r="DU683" i="5"/>
  <c r="DU682" i="5"/>
  <c r="DU681" i="5"/>
  <c r="DU680" i="5"/>
  <c r="DU679" i="5"/>
  <c r="DU678" i="5"/>
  <c r="DU677" i="5"/>
  <c r="DU676" i="5"/>
  <c r="DU675" i="5"/>
  <c r="DU674" i="5"/>
  <c r="DU672" i="5"/>
  <c r="DU671" i="5"/>
  <c r="DU670" i="5"/>
  <c r="DU669" i="5"/>
  <c r="DU668" i="5"/>
  <c r="DU667" i="5"/>
  <c r="DU666" i="5"/>
  <c r="DU665" i="5"/>
  <c r="DU664" i="5"/>
  <c r="DU663" i="5"/>
  <c r="DU662" i="5"/>
  <c r="DU661" i="5"/>
  <c r="DU660" i="5"/>
  <c r="DU659" i="5"/>
  <c r="DU658" i="5"/>
  <c r="DU657" i="5"/>
  <c r="DU656" i="5"/>
  <c r="DU655" i="5"/>
  <c r="DU654" i="5"/>
  <c r="DU653" i="5"/>
  <c r="DU652" i="5"/>
  <c r="DU651" i="5"/>
  <c r="DU650" i="5"/>
  <c r="DU649" i="5"/>
  <c r="DU648" i="5"/>
  <c r="DU647" i="5"/>
  <c r="DU646" i="5"/>
  <c r="DU645" i="5"/>
  <c r="DU644" i="5"/>
  <c r="DU643" i="5"/>
  <c r="DU642" i="5"/>
  <c r="DU641" i="5"/>
  <c r="DU640" i="5"/>
  <c r="DU639" i="5"/>
  <c r="DU638" i="5"/>
  <c r="DU637" i="5"/>
  <c r="DU636" i="5"/>
  <c r="DU635" i="5"/>
  <c r="DU634" i="5"/>
  <c r="DU633" i="5"/>
  <c r="DU632" i="5"/>
  <c r="DU631" i="5"/>
  <c r="DU630" i="5"/>
  <c r="DU629" i="5"/>
  <c r="DU628" i="5"/>
  <c r="DU627" i="5"/>
  <c r="DU626" i="5"/>
  <c r="DU625" i="5"/>
  <c r="DU624" i="5"/>
  <c r="DU623" i="5"/>
  <c r="DU622" i="5"/>
  <c r="DU621" i="5"/>
  <c r="DU620" i="5"/>
  <c r="DU619" i="5"/>
  <c r="DU618" i="5"/>
  <c r="DU617" i="5"/>
  <c r="DU616" i="5"/>
  <c r="DU615" i="5"/>
  <c r="DU614" i="5"/>
  <c r="DU613" i="5"/>
  <c r="DU612" i="5"/>
  <c r="DU611" i="5"/>
  <c r="DU610" i="5"/>
  <c r="DU609" i="5"/>
  <c r="DU608" i="5"/>
  <c r="DU607" i="5"/>
  <c r="DU606" i="5"/>
  <c r="DU605" i="5"/>
  <c r="DU604" i="5"/>
  <c r="DU603" i="5"/>
  <c r="DU602" i="5"/>
  <c r="DU601" i="5"/>
  <c r="DU600" i="5"/>
  <c r="DU599" i="5"/>
  <c r="DU598" i="5"/>
  <c r="DU597" i="5"/>
  <c r="DU596" i="5"/>
  <c r="DU595" i="5"/>
  <c r="DU594" i="5"/>
  <c r="DU593" i="5"/>
  <c r="DU592" i="5"/>
  <c r="DU591" i="5"/>
  <c r="DU590" i="5"/>
  <c r="DU589" i="5"/>
  <c r="DU588" i="5"/>
  <c r="DU587" i="5"/>
  <c r="DU586" i="5"/>
  <c r="DU585" i="5"/>
  <c r="DU584" i="5"/>
  <c r="DU583" i="5"/>
  <c r="DU582" i="5"/>
  <c r="DU581" i="5"/>
  <c r="DU580" i="5"/>
  <c r="DU579" i="5"/>
  <c r="DU578" i="5"/>
  <c r="DU577" i="5"/>
  <c r="DU576" i="5"/>
  <c r="DU575" i="5"/>
  <c r="DU574" i="5"/>
  <c r="DU573" i="5"/>
  <c r="DU572" i="5"/>
  <c r="DU568" i="5"/>
  <c r="DU569" i="5" s="1"/>
  <c r="DQ690" i="5"/>
  <c r="DQ689" i="5"/>
  <c r="DQ688" i="5"/>
  <c r="DQ687" i="5"/>
  <c r="DQ686" i="5"/>
  <c r="DQ685" i="5"/>
  <c r="DQ684" i="5"/>
  <c r="DQ683" i="5"/>
  <c r="DQ682" i="5"/>
  <c r="DQ681" i="5"/>
  <c r="DQ680" i="5"/>
  <c r="DQ679" i="5"/>
  <c r="DQ678" i="5"/>
  <c r="DQ677" i="5"/>
  <c r="DQ676" i="5"/>
  <c r="DQ675" i="5"/>
  <c r="DQ674" i="5"/>
  <c r="DQ672" i="5"/>
  <c r="DQ671" i="5"/>
  <c r="DQ670" i="5"/>
  <c r="DQ669" i="5"/>
  <c r="DQ668" i="5"/>
  <c r="DQ667" i="5"/>
  <c r="DQ666" i="5"/>
  <c r="DQ665" i="5"/>
  <c r="DQ664" i="5"/>
  <c r="DQ663" i="5"/>
  <c r="DQ662" i="5"/>
  <c r="DQ661" i="5"/>
  <c r="DQ660" i="5"/>
  <c r="DQ659" i="5"/>
  <c r="DQ658" i="5"/>
  <c r="DQ657" i="5"/>
  <c r="DQ656" i="5"/>
  <c r="DQ655" i="5"/>
  <c r="DQ654" i="5"/>
  <c r="DQ653" i="5"/>
  <c r="DQ652" i="5"/>
  <c r="DQ651" i="5"/>
  <c r="DQ650" i="5"/>
  <c r="DQ649" i="5"/>
  <c r="DQ648" i="5"/>
  <c r="DQ647" i="5"/>
  <c r="DQ646" i="5"/>
  <c r="DQ645" i="5"/>
  <c r="DQ644" i="5"/>
  <c r="DQ643" i="5"/>
  <c r="DQ642" i="5"/>
  <c r="DQ641" i="5"/>
  <c r="DQ640" i="5"/>
  <c r="DQ639" i="5"/>
  <c r="DQ638" i="5"/>
  <c r="DQ637" i="5"/>
  <c r="DQ636" i="5"/>
  <c r="DQ635" i="5"/>
  <c r="DQ634" i="5"/>
  <c r="DQ633" i="5"/>
  <c r="DQ632" i="5"/>
  <c r="DQ631" i="5"/>
  <c r="DQ630" i="5"/>
  <c r="DQ629" i="5"/>
  <c r="DQ628" i="5"/>
  <c r="DQ627" i="5"/>
  <c r="DQ626" i="5"/>
  <c r="DQ625" i="5"/>
  <c r="DQ624" i="5"/>
  <c r="DQ623" i="5"/>
  <c r="DQ622" i="5"/>
  <c r="DQ621" i="5"/>
  <c r="DQ620" i="5"/>
  <c r="DQ619" i="5"/>
  <c r="DQ618" i="5"/>
  <c r="DQ617" i="5"/>
  <c r="DQ616" i="5"/>
  <c r="DQ615" i="5"/>
  <c r="DQ614" i="5"/>
  <c r="DQ613" i="5"/>
  <c r="DQ612" i="5"/>
  <c r="DQ611" i="5"/>
  <c r="DQ610" i="5"/>
  <c r="DQ609" i="5"/>
  <c r="DQ608" i="5"/>
  <c r="DQ607" i="5"/>
  <c r="DQ606" i="5"/>
  <c r="DQ605" i="5"/>
  <c r="DQ604" i="5"/>
  <c r="DQ603" i="5"/>
  <c r="DQ602" i="5"/>
  <c r="DQ601" i="5"/>
  <c r="DQ600" i="5"/>
  <c r="DQ599" i="5"/>
  <c r="DQ598" i="5"/>
  <c r="DQ597" i="5"/>
  <c r="DQ596" i="5"/>
  <c r="DQ595" i="5"/>
  <c r="DQ594" i="5"/>
  <c r="DQ593" i="5"/>
  <c r="DQ592" i="5"/>
  <c r="DQ591" i="5"/>
  <c r="DQ590" i="5"/>
  <c r="DQ589" i="5"/>
  <c r="DQ588" i="5"/>
  <c r="DQ587" i="5"/>
  <c r="DQ586" i="5"/>
  <c r="DQ585" i="5"/>
  <c r="DQ584" i="5"/>
  <c r="DQ583" i="5"/>
  <c r="DQ582" i="5"/>
  <c r="DQ581" i="5"/>
  <c r="DQ580" i="5"/>
  <c r="DQ579" i="5"/>
  <c r="DQ578" i="5"/>
  <c r="DQ577" i="5"/>
  <c r="DQ576" i="5"/>
  <c r="DQ575" i="5"/>
  <c r="DQ574" i="5"/>
  <c r="DQ573" i="5"/>
  <c r="DQ572" i="5"/>
  <c r="DQ568" i="5"/>
  <c r="DQ569" i="5" s="1"/>
  <c r="DP690" i="5"/>
  <c r="DP689" i="5"/>
  <c r="DP688" i="5"/>
  <c r="DP687" i="5"/>
  <c r="DP686" i="5"/>
  <c r="DP685" i="5"/>
  <c r="DP684" i="5"/>
  <c r="DP683" i="5"/>
  <c r="DP682" i="5"/>
  <c r="DP681" i="5"/>
  <c r="DP680" i="5"/>
  <c r="DP679" i="5"/>
  <c r="DP678" i="5"/>
  <c r="DP677" i="5"/>
  <c r="DP676" i="5"/>
  <c r="DP675" i="5"/>
  <c r="DP674" i="5"/>
  <c r="DP672" i="5"/>
  <c r="DP671" i="5"/>
  <c r="DP670" i="5"/>
  <c r="DP669" i="5"/>
  <c r="DP668" i="5"/>
  <c r="DP667" i="5"/>
  <c r="DP666" i="5"/>
  <c r="DP665" i="5"/>
  <c r="DP664" i="5"/>
  <c r="DP663" i="5"/>
  <c r="DP662" i="5"/>
  <c r="DP661" i="5"/>
  <c r="DP660" i="5"/>
  <c r="DP659" i="5"/>
  <c r="DP658" i="5"/>
  <c r="DP657" i="5"/>
  <c r="DP656" i="5"/>
  <c r="DP655" i="5"/>
  <c r="DP654" i="5"/>
  <c r="DP653" i="5"/>
  <c r="DP652" i="5"/>
  <c r="DP651" i="5"/>
  <c r="DP650" i="5"/>
  <c r="DP649" i="5"/>
  <c r="DP648" i="5"/>
  <c r="DP647" i="5"/>
  <c r="DP646" i="5"/>
  <c r="DP645" i="5"/>
  <c r="DP644" i="5"/>
  <c r="DP643" i="5"/>
  <c r="DP642" i="5"/>
  <c r="DP641" i="5"/>
  <c r="DP640" i="5"/>
  <c r="DP639" i="5"/>
  <c r="DP638" i="5"/>
  <c r="DP637" i="5"/>
  <c r="DP636" i="5"/>
  <c r="DP635" i="5"/>
  <c r="DP634" i="5"/>
  <c r="DP633" i="5"/>
  <c r="DP632" i="5"/>
  <c r="DP631" i="5"/>
  <c r="DP630" i="5"/>
  <c r="DP629" i="5"/>
  <c r="DP628" i="5"/>
  <c r="DP627" i="5"/>
  <c r="DP626" i="5"/>
  <c r="DP625" i="5"/>
  <c r="DP624" i="5"/>
  <c r="DP623" i="5"/>
  <c r="DP622" i="5"/>
  <c r="DP621" i="5"/>
  <c r="DP620" i="5"/>
  <c r="DP619" i="5"/>
  <c r="DP618" i="5"/>
  <c r="DP617" i="5"/>
  <c r="DP616" i="5"/>
  <c r="DP615" i="5"/>
  <c r="DP614" i="5"/>
  <c r="DP613" i="5"/>
  <c r="DP612" i="5"/>
  <c r="DP611" i="5"/>
  <c r="DP610" i="5"/>
  <c r="DP609" i="5"/>
  <c r="DP608" i="5"/>
  <c r="DP607" i="5"/>
  <c r="DP606" i="5"/>
  <c r="DP605" i="5"/>
  <c r="DP604" i="5"/>
  <c r="DP603" i="5"/>
  <c r="DP602" i="5"/>
  <c r="DP601" i="5"/>
  <c r="DP600" i="5"/>
  <c r="DP599" i="5"/>
  <c r="DP598" i="5"/>
  <c r="DP597" i="5"/>
  <c r="DP596" i="5"/>
  <c r="DP595" i="5"/>
  <c r="DP594" i="5"/>
  <c r="DP593" i="5"/>
  <c r="DP592" i="5"/>
  <c r="DP591" i="5"/>
  <c r="DP590" i="5"/>
  <c r="DP589" i="5"/>
  <c r="DP588" i="5"/>
  <c r="DP587" i="5"/>
  <c r="DP586" i="5"/>
  <c r="DP585" i="5"/>
  <c r="DP584" i="5"/>
  <c r="DP583" i="5"/>
  <c r="DP582" i="5"/>
  <c r="DP581" i="5"/>
  <c r="DP580" i="5"/>
  <c r="DP579" i="5"/>
  <c r="DP578" i="5"/>
  <c r="DP577" i="5"/>
  <c r="DP576" i="5"/>
  <c r="DP575" i="5"/>
  <c r="DP574" i="5"/>
  <c r="DP573" i="5"/>
  <c r="DP572" i="5"/>
  <c r="DP568" i="5"/>
  <c r="DP569" i="5" s="1"/>
  <c r="DM690" i="5"/>
  <c r="DM689" i="5"/>
  <c r="DM688" i="5"/>
  <c r="DM687" i="5"/>
  <c r="DM686" i="5"/>
  <c r="DM685" i="5"/>
  <c r="DM684" i="5"/>
  <c r="DM683" i="5"/>
  <c r="DM682" i="5"/>
  <c r="DM681" i="5"/>
  <c r="DM680" i="5"/>
  <c r="DM679" i="5"/>
  <c r="DM678" i="5"/>
  <c r="DM677" i="5"/>
  <c r="DM676" i="5"/>
  <c r="DM675" i="5"/>
  <c r="DM674" i="5"/>
  <c r="DM672" i="5"/>
  <c r="DM671" i="5"/>
  <c r="DM670" i="5"/>
  <c r="DM669" i="5"/>
  <c r="DM668" i="5"/>
  <c r="DM667" i="5"/>
  <c r="DM666" i="5"/>
  <c r="DM665" i="5"/>
  <c r="DM664" i="5"/>
  <c r="DM663" i="5"/>
  <c r="DM662" i="5"/>
  <c r="DM661" i="5"/>
  <c r="DM660" i="5"/>
  <c r="DM659" i="5"/>
  <c r="DM658" i="5"/>
  <c r="DM657" i="5"/>
  <c r="DM656" i="5"/>
  <c r="DM655" i="5"/>
  <c r="DM654" i="5"/>
  <c r="DM653" i="5"/>
  <c r="DM652" i="5"/>
  <c r="DM651" i="5"/>
  <c r="DM650" i="5"/>
  <c r="DM649" i="5"/>
  <c r="DM648" i="5"/>
  <c r="DM647" i="5"/>
  <c r="DM646" i="5"/>
  <c r="DM645" i="5"/>
  <c r="DM644" i="5"/>
  <c r="DM643" i="5"/>
  <c r="DM642" i="5"/>
  <c r="DM641" i="5"/>
  <c r="DM640" i="5"/>
  <c r="DM639" i="5"/>
  <c r="DM638" i="5"/>
  <c r="DM637" i="5"/>
  <c r="DM636" i="5"/>
  <c r="DM635" i="5"/>
  <c r="DM634" i="5"/>
  <c r="DM633" i="5"/>
  <c r="DM632" i="5"/>
  <c r="DM631" i="5"/>
  <c r="DM630" i="5"/>
  <c r="DM629" i="5"/>
  <c r="DM628" i="5"/>
  <c r="DM627" i="5"/>
  <c r="DM626" i="5"/>
  <c r="DM625" i="5"/>
  <c r="DM624" i="5"/>
  <c r="DM623" i="5"/>
  <c r="DM622" i="5"/>
  <c r="DM621" i="5"/>
  <c r="DM620" i="5"/>
  <c r="DM619" i="5"/>
  <c r="DM618" i="5"/>
  <c r="DM617" i="5"/>
  <c r="DM616" i="5"/>
  <c r="DM615" i="5"/>
  <c r="DM614" i="5"/>
  <c r="DM613" i="5"/>
  <c r="DM612" i="5"/>
  <c r="DM611" i="5"/>
  <c r="DM610" i="5"/>
  <c r="DM609" i="5"/>
  <c r="DM608" i="5"/>
  <c r="DM607" i="5"/>
  <c r="DM606" i="5"/>
  <c r="DM605" i="5"/>
  <c r="DM604" i="5"/>
  <c r="DM603" i="5"/>
  <c r="DM602" i="5"/>
  <c r="DM601" i="5"/>
  <c r="DM600" i="5"/>
  <c r="DM599" i="5"/>
  <c r="DM598" i="5"/>
  <c r="DM597" i="5"/>
  <c r="DM596" i="5"/>
  <c r="DM595" i="5"/>
  <c r="DM594" i="5"/>
  <c r="DM593" i="5"/>
  <c r="DM592" i="5"/>
  <c r="DM591" i="5"/>
  <c r="DM590" i="5"/>
  <c r="DM589" i="5"/>
  <c r="DM588" i="5"/>
  <c r="DM587" i="5"/>
  <c r="DM586" i="5"/>
  <c r="DM585" i="5"/>
  <c r="DM584" i="5"/>
  <c r="DM583" i="5"/>
  <c r="DM582" i="5"/>
  <c r="DM581" i="5"/>
  <c r="DM580" i="5"/>
  <c r="DM579" i="5"/>
  <c r="DM578" i="5"/>
  <c r="DM577" i="5"/>
  <c r="DM576" i="5"/>
  <c r="DM575" i="5"/>
  <c r="DM574" i="5"/>
  <c r="DM573" i="5"/>
  <c r="DM572" i="5"/>
  <c r="DM568" i="5"/>
  <c r="DM569" i="5" s="1"/>
  <c r="DL690" i="5"/>
  <c r="DL689" i="5"/>
  <c r="DL688" i="5"/>
  <c r="DL687" i="5"/>
  <c r="DL686" i="5"/>
  <c r="DL685" i="5"/>
  <c r="DL684" i="5"/>
  <c r="DL683" i="5"/>
  <c r="DL682" i="5"/>
  <c r="DL681" i="5"/>
  <c r="DL680" i="5"/>
  <c r="DL679" i="5"/>
  <c r="DL678" i="5"/>
  <c r="DL677" i="5"/>
  <c r="DL676" i="5"/>
  <c r="DL675" i="5"/>
  <c r="DL674" i="5"/>
  <c r="DL672" i="5"/>
  <c r="DL671" i="5"/>
  <c r="DL670" i="5"/>
  <c r="DL669" i="5"/>
  <c r="DL668" i="5"/>
  <c r="DL667" i="5"/>
  <c r="DL666" i="5"/>
  <c r="DL665" i="5"/>
  <c r="DL664" i="5"/>
  <c r="DL663" i="5"/>
  <c r="DL662" i="5"/>
  <c r="DL661" i="5"/>
  <c r="DL660" i="5"/>
  <c r="DL659" i="5"/>
  <c r="DL658" i="5"/>
  <c r="DL657" i="5"/>
  <c r="DL656" i="5"/>
  <c r="DL655" i="5"/>
  <c r="DL654" i="5"/>
  <c r="DL653" i="5"/>
  <c r="DL652" i="5"/>
  <c r="DL651" i="5"/>
  <c r="DL650" i="5"/>
  <c r="DL649" i="5"/>
  <c r="DL648" i="5"/>
  <c r="DL647" i="5"/>
  <c r="DL646" i="5"/>
  <c r="DL645" i="5"/>
  <c r="DL644" i="5"/>
  <c r="DL643" i="5"/>
  <c r="DL642" i="5"/>
  <c r="DL641" i="5"/>
  <c r="DL640" i="5"/>
  <c r="DL639" i="5"/>
  <c r="DL638" i="5"/>
  <c r="DL637" i="5"/>
  <c r="DL636" i="5"/>
  <c r="DL635" i="5"/>
  <c r="DL634" i="5"/>
  <c r="DL633" i="5"/>
  <c r="DL632" i="5"/>
  <c r="DL631" i="5"/>
  <c r="DL630" i="5"/>
  <c r="DL629" i="5"/>
  <c r="DL628" i="5"/>
  <c r="DL627" i="5"/>
  <c r="DL626" i="5"/>
  <c r="DL625" i="5"/>
  <c r="DL624" i="5"/>
  <c r="DL623" i="5"/>
  <c r="DL622" i="5"/>
  <c r="DL621" i="5"/>
  <c r="DL620" i="5"/>
  <c r="DL619" i="5"/>
  <c r="DL618" i="5"/>
  <c r="DL617" i="5"/>
  <c r="DL616" i="5"/>
  <c r="DL615" i="5"/>
  <c r="DL614" i="5"/>
  <c r="DL613" i="5"/>
  <c r="DL612" i="5"/>
  <c r="DL611" i="5"/>
  <c r="DL610" i="5"/>
  <c r="DL609" i="5"/>
  <c r="DL608" i="5"/>
  <c r="DL607" i="5"/>
  <c r="DL606" i="5"/>
  <c r="DL605" i="5"/>
  <c r="DL604" i="5"/>
  <c r="DL603" i="5"/>
  <c r="DL602" i="5"/>
  <c r="DL601" i="5"/>
  <c r="DL600" i="5"/>
  <c r="DL599" i="5"/>
  <c r="DL598" i="5"/>
  <c r="DL597" i="5"/>
  <c r="DL596" i="5"/>
  <c r="DL595" i="5"/>
  <c r="DL594" i="5"/>
  <c r="DL593" i="5"/>
  <c r="DL592" i="5"/>
  <c r="DL591" i="5"/>
  <c r="DL590" i="5"/>
  <c r="DL589" i="5"/>
  <c r="DL588" i="5"/>
  <c r="DL587" i="5"/>
  <c r="DL586" i="5"/>
  <c r="DL585" i="5"/>
  <c r="DL584" i="5"/>
  <c r="DL583" i="5"/>
  <c r="DL582" i="5"/>
  <c r="DL581" i="5"/>
  <c r="DL580" i="5"/>
  <c r="DL579" i="5"/>
  <c r="DL578" i="5"/>
  <c r="DL577" i="5"/>
  <c r="DL576" i="5"/>
  <c r="DL575" i="5"/>
  <c r="DL574" i="5"/>
  <c r="DL573" i="5"/>
  <c r="DL572" i="5"/>
  <c r="DL568" i="5"/>
  <c r="DL569" i="5" s="1"/>
  <c r="DI690" i="5"/>
  <c r="DI689" i="5"/>
  <c r="DI688" i="5"/>
  <c r="DI687" i="5"/>
  <c r="DI686" i="5"/>
  <c r="DI684" i="5"/>
  <c r="DI683" i="5"/>
  <c r="DI682" i="5"/>
  <c r="DI681" i="5"/>
  <c r="DI680" i="5"/>
  <c r="DI679" i="5"/>
  <c r="DI678" i="5"/>
  <c r="DI677" i="5"/>
  <c r="DI676" i="5"/>
  <c r="DI675" i="5"/>
  <c r="DI674" i="5"/>
  <c r="DI672" i="5"/>
  <c r="DI671" i="5"/>
  <c r="DI670" i="5"/>
  <c r="DI669" i="5"/>
  <c r="DI668" i="5"/>
  <c r="DI667" i="5"/>
  <c r="DI666" i="5"/>
  <c r="DI665" i="5"/>
  <c r="DI664" i="5"/>
  <c r="DI663" i="5"/>
  <c r="DI662" i="5"/>
  <c r="DI661" i="5"/>
  <c r="DI660" i="5"/>
  <c r="DI659" i="5"/>
  <c r="DI658" i="5"/>
  <c r="DI657" i="5"/>
  <c r="DI656" i="5"/>
  <c r="DI655" i="5"/>
  <c r="DI654" i="5"/>
  <c r="DI653" i="5"/>
  <c r="DI652" i="5"/>
  <c r="DI651" i="5"/>
  <c r="DI650" i="5"/>
  <c r="DI649" i="5"/>
  <c r="DI648" i="5"/>
  <c r="DI647" i="5"/>
  <c r="DI646" i="5"/>
  <c r="DI645" i="5"/>
  <c r="DI644" i="5"/>
  <c r="DI643" i="5"/>
  <c r="DI642" i="5"/>
  <c r="DI641" i="5"/>
  <c r="DI640" i="5"/>
  <c r="DI639" i="5"/>
  <c r="DI638" i="5"/>
  <c r="DI637" i="5"/>
  <c r="DI636" i="5"/>
  <c r="DI635" i="5"/>
  <c r="DI634" i="5"/>
  <c r="DI633" i="5"/>
  <c r="DI632" i="5"/>
  <c r="DI631" i="5"/>
  <c r="DI630" i="5"/>
  <c r="DI629" i="5"/>
  <c r="DI628" i="5"/>
  <c r="DI627" i="5"/>
  <c r="DI626" i="5"/>
  <c r="DI625" i="5"/>
  <c r="DI624" i="5"/>
  <c r="DI623" i="5"/>
  <c r="DI622" i="5"/>
  <c r="DI621" i="5"/>
  <c r="DI620" i="5"/>
  <c r="DI619" i="5"/>
  <c r="DI618" i="5"/>
  <c r="DI617" i="5"/>
  <c r="DI616" i="5"/>
  <c r="DI615" i="5"/>
  <c r="DI614" i="5"/>
  <c r="DI613" i="5"/>
  <c r="DI612" i="5"/>
  <c r="DI611" i="5"/>
  <c r="DI610" i="5"/>
  <c r="DI609" i="5"/>
  <c r="DI608" i="5"/>
  <c r="DI607" i="5"/>
  <c r="DI606" i="5"/>
  <c r="DI605" i="5"/>
  <c r="DI604" i="5"/>
  <c r="DI603" i="5"/>
  <c r="DI602" i="5"/>
  <c r="DI601" i="5"/>
  <c r="DI600" i="5"/>
  <c r="DI599" i="5"/>
  <c r="DI598" i="5"/>
  <c r="DI597" i="5"/>
  <c r="DI596" i="5"/>
  <c r="DI595" i="5"/>
  <c r="DI594" i="5"/>
  <c r="DI593" i="5"/>
  <c r="DI592" i="5"/>
  <c r="DI591" i="5"/>
  <c r="DI590" i="5"/>
  <c r="DI589" i="5"/>
  <c r="DI588" i="5"/>
  <c r="DI587" i="5"/>
  <c r="DI586" i="5"/>
  <c r="DI585" i="5"/>
  <c r="DI584" i="5"/>
  <c r="DI583" i="5"/>
  <c r="DI582" i="5"/>
  <c r="DI581" i="5"/>
  <c r="DI580" i="5"/>
  <c r="DI579" i="5"/>
  <c r="DI578" i="5"/>
  <c r="DI577" i="5"/>
  <c r="DI576" i="5"/>
  <c r="DI575" i="5"/>
  <c r="DI574" i="5"/>
  <c r="DI573" i="5"/>
  <c r="DI572" i="5"/>
  <c r="DI568" i="5"/>
  <c r="DI569" i="5" s="1"/>
  <c r="DG690" i="5"/>
  <c r="DG689" i="5"/>
  <c r="DG688" i="5"/>
  <c r="DG687" i="5"/>
  <c r="DG686" i="5"/>
  <c r="DG684" i="5"/>
  <c r="DG683" i="5"/>
  <c r="DG682" i="5"/>
  <c r="DG681" i="5"/>
  <c r="DG680" i="5"/>
  <c r="DG679" i="5"/>
  <c r="DG678" i="5"/>
  <c r="DG677" i="5"/>
  <c r="DG676" i="5"/>
  <c r="DG675" i="5"/>
  <c r="DG674" i="5"/>
  <c r="DG672" i="5"/>
  <c r="DG671" i="5"/>
  <c r="DG670" i="5"/>
  <c r="DG669" i="5"/>
  <c r="DG668" i="5"/>
  <c r="DG667" i="5"/>
  <c r="DG666" i="5"/>
  <c r="DG665" i="5"/>
  <c r="DG664" i="5"/>
  <c r="DG663" i="5"/>
  <c r="DG662" i="5"/>
  <c r="DG661" i="5"/>
  <c r="DG660" i="5"/>
  <c r="DG659" i="5"/>
  <c r="DG658" i="5"/>
  <c r="DG657" i="5"/>
  <c r="DG656" i="5"/>
  <c r="DG655" i="5"/>
  <c r="DG654" i="5"/>
  <c r="DG653" i="5"/>
  <c r="DG652" i="5"/>
  <c r="DG651" i="5"/>
  <c r="DG650" i="5"/>
  <c r="DG649" i="5"/>
  <c r="DG648" i="5"/>
  <c r="DG647" i="5"/>
  <c r="DG646" i="5"/>
  <c r="DG645" i="5"/>
  <c r="DG644" i="5"/>
  <c r="DG643" i="5"/>
  <c r="DG642" i="5"/>
  <c r="DG641" i="5"/>
  <c r="DG640" i="5"/>
  <c r="DG639" i="5"/>
  <c r="DG638" i="5"/>
  <c r="DG637" i="5"/>
  <c r="DG636" i="5"/>
  <c r="DG635" i="5"/>
  <c r="DG634" i="5"/>
  <c r="DG633" i="5"/>
  <c r="DG632" i="5"/>
  <c r="DG631" i="5"/>
  <c r="DG630" i="5"/>
  <c r="DG629" i="5"/>
  <c r="DG628" i="5"/>
  <c r="DG627" i="5"/>
  <c r="DG626" i="5"/>
  <c r="DG625" i="5"/>
  <c r="DG624" i="5"/>
  <c r="DG623" i="5"/>
  <c r="DG622" i="5"/>
  <c r="DG621" i="5"/>
  <c r="DG620" i="5"/>
  <c r="DG619" i="5"/>
  <c r="DG618" i="5"/>
  <c r="DG617" i="5"/>
  <c r="DG616" i="5"/>
  <c r="DG615" i="5"/>
  <c r="DG614" i="5"/>
  <c r="DG613" i="5"/>
  <c r="DG612" i="5"/>
  <c r="DG611" i="5"/>
  <c r="DG610" i="5"/>
  <c r="DG609" i="5"/>
  <c r="DG608" i="5"/>
  <c r="DG607" i="5"/>
  <c r="DG606" i="5"/>
  <c r="DG605" i="5"/>
  <c r="DG604" i="5"/>
  <c r="DG603" i="5"/>
  <c r="DG602" i="5"/>
  <c r="DG601" i="5"/>
  <c r="DG600" i="5"/>
  <c r="DG599" i="5"/>
  <c r="DG598" i="5"/>
  <c r="DG597" i="5"/>
  <c r="DG596" i="5"/>
  <c r="DG595" i="5"/>
  <c r="DG594" i="5"/>
  <c r="DG593" i="5"/>
  <c r="DG592" i="5"/>
  <c r="DG591" i="5"/>
  <c r="DG590" i="5"/>
  <c r="DG589" i="5"/>
  <c r="DG588" i="5"/>
  <c r="DG587" i="5"/>
  <c r="DG586" i="5"/>
  <c r="DG585" i="5"/>
  <c r="DG584" i="5"/>
  <c r="DG583" i="5"/>
  <c r="DG582" i="5"/>
  <c r="DG581" i="5"/>
  <c r="DG580" i="5"/>
  <c r="DG579" i="5"/>
  <c r="DG578" i="5"/>
  <c r="DG577" i="5"/>
  <c r="DG576" i="5"/>
  <c r="DG575" i="5"/>
  <c r="DG574" i="5"/>
  <c r="DG573" i="5"/>
  <c r="DG572" i="5"/>
  <c r="DG568" i="5"/>
  <c r="DG569" i="5" s="1"/>
  <c r="DE690" i="5"/>
  <c r="DE689" i="5"/>
  <c r="DE688" i="5"/>
  <c r="DE687" i="5"/>
  <c r="DE686" i="5"/>
  <c r="DE684" i="5"/>
  <c r="DE683" i="5"/>
  <c r="DE682" i="5"/>
  <c r="DE681" i="5"/>
  <c r="DE680" i="5"/>
  <c r="DE679" i="5"/>
  <c r="DE678" i="5"/>
  <c r="DE677" i="5"/>
  <c r="DE676" i="5"/>
  <c r="DE675" i="5"/>
  <c r="DE674" i="5"/>
  <c r="DE672" i="5"/>
  <c r="DE671" i="5"/>
  <c r="DE670" i="5"/>
  <c r="DE669" i="5"/>
  <c r="DE668" i="5"/>
  <c r="DE667" i="5"/>
  <c r="DE666" i="5"/>
  <c r="DE665" i="5"/>
  <c r="DE664" i="5"/>
  <c r="DE663" i="5"/>
  <c r="DE662" i="5"/>
  <c r="DE661" i="5"/>
  <c r="DE660" i="5"/>
  <c r="DE659" i="5"/>
  <c r="DE658" i="5"/>
  <c r="DE657" i="5"/>
  <c r="DE656" i="5"/>
  <c r="DE655" i="5"/>
  <c r="DE654" i="5"/>
  <c r="DE653" i="5"/>
  <c r="DE652" i="5"/>
  <c r="DE651" i="5"/>
  <c r="DE650" i="5"/>
  <c r="DE649" i="5"/>
  <c r="DE648" i="5"/>
  <c r="DE647" i="5"/>
  <c r="DE646" i="5"/>
  <c r="DE645" i="5"/>
  <c r="DE644" i="5"/>
  <c r="DE643" i="5"/>
  <c r="DE642" i="5"/>
  <c r="DE641" i="5"/>
  <c r="DE640" i="5"/>
  <c r="DE639" i="5"/>
  <c r="DE638" i="5"/>
  <c r="DE637" i="5"/>
  <c r="DE636" i="5"/>
  <c r="DE635" i="5"/>
  <c r="DE634" i="5"/>
  <c r="DE633" i="5"/>
  <c r="DE632" i="5"/>
  <c r="DE631" i="5"/>
  <c r="DE630" i="5"/>
  <c r="DE629" i="5"/>
  <c r="DE628" i="5"/>
  <c r="DE627" i="5"/>
  <c r="DE626" i="5"/>
  <c r="DE625" i="5"/>
  <c r="DE624" i="5"/>
  <c r="DE623" i="5"/>
  <c r="DE622" i="5"/>
  <c r="DE621" i="5"/>
  <c r="DE620" i="5"/>
  <c r="DE619" i="5"/>
  <c r="DE618" i="5"/>
  <c r="DE617" i="5"/>
  <c r="DE616" i="5"/>
  <c r="DE615" i="5"/>
  <c r="DE614" i="5"/>
  <c r="DE613" i="5"/>
  <c r="DE612" i="5"/>
  <c r="DE611" i="5"/>
  <c r="DE610" i="5"/>
  <c r="DE609" i="5"/>
  <c r="DE608" i="5"/>
  <c r="DE607" i="5"/>
  <c r="DE606" i="5"/>
  <c r="DE605" i="5"/>
  <c r="DE604" i="5"/>
  <c r="DE603" i="5"/>
  <c r="DE602" i="5"/>
  <c r="DE601" i="5"/>
  <c r="DE600" i="5"/>
  <c r="DE599" i="5"/>
  <c r="DE598" i="5"/>
  <c r="DE597" i="5"/>
  <c r="DE596" i="5"/>
  <c r="DE595" i="5"/>
  <c r="DE594" i="5"/>
  <c r="DE593" i="5"/>
  <c r="DE592" i="5"/>
  <c r="DE591" i="5"/>
  <c r="DE590" i="5"/>
  <c r="DE589" i="5"/>
  <c r="DE588" i="5"/>
  <c r="DE587" i="5"/>
  <c r="DE586" i="5"/>
  <c r="DE585" i="5"/>
  <c r="DE584" i="5"/>
  <c r="DE583" i="5"/>
  <c r="DE582" i="5"/>
  <c r="DE581" i="5"/>
  <c r="DE580" i="5"/>
  <c r="DE579" i="5"/>
  <c r="DE578" i="5"/>
  <c r="DE577" i="5"/>
  <c r="DE576" i="5"/>
  <c r="DE575" i="5"/>
  <c r="DE574" i="5"/>
  <c r="DE573" i="5"/>
  <c r="DE572" i="5"/>
  <c r="DE568" i="5"/>
  <c r="DE569" i="5" s="1"/>
  <c r="DD690" i="5"/>
  <c r="DD689" i="5"/>
  <c r="DD688" i="5"/>
  <c r="DD687" i="5"/>
  <c r="DD686" i="5"/>
  <c r="DD684" i="5"/>
  <c r="DD683" i="5"/>
  <c r="DD682" i="5"/>
  <c r="DD681" i="5"/>
  <c r="DD680" i="5"/>
  <c r="DD679" i="5"/>
  <c r="DD678" i="5"/>
  <c r="DD677" i="5"/>
  <c r="DD676" i="5"/>
  <c r="DD675" i="5"/>
  <c r="DD674" i="5"/>
  <c r="DD672" i="5"/>
  <c r="DD671" i="5"/>
  <c r="DD670" i="5"/>
  <c r="DD669" i="5"/>
  <c r="DD668" i="5"/>
  <c r="DD667" i="5"/>
  <c r="DD666" i="5"/>
  <c r="DD665" i="5"/>
  <c r="DD664" i="5"/>
  <c r="DD663" i="5"/>
  <c r="DD662" i="5"/>
  <c r="DD661" i="5"/>
  <c r="DD660" i="5"/>
  <c r="DD659" i="5"/>
  <c r="DD658" i="5"/>
  <c r="DD657" i="5"/>
  <c r="DD656" i="5"/>
  <c r="DD655" i="5"/>
  <c r="DD654" i="5"/>
  <c r="DD653" i="5"/>
  <c r="DD652" i="5"/>
  <c r="DD651" i="5"/>
  <c r="DD650" i="5"/>
  <c r="DD649" i="5"/>
  <c r="DD648" i="5"/>
  <c r="DD647" i="5"/>
  <c r="DD646" i="5"/>
  <c r="DD645" i="5"/>
  <c r="DD644" i="5"/>
  <c r="DD643" i="5"/>
  <c r="DD642" i="5"/>
  <c r="DD641" i="5"/>
  <c r="DD640" i="5"/>
  <c r="DD639" i="5"/>
  <c r="DD638" i="5"/>
  <c r="DD637" i="5"/>
  <c r="DD636" i="5"/>
  <c r="DD635" i="5"/>
  <c r="DD634" i="5"/>
  <c r="DD633" i="5"/>
  <c r="DD632" i="5"/>
  <c r="DD631" i="5"/>
  <c r="DD630" i="5"/>
  <c r="DD629" i="5"/>
  <c r="DD628" i="5"/>
  <c r="DD627" i="5"/>
  <c r="DD626" i="5"/>
  <c r="DD625" i="5"/>
  <c r="DD624" i="5"/>
  <c r="DD623" i="5"/>
  <c r="DD622" i="5"/>
  <c r="DD621" i="5"/>
  <c r="DD620" i="5"/>
  <c r="DD619" i="5"/>
  <c r="DD618" i="5"/>
  <c r="DD617" i="5"/>
  <c r="DD616" i="5"/>
  <c r="DD615" i="5"/>
  <c r="DD614" i="5"/>
  <c r="DD613" i="5"/>
  <c r="DD612" i="5"/>
  <c r="DD611" i="5"/>
  <c r="DD610" i="5"/>
  <c r="DD609" i="5"/>
  <c r="DD608" i="5"/>
  <c r="DD607" i="5"/>
  <c r="DD606" i="5"/>
  <c r="DD605" i="5"/>
  <c r="DD604" i="5"/>
  <c r="DD603" i="5"/>
  <c r="DD602" i="5"/>
  <c r="DD601" i="5"/>
  <c r="DD600" i="5"/>
  <c r="DD599" i="5"/>
  <c r="DD598" i="5"/>
  <c r="DD597" i="5"/>
  <c r="DD596" i="5"/>
  <c r="DD595" i="5"/>
  <c r="DD594" i="5"/>
  <c r="DD593" i="5"/>
  <c r="DD592" i="5"/>
  <c r="DD591" i="5"/>
  <c r="DD590" i="5"/>
  <c r="DD589" i="5"/>
  <c r="DD588" i="5"/>
  <c r="DD587" i="5"/>
  <c r="DD586" i="5"/>
  <c r="DD585" i="5"/>
  <c r="DD584" i="5"/>
  <c r="DD583" i="5"/>
  <c r="DD582" i="5"/>
  <c r="DD581" i="5"/>
  <c r="DD580" i="5"/>
  <c r="DD579" i="5"/>
  <c r="DD578" i="5"/>
  <c r="DD577" i="5"/>
  <c r="DD576" i="5"/>
  <c r="DD575" i="5"/>
  <c r="DD574" i="5"/>
  <c r="DD573" i="5"/>
  <c r="DD572" i="5"/>
  <c r="DD568" i="5"/>
  <c r="DD569" i="5" s="1"/>
  <c r="DC690" i="5"/>
  <c r="DC689" i="5"/>
  <c r="DC688" i="5"/>
  <c r="DC687" i="5"/>
  <c r="DC686" i="5"/>
  <c r="DC684" i="5"/>
  <c r="DC683" i="5"/>
  <c r="DC682" i="5"/>
  <c r="DC681" i="5"/>
  <c r="DC680" i="5"/>
  <c r="DC679" i="5"/>
  <c r="DC678" i="5"/>
  <c r="DC677" i="5"/>
  <c r="DC676" i="5"/>
  <c r="DC675" i="5"/>
  <c r="DC674" i="5"/>
  <c r="DC672" i="5"/>
  <c r="DC671" i="5"/>
  <c r="DC670" i="5"/>
  <c r="DC669" i="5"/>
  <c r="DC668" i="5"/>
  <c r="DC667" i="5"/>
  <c r="DC666" i="5"/>
  <c r="DC665" i="5"/>
  <c r="DC664" i="5"/>
  <c r="DC663" i="5"/>
  <c r="DC662" i="5"/>
  <c r="DC661" i="5"/>
  <c r="DC660" i="5"/>
  <c r="DC659" i="5"/>
  <c r="DC658" i="5"/>
  <c r="DC657" i="5"/>
  <c r="DC656" i="5"/>
  <c r="DC655" i="5"/>
  <c r="DC654" i="5"/>
  <c r="DC653" i="5"/>
  <c r="DC652" i="5"/>
  <c r="DC651" i="5"/>
  <c r="DC650" i="5"/>
  <c r="DC649" i="5"/>
  <c r="DC648" i="5"/>
  <c r="DC647" i="5"/>
  <c r="DC646" i="5"/>
  <c r="DC645" i="5"/>
  <c r="DC644" i="5"/>
  <c r="DC643" i="5"/>
  <c r="DC642" i="5"/>
  <c r="DC641" i="5"/>
  <c r="DC640" i="5"/>
  <c r="DC639" i="5"/>
  <c r="DC638" i="5"/>
  <c r="DC637" i="5"/>
  <c r="DC636" i="5"/>
  <c r="DC635" i="5"/>
  <c r="DC634" i="5"/>
  <c r="DC633" i="5"/>
  <c r="DC632" i="5"/>
  <c r="DC631" i="5"/>
  <c r="DC630" i="5"/>
  <c r="DC629" i="5"/>
  <c r="DC628" i="5"/>
  <c r="DC627" i="5"/>
  <c r="DC626" i="5"/>
  <c r="DC625" i="5"/>
  <c r="DC624" i="5"/>
  <c r="DC623" i="5"/>
  <c r="DC622" i="5"/>
  <c r="DC621" i="5"/>
  <c r="DC620" i="5"/>
  <c r="DC619" i="5"/>
  <c r="DC618" i="5"/>
  <c r="DC617" i="5"/>
  <c r="DC616" i="5"/>
  <c r="DC615" i="5"/>
  <c r="DC614" i="5"/>
  <c r="DC613" i="5"/>
  <c r="DC612" i="5"/>
  <c r="DC611" i="5"/>
  <c r="DC610" i="5"/>
  <c r="DC609" i="5"/>
  <c r="DC608" i="5"/>
  <c r="DC607" i="5"/>
  <c r="DC606" i="5"/>
  <c r="DC605" i="5"/>
  <c r="DC604" i="5"/>
  <c r="DC603" i="5"/>
  <c r="DC602" i="5"/>
  <c r="DC601" i="5"/>
  <c r="DC600" i="5"/>
  <c r="DC599" i="5"/>
  <c r="DC598" i="5"/>
  <c r="DC597" i="5"/>
  <c r="DC596" i="5"/>
  <c r="DC595" i="5"/>
  <c r="DC594" i="5"/>
  <c r="DC593" i="5"/>
  <c r="DC592" i="5"/>
  <c r="DC591" i="5"/>
  <c r="DC590" i="5"/>
  <c r="DC589" i="5"/>
  <c r="DC588" i="5"/>
  <c r="DC587" i="5"/>
  <c r="DC586" i="5"/>
  <c r="DC585" i="5"/>
  <c r="DC584" i="5"/>
  <c r="DC583" i="5"/>
  <c r="DC582" i="5"/>
  <c r="DC581" i="5"/>
  <c r="DC580" i="5"/>
  <c r="DC579" i="5"/>
  <c r="DC578" i="5"/>
  <c r="DC577" i="5"/>
  <c r="DC576" i="5"/>
  <c r="DC575" i="5"/>
  <c r="DC574" i="5"/>
  <c r="DC573" i="5"/>
  <c r="DC572" i="5"/>
  <c r="DC568" i="5"/>
  <c r="DC569" i="5" s="1"/>
  <c r="DB690" i="5"/>
  <c r="DB689" i="5"/>
  <c r="DB688" i="5"/>
  <c r="DB687" i="5"/>
  <c r="DB686" i="5"/>
  <c r="DB684" i="5"/>
  <c r="DB683" i="5"/>
  <c r="DB682" i="5"/>
  <c r="DB681" i="5"/>
  <c r="DB680" i="5"/>
  <c r="DB679" i="5"/>
  <c r="DB678" i="5"/>
  <c r="DB677" i="5"/>
  <c r="DB676" i="5"/>
  <c r="DB675" i="5"/>
  <c r="DB674" i="5"/>
  <c r="DB672" i="5"/>
  <c r="DB671" i="5"/>
  <c r="DB670" i="5"/>
  <c r="DB669" i="5"/>
  <c r="DB668" i="5"/>
  <c r="DB667" i="5"/>
  <c r="DB666" i="5"/>
  <c r="DB665" i="5"/>
  <c r="DB664" i="5"/>
  <c r="DB663" i="5"/>
  <c r="DB662" i="5"/>
  <c r="DB661" i="5"/>
  <c r="DB660" i="5"/>
  <c r="DB659" i="5"/>
  <c r="DB658" i="5"/>
  <c r="DB657" i="5"/>
  <c r="DB656" i="5"/>
  <c r="DB655" i="5"/>
  <c r="DB654" i="5"/>
  <c r="DB653" i="5"/>
  <c r="DB652" i="5"/>
  <c r="DB651" i="5"/>
  <c r="DB650" i="5"/>
  <c r="DB649" i="5"/>
  <c r="DB648" i="5"/>
  <c r="DB647" i="5"/>
  <c r="DB646" i="5"/>
  <c r="DB645" i="5"/>
  <c r="DB644" i="5"/>
  <c r="DB643" i="5"/>
  <c r="DB642" i="5"/>
  <c r="DB641" i="5"/>
  <c r="DB640" i="5"/>
  <c r="DB639" i="5"/>
  <c r="DB638" i="5"/>
  <c r="DB637" i="5"/>
  <c r="DB636" i="5"/>
  <c r="DB635" i="5"/>
  <c r="DB634" i="5"/>
  <c r="DB633" i="5"/>
  <c r="DB632" i="5"/>
  <c r="DB631" i="5"/>
  <c r="DB630" i="5"/>
  <c r="DB629" i="5"/>
  <c r="DB628" i="5"/>
  <c r="DB627" i="5"/>
  <c r="DB626" i="5"/>
  <c r="DB625" i="5"/>
  <c r="DB624" i="5"/>
  <c r="DB623" i="5"/>
  <c r="DB622" i="5"/>
  <c r="DB621" i="5"/>
  <c r="DB620" i="5"/>
  <c r="DB619" i="5"/>
  <c r="DB618" i="5"/>
  <c r="DB617" i="5"/>
  <c r="DB616" i="5"/>
  <c r="DB615" i="5"/>
  <c r="DB614" i="5"/>
  <c r="DB613" i="5"/>
  <c r="DB612" i="5"/>
  <c r="DB611" i="5"/>
  <c r="DB610" i="5"/>
  <c r="DB609" i="5"/>
  <c r="DB608" i="5"/>
  <c r="DB607" i="5"/>
  <c r="DB606" i="5"/>
  <c r="DB605" i="5"/>
  <c r="DB604" i="5"/>
  <c r="DB603" i="5"/>
  <c r="DB602" i="5"/>
  <c r="DB601" i="5"/>
  <c r="DB600" i="5"/>
  <c r="DB599" i="5"/>
  <c r="DB598" i="5"/>
  <c r="DB597" i="5"/>
  <c r="DB596" i="5"/>
  <c r="DB595" i="5"/>
  <c r="DB594" i="5"/>
  <c r="DB593" i="5"/>
  <c r="DB592" i="5"/>
  <c r="DB591" i="5"/>
  <c r="DB590" i="5"/>
  <c r="DB589" i="5"/>
  <c r="DB588" i="5"/>
  <c r="DB587" i="5"/>
  <c r="DB586" i="5"/>
  <c r="DB585" i="5"/>
  <c r="DB584" i="5"/>
  <c r="DB583" i="5"/>
  <c r="DB582" i="5"/>
  <c r="DB581" i="5"/>
  <c r="DB580" i="5"/>
  <c r="DB579" i="5"/>
  <c r="DB578" i="5"/>
  <c r="DB577" i="5"/>
  <c r="DB576" i="5"/>
  <c r="DB575" i="5"/>
  <c r="DB574" i="5"/>
  <c r="DB573" i="5"/>
  <c r="DB572" i="5"/>
  <c r="DB568" i="5"/>
  <c r="DB569" i="5" s="1"/>
  <c r="CY690" i="5"/>
  <c r="CY689" i="5"/>
  <c r="CY688" i="5"/>
  <c r="CY687" i="5"/>
  <c r="CY686" i="5"/>
  <c r="CY684" i="5"/>
  <c r="CY683" i="5"/>
  <c r="CY682" i="5"/>
  <c r="CY681" i="5"/>
  <c r="CY680" i="5"/>
  <c r="CY679" i="5"/>
  <c r="CY678" i="5"/>
  <c r="CY677" i="5"/>
  <c r="CY676" i="5"/>
  <c r="CY675" i="5"/>
  <c r="CY674" i="5"/>
  <c r="CY672" i="5"/>
  <c r="CY671" i="5"/>
  <c r="CY670" i="5"/>
  <c r="CY669" i="5"/>
  <c r="CY668" i="5"/>
  <c r="CY667" i="5"/>
  <c r="CY666" i="5"/>
  <c r="CY665" i="5"/>
  <c r="CY664" i="5"/>
  <c r="CY663" i="5"/>
  <c r="CY662" i="5"/>
  <c r="CY661" i="5"/>
  <c r="CY660" i="5"/>
  <c r="CY659" i="5"/>
  <c r="CY658" i="5"/>
  <c r="CY657" i="5"/>
  <c r="CY656" i="5"/>
  <c r="CY655" i="5"/>
  <c r="CY654" i="5"/>
  <c r="CY653" i="5"/>
  <c r="CY652" i="5"/>
  <c r="CY651" i="5"/>
  <c r="CY650" i="5"/>
  <c r="CY649" i="5"/>
  <c r="CY648" i="5"/>
  <c r="CY647" i="5"/>
  <c r="CY646" i="5"/>
  <c r="CY645" i="5"/>
  <c r="CY644" i="5"/>
  <c r="CY643" i="5"/>
  <c r="CY642" i="5"/>
  <c r="CY641" i="5"/>
  <c r="CY640" i="5"/>
  <c r="CY639" i="5"/>
  <c r="CY638" i="5"/>
  <c r="CY637" i="5"/>
  <c r="CY636" i="5"/>
  <c r="CY635" i="5"/>
  <c r="CY634" i="5"/>
  <c r="CY633" i="5"/>
  <c r="CY632" i="5"/>
  <c r="CY631" i="5"/>
  <c r="CY630" i="5"/>
  <c r="CY629" i="5"/>
  <c r="CY628" i="5"/>
  <c r="CY627" i="5"/>
  <c r="CY626" i="5"/>
  <c r="CY625" i="5"/>
  <c r="CY624" i="5"/>
  <c r="CY623" i="5"/>
  <c r="CY622" i="5"/>
  <c r="CY621" i="5"/>
  <c r="CY620" i="5"/>
  <c r="CY619" i="5"/>
  <c r="CY618" i="5"/>
  <c r="CY617" i="5"/>
  <c r="CY616" i="5"/>
  <c r="CY615" i="5"/>
  <c r="CY614" i="5"/>
  <c r="CY613" i="5"/>
  <c r="CY612" i="5"/>
  <c r="CY611" i="5"/>
  <c r="CY610" i="5"/>
  <c r="CY609" i="5"/>
  <c r="CY608" i="5"/>
  <c r="CY607" i="5"/>
  <c r="CY606" i="5"/>
  <c r="CY605" i="5"/>
  <c r="CY604" i="5"/>
  <c r="CY603" i="5"/>
  <c r="CY602" i="5"/>
  <c r="CY601" i="5"/>
  <c r="CY600" i="5"/>
  <c r="CY599" i="5"/>
  <c r="CY598" i="5"/>
  <c r="CY597" i="5"/>
  <c r="CY596" i="5"/>
  <c r="CY595" i="5"/>
  <c r="CY594" i="5"/>
  <c r="CY593" i="5"/>
  <c r="CY592" i="5"/>
  <c r="CY591" i="5"/>
  <c r="CY590" i="5"/>
  <c r="CY589" i="5"/>
  <c r="CY588" i="5"/>
  <c r="CY587" i="5"/>
  <c r="CY586" i="5"/>
  <c r="CY585" i="5"/>
  <c r="CY584" i="5"/>
  <c r="CY583" i="5"/>
  <c r="CY582" i="5"/>
  <c r="CY581" i="5"/>
  <c r="CY580" i="5"/>
  <c r="CY579" i="5"/>
  <c r="CY578" i="5"/>
  <c r="CY577" i="5"/>
  <c r="CY576" i="5"/>
  <c r="CY575" i="5"/>
  <c r="CY574" i="5"/>
  <c r="CY573" i="5"/>
  <c r="CY572" i="5"/>
  <c r="CY568" i="5"/>
  <c r="CY569" i="5" s="1"/>
  <c r="CX690" i="5"/>
  <c r="CX689" i="5"/>
  <c r="CX688" i="5"/>
  <c r="CX687" i="5"/>
  <c r="CX686" i="5"/>
  <c r="CX684" i="5"/>
  <c r="CX683" i="5"/>
  <c r="CX682" i="5"/>
  <c r="CX681" i="5"/>
  <c r="CX680" i="5"/>
  <c r="CX679" i="5"/>
  <c r="CX678" i="5"/>
  <c r="CX677" i="5"/>
  <c r="CX676" i="5"/>
  <c r="CX675" i="5"/>
  <c r="CX674" i="5"/>
  <c r="CX672" i="5"/>
  <c r="CX671" i="5"/>
  <c r="CX670" i="5"/>
  <c r="CX669" i="5"/>
  <c r="CX668" i="5"/>
  <c r="CX667" i="5"/>
  <c r="CX666" i="5"/>
  <c r="CX665" i="5"/>
  <c r="CX664" i="5"/>
  <c r="CX663" i="5"/>
  <c r="CX662" i="5"/>
  <c r="CX661" i="5"/>
  <c r="CX660" i="5"/>
  <c r="CX659" i="5"/>
  <c r="CX658" i="5"/>
  <c r="CX657" i="5"/>
  <c r="CX656" i="5"/>
  <c r="CX655" i="5"/>
  <c r="CX654" i="5"/>
  <c r="CX653" i="5"/>
  <c r="CX652" i="5"/>
  <c r="CX651" i="5"/>
  <c r="CX650" i="5"/>
  <c r="CX649" i="5"/>
  <c r="CX648" i="5"/>
  <c r="CX647" i="5"/>
  <c r="CX646" i="5"/>
  <c r="CX645" i="5"/>
  <c r="CX644" i="5"/>
  <c r="CX643" i="5"/>
  <c r="CX642" i="5"/>
  <c r="CX641" i="5"/>
  <c r="CX640" i="5"/>
  <c r="CX639" i="5"/>
  <c r="CX638" i="5"/>
  <c r="CX637" i="5"/>
  <c r="CX636" i="5"/>
  <c r="CX635" i="5"/>
  <c r="CX634" i="5"/>
  <c r="CX633" i="5"/>
  <c r="CX632" i="5"/>
  <c r="CX631" i="5"/>
  <c r="CX630" i="5"/>
  <c r="CX629" i="5"/>
  <c r="CX628" i="5"/>
  <c r="CX627" i="5"/>
  <c r="CX626" i="5"/>
  <c r="CX625" i="5"/>
  <c r="CX624" i="5"/>
  <c r="CX623" i="5"/>
  <c r="CX622" i="5"/>
  <c r="CX621" i="5"/>
  <c r="CX620" i="5"/>
  <c r="CX619" i="5"/>
  <c r="CX618" i="5"/>
  <c r="CX617" i="5"/>
  <c r="CX616" i="5"/>
  <c r="CX615" i="5"/>
  <c r="CX614" i="5"/>
  <c r="CX613" i="5"/>
  <c r="CX612" i="5"/>
  <c r="CX611" i="5"/>
  <c r="CX610" i="5"/>
  <c r="CX609" i="5"/>
  <c r="CX608" i="5"/>
  <c r="CX607" i="5"/>
  <c r="CX606" i="5"/>
  <c r="CX605" i="5"/>
  <c r="CX604" i="5"/>
  <c r="CX603" i="5"/>
  <c r="CX602" i="5"/>
  <c r="CX601" i="5"/>
  <c r="CX600" i="5"/>
  <c r="CX599" i="5"/>
  <c r="CX598" i="5"/>
  <c r="CX597" i="5"/>
  <c r="CX596" i="5"/>
  <c r="CX595" i="5"/>
  <c r="CX594" i="5"/>
  <c r="CX593" i="5"/>
  <c r="CX592" i="5"/>
  <c r="CX591" i="5"/>
  <c r="CX590" i="5"/>
  <c r="CX589" i="5"/>
  <c r="CX588" i="5"/>
  <c r="CX587" i="5"/>
  <c r="CX586" i="5"/>
  <c r="CX585" i="5"/>
  <c r="CX584" i="5"/>
  <c r="CX583" i="5"/>
  <c r="CX582" i="5"/>
  <c r="CX581" i="5"/>
  <c r="CX580" i="5"/>
  <c r="CX579" i="5"/>
  <c r="CX578" i="5"/>
  <c r="CX577" i="5"/>
  <c r="CX576" i="5"/>
  <c r="CX575" i="5"/>
  <c r="CX574" i="5"/>
  <c r="CX573" i="5"/>
  <c r="CX572" i="5"/>
  <c r="CX568" i="5"/>
  <c r="CX569" i="5" s="1"/>
  <c r="CW690" i="5"/>
  <c r="CW689" i="5"/>
  <c r="CW688" i="5"/>
  <c r="CW687" i="5"/>
  <c r="CW686" i="5"/>
  <c r="CW684" i="5"/>
  <c r="CW683" i="5"/>
  <c r="CW682" i="5"/>
  <c r="CW681" i="5"/>
  <c r="CW680" i="5"/>
  <c r="CW679" i="5"/>
  <c r="CW678" i="5"/>
  <c r="CW677" i="5"/>
  <c r="CW676" i="5"/>
  <c r="CW675" i="5"/>
  <c r="CW674" i="5"/>
  <c r="CW672" i="5"/>
  <c r="CW671" i="5"/>
  <c r="CW670" i="5"/>
  <c r="CW669" i="5"/>
  <c r="CW668" i="5"/>
  <c r="CW667" i="5"/>
  <c r="CW666" i="5"/>
  <c r="CW665" i="5"/>
  <c r="CW664" i="5"/>
  <c r="CW663" i="5"/>
  <c r="CW662" i="5"/>
  <c r="CW661" i="5"/>
  <c r="CW660" i="5"/>
  <c r="CW659" i="5"/>
  <c r="CW658" i="5"/>
  <c r="CW657" i="5"/>
  <c r="CW656" i="5"/>
  <c r="CW655" i="5"/>
  <c r="CW654" i="5"/>
  <c r="CW653" i="5"/>
  <c r="CW652" i="5"/>
  <c r="CW651" i="5"/>
  <c r="CW650" i="5"/>
  <c r="CW649" i="5"/>
  <c r="CW648" i="5"/>
  <c r="CW647" i="5"/>
  <c r="CW646" i="5"/>
  <c r="CW645" i="5"/>
  <c r="CW644" i="5"/>
  <c r="CW643" i="5"/>
  <c r="CW642" i="5"/>
  <c r="CW641" i="5"/>
  <c r="CW640" i="5"/>
  <c r="CW639" i="5"/>
  <c r="CW638" i="5"/>
  <c r="CW637" i="5"/>
  <c r="CW636" i="5"/>
  <c r="CW635" i="5"/>
  <c r="CW634" i="5"/>
  <c r="CW633" i="5"/>
  <c r="CW632" i="5"/>
  <c r="CW631" i="5"/>
  <c r="CW630" i="5"/>
  <c r="CW629" i="5"/>
  <c r="CW628" i="5"/>
  <c r="CW627" i="5"/>
  <c r="CW626" i="5"/>
  <c r="CW625" i="5"/>
  <c r="CW624" i="5"/>
  <c r="CW623" i="5"/>
  <c r="CW622" i="5"/>
  <c r="CW621" i="5"/>
  <c r="CW620" i="5"/>
  <c r="CW619" i="5"/>
  <c r="CW618" i="5"/>
  <c r="CW617" i="5"/>
  <c r="CW616" i="5"/>
  <c r="CW615" i="5"/>
  <c r="CW614" i="5"/>
  <c r="CW613" i="5"/>
  <c r="CW612" i="5"/>
  <c r="CW611" i="5"/>
  <c r="CW610" i="5"/>
  <c r="CW609" i="5"/>
  <c r="CW608" i="5"/>
  <c r="CW607" i="5"/>
  <c r="CW606" i="5"/>
  <c r="CW605" i="5"/>
  <c r="CW604" i="5"/>
  <c r="CW603" i="5"/>
  <c r="CW602" i="5"/>
  <c r="CW601" i="5"/>
  <c r="CW600" i="5"/>
  <c r="CW599" i="5"/>
  <c r="CW598" i="5"/>
  <c r="CW597" i="5"/>
  <c r="CW596" i="5"/>
  <c r="CW595" i="5"/>
  <c r="CW594" i="5"/>
  <c r="CW593" i="5"/>
  <c r="CW592" i="5"/>
  <c r="CW591" i="5"/>
  <c r="CW590" i="5"/>
  <c r="CW589" i="5"/>
  <c r="CW588" i="5"/>
  <c r="CW587" i="5"/>
  <c r="CW586" i="5"/>
  <c r="CW585" i="5"/>
  <c r="CW584" i="5"/>
  <c r="CW583" i="5"/>
  <c r="CW582" i="5"/>
  <c r="CW581" i="5"/>
  <c r="CW580" i="5"/>
  <c r="CW579" i="5"/>
  <c r="CW578" i="5"/>
  <c r="CW577" i="5"/>
  <c r="CW576" i="5"/>
  <c r="CW575" i="5"/>
  <c r="CW574" i="5"/>
  <c r="CW573" i="5"/>
  <c r="CW572" i="5"/>
  <c r="CW568" i="5"/>
  <c r="CW569" i="5" s="1"/>
  <c r="CV690" i="5"/>
  <c r="CV689" i="5"/>
  <c r="CV688" i="5"/>
  <c r="CV687" i="5"/>
  <c r="CV686" i="5"/>
  <c r="CV684" i="5"/>
  <c r="CV683" i="5"/>
  <c r="CV682" i="5"/>
  <c r="CV681" i="5"/>
  <c r="CV680" i="5"/>
  <c r="CV679" i="5"/>
  <c r="CV678" i="5"/>
  <c r="CV677" i="5"/>
  <c r="CV676" i="5"/>
  <c r="CV675" i="5"/>
  <c r="CV674" i="5"/>
  <c r="CV672" i="5"/>
  <c r="CV671" i="5"/>
  <c r="CV670" i="5"/>
  <c r="CV669" i="5"/>
  <c r="CV668" i="5"/>
  <c r="CV667" i="5"/>
  <c r="CV666" i="5"/>
  <c r="CV665" i="5"/>
  <c r="CV664" i="5"/>
  <c r="CV663" i="5"/>
  <c r="CV662" i="5"/>
  <c r="CV661" i="5"/>
  <c r="CV660" i="5"/>
  <c r="CV659" i="5"/>
  <c r="CV658" i="5"/>
  <c r="CV657" i="5"/>
  <c r="CV656" i="5"/>
  <c r="CV655" i="5"/>
  <c r="CV654" i="5"/>
  <c r="CV653" i="5"/>
  <c r="CV652" i="5"/>
  <c r="CV651" i="5"/>
  <c r="CV650" i="5"/>
  <c r="CV649" i="5"/>
  <c r="CV648" i="5"/>
  <c r="CV647" i="5"/>
  <c r="CV646" i="5"/>
  <c r="CV645" i="5"/>
  <c r="CV644" i="5"/>
  <c r="CV643" i="5"/>
  <c r="CV642" i="5"/>
  <c r="CV641" i="5"/>
  <c r="CV640" i="5"/>
  <c r="CV639" i="5"/>
  <c r="CV638" i="5"/>
  <c r="CV637" i="5"/>
  <c r="CV636" i="5"/>
  <c r="CV635" i="5"/>
  <c r="CV634" i="5"/>
  <c r="CV633" i="5"/>
  <c r="CV632" i="5"/>
  <c r="CV631" i="5"/>
  <c r="CV630" i="5"/>
  <c r="CV629" i="5"/>
  <c r="CV628" i="5"/>
  <c r="CV627" i="5"/>
  <c r="CV626" i="5"/>
  <c r="CV625" i="5"/>
  <c r="CV624" i="5"/>
  <c r="CV623" i="5"/>
  <c r="CV622" i="5"/>
  <c r="CV621" i="5"/>
  <c r="CV620" i="5"/>
  <c r="CV619" i="5"/>
  <c r="CV618" i="5"/>
  <c r="CV617" i="5"/>
  <c r="CV616" i="5"/>
  <c r="CV615" i="5"/>
  <c r="CV614" i="5"/>
  <c r="CV613" i="5"/>
  <c r="CV612" i="5"/>
  <c r="CV611" i="5"/>
  <c r="CV610" i="5"/>
  <c r="CV609" i="5"/>
  <c r="CV608" i="5"/>
  <c r="CV607" i="5"/>
  <c r="CV606" i="5"/>
  <c r="CV605" i="5"/>
  <c r="CV604" i="5"/>
  <c r="CV603" i="5"/>
  <c r="CV602" i="5"/>
  <c r="CV601" i="5"/>
  <c r="CV600" i="5"/>
  <c r="CV599" i="5"/>
  <c r="CV598" i="5"/>
  <c r="CV597" i="5"/>
  <c r="CV596" i="5"/>
  <c r="CV595" i="5"/>
  <c r="CV594" i="5"/>
  <c r="CV593" i="5"/>
  <c r="CV592" i="5"/>
  <c r="CV591" i="5"/>
  <c r="CV590" i="5"/>
  <c r="CV589" i="5"/>
  <c r="CV588" i="5"/>
  <c r="CV587" i="5"/>
  <c r="CV586" i="5"/>
  <c r="CV585" i="5"/>
  <c r="CV584" i="5"/>
  <c r="CV583" i="5"/>
  <c r="CV582" i="5"/>
  <c r="CV581" i="5"/>
  <c r="CV580" i="5"/>
  <c r="CV579" i="5"/>
  <c r="CV578" i="5"/>
  <c r="CV577" i="5"/>
  <c r="CV576" i="5"/>
  <c r="CV575" i="5"/>
  <c r="CV574" i="5"/>
  <c r="CV573" i="5"/>
  <c r="CV572" i="5"/>
  <c r="CV568" i="5"/>
  <c r="CV569" i="5" s="1"/>
  <c r="CS568" i="5"/>
  <c r="CS569" i="5" s="1"/>
  <c r="CR568" i="5"/>
  <c r="CR569" i="5" s="1"/>
  <c r="CO690" i="5"/>
  <c r="CO689" i="5"/>
  <c r="CO688" i="5"/>
  <c r="CO687" i="5"/>
  <c r="CO686" i="5"/>
  <c r="CO684" i="5"/>
  <c r="CO683" i="5"/>
  <c r="CO682" i="5"/>
  <c r="CO681" i="5"/>
  <c r="CO680" i="5"/>
  <c r="CO679" i="5"/>
  <c r="CO678" i="5"/>
  <c r="CO677" i="5"/>
  <c r="CO676" i="5"/>
  <c r="CO675" i="5"/>
  <c r="CO674" i="5"/>
  <c r="CO672" i="5"/>
  <c r="CO671" i="5"/>
  <c r="CO670" i="5"/>
  <c r="CO669" i="5"/>
  <c r="CO668" i="5"/>
  <c r="CO667" i="5"/>
  <c r="CO666" i="5"/>
  <c r="CO665" i="5"/>
  <c r="CO664" i="5"/>
  <c r="CO663" i="5"/>
  <c r="CO662" i="5"/>
  <c r="CO661" i="5"/>
  <c r="CO660" i="5"/>
  <c r="CO659" i="5"/>
  <c r="CO658" i="5"/>
  <c r="CO657" i="5"/>
  <c r="CO656" i="5"/>
  <c r="CO655" i="5"/>
  <c r="CO654" i="5"/>
  <c r="CO653" i="5"/>
  <c r="CO652" i="5"/>
  <c r="CO651" i="5"/>
  <c r="CO650" i="5"/>
  <c r="CO649" i="5"/>
  <c r="CO648" i="5"/>
  <c r="CO647" i="5"/>
  <c r="CO646" i="5"/>
  <c r="CO645" i="5"/>
  <c r="CO644" i="5"/>
  <c r="CO643" i="5"/>
  <c r="CO642" i="5"/>
  <c r="CO641" i="5"/>
  <c r="CO640" i="5"/>
  <c r="CO639" i="5"/>
  <c r="CO638" i="5"/>
  <c r="CO637" i="5"/>
  <c r="CO636" i="5"/>
  <c r="CO635" i="5"/>
  <c r="CO634" i="5"/>
  <c r="CO633" i="5"/>
  <c r="CO632" i="5"/>
  <c r="CO631" i="5"/>
  <c r="CO630" i="5"/>
  <c r="CO629" i="5"/>
  <c r="CO628" i="5"/>
  <c r="CO627" i="5"/>
  <c r="CO626" i="5"/>
  <c r="CO625" i="5"/>
  <c r="CO624" i="5"/>
  <c r="CO623" i="5"/>
  <c r="CO622" i="5"/>
  <c r="CO621" i="5"/>
  <c r="CO620" i="5"/>
  <c r="CO619" i="5"/>
  <c r="CO618" i="5"/>
  <c r="CO617" i="5"/>
  <c r="CO616" i="5"/>
  <c r="CO615" i="5"/>
  <c r="CO614" i="5"/>
  <c r="CO613" i="5"/>
  <c r="CO612" i="5"/>
  <c r="CO611" i="5"/>
  <c r="CO610" i="5"/>
  <c r="CO609" i="5"/>
  <c r="CO608" i="5"/>
  <c r="CO607" i="5"/>
  <c r="CO606" i="5"/>
  <c r="CO605" i="5"/>
  <c r="CO604" i="5"/>
  <c r="CO603" i="5"/>
  <c r="CO602" i="5"/>
  <c r="CO601" i="5"/>
  <c r="CO600" i="5"/>
  <c r="CO599" i="5"/>
  <c r="CO598" i="5"/>
  <c r="CO597" i="5"/>
  <c r="CO596" i="5"/>
  <c r="CO595" i="5"/>
  <c r="CO594" i="5"/>
  <c r="CO593" i="5"/>
  <c r="CO592" i="5"/>
  <c r="CO591" i="5"/>
  <c r="CO590" i="5"/>
  <c r="CO589" i="5"/>
  <c r="CO588" i="5"/>
  <c r="CO587" i="5"/>
  <c r="CO586" i="5"/>
  <c r="CO585" i="5"/>
  <c r="CO584" i="5"/>
  <c r="CO583" i="5"/>
  <c r="CO582" i="5"/>
  <c r="CO581" i="5"/>
  <c r="CO580" i="5"/>
  <c r="CO579" i="5"/>
  <c r="CO578" i="5"/>
  <c r="CO577" i="5"/>
  <c r="CO576" i="5"/>
  <c r="CO575" i="5"/>
  <c r="CO574" i="5"/>
  <c r="CO573" i="5"/>
  <c r="CO572" i="5"/>
  <c r="CO568" i="5"/>
  <c r="CO569" i="5" s="1"/>
  <c r="CN690" i="5"/>
  <c r="CN689" i="5"/>
  <c r="CN688" i="5"/>
  <c r="CN687" i="5"/>
  <c r="CN686" i="5"/>
  <c r="CN684" i="5"/>
  <c r="CN683" i="5"/>
  <c r="CN682" i="5"/>
  <c r="CN681" i="5"/>
  <c r="CN680" i="5"/>
  <c r="CN679" i="5"/>
  <c r="CN678" i="5"/>
  <c r="CN677" i="5"/>
  <c r="CN676" i="5"/>
  <c r="CN675" i="5"/>
  <c r="CN674" i="5"/>
  <c r="CN672" i="5"/>
  <c r="CN671" i="5"/>
  <c r="CN670" i="5"/>
  <c r="CN669" i="5"/>
  <c r="CN668" i="5"/>
  <c r="CN667" i="5"/>
  <c r="CN666" i="5"/>
  <c r="CN665" i="5"/>
  <c r="CN664" i="5"/>
  <c r="CN663" i="5"/>
  <c r="CN662" i="5"/>
  <c r="CN661" i="5"/>
  <c r="CN660" i="5"/>
  <c r="CN659" i="5"/>
  <c r="CN658" i="5"/>
  <c r="CN657" i="5"/>
  <c r="CN656" i="5"/>
  <c r="CN655" i="5"/>
  <c r="CN654" i="5"/>
  <c r="CN653" i="5"/>
  <c r="CN652" i="5"/>
  <c r="CN651" i="5"/>
  <c r="CN650" i="5"/>
  <c r="CN649" i="5"/>
  <c r="CN648" i="5"/>
  <c r="CN647" i="5"/>
  <c r="CN646" i="5"/>
  <c r="CN645" i="5"/>
  <c r="CN644" i="5"/>
  <c r="CN643" i="5"/>
  <c r="CN642" i="5"/>
  <c r="CN641" i="5"/>
  <c r="CN640" i="5"/>
  <c r="CN639" i="5"/>
  <c r="CN638" i="5"/>
  <c r="CN637" i="5"/>
  <c r="CN636" i="5"/>
  <c r="CN635" i="5"/>
  <c r="CN634" i="5"/>
  <c r="CN633" i="5"/>
  <c r="CN632" i="5"/>
  <c r="CN631" i="5"/>
  <c r="CN630" i="5"/>
  <c r="CN629" i="5"/>
  <c r="CN628" i="5"/>
  <c r="CN627" i="5"/>
  <c r="CN626" i="5"/>
  <c r="CN625" i="5"/>
  <c r="CN624" i="5"/>
  <c r="CN623" i="5"/>
  <c r="CN622" i="5"/>
  <c r="CN621" i="5"/>
  <c r="CN620" i="5"/>
  <c r="CN619" i="5"/>
  <c r="CN618" i="5"/>
  <c r="CN617" i="5"/>
  <c r="CN616" i="5"/>
  <c r="CN615" i="5"/>
  <c r="CN614" i="5"/>
  <c r="CN613" i="5"/>
  <c r="CN612" i="5"/>
  <c r="CN611" i="5"/>
  <c r="CN610" i="5"/>
  <c r="CN609" i="5"/>
  <c r="CN608" i="5"/>
  <c r="CN607" i="5"/>
  <c r="CN606" i="5"/>
  <c r="CN605" i="5"/>
  <c r="CN604" i="5"/>
  <c r="CN603" i="5"/>
  <c r="CN602" i="5"/>
  <c r="CN601" i="5"/>
  <c r="CN600" i="5"/>
  <c r="CN599" i="5"/>
  <c r="CN598" i="5"/>
  <c r="CN597" i="5"/>
  <c r="CN596" i="5"/>
  <c r="CN595" i="5"/>
  <c r="CN594" i="5"/>
  <c r="CN593" i="5"/>
  <c r="CN592" i="5"/>
  <c r="CN591" i="5"/>
  <c r="CN590" i="5"/>
  <c r="CN589" i="5"/>
  <c r="CN588" i="5"/>
  <c r="CN587" i="5"/>
  <c r="CN586" i="5"/>
  <c r="CN585" i="5"/>
  <c r="CN584" i="5"/>
  <c r="CN583" i="5"/>
  <c r="CN582" i="5"/>
  <c r="CN581" i="5"/>
  <c r="CN580" i="5"/>
  <c r="CN579" i="5"/>
  <c r="CN578" i="5"/>
  <c r="CN577" i="5"/>
  <c r="CN576" i="5"/>
  <c r="CN575" i="5"/>
  <c r="CN574" i="5"/>
  <c r="CN573" i="5"/>
  <c r="CN572" i="5"/>
  <c r="CN568" i="5"/>
  <c r="CN569" i="5" s="1"/>
  <c r="CM690" i="5"/>
  <c r="CM689" i="5"/>
  <c r="CM688" i="5"/>
  <c r="CM687" i="5"/>
  <c r="CM686" i="5"/>
  <c r="CM684" i="5"/>
  <c r="CM683" i="5"/>
  <c r="CM682" i="5"/>
  <c r="CM681" i="5"/>
  <c r="CM680" i="5"/>
  <c r="CM679" i="5"/>
  <c r="CM678" i="5"/>
  <c r="CM677" i="5"/>
  <c r="CM676" i="5"/>
  <c r="CM675" i="5"/>
  <c r="CM674" i="5"/>
  <c r="CM672" i="5"/>
  <c r="CM671" i="5"/>
  <c r="CM670" i="5"/>
  <c r="CM669" i="5"/>
  <c r="CM668" i="5"/>
  <c r="CM667" i="5"/>
  <c r="CM666" i="5"/>
  <c r="CM665" i="5"/>
  <c r="CM664" i="5"/>
  <c r="CM663" i="5"/>
  <c r="CM662" i="5"/>
  <c r="CM661" i="5"/>
  <c r="CM660" i="5"/>
  <c r="CM659" i="5"/>
  <c r="CM658" i="5"/>
  <c r="CM657" i="5"/>
  <c r="CM656" i="5"/>
  <c r="CM655" i="5"/>
  <c r="CM654" i="5"/>
  <c r="CM653" i="5"/>
  <c r="CM652" i="5"/>
  <c r="CM651" i="5"/>
  <c r="CM650" i="5"/>
  <c r="CM649" i="5"/>
  <c r="CM648" i="5"/>
  <c r="CM647" i="5"/>
  <c r="CM646" i="5"/>
  <c r="CM645" i="5"/>
  <c r="CM644" i="5"/>
  <c r="CM643" i="5"/>
  <c r="CM642" i="5"/>
  <c r="CM641" i="5"/>
  <c r="CM640" i="5"/>
  <c r="CM639" i="5"/>
  <c r="CM638" i="5"/>
  <c r="CM637" i="5"/>
  <c r="CM636" i="5"/>
  <c r="CM635" i="5"/>
  <c r="CM634" i="5"/>
  <c r="CM633" i="5"/>
  <c r="CM632" i="5"/>
  <c r="CM631" i="5"/>
  <c r="CM630" i="5"/>
  <c r="CM629" i="5"/>
  <c r="CM628" i="5"/>
  <c r="CM627" i="5"/>
  <c r="CM626" i="5"/>
  <c r="CM625" i="5"/>
  <c r="CM624" i="5"/>
  <c r="CM623" i="5"/>
  <c r="CM622" i="5"/>
  <c r="CM621" i="5"/>
  <c r="CM620" i="5"/>
  <c r="CM619" i="5"/>
  <c r="CM618" i="5"/>
  <c r="CM617" i="5"/>
  <c r="CM616" i="5"/>
  <c r="CM615" i="5"/>
  <c r="CM614" i="5"/>
  <c r="CM613" i="5"/>
  <c r="CM612" i="5"/>
  <c r="CM611" i="5"/>
  <c r="CM610" i="5"/>
  <c r="CM609" i="5"/>
  <c r="CM608" i="5"/>
  <c r="CM607" i="5"/>
  <c r="CM606" i="5"/>
  <c r="CM605" i="5"/>
  <c r="CM604" i="5"/>
  <c r="CM603" i="5"/>
  <c r="CM602" i="5"/>
  <c r="CM601" i="5"/>
  <c r="CM600" i="5"/>
  <c r="CM599" i="5"/>
  <c r="CM598" i="5"/>
  <c r="CM597" i="5"/>
  <c r="CM596" i="5"/>
  <c r="CM595" i="5"/>
  <c r="CM594" i="5"/>
  <c r="CM593" i="5"/>
  <c r="CM592" i="5"/>
  <c r="CM591" i="5"/>
  <c r="CM590" i="5"/>
  <c r="CM589" i="5"/>
  <c r="CM588" i="5"/>
  <c r="CM587" i="5"/>
  <c r="CM586" i="5"/>
  <c r="CM585" i="5"/>
  <c r="CM584" i="5"/>
  <c r="CM583" i="5"/>
  <c r="CM582" i="5"/>
  <c r="CM581" i="5"/>
  <c r="CM580" i="5"/>
  <c r="CM579" i="5"/>
  <c r="CM578" i="5"/>
  <c r="CM577" i="5"/>
  <c r="CM576" i="5"/>
  <c r="CM575" i="5"/>
  <c r="CM574" i="5"/>
  <c r="CM573" i="5"/>
  <c r="CM572" i="5"/>
  <c r="CM568" i="5"/>
  <c r="CM569" i="5" s="1"/>
  <c r="CL690" i="5"/>
  <c r="CL689" i="5"/>
  <c r="CL688" i="5"/>
  <c r="CL687" i="5"/>
  <c r="CL686" i="5"/>
  <c r="CL684" i="5"/>
  <c r="CL683" i="5"/>
  <c r="CL682" i="5"/>
  <c r="CL681" i="5"/>
  <c r="CL680" i="5"/>
  <c r="CL679" i="5"/>
  <c r="CL678" i="5"/>
  <c r="CL677" i="5"/>
  <c r="CL676" i="5"/>
  <c r="CL675" i="5"/>
  <c r="CL674" i="5"/>
  <c r="CL672" i="5"/>
  <c r="CL671" i="5"/>
  <c r="CL670" i="5"/>
  <c r="CL669" i="5"/>
  <c r="CL668" i="5"/>
  <c r="CL667" i="5"/>
  <c r="CL666" i="5"/>
  <c r="CL665" i="5"/>
  <c r="CL664" i="5"/>
  <c r="CL663" i="5"/>
  <c r="CL662" i="5"/>
  <c r="CL661" i="5"/>
  <c r="CL660" i="5"/>
  <c r="CL659" i="5"/>
  <c r="CL658" i="5"/>
  <c r="CL657" i="5"/>
  <c r="CL656" i="5"/>
  <c r="CL655" i="5"/>
  <c r="CL654" i="5"/>
  <c r="CL653" i="5"/>
  <c r="CL652" i="5"/>
  <c r="CL651" i="5"/>
  <c r="CL650" i="5"/>
  <c r="CL649" i="5"/>
  <c r="CL648" i="5"/>
  <c r="CL647" i="5"/>
  <c r="CL646" i="5"/>
  <c r="CL645" i="5"/>
  <c r="CL644" i="5"/>
  <c r="CL643" i="5"/>
  <c r="CL642" i="5"/>
  <c r="CL641" i="5"/>
  <c r="CL640" i="5"/>
  <c r="CL639" i="5"/>
  <c r="CL638" i="5"/>
  <c r="CL637" i="5"/>
  <c r="CL636" i="5"/>
  <c r="CL635" i="5"/>
  <c r="CL634" i="5"/>
  <c r="CL633" i="5"/>
  <c r="CL632" i="5"/>
  <c r="CL631" i="5"/>
  <c r="CL630" i="5"/>
  <c r="CL629" i="5"/>
  <c r="CL628" i="5"/>
  <c r="CL627" i="5"/>
  <c r="CL626" i="5"/>
  <c r="CL625" i="5"/>
  <c r="CL624" i="5"/>
  <c r="CL623" i="5"/>
  <c r="CL622" i="5"/>
  <c r="CL621" i="5"/>
  <c r="CL620" i="5"/>
  <c r="CL619" i="5"/>
  <c r="CL618" i="5"/>
  <c r="CL617" i="5"/>
  <c r="CL616" i="5"/>
  <c r="CL615" i="5"/>
  <c r="CL614" i="5"/>
  <c r="CL613" i="5"/>
  <c r="CL612" i="5"/>
  <c r="CL611" i="5"/>
  <c r="CL610" i="5"/>
  <c r="CL609" i="5"/>
  <c r="CL608" i="5"/>
  <c r="CL607" i="5"/>
  <c r="CL606" i="5"/>
  <c r="CL605" i="5"/>
  <c r="CL604" i="5"/>
  <c r="CL603" i="5"/>
  <c r="CL602" i="5"/>
  <c r="CL601" i="5"/>
  <c r="CL600" i="5"/>
  <c r="CL599" i="5"/>
  <c r="CL598" i="5"/>
  <c r="CL597" i="5"/>
  <c r="CL596" i="5"/>
  <c r="CL595" i="5"/>
  <c r="CL594" i="5"/>
  <c r="CL593" i="5"/>
  <c r="CL592" i="5"/>
  <c r="CL591" i="5"/>
  <c r="CL590" i="5"/>
  <c r="CL589" i="5"/>
  <c r="CL588" i="5"/>
  <c r="CL587" i="5"/>
  <c r="CL586" i="5"/>
  <c r="CL585" i="5"/>
  <c r="CL584" i="5"/>
  <c r="CL583" i="5"/>
  <c r="CL582" i="5"/>
  <c r="CL581" i="5"/>
  <c r="CL580" i="5"/>
  <c r="CL579" i="5"/>
  <c r="CL578" i="5"/>
  <c r="CL577" i="5"/>
  <c r="CL576" i="5"/>
  <c r="CL575" i="5"/>
  <c r="CL574" i="5"/>
  <c r="CL573" i="5"/>
  <c r="CL572" i="5"/>
  <c r="CL568" i="5"/>
  <c r="CL569" i="5" s="1"/>
  <c r="CK690" i="5"/>
  <c r="CK689" i="5"/>
  <c r="CK688" i="5"/>
  <c r="CK687" i="5"/>
  <c r="CK686" i="5"/>
  <c r="CK684" i="5"/>
  <c r="CK683" i="5"/>
  <c r="CK682" i="5"/>
  <c r="CK681" i="5"/>
  <c r="CK680" i="5"/>
  <c r="CK679" i="5"/>
  <c r="CK678" i="5"/>
  <c r="CK677" i="5"/>
  <c r="CK676" i="5"/>
  <c r="CK675" i="5"/>
  <c r="CK674" i="5"/>
  <c r="CK672" i="5"/>
  <c r="CK671" i="5"/>
  <c r="CK670" i="5"/>
  <c r="CK669" i="5"/>
  <c r="CK668" i="5"/>
  <c r="CK667" i="5"/>
  <c r="CK666" i="5"/>
  <c r="CK665" i="5"/>
  <c r="CK664" i="5"/>
  <c r="CK663" i="5"/>
  <c r="CK662" i="5"/>
  <c r="CK661" i="5"/>
  <c r="CK660" i="5"/>
  <c r="CK659" i="5"/>
  <c r="CK658" i="5"/>
  <c r="CK657" i="5"/>
  <c r="CK656" i="5"/>
  <c r="CK655" i="5"/>
  <c r="CK654" i="5"/>
  <c r="CK653" i="5"/>
  <c r="CK652" i="5"/>
  <c r="CK651" i="5"/>
  <c r="CK650" i="5"/>
  <c r="CK649" i="5"/>
  <c r="CK648" i="5"/>
  <c r="CK647" i="5"/>
  <c r="CK646" i="5"/>
  <c r="CK645" i="5"/>
  <c r="CK644" i="5"/>
  <c r="CK643" i="5"/>
  <c r="CK642" i="5"/>
  <c r="CK641" i="5"/>
  <c r="CK640" i="5"/>
  <c r="CK639" i="5"/>
  <c r="CK638" i="5"/>
  <c r="CK637" i="5"/>
  <c r="CK636" i="5"/>
  <c r="CK635" i="5"/>
  <c r="CK634" i="5"/>
  <c r="CK633" i="5"/>
  <c r="CK632" i="5"/>
  <c r="CK631" i="5"/>
  <c r="CK630" i="5"/>
  <c r="CK629" i="5"/>
  <c r="CK628" i="5"/>
  <c r="CK627" i="5"/>
  <c r="CK626" i="5"/>
  <c r="CK625" i="5"/>
  <c r="CK624" i="5"/>
  <c r="CK623" i="5"/>
  <c r="CK622" i="5"/>
  <c r="CK621" i="5"/>
  <c r="CK620" i="5"/>
  <c r="CK619" i="5"/>
  <c r="CK618" i="5"/>
  <c r="CK617" i="5"/>
  <c r="CK616" i="5"/>
  <c r="CK615" i="5"/>
  <c r="CK614" i="5"/>
  <c r="CK613" i="5"/>
  <c r="CK612" i="5"/>
  <c r="CK611" i="5"/>
  <c r="CK610" i="5"/>
  <c r="CK609" i="5"/>
  <c r="CK608" i="5"/>
  <c r="CK607" i="5"/>
  <c r="CK606" i="5"/>
  <c r="CK605" i="5"/>
  <c r="CK604" i="5"/>
  <c r="CK603" i="5"/>
  <c r="CK602" i="5"/>
  <c r="CK601" i="5"/>
  <c r="CK600" i="5"/>
  <c r="CK599" i="5"/>
  <c r="CK598" i="5"/>
  <c r="CK597" i="5"/>
  <c r="CK596" i="5"/>
  <c r="CK595" i="5"/>
  <c r="CK594" i="5"/>
  <c r="CK593" i="5"/>
  <c r="CK592" i="5"/>
  <c r="CK591" i="5"/>
  <c r="CK590" i="5"/>
  <c r="CK589" i="5"/>
  <c r="CK588" i="5"/>
  <c r="CK587" i="5"/>
  <c r="CK586" i="5"/>
  <c r="CK585" i="5"/>
  <c r="CK584" i="5"/>
  <c r="CK583" i="5"/>
  <c r="CK582" i="5"/>
  <c r="CK581" i="5"/>
  <c r="CK580" i="5"/>
  <c r="CK579" i="5"/>
  <c r="CK578" i="5"/>
  <c r="CK577" i="5"/>
  <c r="CK576" i="5"/>
  <c r="CK575" i="5"/>
  <c r="CK574" i="5"/>
  <c r="CK573" i="5"/>
  <c r="CK572" i="5"/>
  <c r="CK568" i="5"/>
  <c r="CK569" i="5" s="1"/>
  <c r="CH690" i="5"/>
  <c r="CH689" i="5"/>
  <c r="CH688" i="5"/>
  <c r="CH687" i="5"/>
  <c r="CH686" i="5"/>
  <c r="CH684" i="5"/>
  <c r="CH683" i="5"/>
  <c r="CH682" i="5"/>
  <c r="CH681" i="5"/>
  <c r="CH680" i="5"/>
  <c r="CH679" i="5"/>
  <c r="CH678" i="5"/>
  <c r="CH677" i="5"/>
  <c r="CH676" i="5"/>
  <c r="CH675" i="5"/>
  <c r="CH674" i="5"/>
  <c r="CH672" i="5"/>
  <c r="CH671" i="5"/>
  <c r="CH670" i="5"/>
  <c r="CH669" i="5"/>
  <c r="CH668" i="5"/>
  <c r="CH667" i="5"/>
  <c r="CH666" i="5"/>
  <c r="CH665" i="5"/>
  <c r="CH664" i="5"/>
  <c r="CH663" i="5"/>
  <c r="CH662" i="5"/>
  <c r="CH661" i="5"/>
  <c r="CH660" i="5"/>
  <c r="CH659" i="5"/>
  <c r="CH658" i="5"/>
  <c r="CH657" i="5"/>
  <c r="CH656" i="5"/>
  <c r="CH655" i="5"/>
  <c r="CH654" i="5"/>
  <c r="CH653" i="5"/>
  <c r="CH652" i="5"/>
  <c r="CH651" i="5"/>
  <c r="CH650" i="5"/>
  <c r="CH649" i="5"/>
  <c r="CH648" i="5"/>
  <c r="CH647" i="5"/>
  <c r="CH646" i="5"/>
  <c r="CH645" i="5"/>
  <c r="CH644" i="5"/>
  <c r="CH643" i="5"/>
  <c r="CH642" i="5"/>
  <c r="CH641" i="5"/>
  <c r="CH640" i="5"/>
  <c r="CH639" i="5"/>
  <c r="CH638" i="5"/>
  <c r="CH637" i="5"/>
  <c r="CH636" i="5"/>
  <c r="CH635" i="5"/>
  <c r="CH634" i="5"/>
  <c r="CH633" i="5"/>
  <c r="CH632" i="5"/>
  <c r="CH631" i="5"/>
  <c r="CH630" i="5"/>
  <c r="CH629" i="5"/>
  <c r="CH628" i="5"/>
  <c r="CH627" i="5"/>
  <c r="CH626" i="5"/>
  <c r="CH625" i="5"/>
  <c r="CH624" i="5"/>
  <c r="CH623" i="5"/>
  <c r="CH622" i="5"/>
  <c r="CH621" i="5"/>
  <c r="CH620" i="5"/>
  <c r="CH619" i="5"/>
  <c r="CH618" i="5"/>
  <c r="CH617" i="5"/>
  <c r="CH616" i="5"/>
  <c r="CH615" i="5"/>
  <c r="CH614" i="5"/>
  <c r="CH613" i="5"/>
  <c r="CH612" i="5"/>
  <c r="CH611" i="5"/>
  <c r="CH610" i="5"/>
  <c r="CH609" i="5"/>
  <c r="CH608" i="5"/>
  <c r="CH607" i="5"/>
  <c r="CH606" i="5"/>
  <c r="CH605" i="5"/>
  <c r="CH604" i="5"/>
  <c r="CH603" i="5"/>
  <c r="CH602" i="5"/>
  <c r="CH601" i="5"/>
  <c r="CH600" i="5"/>
  <c r="CH599" i="5"/>
  <c r="CH598" i="5"/>
  <c r="CH597" i="5"/>
  <c r="CH596" i="5"/>
  <c r="CH595" i="5"/>
  <c r="CH594" i="5"/>
  <c r="CH593" i="5"/>
  <c r="CH592" i="5"/>
  <c r="CH591" i="5"/>
  <c r="CH590" i="5"/>
  <c r="CH589" i="5"/>
  <c r="CH588" i="5"/>
  <c r="CH587" i="5"/>
  <c r="CH586" i="5"/>
  <c r="CH585" i="5"/>
  <c r="CH584" i="5"/>
  <c r="CH583" i="5"/>
  <c r="CH582" i="5"/>
  <c r="CH581" i="5"/>
  <c r="CH580" i="5"/>
  <c r="CH579" i="5"/>
  <c r="CH578" i="5"/>
  <c r="CH577" i="5"/>
  <c r="CH576" i="5"/>
  <c r="CH575" i="5"/>
  <c r="CH574" i="5"/>
  <c r="CH573" i="5"/>
  <c r="CH572" i="5"/>
  <c r="CH568" i="5"/>
  <c r="CH569" i="5" s="1"/>
  <c r="CE690" i="5"/>
  <c r="CE689" i="5"/>
  <c r="CE688" i="5"/>
  <c r="CE687" i="5"/>
  <c r="CE686" i="5"/>
  <c r="CE684" i="5"/>
  <c r="CE683" i="5"/>
  <c r="CE682" i="5"/>
  <c r="CE681" i="5"/>
  <c r="CE680" i="5"/>
  <c r="CE679" i="5"/>
  <c r="CE678" i="5"/>
  <c r="CE677" i="5"/>
  <c r="CE676" i="5"/>
  <c r="CE675" i="5"/>
  <c r="CE674" i="5"/>
  <c r="CE672" i="5"/>
  <c r="CE671" i="5"/>
  <c r="CE670" i="5"/>
  <c r="CE669" i="5"/>
  <c r="CE668" i="5"/>
  <c r="CE667" i="5"/>
  <c r="CE666" i="5"/>
  <c r="CE665" i="5"/>
  <c r="CE664" i="5"/>
  <c r="CE663" i="5"/>
  <c r="CE662" i="5"/>
  <c r="CE661" i="5"/>
  <c r="CE660" i="5"/>
  <c r="CE659" i="5"/>
  <c r="CE658" i="5"/>
  <c r="CE657" i="5"/>
  <c r="CE656" i="5"/>
  <c r="CE655" i="5"/>
  <c r="CE654" i="5"/>
  <c r="CE653" i="5"/>
  <c r="CE652" i="5"/>
  <c r="CE651" i="5"/>
  <c r="CE650" i="5"/>
  <c r="CE649" i="5"/>
  <c r="CE648" i="5"/>
  <c r="CE647" i="5"/>
  <c r="CE646" i="5"/>
  <c r="CE645" i="5"/>
  <c r="CE644" i="5"/>
  <c r="CE643" i="5"/>
  <c r="CE642" i="5"/>
  <c r="CE641" i="5"/>
  <c r="CE640" i="5"/>
  <c r="CE639" i="5"/>
  <c r="CE638" i="5"/>
  <c r="CE637" i="5"/>
  <c r="CE636" i="5"/>
  <c r="CE635" i="5"/>
  <c r="CE634" i="5"/>
  <c r="CE633" i="5"/>
  <c r="CE632" i="5"/>
  <c r="CE631" i="5"/>
  <c r="CE630" i="5"/>
  <c r="CE629" i="5"/>
  <c r="CE628" i="5"/>
  <c r="CE627" i="5"/>
  <c r="CE626" i="5"/>
  <c r="CE625" i="5"/>
  <c r="CE624" i="5"/>
  <c r="CE623" i="5"/>
  <c r="CE622" i="5"/>
  <c r="CE621" i="5"/>
  <c r="CE620" i="5"/>
  <c r="CE619" i="5"/>
  <c r="CE618" i="5"/>
  <c r="CE617" i="5"/>
  <c r="CE616" i="5"/>
  <c r="CE615" i="5"/>
  <c r="CE614" i="5"/>
  <c r="CE613" i="5"/>
  <c r="CE612" i="5"/>
  <c r="CE611" i="5"/>
  <c r="CE610" i="5"/>
  <c r="CE609" i="5"/>
  <c r="CE608" i="5"/>
  <c r="CE607" i="5"/>
  <c r="CE606" i="5"/>
  <c r="CE605" i="5"/>
  <c r="CE604" i="5"/>
  <c r="CE603" i="5"/>
  <c r="CE602" i="5"/>
  <c r="CE601" i="5"/>
  <c r="CE600" i="5"/>
  <c r="CE599" i="5"/>
  <c r="CE598" i="5"/>
  <c r="CE597" i="5"/>
  <c r="CE596" i="5"/>
  <c r="CE595" i="5"/>
  <c r="CE594" i="5"/>
  <c r="CE593" i="5"/>
  <c r="CE592" i="5"/>
  <c r="CE591" i="5"/>
  <c r="CE590" i="5"/>
  <c r="CE589" i="5"/>
  <c r="CE588" i="5"/>
  <c r="CE587" i="5"/>
  <c r="CE586" i="5"/>
  <c r="CE585" i="5"/>
  <c r="CE584" i="5"/>
  <c r="CE583" i="5"/>
  <c r="CE582" i="5"/>
  <c r="CE581" i="5"/>
  <c r="CE580" i="5"/>
  <c r="CE579" i="5"/>
  <c r="CE578" i="5"/>
  <c r="CE577" i="5"/>
  <c r="CE576" i="5"/>
  <c r="CE575" i="5"/>
  <c r="CE574" i="5"/>
  <c r="CE573" i="5"/>
  <c r="CE572" i="5"/>
  <c r="CE568" i="5"/>
  <c r="CE569" i="5" s="1"/>
  <c r="CD690" i="5"/>
  <c r="CD689" i="5"/>
  <c r="CD688" i="5"/>
  <c r="CD687" i="5"/>
  <c r="CD686" i="5"/>
  <c r="CD684" i="5"/>
  <c r="CD683" i="5"/>
  <c r="CD682" i="5"/>
  <c r="CD681" i="5"/>
  <c r="CD680" i="5"/>
  <c r="CD679" i="5"/>
  <c r="CD678" i="5"/>
  <c r="CD677" i="5"/>
  <c r="CD676" i="5"/>
  <c r="CD675" i="5"/>
  <c r="CD674" i="5"/>
  <c r="CD672" i="5"/>
  <c r="CD671" i="5"/>
  <c r="CD670" i="5"/>
  <c r="CD669" i="5"/>
  <c r="CD668" i="5"/>
  <c r="CD667" i="5"/>
  <c r="CD666" i="5"/>
  <c r="CD665" i="5"/>
  <c r="CD664" i="5"/>
  <c r="CD663" i="5"/>
  <c r="CD662" i="5"/>
  <c r="CD661" i="5"/>
  <c r="CD660" i="5"/>
  <c r="CD659" i="5"/>
  <c r="CD658" i="5"/>
  <c r="CD657" i="5"/>
  <c r="CD656" i="5"/>
  <c r="CD655" i="5"/>
  <c r="CD654" i="5"/>
  <c r="CD653" i="5"/>
  <c r="CD652" i="5"/>
  <c r="CD651" i="5"/>
  <c r="CD650" i="5"/>
  <c r="CD649" i="5"/>
  <c r="CD648" i="5"/>
  <c r="CD647" i="5"/>
  <c r="CD646" i="5"/>
  <c r="CD645" i="5"/>
  <c r="CD644" i="5"/>
  <c r="CD643" i="5"/>
  <c r="CD642" i="5"/>
  <c r="CD641" i="5"/>
  <c r="CD640" i="5"/>
  <c r="CD639" i="5"/>
  <c r="CD638" i="5"/>
  <c r="CD637" i="5"/>
  <c r="CD636" i="5"/>
  <c r="CD635" i="5"/>
  <c r="CD634" i="5"/>
  <c r="CD633" i="5"/>
  <c r="CD632" i="5"/>
  <c r="CD631" i="5"/>
  <c r="CD630" i="5"/>
  <c r="CD629" i="5"/>
  <c r="CD628" i="5"/>
  <c r="CD627" i="5"/>
  <c r="CD626" i="5"/>
  <c r="CD625" i="5"/>
  <c r="CD624" i="5"/>
  <c r="CD623" i="5"/>
  <c r="CD622" i="5"/>
  <c r="CD621" i="5"/>
  <c r="CD620" i="5"/>
  <c r="CD619" i="5"/>
  <c r="CD618" i="5"/>
  <c r="CD617" i="5"/>
  <c r="CD616" i="5"/>
  <c r="CD615" i="5"/>
  <c r="CD614" i="5"/>
  <c r="CD613" i="5"/>
  <c r="CD612" i="5"/>
  <c r="CD611" i="5"/>
  <c r="CD610" i="5"/>
  <c r="CD609" i="5"/>
  <c r="CD608" i="5"/>
  <c r="CD607" i="5"/>
  <c r="CD606" i="5"/>
  <c r="CD605" i="5"/>
  <c r="CD604" i="5"/>
  <c r="CD603" i="5"/>
  <c r="CD602" i="5"/>
  <c r="CD601" i="5"/>
  <c r="CD600" i="5"/>
  <c r="CD599" i="5"/>
  <c r="CD598" i="5"/>
  <c r="CD597" i="5"/>
  <c r="CD596" i="5"/>
  <c r="CD595" i="5"/>
  <c r="CD594" i="5"/>
  <c r="CD593" i="5"/>
  <c r="CD592" i="5"/>
  <c r="CD591" i="5"/>
  <c r="CD590" i="5"/>
  <c r="CD589" i="5"/>
  <c r="CD588" i="5"/>
  <c r="CD587" i="5"/>
  <c r="CD586" i="5"/>
  <c r="CD585" i="5"/>
  <c r="CD584" i="5"/>
  <c r="CD583" i="5"/>
  <c r="CD582" i="5"/>
  <c r="CD581" i="5"/>
  <c r="CD580" i="5"/>
  <c r="CD579" i="5"/>
  <c r="CD578" i="5"/>
  <c r="CD577" i="5"/>
  <c r="CD576" i="5"/>
  <c r="CD575" i="5"/>
  <c r="CD574" i="5"/>
  <c r="CD573" i="5"/>
  <c r="CD572" i="5"/>
  <c r="CD568" i="5"/>
  <c r="CD569" i="5" s="1"/>
  <c r="CC690" i="5"/>
  <c r="CC689" i="5"/>
  <c r="CC688" i="5"/>
  <c r="CC687" i="5"/>
  <c r="CC686" i="5"/>
  <c r="CC684" i="5"/>
  <c r="CC683" i="5"/>
  <c r="CC682" i="5"/>
  <c r="CC681" i="5"/>
  <c r="CC680" i="5"/>
  <c r="CC679" i="5"/>
  <c r="CC678" i="5"/>
  <c r="CC677" i="5"/>
  <c r="CC676" i="5"/>
  <c r="CC675" i="5"/>
  <c r="CC674" i="5"/>
  <c r="CC672" i="5"/>
  <c r="CC671" i="5"/>
  <c r="CC670" i="5"/>
  <c r="CC669" i="5"/>
  <c r="CC668" i="5"/>
  <c r="CC667" i="5"/>
  <c r="CC666" i="5"/>
  <c r="CC665" i="5"/>
  <c r="CC664" i="5"/>
  <c r="CC663" i="5"/>
  <c r="CC662" i="5"/>
  <c r="CC661" i="5"/>
  <c r="CC660" i="5"/>
  <c r="CC659" i="5"/>
  <c r="CC658" i="5"/>
  <c r="CC657" i="5"/>
  <c r="CC656" i="5"/>
  <c r="CC655" i="5"/>
  <c r="CC654" i="5"/>
  <c r="CC653" i="5"/>
  <c r="CC652" i="5"/>
  <c r="CC651" i="5"/>
  <c r="CC650" i="5"/>
  <c r="CC649" i="5"/>
  <c r="CC648" i="5"/>
  <c r="CC647" i="5"/>
  <c r="CC646" i="5"/>
  <c r="CC645" i="5"/>
  <c r="CC644" i="5"/>
  <c r="CC643" i="5"/>
  <c r="CC642" i="5"/>
  <c r="CC641" i="5"/>
  <c r="CC640" i="5"/>
  <c r="CC639" i="5"/>
  <c r="CC638" i="5"/>
  <c r="CC637" i="5"/>
  <c r="CC636" i="5"/>
  <c r="CC635" i="5"/>
  <c r="CC634" i="5"/>
  <c r="CC633" i="5"/>
  <c r="CC632" i="5"/>
  <c r="CC631" i="5"/>
  <c r="CC630" i="5"/>
  <c r="CC629" i="5"/>
  <c r="CC628" i="5"/>
  <c r="CC627" i="5"/>
  <c r="CC626" i="5"/>
  <c r="CC625" i="5"/>
  <c r="CC624" i="5"/>
  <c r="CC623" i="5"/>
  <c r="CC622" i="5"/>
  <c r="CC621" i="5"/>
  <c r="CC620" i="5"/>
  <c r="CC619" i="5"/>
  <c r="CC618" i="5"/>
  <c r="CC617" i="5"/>
  <c r="CC616" i="5"/>
  <c r="CC615" i="5"/>
  <c r="CC614" i="5"/>
  <c r="CC613" i="5"/>
  <c r="CC612" i="5"/>
  <c r="CC611" i="5"/>
  <c r="CC610" i="5"/>
  <c r="CC609" i="5"/>
  <c r="CC608" i="5"/>
  <c r="CC607" i="5"/>
  <c r="CC606" i="5"/>
  <c r="CC605" i="5"/>
  <c r="CC604" i="5"/>
  <c r="CC603" i="5"/>
  <c r="CC602" i="5"/>
  <c r="CC601" i="5"/>
  <c r="CC600" i="5"/>
  <c r="CC599" i="5"/>
  <c r="CC598" i="5"/>
  <c r="CC597" i="5"/>
  <c r="CC596" i="5"/>
  <c r="CC595" i="5"/>
  <c r="CC594" i="5"/>
  <c r="CC593" i="5"/>
  <c r="CC592" i="5"/>
  <c r="CC591" i="5"/>
  <c r="CC590" i="5"/>
  <c r="CC589" i="5"/>
  <c r="CC588" i="5"/>
  <c r="CC587" i="5"/>
  <c r="CC586" i="5"/>
  <c r="CC585" i="5"/>
  <c r="CC584" i="5"/>
  <c r="CC583" i="5"/>
  <c r="CC582" i="5"/>
  <c r="CC581" i="5"/>
  <c r="CC580" i="5"/>
  <c r="CC579" i="5"/>
  <c r="CC578" i="5"/>
  <c r="CC577" i="5"/>
  <c r="CC576" i="5"/>
  <c r="CC575" i="5"/>
  <c r="CC574" i="5"/>
  <c r="CC573" i="5"/>
  <c r="CC572" i="5"/>
  <c r="CC568" i="5"/>
  <c r="CC569" i="5" s="1"/>
  <c r="BY690" i="5"/>
  <c r="BY689" i="5"/>
  <c r="BY688" i="5"/>
  <c r="BY687" i="5"/>
  <c r="BY686" i="5"/>
  <c r="BY684" i="5"/>
  <c r="BY683" i="5"/>
  <c r="BY682" i="5"/>
  <c r="BY681" i="5"/>
  <c r="BY680" i="5"/>
  <c r="BY679" i="5"/>
  <c r="BY678" i="5"/>
  <c r="BY677" i="5"/>
  <c r="BY676" i="5"/>
  <c r="BY675" i="5"/>
  <c r="BY674" i="5"/>
  <c r="BY672" i="5"/>
  <c r="BY671" i="5"/>
  <c r="BY670" i="5"/>
  <c r="BY669" i="5"/>
  <c r="BY668" i="5"/>
  <c r="BY667" i="5"/>
  <c r="BY666" i="5"/>
  <c r="BY665" i="5"/>
  <c r="BY664" i="5"/>
  <c r="BY663" i="5"/>
  <c r="BY662" i="5"/>
  <c r="BY661" i="5"/>
  <c r="BY660" i="5"/>
  <c r="BY659" i="5"/>
  <c r="BY658" i="5"/>
  <c r="BY657" i="5"/>
  <c r="BY656" i="5"/>
  <c r="BY655" i="5"/>
  <c r="BY654" i="5"/>
  <c r="BY653" i="5"/>
  <c r="BY652" i="5"/>
  <c r="BY651" i="5"/>
  <c r="BY650" i="5"/>
  <c r="BY649" i="5"/>
  <c r="BY648" i="5"/>
  <c r="BY647" i="5"/>
  <c r="BY646" i="5"/>
  <c r="BY645" i="5"/>
  <c r="BY644" i="5"/>
  <c r="BY643" i="5"/>
  <c r="BY642" i="5"/>
  <c r="BY641" i="5"/>
  <c r="BY640" i="5"/>
  <c r="BY639" i="5"/>
  <c r="BY638" i="5"/>
  <c r="BY637" i="5"/>
  <c r="BY636" i="5"/>
  <c r="BY635" i="5"/>
  <c r="BY634" i="5"/>
  <c r="BY633" i="5"/>
  <c r="BY632" i="5"/>
  <c r="BY631" i="5"/>
  <c r="BY630" i="5"/>
  <c r="BY629" i="5"/>
  <c r="BY628" i="5"/>
  <c r="BY627" i="5"/>
  <c r="BY626" i="5"/>
  <c r="BY625" i="5"/>
  <c r="BY624" i="5"/>
  <c r="BY623" i="5"/>
  <c r="BY622" i="5"/>
  <c r="BY621" i="5"/>
  <c r="BY620" i="5"/>
  <c r="BY619" i="5"/>
  <c r="BY618" i="5"/>
  <c r="BY617" i="5"/>
  <c r="BY616" i="5"/>
  <c r="BY615" i="5"/>
  <c r="BY614" i="5"/>
  <c r="BY613" i="5"/>
  <c r="BY612" i="5"/>
  <c r="BY611" i="5"/>
  <c r="BY610" i="5"/>
  <c r="BY609" i="5"/>
  <c r="BY608" i="5"/>
  <c r="BY607" i="5"/>
  <c r="BY606" i="5"/>
  <c r="BY605" i="5"/>
  <c r="BY604" i="5"/>
  <c r="BY603" i="5"/>
  <c r="BY602" i="5"/>
  <c r="BY601" i="5"/>
  <c r="BY600" i="5"/>
  <c r="BY599" i="5"/>
  <c r="BY598" i="5"/>
  <c r="BY597" i="5"/>
  <c r="BY596" i="5"/>
  <c r="BY595" i="5"/>
  <c r="BY594" i="5"/>
  <c r="BY593" i="5"/>
  <c r="BY592" i="5"/>
  <c r="BY591" i="5"/>
  <c r="BY590" i="5"/>
  <c r="BY589" i="5"/>
  <c r="BY588" i="5"/>
  <c r="BY587" i="5"/>
  <c r="BY586" i="5"/>
  <c r="BY585" i="5"/>
  <c r="BY584" i="5"/>
  <c r="BY583" i="5"/>
  <c r="BY582" i="5"/>
  <c r="BY581" i="5"/>
  <c r="BY580" i="5"/>
  <c r="BY579" i="5"/>
  <c r="BY578" i="5"/>
  <c r="BY577" i="5"/>
  <c r="BY576" i="5"/>
  <c r="BY575" i="5"/>
  <c r="BY574" i="5"/>
  <c r="BY573" i="5"/>
  <c r="BY572" i="5"/>
  <c r="BY568" i="5"/>
  <c r="BY569" i="5" s="1"/>
  <c r="BX690" i="5"/>
  <c r="BX689" i="5"/>
  <c r="BX688" i="5"/>
  <c r="BX687" i="5"/>
  <c r="BX686" i="5"/>
  <c r="BX684" i="5"/>
  <c r="BX683" i="5"/>
  <c r="BX682" i="5"/>
  <c r="BX681" i="5"/>
  <c r="BX680" i="5"/>
  <c r="BX679" i="5"/>
  <c r="BX678" i="5"/>
  <c r="BX677" i="5"/>
  <c r="BX676" i="5"/>
  <c r="BX675" i="5"/>
  <c r="BX674" i="5"/>
  <c r="BX672" i="5"/>
  <c r="BX671" i="5"/>
  <c r="BX670" i="5"/>
  <c r="BX669" i="5"/>
  <c r="BX668" i="5"/>
  <c r="BX667" i="5"/>
  <c r="BX666" i="5"/>
  <c r="BX665" i="5"/>
  <c r="BX664" i="5"/>
  <c r="BX663" i="5"/>
  <c r="BX662" i="5"/>
  <c r="BX661" i="5"/>
  <c r="BX660" i="5"/>
  <c r="BX659" i="5"/>
  <c r="BX658" i="5"/>
  <c r="BX657" i="5"/>
  <c r="BX656" i="5"/>
  <c r="BX655" i="5"/>
  <c r="BX654" i="5"/>
  <c r="BX653" i="5"/>
  <c r="BX652" i="5"/>
  <c r="BX651" i="5"/>
  <c r="BX650" i="5"/>
  <c r="BX649" i="5"/>
  <c r="BX648" i="5"/>
  <c r="BX647" i="5"/>
  <c r="BX646" i="5"/>
  <c r="BX645" i="5"/>
  <c r="BX644" i="5"/>
  <c r="BX643" i="5"/>
  <c r="BX642" i="5"/>
  <c r="BX641" i="5"/>
  <c r="BX640" i="5"/>
  <c r="BX639" i="5"/>
  <c r="BX638" i="5"/>
  <c r="BX637" i="5"/>
  <c r="BX636" i="5"/>
  <c r="BX635" i="5"/>
  <c r="BX634" i="5"/>
  <c r="BX633" i="5"/>
  <c r="BX632" i="5"/>
  <c r="BX631" i="5"/>
  <c r="BX630" i="5"/>
  <c r="BX629" i="5"/>
  <c r="BX628" i="5"/>
  <c r="BX627" i="5"/>
  <c r="BX626" i="5"/>
  <c r="BX625" i="5"/>
  <c r="BX624" i="5"/>
  <c r="BX623" i="5"/>
  <c r="BX622" i="5"/>
  <c r="BX621" i="5"/>
  <c r="BX620" i="5"/>
  <c r="BX619" i="5"/>
  <c r="BX618" i="5"/>
  <c r="BX617" i="5"/>
  <c r="BX616" i="5"/>
  <c r="BX615" i="5"/>
  <c r="BX614" i="5"/>
  <c r="BX613" i="5"/>
  <c r="BX612" i="5"/>
  <c r="BX611" i="5"/>
  <c r="BX610" i="5"/>
  <c r="BX609" i="5"/>
  <c r="BX608" i="5"/>
  <c r="BX607" i="5"/>
  <c r="BX606" i="5"/>
  <c r="BX605" i="5"/>
  <c r="BX604" i="5"/>
  <c r="BX603" i="5"/>
  <c r="BX602" i="5"/>
  <c r="BX601" i="5"/>
  <c r="BX600" i="5"/>
  <c r="BX599" i="5"/>
  <c r="BX598" i="5"/>
  <c r="BX597" i="5"/>
  <c r="BX596" i="5"/>
  <c r="BX595" i="5"/>
  <c r="BX594" i="5"/>
  <c r="BX593" i="5"/>
  <c r="BX592" i="5"/>
  <c r="BX591" i="5"/>
  <c r="BX590" i="5"/>
  <c r="BX589" i="5"/>
  <c r="BX588" i="5"/>
  <c r="BX587" i="5"/>
  <c r="BX586" i="5"/>
  <c r="BX585" i="5"/>
  <c r="BX584" i="5"/>
  <c r="BX583" i="5"/>
  <c r="BX582" i="5"/>
  <c r="BX581" i="5"/>
  <c r="BX580" i="5"/>
  <c r="BX579" i="5"/>
  <c r="BX578" i="5"/>
  <c r="BX577" i="5"/>
  <c r="BX576" i="5"/>
  <c r="BX575" i="5"/>
  <c r="BX574" i="5"/>
  <c r="BX573" i="5"/>
  <c r="BX572" i="5"/>
  <c r="BX568" i="5"/>
  <c r="BX569" i="5" s="1"/>
  <c r="BW690" i="5"/>
  <c r="BW689" i="5"/>
  <c r="BW688" i="5"/>
  <c r="BW687" i="5"/>
  <c r="BW686" i="5"/>
  <c r="BW684" i="5"/>
  <c r="BW683" i="5"/>
  <c r="BW682" i="5"/>
  <c r="BW681" i="5"/>
  <c r="BW680" i="5"/>
  <c r="BW679" i="5"/>
  <c r="BW678" i="5"/>
  <c r="BW677" i="5"/>
  <c r="BW676" i="5"/>
  <c r="BW675" i="5"/>
  <c r="BW674" i="5"/>
  <c r="BW672" i="5"/>
  <c r="BW671" i="5"/>
  <c r="BW670" i="5"/>
  <c r="BW669" i="5"/>
  <c r="BW668" i="5"/>
  <c r="BW667" i="5"/>
  <c r="BW666" i="5"/>
  <c r="BW665" i="5"/>
  <c r="BW664" i="5"/>
  <c r="BW663" i="5"/>
  <c r="BW662" i="5"/>
  <c r="BW661" i="5"/>
  <c r="BW660" i="5"/>
  <c r="BW659" i="5"/>
  <c r="BW658" i="5"/>
  <c r="BW657" i="5"/>
  <c r="BW656" i="5"/>
  <c r="BW655" i="5"/>
  <c r="BW654" i="5"/>
  <c r="BW653" i="5"/>
  <c r="BW652" i="5"/>
  <c r="BW651" i="5"/>
  <c r="BW650" i="5"/>
  <c r="BW649" i="5"/>
  <c r="BW648" i="5"/>
  <c r="BW647" i="5"/>
  <c r="BW646" i="5"/>
  <c r="BW645" i="5"/>
  <c r="BW644" i="5"/>
  <c r="BW643" i="5"/>
  <c r="BW642" i="5"/>
  <c r="BW641" i="5"/>
  <c r="BW640" i="5"/>
  <c r="BW639" i="5"/>
  <c r="BW638" i="5"/>
  <c r="BW637" i="5"/>
  <c r="BW636" i="5"/>
  <c r="BW635" i="5"/>
  <c r="BW634" i="5"/>
  <c r="BW633" i="5"/>
  <c r="BW632" i="5"/>
  <c r="BW631" i="5"/>
  <c r="BW630" i="5"/>
  <c r="BW629" i="5"/>
  <c r="BW628" i="5"/>
  <c r="BW627" i="5"/>
  <c r="BW626" i="5"/>
  <c r="BW625" i="5"/>
  <c r="BW624" i="5"/>
  <c r="BW623" i="5"/>
  <c r="BW622" i="5"/>
  <c r="BW621" i="5"/>
  <c r="BW620" i="5"/>
  <c r="BW619" i="5"/>
  <c r="BW618" i="5"/>
  <c r="BW617" i="5"/>
  <c r="BW616" i="5"/>
  <c r="BW615" i="5"/>
  <c r="BW614" i="5"/>
  <c r="BW613" i="5"/>
  <c r="BW612" i="5"/>
  <c r="BW611" i="5"/>
  <c r="BW610" i="5"/>
  <c r="BW609" i="5"/>
  <c r="BW608" i="5"/>
  <c r="BW607" i="5"/>
  <c r="BW606" i="5"/>
  <c r="BW605" i="5"/>
  <c r="BW604" i="5"/>
  <c r="BW603" i="5"/>
  <c r="BW602" i="5"/>
  <c r="BW601" i="5"/>
  <c r="BW600" i="5"/>
  <c r="BW599" i="5"/>
  <c r="BW598" i="5"/>
  <c r="BW597" i="5"/>
  <c r="BW596" i="5"/>
  <c r="BW595" i="5"/>
  <c r="BW594" i="5"/>
  <c r="BW593" i="5"/>
  <c r="BW592" i="5"/>
  <c r="BW591" i="5"/>
  <c r="BW590" i="5"/>
  <c r="BW589" i="5"/>
  <c r="BW588" i="5"/>
  <c r="BW587" i="5"/>
  <c r="BW586" i="5"/>
  <c r="BW585" i="5"/>
  <c r="BW584" i="5"/>
  <c r="BW583" i="5"/>
  <c r="BW582" i="5"/>
  <c r="BW581" i="5"/>
  <c r="BW580" i="5"/>
  <c r="BW579" i="5"/>
  <c r="BW578" i="5"/>
  <c r="BW577" i="5"/>
  <c r="BW576" i="5"/>
  <c r="BW575" i="5"/>
  <c r="BW574" i="5"/>
  <c r="BW573" i="5"/>
  <c r="BW572" i="5"/>
  <c r="BW568" i="5"/>
  <c r="BW569" i="5" s="1"/>
  <c r="BV690" i="5"/>
  <c r="BV689" i="5"/>
  <c r="BV688" i="5"/>
  <c r="BV687" i="5"/>
  <c r="BV686" i="5"/>
  <c r="BV684" i="5"/>
  <c r="BV683" i="5"/>
  <c r="BV682" i="5"/>
  <c r="BV681" i="5"/>
  <c r="BV680" i="5"/>
  <c r="BV679" i="5"/>
  <c r="BV678" i="5"/>
  <c r="BV677" i="5"/>
  <c r="BV676" i="5"/>
  <c r="BV675" i="5"/>
  <c r="BV674" i="5"/>
  <c r="BV672" i="5"/>
  <c r="BV671" i="5"/>
  <c r="BV670" i="5"/>
  <c r="BV669" i="5"/>
  <c r="BV668" i="5"/>
  <c r="BV667" i="5"/>
  <c r="BV666" i="5"/>
  <c r="BV665" i="5"/>
  <c r="BV664" i="5"/>
  <c r="BV663" i="5"/>
  <c r="BV662" i="5"/>
  <c r="BV661" i="5"/>
  <c r="BV660" i="5"/>
  <c r="BV659" i="5"/>
  <c r="BV658" i="5"/>
  <c r="BV657" i="5"/>
  <c r="BV656" i="5"/>
  <c r="BV655" i="5"/>
  <c r="BV654" i="5"/>
  <c r="BV653" i="5"/>
  <c r="BV652" i="5"/>
  <c r="BV651" i="5"/>
  <c r="BV650" i="5"/>
  <c r="BV649" i="5"/>
  <c r="BV648" i="5"/>
  <c r="BV647" i="5"/>
  <c r="BV646" i="5"/>
  <c r="BV645" i="5"/>
  <c r="BV644" i="5"/>
  <c r="BV643" i="5"/>
  <c r="BV642" i="5"/>
  <c r="BV641" i="5"/>
  <c r="BV640" i="5"/>
  <c r="BV639" i="5"/>
  <c r="BV638" i="5"/>
  <c r="BV637" i="5"/>
  <c r="BV636" i="5"/>
  <c r="BV635" i="5"/>
  <c r="BV634" i="5"/>
  <c r="BV633" i="5"/>
  <c r="BV632" i="5"/>
  <c r="BV631" i="5"/>
  <c r="BV630" i="5"/>
  <c r="BV629" i="5"/>
  <c r="BV628" i="5"/>
  <c r="BV627" i="5"/>
  <c r="BV626" i="5"/>
  <c r="BV625" i="5"/>
  <c r="BV624" i="5"/>
  <c r="BV623" i="5"/>
  <c r="BV622" i="5"/>
  <c r="BV621" i="5"/>
  <c r="BV620" i="5"/>
  <c r="BV619" i="5"/>
  <c r="BV618" i="5"/>
  <c r="BV617" i="5"/>
  <c r="BV616" i="5"/>
  <c r="BV615" i="5"/>
  <c r="BV614" i="5"/>
  <c r="BV613" i="5"/>
  <c r="BV612" i="5"/>
  <c r="BV611" i="5"/>
  <c r="BV610" i="5"/>
  <c r="BV609" i="5"/>
  <c r="BV608" i="5"/>
  <c r="BV607" i="5"/>
  <c r="BV606" i="5"/>
  <c r="BV605" i="5"/>
  <c r="BV604" i="5"/>
  <c r="BV603" i="5"/>
  <c r="BV602" i="5"/>
  <c r="BV601" i="5"/>
  <c r="BV600" i="5"/>
  <c r="BV599" i="5"/>
  <c r="BV598" i="5"/>
  <c r="BV597" i="5"/>
  <c r="BV596" i="5"/>
  <c r="BV595" i="5"/>
  <c r="BV594" i="5"/>
  <c r="BV593" i="5"/>
  <c r="BV592" i="5"/>
  <c r="BV591" i="5"/>
  <c r="BV590" i="5"/>
  <c r="BV589" i="5"/>
  <c r="BV588" i="5"/>
  <c r="BV587" i="5"/>
  <c r="BV586" i="5"/>
  <c r="BV585" i="5"/>
  <c r="BV584" i="5"/>
  <c r="BV583" i="5"/>
  <c r="BV582" i="5"/>
  <c r="BV581" i="5"/>
  <c r="BV580" i="5"/>
  <c r="BV579" i="5"/>
  <c r="BV578" i="5"/>
  <c r="BV577" i="5"/>
  <c r="BV576" i="5"/>
  <c r="BV575" i="5"/>
  <c r="BV574" i="5"/>
  <c r="BV573" i="5"/>
  <c r="BV572" i="5"/>
  <c r="BV568" i="5"/>
  <c r="BV569" i="5" s="1"/>
  <c r="BS690" i="5"/>
  <c r="BS689" i="5"/>
  <c r="BS688" i="5"/>
  <c r="BS687" i="5"/>
  <c r="BS686" i="5"/>
  <c r="BS684" i="5"/>
  <c r="BS683" i="5"/>
  <c r="BS682" i="5"/>
  <c r="BS681" i="5"/>
  <c r="BS680" i="5"/>
  <c r="BS679" i="5"/>
  <c r="BS678" i="5"/>
  <c r="BS677" i="5"/>
  <c r="BS676" i="5"/>
  <c r="BS675" i="5"/>
  <c r="BS674" i="5"/>
  <c r="BS672" i="5"/>
  <c r="BS671" i="5"/>
  <c r="BS670" i="5"/>
  <c r="BS669" i="5"/>
  <c r="BS668" i="5"/>
  <c r="BS667" i="5"/>
  <c r="BS666" i="5"/>
  <c r="BS665" i="5"/>
  <c r="BS664" i="5"/>
  <c r="BS663" i="5"/>
  <c r="BS662" i="5"/>
  <c r="BS661" i="5"/>
  <c r="BS660" i="5"/>
  <c r="BS659" i="5"/>
  <c r="BS658" i="5"/>
  <c r="BS657" i="5"/>
  <c r="BS656" i="5"/>
  <c r="BS655" i="5"/>
  <c r="BS654" i="5"/>
  <c r="BS653" i="5"/>
  <c r="BS652" i="5"/>
  <c r="BS651" i="5"/>
  <c r="BS650" i="5"/>
  <c r="BS649" i="5"/>
  <c r="BS648" i="5"/>
  <c r="BS647" i="5"/>
  <c r="BS646" i="5"/>
  <c r="BS645" i="5"/>
  <c r="BS644" i="5"/>
  <c r="BS643" i="5"/>
  <c r="BS642" i="5"/>
  <c r="BS641" i="5"/>
  <c r="BS640" i="5"/>
  <c r="BS639" i="5"/>
  <c r="BS638" i="5"/>
  <c r="BS637" i="5"/>
  <c r="BS636" i="5"/>
  <c r="BS635" i="5"/>
  <c r="BS634" i="5"/>
  <c r="BS633" i="5"/>
  <c r="BS632" i="5"/>
  <c r="BS631" i="5"/>
  <c r="BS630" i="5"/>
  <c r="BS629" i="5"/>
  <c r="BS628" i="5"/>
  <c r="BS627" i="5"/>
  <c r="BS626" i="5"/>
  <c r="BS625" i="5"/>
  <c r="BS624" i="5"/>
  <c r="BS623" i="5"/>
  <c r="BS622" i="5"/>
  <c r="BS621" i="5"/>
  <c r="BS620" i="5"/>
  <c r="BS619" i="5"/>
  <c r="BS618" i="5"/>
  <c r="BS617" i="5"/>
  <c r="BS616" i="5"/>
  <c r="BS615" i="5"/>
  <c r="BS614" i="5"/>
  <c r="BS613" i="5"/>
  <c r="BS612" i="5"/>
  <c r="BS611" i="5"/>
  <c r="BS610" i="5"/>
  <c r="BS609" i="5"/>
  <c r="BS608" i="5"/>
  <c r="BS607" i="5"/>
  <c r="BS606" i="5"/>
  <c r="BS605" i="5"/>
  <c r="BS604" i="5"/>
  <c r="BS603" i="5"/>
  <c r="BS602" i="5"/>
  <c r="BS601" i="5"/>
  <c r="BS600" i="5"/>
  <c r="BS599" i="5"/>
  <c r="BS598" i="5"/>
  <c r="BS597" i="5"/>
  <c r="BS596" i="5"/>
  <c r="BS595" i="5"/>
  <c r="BS594" i="5"/>
  <c r="BS593" i="5"/>
  <c r="BS592" i="5"/>
  <c r="BS591" i="5"/>
  <c r="BS590" i="5"/>
  <c r="BS589" i="5"/>
  <c r="BS588" i="5"/>
  <c r="BS587" i="5"/>
  <c r="BS586" i="5"/>
  <c r="BS585" i="5"/>
  <c r="BS584" i="5"/>
  <c r="BS583" i="5"/>
  <c r="BS582" i="5"/>
  <c r="BS581" i="5"/>
  <c r="BS580" i="5"/>
  <c r="BS579" i="5"/>
  <c r="BS578" i="5"/>
  <c r="BS577" i="5"/>
  <c r="BS576" i="5"/>
  <c r="BS575" i="5"/>
  <c r="BS574" i="5"/>
  <c r="BS573" i="5"/>
  <c r="BS572" i="5"/>
  <c r="BS568" i="5"/>
  <c r="BS569" i="5" s="1"/>
  <c r="BN690" i="5"/>
  <c r="BN689" i="5"/>
  <c r="BN688" i="5"/>
  <c r="BN687" i="5"/>
  <c r="BN686" i="5"/>
  <c r="BN684" i="5"/>
  <c r="BN683" i="5"/>
  <c r="BN682" i="5"/>
  <c r="BN681" i="5"/>
  <c r="BN680" i="5"/>
  <c r="BN679" i="5"/>
  <c r="BN678" i="5"/>
  <c r="BN677" i="5"/>
  <c r="BN676" i="5"/>
  <c r="BN675" i="5"/>
  <c r="BN674" i="5"/>
  <c r="BN672" i="5"/>
  <c r="BN671" i="5"/>
  <c r="BN670" i="5"/>
  <c r="BN669" i="5"/>
  <c r="BN668" i="5"/>
  <c r="BN667" i="5"/>
  <c r="BN666" i="5"/>
  <c r="BN665" i="5"/>
  <c r="BN664" i="5"/>
  <c r="BN663" i="5"/>
  <c r="BN662" i="5"/>
  <c r="BN661" i="5"/>
  <c r="BN660" i="5"/>
  <c r="BN659" i="5"/>
  <c r="BN658" i="5"/>
  <c r="BN657" i="5"/>
  <c r="BN656" i="5"/>
  <c r="BN655" i="5"/>
  <c r="BN654" i="5"/>
  <c r="BN653" i="5"/>
  <c r="BN652" i="5"/>
  <c r="BN651" i="5"/>
  <c r="BN650" i="5"/>
  <c r="BN649" i="5"/>
  <c r="BN648" i="5"/>
  <c r="BN647" i="5"/>
  <c r="BN646" i="5"/>
  <c r="BN645" i="5"/>
  <c r="BN644" i="5"/>
  <c r="BN643" i="5"/>
  <c r="BN642" i="5"/>
  <c r="BN641" i="5"/>
  <c r="BN640" i="5"/>
  <c r="BN639" i="5"/>
  <c r="BN638" i="5"/>
  <c r="BN637" i="5"/>
  <c r="BN636" i="5"/>
  <c r="BN635" i="5"/>
  <c r="BN634" i="5"/>
  <c r="BN633" i="5"/>
  <c r="BN632" i="5"/>
  <c r="BN631" i="5"/>
  <c r="BN630" i="5"/>
  <c r="BN629" i="5"/>
  <c r="BN628" i="5"/>
  <c r="BN627" i="5"/>
  <c r="BN626" i="5"/>
  <c r="BN625" i="5"/>
  <c r="BN624" i="5"/>
  <c r="BN623" i="5"/>
  <c r="BN622" i="5"/>
  <c r="BN621" i="5"/>
  <c r="BN620" i="5"/>
  <c r="BN619" i="5"/>
  <c r="BN618" i="5"/>
  <c r="BN617" i="5"/>
  <c r="BN616" i="5"/>
  <c r="BN615" i="5"/>
  <c r="BN614" i="5"/>
  <c r="BN613" i="5"/>
  <c r="BN612" i="5"/>
  <c r="BN611" i="5"/>
  <c r="BN610" i="5"/>
  <c r="BN609" i="5"/>
  <c r="BN608" i="5"/>
  <c r="BN607" i="5"/>
  <c r="BN606" i="5"/>
  <c r="BN605" i="5"/>
  <c r="BN604" i="5"/>
  <c r="BN603" i="5"/>
  <c r="BN602" i="5"/>
  <c r="BN601" i="5"/>
  <c r="BN600" i="5"/>
  <c r="BN599" i="5"/>
  <c r="BN598" i="5"/>
  <c r="BN597" i="5"/>
  <c r="BN596" i="5"/>
  <c r="BN595" i="5"/>
  <c r="BN594" i="5"/>
  <c r="BN593" i="5"/>
  <c r="BN592" i="5"/>
  <c r="BN591" i="5"/>
  <c r="BN590" i="5"/>
  <c r="BN589" i="5"/>
  <c r="BN588" i="5"/>
  <c r="BN587" i="5"/>
  <c r="BN586" i="5"/>
  <c r="BN585" i="5"/>
  <c r="BN584" i="5"/>
  <c r="BN583" i="5"/>
  <c r="BN582" i="5"/>
  <c r="BN581" i="5"/>
  <c r="BN580" i="5"/>
  <c r="BN579" i="5"/>
  <c r="BN578" i="5"/>
  <c r="BN577" i="5"/>
  <c r="BN576" i="5"/>
  <c r="BN575" i="5"/>
  <c r="BN574" i="5"/>
  <c r="BN573" i="5"/>
  <c r="BN572" i="5"/>
  <c r="BN568" i="5"/>
  <c r="BN569" i="5" s="1"/>
  <c r="BK690" i="5"/>
  <c r="BK689" i="5"/>
  <c r="BK688" i="5"/>
  <c r="BK687" i="5"/>
  <c r="BK686" i="5"/>
  <c r="BK684" i="5"/>
  <c r="BK683" i="5"/>
  <c r="BK682" i="5"/>
  <c r="BK681" i="5"/>
  <c r="BK680" i="5"/>
  <c r="BK679" i="5"/>
  <c r="BK678" i="5"/>
  <c r="BK677" i="5"/>
  <c r="BK676" i="5"/>
  <c r="BK675" i="5"/>
  <c r="BK674" i="5"/>
  <c r="BK672" i="5"/>
  <c r="BK671" i="5"/>
  <c r="BK670" i="5"/>
  <c r="BK669" i="5"/>
  <c r="BK668" i="5"/>
  <c r="BK667" i="5"/>
  <c r="BK666" i="5"/>
  <c r="BK665" i="5"/>
  <c r="BK664" i="5"/>
  <c r="BK663" i="5"/>
  <c r="BK662" i="5"/>
  <c r="BK661" i="5"/>
  <c r="BK660" i="5"/>
  <c r="BK659" i="5"/>
  <c r="BK658" i="5"/>
  <c r="BK657" i="5"/>
  <c r="BK656" i="5"/>
  <c r="BK655" i="5"/>
  <c r="BK654" i="5"/>
  <c r="BK653" i="5"/>
  <c r="BK652" i="5"/>
  <c r="BK651" i="5"/>
  <c r="BK650" i="5"/>
  <c r="BK649" i="5"/>
  <c r="BK648" i="5"/>
  <c r="BK647" i="5"/>
  <c r="BK646" i="5"/>
  <c r="BK645" i="5"/>
  <c r="BK644" i="5"/>
  <c r="BK643" i="5"/>
  <c r="BK642" i="5"/>
  <c r="BK641" i="5"/>
  <c r="BK640" i="5"/>
  <c r="BK639" i="5"/>
  <c r="BK638" i="5"/>
  <c r="BK637" i="5"/>
  <c r="BK636" i="5"/>
  <c r="BK635" i="5"/>
  <c r="BK634" i="5"/>
  <c r="BK633" i="5"/>
  <c r="BK632" i="5"/>
  <c r="BK631" i="5"/>
  <c r="BK630" i="5"/>
  <c r="BK629" i="5"/>
  <c r="BK628" i="5"/>
  <c r="BK627" i="5"/>
  <c r="BK626" i="5"/>
  <c r="BK625" i="5"/>
  <c r="BK624" i="5"/>
  <c r="BK623" i="5"/>
  <c r="BK622" i="5"/>
  <c r="BK621" i="5"/>
  <c r="BK620" i="5"/>
  <c r="BK619" i="5"/>
  <c r="BK618" i="5"/>
  <c r="BK617" i="5"/>
  <c r="BK616" i="5"/>
  <c r="BK615" i="5"/>
  <c r="BK614" i="5"/>
  <c r="BK613" i="5"/>
  <c r="BK612" i="5"/>
  <c r="BK611" i="5"/>
  <c r="BK610" i="5"/>
  <c r="BK609" i="5"/>
  <c r="BK608" i="5"/>
  <c r="BK607" i="5"/>
  <c r="BK606" i="5"/>
  <c r="BK605" i="5"/>
  <c r="BK604" i="5"/>
  <c r="BK603" i="5"/>
  <c r="BK602" i="5"/>
  <c r="BK601" i="5"/>
  <c r="BK600" i="5"/>
  <c r="BK599" i="5"/>
  <c r="BK598" i="5"/>
  <c r="BK597" i="5"/>
  <c r="BK596" i="5"/>
  <c r="BK595" i="5"/>
  <c r="BK594" i="5"/>
  <c r="BK593" i="5"/>
  <c r="BK592" i="5"/>
  <c r="BK591" i="5"/>
  <c r="BK590" i="5"/>
  <c r="BK589" i="5"/>
  <c r="BK588" i="5"/>
  <c r="BK587" i="5"/>
  <c r="BK586" i="5"/>
  <c r="BK585" i="5"/>
  <c r="BK584" i="5"/>
  <c r="BK583" i="5"/>
  <c r="BK582" i="5"/>
  <c r="BK581" i="5"/>
  <c r="BK580" i="5"/>
  <c r="BK579" i="5"/>
  <c r="BK578" i="5"/>
  <c r="BK577" i="5"/>
  <c r="BK576" i="5"/>
  <c r="BK575" i="5"/>
  <c r="BK574" i="5"/>
  <c r="BK573" i="5"/>
  <c r="BK572" i="5"/>
  <c r="BK568" i="5"/>
  <c r="BK569" i="5" s="1"/>
  <c r="BG690" i="5"/>
  <c r="BG689" i="5"/>
  <c r="BG688" i="5"/>
  <c r="BG687" i="5"/>
  <c r="BG686" i="5"/>
  <c r="BG684" i="5"/>
  <c r="BG683" i="5"/>
  <c r="BG682" i="5"/>
  <c r="BG681" i="5"/>
  <c r="BG680" i="5"/>
  <c r="BG679" i="5"/>
  <c r="BG678" i="5"/>
  <c r="BG677" i="5"/>
  <c r="BG676" i="5"/>
  <c r="BG675" i="5"/>
  <c r="BG674" i="5"/>
  <c r="BG672" i="5"/>
  <c r="BG671" i="5"/>
  <c r="BG670" i="5"/>
  <c r="BG669" i="5"/>
  <c r="BG668" i="5"/>
  <c r="BG667" i="5"/>
  <c r="BG666" i="5"/>
  <c r="BG665" i="5"/>
  <c r="BG664" i="5"/>
  <c r="BG663" i="5"/>
  <c r="BG662" i="5"/>
  <c r="BG661" i="5"/>
  <c r="BG660" i="5"/>
  <c r="BG659" i="5"/>
  <c r="BG658" i="5"/>
  <c r="BG657" i="5"/>
  <c r="BG656" i="5"/>
  <c r="BG655" i="5"/>
  <c r="BG654" i="5"/>
  <c r="BG653" i="5"/>
  <c r="BG652" i="5"/>
  <c r="BG651" i="5"/>
  <c r="BG650" i="5"/>
  <c r="BG649" i="5"/>
  <c r="BG648" i="5"/>
  <c r="BG647" i="5"/>
  <c r="BG646" i="5"/>
  <c r="BG645" i="5"/>
  <c r="BG644" i="5"/>
  <c r="BG643" i="5"/>
  <c r="BG642" i="5"/>
  <c r="BG641" i="5"/>
  <c r="BG640" i="5"/>
  <c r="BG639" i="5"/>
  <c r="BG638" i="5"/>
  <c r="BG637" i="5"/>
  <c r="BG636" i="5"/>
  <c r="BG635" i="5"/>
  <c r="BG634" i="5"/>
  <c r="BG633" i="5"/>
  <c r="BG632" i="5"/>
  <c r="BG631" i="5"/>
  <c r="BG630" i="5"/>
  <c r="BG629" i="5"/>
  <c r="BG628" i="5"/>
  <c r="BG627" i="5"/>
  <c r="BG626" i="5"/>
  <c r="BG625" i="5"/>
  <c r="BG624" i="5"/>
  <c r="BG623" i="5"/>
  <c r="BG622" i="5"/>
  <c r="BG621" i="5"/>
  <c r="BG620" i="5"/>
  <c r="BG619" i="5"/>
  <c r="BG618" i="5"/>
  <c r="BG617" i="5"/>
  <c r="BG616" i="5"/>
  <c r="BG615" i="5"/>
  <c r="BG614" i="5"/>
  <c r="BG613" i="5"/>
  <c r="BG612" i="5"/>
  <c r="BG611" i="5"/>
  <c r="BG610" i="5"/>
  <c r="BG609" i="5"/>
  <c r="BG608" i="5"/>
  <c r="BG607" i="5"/>
  <c r="BG606" i="5"/>
  <c r="BG605" i="5"/>
  <c r="BG604" i="5"/>
  <c r="BG603" i="5"/>
  <c r="BG602" i="5"/>
  <c r="BG601" i="5"/>
  <c r="BG600" i="5"/>
  <c r="BG599" i="5"/>
  <c r="BG598" i="5"/>
  <c r="BG597" i="5"/>
  <c r="BG596" i="5"/>
  <c r="BG595" i="5"/>
  <c r="BG594" i="5"/>
  <c r="BG593" i="5"/>
  <c r="BG592" i="5"/>
  <c r="BG591" i="5"/>
  <c r="BG590" i="5"/>
  <c r="BG589" i="5"/>
  <c r="BG588" i="5"/>
  <c r="BG587" i="5"/>
  <c r="BG586" i="5"/>
  <c r="BG585" i="5"/>
  <c r="BG584" i="5"/>
  <c r="BG583" i="5"/>
  <c r="BG582" i="5"/>
  <c r="BG581" i="5"/>
  <c r="BG580" i="5"/>
  <c r="BG579" i="5"/>
  <c r="BG578" i="5"/>
  <c r="BG577" i="5"/>
  <c r="BG576" i="5"/>
  <c r="BG575" i="5"/>
  <c r="BG574" i="5"/>
  <c r="BG573" i="5"/>
  <c r="BG572" i="5"/>
  <c r="BG568" i="5"/>
  <c r="BG569" i="5" s="1"/>
  <c r="BD690" i="5"/>
  <c r="BD689" i="5"/>
  <c r="BD688" i="5"/>
  <c r="BD687" i="5"/>
  <c r="BD686" i="5"/>
  <c r="BD684" i="5"/>
  <c r="BD683" i="5"/>
  <c r="BD682" i="5"/>
  <c r="BD681" i="5"/>
  <c r="BD680" i="5"/>
  <c r="BD679" i="5"/>
  <c r="BD678" i="5"/>
  <c r="BD677" i="5"/>
  <c r="BD676" i="5"/>
  <c r="BD675" i="5"/>
  <c r="BD674" i="5"/>
  <c r="BD672" i="5"/>
  <c r="BD671" i="5"/>
  <c r="BD670" i="5"/>
  <c r="BD669" i="5"/>
  <c r="BD668" i="5"/>
  <c r="BD667" i="5"/>
  <c r="BD666" i="5"/>
  <c r="BD665" i="5"/>
  <c r="BD664" i="5"/>
  <c r="BD663" i="5"/>
  <c r="BD662" i="5"/>
  <c r="BD661" i="5"/>
  <c r="BD660" i="5"/>
  <c r="BD659" i="5"/>
  <c r="BD658" i="5"/>
  <c r="BD657" i="5"/>
  <c r="BD656" i="5"/>
  <c r="BD655" i="5"/>
  <c r="BD654" i="5"/>
  <c r="BD653" i="5"/>
  <c r="BD652" i="5"/>
  <c r="BD651" i="5"/>
  <c r="BD650" i="5"/>
  <c r="BD649" i="5"/>
  <c r="BD648" i="5"/>
  <c r="BD647" i="5"/>
  <c r="BD646" i="5"/>
  <c r="BD645" i="5"/>
  <c r="BD644" i="5"/>
  <c r="BD643" i="5"/>
  <c r="BD642" i="5"/>
  <c r="BD641" i="5"/>
  <c r="BD640" i="5"/>
  <c r="BD639" i="5"/>
  <c r="BD638" i="5"/>
  <c r="BD637" i="5"/>
  <c r="BD636" i="5"/>
  <c r="BD635" i="5"/>
  <c r="BD634" i="5"/>
  <c r="BD633" i="5"/>
  <c r="BD632" i="5"/>
  <c r="BD631" i="5"/>
  <c r="BD630" i="5"/>
  <c r="BD629" i="5"/>
  <c r="BD628" i="5"/>
  <c r="BD627" i="5"/>
  <c r="BD626" i="5"/>
  <c r="BD625" i="5"/>
  <c r="BD624" i="5"/>
  <c r="BD623" i="5"/>
  <c r="BD622" i="5"/>
  <c r="BD621" i="5"/>
  <c r="BD620" i="5"/>
  <c r="BD619" i="5"/>
  <c r="BD618" i="5"/>
  <c r="BD617" i="5"/>
  <c r="BD616" i="5"/>
  <c r="BD615" i="5"/>
  <c r="BD614" i="5"/>
  <c r="BD613" i="5"/>
  <c r="BD612" i="5"/>
  <c r="BD611" i="5"/>
  <c r="BD610" i="5"/>
  <c r="BD609" i="5"/>
  <c r="BD608" i="5"/>
  <c r="BD607" i="5"/>
  <c r="BD606" i="5"/>
  <c r="BD605" i="5"/>
  <c r="BD604" i="5"/>
  <c r="BD603" i="5"/>
  <c r="BD602" i="5"/>
  <c r="BD601" i="5"/>
  <c r="BD600" i="5"/>
  <c r="BD599" i="5"/>
  <c r="BD598" i="5"/>
  <c r="BD597" i="5"/>
  <c r="BD596" i="5"/>
  <c r="BD595" i="5"/>
  <c r="BD594" i="5"/>
  <c r="BD593" i="5"/>
  <c r="BD592" i="5"/>
  <c r="BD591" i="5"/>
  <c r="BD590" i="5"/>
  <c r="BD589" i="5"/>
  <c r="BD588" i="5"/>
  <c r="BD587" i="5"/>
  <c r="BD586" i="5"/>
  <c r="BD585" i="5"/>
  <c r="BD584" i="5"/>
  <c r="BD583" i="5"/>
  <c r="BD582" i="5"/>
  <c r="BD581" i="5"/>
  <c r="BD580" i="5"/>
  <c r="BD579" i="5"/>
  <c r="BD578" i="5"/>
  <c r="BD577" i="5"/>
  <c r="BD576" i="5"/>
  <c r="BD575" i="5"/>
  <c r="BD574" i="5"/>
  <c r="BD573" i="5"/>
  <c r="BD572" i="5"/>
  <c r="BD568" i="5"/>
  <c r="BD569" i="5" s="1"/>
  <c r="AX690" i="5"/>
  <c r="AX689" i="5"/>
  <c r="AX688" i="5"/>
  <c r="AX687" i="5"/>
  <c r="AX684" i="5"/>
  <c r="AX683" i="5"/>
  <c r="AX681" i="5"/>
  <c r="AX680" i="5"/>
  <c r="AX679" i="5"/>
  <c r="AX678" i="5"/>
  <c r="AX677" i="5"/>
  <c r="AX676" i="5"/>
  <c r="AX675" i="5"/>
  <c r="AX674" i="5"/>
  <c r="AX673" i="5"/>
  <c r="AX672" i="5"/>
  <c r="AX671" i="5"/>
  <c r="AX669" i="5"/>
  <c r="AX666" i="5"/>
  <c r="AX665" i="5"/>
  <c r="AX664" i="5"/>
  <c r="AX663" i="5"/>
  <c r="AX662" i="5"/>
  <c r="AX661" i="5"/>
  <c r="AX660" i="5"/>
  <c r="AX659" i="5"/>
  <c r="AX658" i="5"/>
  <c r="AX657" i="5"/>
  <c r="AX656" i="5"/>
  <c r="AX655" i="5"/>
  <c r="AX654" i="5"/>
  <c r="AX653" i="5"/>
  <c r="AX652" i="5"/>
  <c r="AX651" i="5"/>
  <c r="AX650" i="5"/>
  <c r="AX649" i="5"/>
  <c r="AX648" i="5"/>
  <c r="AX647" i="5"/>
  <c r="AX646" i="5"/>
  <c r="AX645" i="5"/>
  <c r="AX644" i="5"/>
  <c r="AX643" i="5"/>
  <c r="AX642" i="5"/>
  <c r="AX641" i="5"/>
  <c r="AX640" i="5"/>
  <c r="AX639" i="5"/>
  <c r="AX638" i="5"/>
  <c r="AX637" i="5"/>
  <c r="AX636" i="5"/>
  <c r="AX635" i="5"/>
  <c r="AX634" i="5"/>
  <c r="AX633" i="5"/>
  <c r="AX632" i="5"/>
  <c r="AX631" i="5"/>
  <c r="AX630" i="5"/>
  <c r="AX629" i="5"/>
  <c r="AX628" i="5"/>
  <c r="AX627" i="5"/>
  <c r="AX626" i="5"/>
  <c r="AX625" i="5"/>
  <c r="AX624" i="5"/>
  <c r="AX623" i="5"/>
  <c r="AX622" i="5"/>
  <c r="AX621" i="5"/>
  <c r="AX620" i="5"/>
  <c r="AX619" i="5"/>
  <c r="AX618" i="5"/>
  <c r="AX617" i="5"/>
  <c r="AX616" i="5"/>
  <c r="AX615" i="5"/>
  <c r="AX614" i="5"/>
  <c r="AX613" i="5"/>
  <c r="AX612" i="5"/>
  <c r="AX611" i="5"/>
  <c r="AX610" i="5"/>
  <c r="AX609" i="5"/>
  <c r="AX608" i="5"/>
  <c r="AX607" i="5"/>
  <c r="AX606" i="5"/>
  <c r="AX605" i="5"/>
  <c r="AX604" i="5"/>
  <c r="AX603" i="5"/>
  <c r="AX602" i="5"/>
  <c r="AX601" i="5"/>
  <c r="AX600" i="5"/>
  <c r="AX599" i="5"/>
  <c r="AX598" i="5"/>
  <c r="AX597" i="5"/>
  <c r="AX596" i="5"/>
  <c r="AX595" i="5"/>
  <c r="AX594" i="5"/>
  <c r="AX593" i="5"/>
  <c r="AX592" i="5"/>
  <c r="AX591" i="5"/>
  <c r="AX590" i="5"/>
  <c r="AX589" i="5"/>
  <c r="AX588" i="5"/>
  <c r="AX587" i="5"/>
  <c r="AX586" i="5"/>
  <c r="AX585" i="5"/>
  <c r="AX584" i="5"/>
  <c r="AX583" i="5"/>
  <c r="AX582" i="5"/>
  <c r="AX581" i="5"/>
  <c r="AX580" i="5"/>
  <c r="AX579" i="5"/>
  <c r="AX578" i="5"/>
  <c r="AX577" i="5"/>
  <c r="AX576" i="5"/>
  <c r="AX575" i="5"/>
  <c r="AX574" i="5"/>
  <c r="AX573" i="5"/>
  <c r="AX572" i="5"/>
  <c r="AX568" i="5"/>
  <c r="AX569" i="5" s="1"/>
  <c r="AW690" i="5"/>
  <c r="AW689" i="5"/>
  <c r="AW688" i="5"/>
  <c r="AW687" i="5"/>
  <c r="AW684" i="5"/>
  <c r="AW683" i="5"/>
  <c r="AW681" i="5"/>
  <c r="AW680" i="5"/>
  <c r="AW679" i="5"/>
  <c r="AW678" i="5"/>
  <c r="AW677" i="5"/>
  <c r="AW676" i="5"/>
  <c r="AW675" i="5"/>
  <c r="AW674" i="5"/>
  <c r="AW673" i="5"/>
  <c r="AW672" i="5"/>
  <c r="AW671" i="5"/>
  <c r="AW669" i="5"/>
  <c r="AW666" i="5"/>
  <c r="AW665" i="5"/>
  <c r="AW664" i="5"/>
  <c r="AW663" i="5"/>
  <c r="AW662" i="5"/>
  <c r="AW661" i="5"/>
  <c r="AW660" i="5"/>
  <c r="AW659" i="5"/>
  <c r="AW658" i="5"/>
  <c r="AW657" i="5"/>
  <c r="AW656" i="5"/>
  <c r="AW655" i="5"/>
  <c r="AW654" i="5"/>
  <c r="AW653" i="5"/>
  <c r="AW652" i="5"/>
  <c r="AW651" i="5"/>
  <c r="AW650" i="5"/>
  <c r="AW649" i="5"/>
  <c r="AW648" i="5"/>
  <c r="AW647" i="5"/>
  <c r="AW646" i="5"/>
  <c r="AW645" i="5"/>
  <c r="AW644" i="5"/>
  <c r="AW643" i="5"/>
  <c r="AW642" i="5"/>
  <c r="AW641" i="5"/>
  <c r="AW640" i="5"/>
  <c r="AW639" i="5"/>
  <c r="AW638" i="5"/>
  <c r="AW637" i="5"/>
  <c r="AW636" i="5"/>
  <c r="AW635" i="5"/>
  <c r="AW634" i="5"/>
  <c r="AW633" i="5"/>
  <c r="AW632" i="5"/>
  <c r="AW631" i="5"/>
  <c r="AW630" i="5"/>
  <c r="AW629" i="5"/>
  <c r="AW628" i="5"/>
  <c r="AW627" i="5"/>
  <c r="AW626" i="5"/>
  <c r="AW625" i="5"/>
  <c r="AW624" i="5"/>
  <c r="AW623" i="5"/>
  <c r="AW622" i="5"/>
  <c r="AW621" i="5"/>
  <c r="AW620" i="5"/>
  <c r="AW619" i="5"/>
  <c r="AW618" i="5"/>
  <c r="AW617" i="5"/>
  <c r="AW616" i="5"/>
  <c r="AW615" i="5"/>
  <c r="AW614" i="5"/>
  <c r="AW613" i="5"/>
  <c r="AW612" i="5"/>
  <c r="AW611" i="5"/>
  <c r="AW610" i="5"/>
  <c r="AW609" i="5"/>
  <c r="AW608" i="5"/>
  <c r="AW607" i="5"/>
  <c r="AW606" i="5"/>
  <c r="AW605" i="5"/>
  <c r="AW604" i="5"/>
  <c r="AW603" i="5"/>
  <c r="AW602" i="5"/>
  <c r="AW601" i="5"/>
  <c r="AW600" i="5"/>
  <c r="AW599" i="5"/>
  <c r="AW598" i="5"/>
  <c r="AW597" i="5"/>
  <c r="AW596" i="5"/>
  <c r="AW595" i="5"/>
  <c r="AW594" i="5"/>
  <c r="AW593" i="5"/>
  <c r="AW592" i="5"/>
  <c r="AW591" i="5"/>
  <c r="AW590" i="5"/>
  <c r="AW589" i="5"/>
  <c r="AW588" i="5"/>
  <c r="AW587" i="5"/>
  <c r="AW586" i="5"/>
  <c r="AW585" i="5"/>
  <c r="AW584" i="5"/>
  <c r="AW583" i="5"/>
  <c r="AW582" i="5"/>
  <c r="AW581" i="5"/>
  <c r="AW580" i="5"/>
  <c r="AW579" i="5"/>
  <c r="AW578" i="5"/>
  <c r="AW577" i="5"/>
  <c r="AW576" i="5"/>
  <c r="AW575" i="5"/>
  <c r="AW574" i="5"/>
  <c r="AW573" i="5"/>
  <c r="AW572" i="5"/>
  <c r="AW568" i="5"/>
  <c r="AW569" i="5" s="1"/>
  <c r="AV690" i="5"/>
  <c r="AV689" i="5"/>
  <c r="AV688" i="5"/>
  <c r="AV687" i="5"/>
  <c r="AV684" i="5"/>
  <c r="AV683" i="5"/>
  <c r="AV681" i="5"/>
  <c r="AV680" i="5"/>
  <c r="AV679" i="5"/>
  <c r="AV678" i="5"/>
  <c r="AV677" i="5"/>
  <c r="AV676" i="5"/>
  <c r="AV675" i="5"/>
  <c r="AV674" i="5"/>
  <c r="AV673" i="5"/>
  <c r="AV672" i="5"/>
  <c r="AV671" i="5"/>
  <c r="AV669" i="5"/>
  <c r="AV666" i="5"/>
  <c r="AV665" i="5"/>
  <c r="AV664" i="5"/>
  <c r="AV663" i="5"/>
  <c r="AV662" i="5"/>
  <c r="AV661" i="5"/>
  <c r="AV660" i="5"/>
  <c r="AV659" i="5"/>
  <c r="AV658" i="5"/>
  <c r="AV657" i="5"/>
  <c r="AV656" i="5"/>
  <c r="AV655" i="5"/>
  <c r="AV654" i="5"/>
  <c r="AV653" i="5"/>
  <c r="AV652" i="5"/>
  <c r="AV651" i="5"/>
  <c r="AV650" i="5"/>
  <c r="AV649" i="5"/>
  <c r="AV648" i="5"/>
  <c r="AV647" i="5"/>
  <c r="AV646" i="5"/>
  <c r="AV645" i="5"/>
  <c r="AV644" i="5"/>
  <c r="AV643" i="5"/>
  <c r="AV642" i="5"/>
  <c r="AV641" i="5"/>
  <c r="AV640" i="5"/>
  <c r="AV639" i="5"/>
  <c r="AV638" i="5"/>
  <c r="AV637" i="5"/>
  <c r="AV636" i="5"/>
  <c r="AV635" i="5"/>
  <c r="AV634" i="5"/>
  <c r="AV633" i="5"/>
  <c r="AV632" i="5"/>
  <c r="AV631" i="5"/>
  <c r="AV630" i="5"/>
  <c r="AV629" i="5"/>
  <c r="AV628" i="5"/>
  <c r="AV627" i="5"/>
  <c r="AV626" i="5"/>
  <c r="AV625" i="5"/>
  <c r="AV624" i="5"/>
  <c r="AV623" i="5"/>
  <c r="AV622" i="5"/>
  <c r="AV621" i="5"/>
  <c r="AV620" i="5"/>
  <c r="AV619" i="5"/>
  <c r="AV618" i="5"/>
  <c r="AV617" i="5"/>
  <c r="AV616" i="5"/>
  <c r="AV615" i="5"/>
  <c r="AV614" i="5"/>
  <c r="AV613" i="5"/>
  <c r="AV612" i="5"/>
  <c r="AV611" i="5"/>
  <c r="AV610" i="5"/>
  <c r="AV609" i="5"/>
  <c r="AV608" i="5"/>
  <c r="AV607" i="5"/>
  <c r="AV606" i="5"/>
  <c r="AV605" i="5"/>
  <c r="AV604" i="5"/>
  <c r="AV603" i="5"/>
  <c r="AV602" i="5"/>
  <c r="AV601" i="5"/>
  <c r="AV600" i="5"/>
  <c r="AV599" i="5"/>
  <c r="AV598" i="5"/>
  <c r="AV597" i="5"/>
  <c r="AV596" i="5"/>
  <c r="AV595" i="5"/>
  <c r="AV594" i="5"/>
  <c r="AV593" i="5"/>
  <c r="AV592" i="5"/>
  <c r="AV591" i="5"/>
  <c r="AV590" i="5"/>
  <c r="AV589" i="5"/>
  <c r="AV588" i="5"/>
  <c r="AV587" i="5"/>
  <c r="AV586" i="5"/>
  <c r="AV585" i="5"/>
  <c r="AV584" i="5"/>
  <c r="AV583" i="5"/>
  <c r="AV582" i="5"/>
  <c r="AV581" i="5"/>
  <c r="AV580" i="5"/>
  <c r="AV579" i="5"/>
  <c r="AV578" i="5"/>
  <c r="AV577" i="5"/>
  <c r="AV576" i="5"/>
  <c r="AV575" i="5"/>
  <c r="AV574" i="5"/>
  <c r="AV573" i="5"/>
  <c r="AV572" i="5"/>
  <c r="AV568" i="5"/>
  <c r="AV569" i="5" s="1"/>
  <c r="AU690" i="5"/>
  <c r="AU689" i="5"/>
  <c r="AU688" i="5"/>
  <c r="AU687" i="5"/>
  <c r="AU684" i="5"/>
  <c r="AU683" i="5"/>
  <c r="AU681" i="5"/>
  <c r="AU680" i="5"/>
  <c r="AU679" i="5"/>
  <c r="AU678" i="5"/>
  <c r="AU677" i="5"/>
  <c r="AU676" i="5"/>
  <c r="AU675" i="5"/>
  <c r="AU674" i="5"/>
  <c r="AU673" i="5"/>
  <c r="AU672" i="5"/>
  <c r="AU671" i="5"/>
  <c r="AU669" i="5"/>
  <c r="AU666" i="5"/>
  <c r="AU665" i="5"/>
  <c r="AU664" i="5"/>
  <c r="AU663" i="5"/>
  <c r="AU662" i="5"/>
  <c r="AU661" i="5"/>
  <c r="AU660" i="5"/>
  <c r="AU659" i="5"/>
  <c r="AU658" i="5"/>
  <c r="AU657" i="5"/>
  <c r="AU656" i="5"/>
  <c r="AU655" i="5"/>
  <c r="AU654" i="5"/>
  <c r="AU653" i="5"/>
  <c r="AU652" i="5"/>
  <c r="AU651" i="5"/>
  <c r="AU650" i="5"/>
  <c r="AU649" i="5"/>
  <c r="AU648" i="5"/>
  <c r="AU647" i="5"/>
  <c r="AU646" i="5"/>
  <c r="AU645" i="5"/>
  <c r="AU644" i="5"/>
  <c r="AU643" i="5"/>
  <c r="AU642" i="5"/>
  <c r="AU641" i="5"/>
  <c r="AU640" i="5"/>
  <c r="AU639" i="5"/>
  <c r="AU638" i="5"/>
  <c r="AU637" i="5"/>
  <c r="AU636" i="5"/>
  <c r="AU635" i="5"/>
  <c r="AU634" i="5"/>
  <c r="AU633" i="5"/>
  <c r="AU632" i="5"/>
  <c r="AU631" i="5"/>
  <c r="AU630" i="5"/>
  <c r="AU629" i="5"/>
  <c r="AU628" i="5"/>
  <c r="AU627" i="5"/>
  <c r="AU626" i="5"/>
  <c r="AU625" i="5"/>
  <c r="AU624" i="5"/>
  <c r="AU623" i="5"/>
  <c r="AU622" i="5"/>
  <c r="AU621" i="5"/>
  <c r="AU620" i="5"/>
  <c r="AU619" i="5"/>
  <c r="AU618" i="5"/>
  <c r="AU617" i="5"/>
  <c r="AU616" i="5"/>
  <c r="AU615" i="5"/>
  <c r="AU614" i="5"/>
  <c r="AU613" i="5"/>
  <c r="AU612" i="5"/>
  <c r="AU611" i="5"/>
  <c r="AU610" i="5"/>
  <c r="AU609" i="5"/>
  <c r="AU608" i="5"/>
  <c r="AU607" i="5"/>
  <c r="AU606" i="5"/>
  <c r="AU605" i="5"/>
  <c r="AU604" i="5"/>
  <c r="AU603" i="5"/>
  <c r="AU602" i="5"/>
  <c r="AU601" i="5"/>
  <c r="AU600" i="5"/>
  <c r="AU599" i="5"/>
  <c r="AU598" i="5"/>
  <c r="AU597" i="5"/>
  <c r="AU596" i="5"/>
  <c r="AU595" i="5"/>
  <c r="AU594" i="5"/>
  <c r="AU593" i="5"/>
  <c r="AU592" i="5"/>
  <c r="AU591" i="5"/>
  <c r="AU590" i="5"/>
  <c r="AU589" i="5"/>
  <c r="AU588" i="5"/>
  <c r="AU587" i="5"/>
  <c r="AU586" i="5"/>
  <c r="AU585" i="5"/>
  <c r="AU584" i="5"/>
  <c r="AU583" i="5"/>
  <c r="AU582" i="5"/>
  <c r="AU581" i="5"/>
  <c r="AU580" i="5"/>
  <c r="AU579" i="5"/>
  <c r="AU578" i="5"/>
  <c r="AU577" i="5"/>
  <c r="AU576" i="5"/>
  <c r="AU575" i="5"/>
  <c r="AU574" i="5"/>
  <c r="AU573" i="5"/>
  <c r="AU572" i="5"/>
  <c r="AU568" i="5"/>
  <c r="AU569" i="5" s="1"/>
  <c r="AT690" i="5"/>
  <c r="AT689" i="5"/>
  <c r="AT688" i="5"/>
  <c r="AT687" i="5"/>
  <c r="AT684" i="5"/>
  <c r="AT683" i="5"/>
  <c r="AT681" i="5"/>
  <c r="AT680" i="5"/>
  <c r="AT679" i="5"/>
  <c r="AT678" i="5"/>
  <c r="AT677" i="5"/>
  <c r="AT676" i="5"/>
  <c r="AT675" i="5"/>
  <c r="AT674" i="5"/>
  <c r="AT673" i="5"/>
  <c r="AT672" i="5"/>
  <c r="AT671" i="5"/>
  <c r="AT669" i="5"/>
  <c r="AT666" i="5"/>
  <c r="AT665" i="5"/>
  <c r="AT664" i="5"/>
  <c r="AT663" i="5"/>
  <c r="AT662" i="5"/>
  <c r="AT661" i="5"/>
  <c r="AT660" i="5"/>
  <c r="AT659" i="5"/>
  <c r="AT658" i="5"/>
  <c r="AT657" i="5"/>
  <c r="AT656" i="5"/>
  <c r="AT655" i="5"/>
  <c r="AT654" i="5"/>
  <c r="AT653" i="5"/>
  <c r="AT652" i="5"/>
  <c r="AT651" i="5"/>
  <c r="AT650" i="5"/>
  <c r="AT649" i="5"/>
  <c r="AT648" i="5"/>
  <c r="AT647" i="5"/>
  <c r="AT646" i="5"/>
  <c r="AT645" i="5"/>
  <c r="AT644" i="5"/>
  <c r="AT643" i="5"/>
  <c r="AT642" i="5"/>
  <c r="AT641" i="5"/>
  <c r="AT640" i="5"/>
  <c r="AT639" i="5"/>
  <c r="AT638" i="5"/>
  <c r="AT637" i="5"/>
  <c r="AT636" i="5"/>
  <c r="AT635" i="5"/>
  <c r="AT634" i="5"/>
  <c r="AT633" i="5"/>
  <c r="AT632" i="5"/>
  <c r="AT631" i="5"/>
  <c r="AT630" i="5"/>
  <c r="AT629" i="5"/>
  <c r="AT628" i="5"/>
  <c r="AT627" i="5"/>
  <c r="AT626" i="5"/>
  <c r="AT625" i="5"/>
  <c r="AT624" i="5"/>
  <c r="AT623" i="5"/>
  <c r="AT622" i="5"/>
  <c r="AT621" i="5"/>
  <c r="AT620" i="5"/>
  <c r="AT619" i="5"/>
  <c r="AT618" i="5"/>
  <c r="AT617" i="5"/>
  <c r="AT616" i="5"/>
  <c r="AT615" i="5"/>
  <c r="AT614" i="5"/>
  <c r="AT613" i="5"/>
  <c r="AT612" i="5"/>
  <c r="AT611" i="5"/>
  <c r="AT610" i="5"/>
  <c r="AT609" i="5"/>
  <c r="AT608" i="5"/>
  <c r="AT607" i="5"/>
  <c r="AT606" i="5"/>
  <c r="AT605" i="5"/>
  <c r="AT604" i="5"/>
  <c r="AT603" i="5"/>
  <c r="AT602" i="5"/>
  <c r="AT601" i="5"/>
  <c r="AT600" i="5"/>
  <c r="AT599" i="5"/>
  <c r="AT598" i="5"/>
  <c r="AT597" i="5"/>
  <c r="AT596" i="5"/>
  <c r="AT595" i="5"/>
  <c r="AT594" i="5"/>
  <c r="AT593" i="5"/>
  <c r="AT592" i="5"/>
  <c r="AT591" i="5"/>
  <c r="AT590" i="5"/>
  <c r="AT589" i="5"/>
  <c r="AT588" i="5"/>
  <c r="AT587" i="5"/>
  <c r="AT586" i="5"/>
  <c r="AT585" i="5"/>
  <c r="AT584" i="5"/>
  <c r="AT583" i="5"/>
  <c r="AT582" i="5"/>
  <c r="AT581" i="5"/>
  <c r="AT580" i="5"/>
  <c r="AT579" i="5"/>
  <c r="AT578" i="5"/>
  <c r="AT577" i="5"/>
  <c r="AT576" i="5"/>
  <c r="AT575" i="5"/>
  <c r="AT574" i="5"/>
  <c r="AT573" i="5"/>
  <c r="AT572" i="5"/>
  <c r="AT568" i="5"/>
  <c r="AT569" i="5" s="1"/>
  <c r="AS690" i="5"/>
  <c r="AS689" i="5"/>
  <c r="AS688" i="5"/>
  <c r="AS687" i="5"/>
  <c r="AS684" i="5"/>
  <c r="AS683" i="5"/>
  <c r="AS681" i="5"/>
  <c r="AS680" i="5"/>
  <c r="AS679" i="5"/>
  <c r="AS678" i="5"/>
  <c r="AS677" i="5"/>
  <c r="AS676" i="5"/>
  <c r="AS675" i="5"/>
  <c r="AS674" i="5"/>
  <c r="AS673" i="5"/>
  <c r="AS672" i="5"/>
  <c r="AS671" i="5"/>
  <c r="AS669" i="5"/>
  <c r="AS666" i="5"/>
  <c r="AS665" i="5"/>
  <c r="AS664" i="5"/>
  <c r="AS663" i="5"/>
  <c r="AS662" i="5"/>
  <c r="AS661" i="5"/>
  <c r="AS660" i="5"/>
  <c r="AS659" i="5"/>
  <c r="AS658" i="5"/>
  <c r="AS657" i="5"/>
  <c r="AS656" i="5"/>
  <c r="AS655" i="5"/>
  <c r="AS654" i="5"/>
  <c r="AS653" i="5"/>
  <c r="AS652" i="5"/>
  <c r="AS651" i="5"/>
  <c r="AS650" i="5"/>
  <c r="AS649" i="5"/>
  <c r="AS648" i="5"/>
  <c r="AS647" i="5"/>
  <c r="AS646" i="5"/>
  <c r="AS645" i="5"/>
  <c r="AS644" i="5"/>
  <c r="AS643" i="5"/>
  <c r="AS642" i="5"/>
  <c r="AS641" i="5"/>
  <c r="AS640" i="5"/>
  <c r="AS639" i="5"/>
  <c r="AS638" i="5"/>
  <c r="AS637" i="5"/>
  <c r="AS636" i="5"/>
  <c r="AS635" i="5"/>
  <c r="AS634" i="5"/>
  <c r="AS633" i="5"/>
  <c r="AS632" i="5"/>
  <c r="AS631" i="5"/>
  <c r="AS630" i="5"/>
  <c r="AS629" i="5"/>
  <c r="AS628" i="5"/>
  <c r="AS627" i="5"/>
  <c r="AS626" i="5"/>
  <c r="AS625" i="5"/>
  <c r="AS624" i="5"/>
  <c r="AS623" i="5"/>
  <c r="AS622" i="5"/>
  <c r="AS621" i="5"/>
  <c r="AS620" i="5"/>
  <c r="AS619" i="5"/>
  <c r="AS618" i="5"/>
  <c r="AS617" i="5"/>
  <c r="AS616" i="5"/>
  <c r="AS615" i="5"/>
  <c r="AS614" i="5"/>
  <c r="AS613" i="5"/>
  <c r="AS612" i="5"/>
  <c r="AS611" i="5"/>
  <c r="AS610" i="5"/>
  <c r="AS609" i="5"/>
  <c r="AS608" i="5"/>
  <c r="AS607" i="5"/>
  <c r="AS606" i="5"/>
  <c r="AS605" i="5"/>
  <c r="AS604" i="5"/>
  <c r="AS603" i="5"/>
  <c r="AS602" i="5"/>
  <c r="AS601" i="5"/>
  <c r="AS600" i="5"/>
  <c r="AS599" i="5"/>
  <c r="AS598" i="5"/>
  <c r="AS597" i="5"/>
  <c r="AS596" i="5"/>
  <c r="AS595" i="5"/>
  <c r="AS594" i="5"/>
  <c r="AS593" i="5"/>
  <c r="AS592" i="5"/>
  <c r="AS591" i="5"/>
  <c r="AS590" i="5"/>
  <c r="AS589" i="5"/>
  <c r="AS588" i="5"/>
  <c r="AS587" i="5"/>
  <c r="AS586" i="5"/>
  <c r="AS585" i="5"/>
  <c r="AS584" i="5"/>
  <c r="AS583" i="5"/>
  <c r="AS582" i="5"/>
  <c r="AS581" i="5"/>
  <c r="AS580" i="5"/>
  <c r="AS579" i="5"/>
  <c r="AS578" i="5"/>
  <c r="AS577" i="5"/>
  <c r="AS576" i="5"/>
  <c r="AS575" i="5"/>
  <c r="AS574" i="5"/>
  <c r="AS573" i="5"/>
  <c r="AS572" i="5"/>
  <c r="AS568" i="5"/>
  <c r="AS569" i="5" s="1"/>
  <c r="AP690" i="5"/>
  <c r="AP689" i="5"/>
  <c r="AP688" i="5"/>
  <c r="AP687" i="5"/>
  <c r="AP684" i="5"/>
  <c r="AP683" i="5"/>
  <c r="AP681" i="5"/>
  <c r="AP680" i="5"/>
  <c r="AP679" i="5"/>
  <c r="AP678" i="5"/>
  <c r="AP677" i="5"/>
  <c r="AP676" i="5"/>
  <c r="AP675" i="5"/>
  <c r="AP674" i="5"/>
  <c r="AP673" i="5"/>
  <c r="AP672" i="5"/>
  <c r="AP671" i="5"/>
  <c r="AP669" i="5"/>
  <c r="AP666" i="5"/>
  <c r="AP665" i="5"/>
  <c r="AP664" i="5"/>
  <c r="AP663" i="5"/>
  <c r="AP662" i="5"/>
  <c r="AP661" i="5"/>
  <c r="AP660" i="5"/>
  <c r="AP659" i="5"/>
  <c r="AP658" i="5"/>
  <c r="AP657" i="5"/>
  <c r="AP656" i="5"/>
  <c r="AP655" i="5"/>
  <c r="AP654" i="5"/>
  <c r="AP653" i="5"/>
  <c r="AP652" i="5"/>
  <c r="AP651" i="5"/>
  <c r="AP650" i="5"/>
  <c r="AP649" i="5"/>
  <c r="AP648" i="5"/>
  <c r="AP647" i="5"/>
  <c r="AP646" i="5"/>
  <c r="AP645" i="5"/>
  <c r="AP644" i="5"/>
  <c r="AP643" i="5"/>
  <c r="AP642" i="5"/>
  <c r="AP641" i="5"/>
  <c r="AP640" i="5"/>
  <c r="AP639" i="5"/>
  <c r="AP638" i="5"/>
  <c r="AP637" i="5"/>
  <c r="AP636" i="5"/>
  <c r="AP635" i="5"/>
  <c r="AP634" i="5"/>
  <c r="AP633" i="5"/>
  <c r="AP632" i="5"/>
  <c r="AP631" i="5"/>
  <c r="AP630" i="5"/>
  <c r="AP629" i="5"/>
  <c r="AP628" i="5"/>
  <c r="AP627" i="5"/>
  <c r="AP626" i="5"/>
  <c r="AP625" i="5"/>
  <c r="AP624" i="5"/>
  <c r="AP623" i="5"/>
  <c r="AP622" i="5"/>
  <c r="AP621" i="5"/>
  <c r="AP620" i="5"/>
  <c r="AP619" i="5"/>
  <c r="AP618" i="5"/>
  <c r="AP617" i="5"/>
  <c r="AP616" i="5"/>
  <c r="AP615" i="5"/>
  <c r="AP614" i="5"/>
  <c r="AP613" i="5"/>
  <c r="AP612" i="5"/>
  <c r="AP611" i="5"/>
  <c r="AP610" i="5"/>
  <c r="AP609" i="5"/>
  <c r="AP608" i="5"/>
  <c r="AP607" i="5"/>
  <c r="AP606" i="5"/>
  <c r="AP605" i="5"/>
  <c r="AP604" i="5"/>
  <c r="AP603" i="5"/>
  <c r="AP602" i="5"/>
  <c r="AP601" i="5"/>
  <c r="AP600" i="5"/>
  <c r="AP599" i="5"/>
  <c r="AP598" i="5"/>
  <c r="AP597" i="5"/>
  <c r="AP596" i="5"/>
  <c r="AP595" i="5"/>
  <c r="AP594" i="5"/>
  <c r="AP593" i="5"/>
  <c r="AP592" i="5"/>
  <c r="AP591" i="5"/>
  <c r="AP590" i="5"/>
  <c r="AP589" i="5"/>
  <c r="AP588" i="5"/>
  <c r="AP587" i="5"/>
  <c r="AP586" i="5"/>
  <c r="AP585" i="5"/>
  <c r="AP584" i="5"/>
  <c r="AP583" i="5"/>
  <c r="AP582" i="5"/>
  <c r="AP581" i="5"/>
  <c r="AP580" i="5"/>
  <c r="AP579" i="5"/>
  <c r="AP578" i="5"/>
  <c r="AP577" i="5"/>
  <c r="AP576" i="5"/>
  <c r="AP575" i="5"/>
  <c r="AP574" i="5"/>
  <c r="AP573" i="5"/>
  <c r="AP572" i="5"/>
  <c r="AP568" i="5"/>
  <c r="AP569" i="5" s="1"/>
  <c r="AO690" i="5"/>
  <c r="AO689" i="5"/>
  <c r="AO688" i="5"/>
  <c r="AO687" i="5"/>
  <c r="AO684" i="5"/>
  <c r="AO683" i="5"/>
  <c r="AO681" i="5"/>
  <c r="AO680" i="5"/>
  <c r="AO679" i="5"/>
  <c r="AO678" i="5"/>
  <c r="AO677" i="5"/>
  <c r="AO676" i="5"/>
  <c r="AO675" i="5"/>
  <c r="AO674" i="5"/>
  <c r="AO673" i="5"/>
  <c r="AO672" i="5"/>
  <c r="AO671" i="5"/>
  <c r="AO669" i="5"/>
  <c r="AO666" i="5"/>
  <c r="AO665" i="5"/>
  <c r="AO664" i="5"/>
  <c r="AO663" i="5"/>
  <c r="AO662" i="5"/>
  <c r="AO661" i="5"/>
  <c r="AO660" i="5"/>
  <c r="AO659" i="5"/>
  <c r="AO658" i="5"/>
  <c r="AO657" i="5"/>
  <c r="AO656" i="5"/>
  <c r="AO655" i="5"/>
  <c r="AO654" i="5"/>
  <c r="AO653" i="5"/>
  <c r="AO652" i="5"/>
  <c r="AO651" i="5"/>
  <c r="AO650" i="5"/>
  <c r="AO649" i="5"/>
  <c r="AO648" i="5"/>
  <c r="AO647" i="5"/>
  <c r="AO646" i="5"/>
  <c r="AO645" i="5"/>
  <c r="AO644" i="5"/>
  <c r="AO643" i="5"/>
  <c r="AO642" i="5"/>
  <c r="AO641" i="5"/>
  <c r="AO640" i="5"/>
  <c r="AO639" i="5"/>
  <c r="AO638" i="5"/>
  <c r="AO637" i="5"/>
  <c r="AO636" i="5"/>
  <c r="AO635" i="5"/>
  <c r="AO634" i="5"/>
  <c r="AO633" i="5"/>
  <c r="AO632" i="5"/>
  <c r="AO631" i="5"/>
  <c r="AO630" i="5"/>
  <c r="AO629" i="5"/>
  <c r="AO628" i="5"/>
  <c r="AO627" i="5"/>
  <c r="AO626" i="5"/>
  <c r="AO625" i="5"/>
  <c r="AO624" i="5"/>
  <c r="AO623" i="5"/>
  <c r="AO622" i="5"/>
  <c r="AO621" i="5"/>
  <c r="AO620" i="5"/>
  <c r="AO619" i="5"/>
  <c r="AO618" i="5"/>
  <c r="AO617" i="5"/>
  <c r="AO616" i="5"/>
  <c r="AO615" i="5"/>
  <c r="AO614" i="5"/>
  <c r="AO613" i="5"/>
  <c r="AO612" i="5"/>
  <c r="AO611" i="5"/>
  <c r="AO610" i="5"/>
  <c r="AO609" i="5"/>
  <c r="AO608" i="5"/>
  <c r="AO607" i="5"/>
  <c r="AO606" i="5"/>
  <c r="AO605" i="5"/>
  <c r="AO604" i="5"/>
  <c r="AO603" i="5"/>
  <c r="AO602" i="5"/>
  <c r="AO601" i="5"/>
  <c r="AO600" i="5"/>
  <c r="AO599" i="5"/>
  <c r="AO598" i="5"/>
  <c r="AO597" i="5"/>
  <c r="AO596" i="5"/>
  <c r="AO595" i="5"/>
  <c r="AO594" i="5"/>
  <c r="AO593" i="5"/>
  <c r="AO592" i="5"/>
  <c r="AO591" i="5"/>
  <c r="AO590" i="5"/>
  <c r="AO589" i="5"/>
  <c r="AO588" i="5"/>
  <c r="AO587" i="5"/>
  <c r="AO586" i="5"/>
  <c r="AO585" i="5"/>
  <c r="AO584" i="5"/>
  <c r="AO583" i="5"/>
  <c r="AO582" i="5"/>
  <c r="AO581" i="5"/>
  <c r="AO580" i="5"/>
  <c r="AO579" i="5"/>
  <c r="AO578" i="5"/>
  <c r="AO577" i="5"/>
  <c r="AO576" i="5"/>
  <c r="AO575" i="5"/>
  <c r="AO574" i="5"/>
  <c r="AO573" i="5"/>
  <c r="AO572" i="5"/>
  <c r="AO568" i="5"/>
  <c r="AO569" i="5" s="1"/>
  <c r="AN690" i="5"/>
  <c r="AN689" i="5"/>
  <c r="AN688" i="5"/>
  <c r="AN687" i="5"/>
  <c r="AN684" i="5"/>
  <c r="AN683" i="5"/>
  <c r="AN681" i="5"/>
  <c r="AN680" i="5"/>
  <c r="AN679" i="5"/>
  <c r="AN678" i="5"/>
  <c r="AN677" i="5"/>
  <c r="AN676" i="5"/>
  <c r="AN675" i="5"/>
  <c r="AN674" i="5"/>
  <c r="AN673" i="5"/>
  <c r="AN672" i="5"/>
  <c r="AN671" i="5"/>
  <c r="AN669" i="5"/>
  <c r="AN666" i="5"/>
  <c r="AN665" i="5"/>
  <c r="AN664" i="5"/>
  <c r="AN663" i="5"/>
  <c r="AN662" i="5"/>
  <c r="AN661" i="5"/>
  <c r="AN660" i="5"/>
  <c r="AN659" i="5"/>
  <c r="AN658" i="5"/>
  <c r="AN657" i="5"/>
  <c r="AN656" i="5"/>
  <c r="AN655" i="5"/>
  <c r="AN654" i="5"/>
  <c r="AN653" i="5"/>
  <c r="AN652" i="5"/>
  <c r="AN651" i="5"/>
  <c r="AN650" i="5"/>
  <c r="AN649" i="5"/>
  <c r="AN648" i="5"/>
  <c r="AN647" i="5"/>
  <c r="AN646" i="5"/>
  <c r="AN645" i="5"/>
  <c r="AN644" i="5"/>
  <c r="AN643" i="5"/>
  <c r="AN642" i="5"/>
  <c r="AN641" i="5"/>
  <c r="AN640" i="5"/>
  <c r="AN639" i="5"/>
  <c r="AN638" i="5"/>
  <c r="AN637" i="5"/>
  <c r="AN636" i="5"/>
  <c r="AN635" i="5"/>
  <c r="AN634" i="5"/>
  <c r="AN633" i="5"/>
  <c r="AN632" i="5"/>
  <c r="AN631" i="5"/>
  <c r="AN630" i="5"/>
  <c r="AN629" i="5"/>
  <c r="AN628" i="5"/>
  <c r="AN627" i="5"/>
  <c r="AN626" i="5"/>
  <c r="AN625" i="5"/>
  <c r="AN624" i="5"/>
  <c r="AN623" i="5"/>
  <c r="AN622" i="5"/>
  <c r="AN621" i="5"/>
  <c r="AN620" i="5"/>
  <c r="AN619" i="5"/>
  <c r="AN618" i="5"/>
  <c r="AN617" i="5"/>
  <c r="AN616" i="5"/>
  <c r="AN615" i="5"/>
  <c r="AN614" i="5"/>
  <c r="AN613" i="5"/>
  <c r="AN612" i="5"/>
  <c r="AN611" i="5"/>
  <c r="AN610" i="5"/>
  <c r="AN609" i="5"/>
  <c r="AN608" i="5"/>
  <c r="AN607" i="5"/>
  <c r="AN606" i="5"/>
  <c r="AN605" i="5"/>
  <c r="AN604" i="5"/>
  <c r="AN603" i="5"/>
  <c r="AN602" i="5"/>
  <c r="AN601" i="5"/>
  <c r="AN600" i="5"/>
  <c r="AN599" i="5"/>
  <c r="AN598" i="5"/>
  <c r="AN597" i="5"/>
  <c r="AN596" i="5"/>
  <c r="AN595" i="5"/>
  <c r="AN594" i="5"/>
  <c r="AN593" i="5"/>
  <c r="AN592" i="5"/>
  <c r="AN591" i="5"/>
  <c r="AN590" i="5"/>
  <c r="AN589" i="5"/>
  <c r="AN588" i="5"/>
  <c r="AN587" i="5"/>
  <c r="AN586" i="5"/>
  <c r="AN585" i="5"/>
  <c r="AN584" i="5"/>
  <c r="AN583" i="5"/>
  <c r="AN582" i="5"/>
  <c r="AN581" i="5"/>
  <c r="AN580" i="5"/>
  <c r="AN579" i="5"/>
  <c r="AN578" i="5"/>
  <c r="AN577" i="5"/>
  <c r="AN576" i="5"/>
  <c r="AN575" i="5"/>
  <c r="AN574" i="5"/>
  <c r="AN573" i="5"/>
  <c r="AN572" i="5"/>
  <c r="AN568" i="5"/>
  <c r="AN569" i="5" s="1"/>
  <c r="AM690" i="5"/>
  <c r="AM689" i="5"/>
  <c r="AM688" i="5"/>
  <c r="AM687" i="5"/>
  <c r="AM684" i="5"/>
  <c r="AM683" i="5"/>
  <c r="AM681" i="5"/>
  <c r="AM680" i="5"/>
  <c r="AM679" i="5"/>
  <c r="AM678" i="5"/>
  <c r="AM677" i="5"/>
  <c r="AM676" i="5"/>
  <c r="AM675" i="5"/>
  <c r="AM674" i="5"/>
  <c r="AM673" i="5"/>
  <c r="AM672" i="5"/>
  <c r="AM671" i="5"/>
  <c r="AM669" i="5"/>
  <c r="AM666" i="5"/>
  <c r="AM665" i="5"/>
  <c r="AM664" i="5"/>
  <c r="AM663" i="5"/>
  <c r="AM662" i="5"/>
  <c r="AM661" i="5"/>
  <c r="AM660" i="5"/>
  <c r="AM659" i="5"/>
  <c r="AM658" i="5"/>
  <c r="AM657" i="5"/>
  <c r="AM656" i="5"/>
  <c r="AM655" i="5"/>
  <c r="AM654" i="5"/>
  <c r="AM653" i="5"/>
  <c r="AM652" i="5"/>
  <c r="AM651" i="5"/>
  <c r="AM650" i="5"/>
  <c r="AM649" i="5"/>
  <c r="AM648" i="5"/>
  <c r="AM647" i="5"/>
  <c r="AM646" i="5"/>
  <c r="AM645" i="5"/>
  <c r="AM644" i="5"/>
  <c r="AM643" i="5"/>
  <c r="AM642" i="5"/>
  <c r="AM641" i="5"/>
  <c r="AM640" i="5"/>
  <c r="AM639" i="5"/>
  <c r="AM638" i="5"/>
  <c r="AM637" i="5"/>
  <c r="AM636" i="5"/>
  <c r="AM635" i="5"/>
  <c r="AM634" i="5"/>
  <c r="AM633" i="5"/>
  <c r="AM632" i="5"/>
  <c r="AM631" i="5"/>
  <c r="AM630" i="5"/>
  <c r="AM629" i="5"/>
  <c r="AM628" i="5"/>
  <c r="AM627" i="5"/>
  <c r="AM626" i="5"/>
  <c r="AM625" i="5"/>
  <c r="AM624" i="5"/>
  <c r="AM623" i="5"/>
  <c r="AM622" i="5"/>
  <c r="AM621" i="5"/>
  <c r="AM620" i="5"/>
  <c r="AM619" i="5"/>
  <c r="AM618" i="5"/>
  <c r="AM617" i="5"/>
  <c r="AM616" i="5"/>
  <c r="AM615" i="5"/>
  <c r="AM614" i="5"/>
  <c r="AM613" i="5"/>
  <c r="AM612" i="5"/>
  <c r="AM611" i="5"/>
  <c r="AM610" i="5"/>
  <c r="AM609" i="5"/>
  <c r="AM608" i="5"/>
  <c r="AM607" i="5"/>
  <c r="AM606" i="5"/>
  <c r="AM605" i="5"/>
  <c r="AM604" i="5"/>
  <c r="AM603" i="5"/>
  <c r="AM602" i="5"/>
  <c r="AM601" i="5"/>
  <c r="AM600" i="5"/>
  <c r="AM599" i="5"/>
  <c r="AM598" i="5"/>
  <c r="AM597" i="5"/>
  <c r="AM596" i="5"/>
  <c r="AM595" i="5"/>
  <c r="AM594" i="5"/>
  <c r="AM593" i="5"/>
  <c r="AM592" i="5"/>
  <c r="AM591" i="5"/>
  <c r="AM590" i="5"/>
  <c r="AM589" i="5"/>
  <c r="AM588" i="5"/>
  <c r="AM587" i="5"/>
  <c r="AM586" i="5"/>
  <c r="AM585" i="5"/>
  <c r="AM584" i="5"/>
  <c r="AM583" i="5"/>
  <c r="AM582" i="5"/>
  <c r="AM581" i="5"/>
  <c r="AM580" i="5"/>
  <c r="AM579" i="5"/>
  <c r="AM578" i="5"/>
  <c r="AM577" i="5"/>
  <c r="AM576" i="5"/>
  <c r="AM575" i="5"/>
  <c r="AM574" i="5"/>
  <c r="AM573" i="5"/>
  <c r="AM572" i="5"/>
  <c r="AM568" i="5"/>
  <c r="AM569" i="5" s="1"/>
  <c r="AJ690" i="5"/>
  <c r="AJ689" i="5"/>
  <c r="AJ688" i="5"/>
  <c r="AJ687" i="5"/>
  <c r="AJ684" i="5"/>
  <c r="AJ683" i="5"/>
  <c r="AJ681" i="5"/>
  <c r="AJ680" i="5"/>
  <c r="AJ679" i="5"/>
  <c r="AJ678" i="5"/>
  <c r="AJ677" i="5"/>
  <c r="AJ676" i="5"/>
  <c r="AJ675" i="5"/>
  <c r="AJ674" i="5"/>
  <c r="AJ673" i="5"/>
  <c r="AJ672" i="5"/>
  <c r="AJ671" i="5"/>
  <c r="AJ669" i="5"/>
  <c r="AJ666" i="5"/>
  <c r="AJ665" i="5"/>
  <c r="AJ664" i="5"/>
  <c r="AJ663" i="5"/>
  <c r="AJ662" i="5"/>
  <c r="AJ661" i="5"/>
  <c r="AJ660" i="5"/>
  <c r="AJ659" i="5"/>
  <c r="AJ658" i="5"/>
  <c r="AJ657" i="5"/>
  <c r="AJ656" i="5"/>
  <c r="AJ655" i="5"/>
  <c r="AJ654" i="5"/>
  <c r="AJ653" i="5"/>
  <c r="AJ652" i="5"/>
  <c r="AJ651" i="5"/>
  <c r="AJ650" i="5"/>
  <c r="AJ649" i="5"/>
  <c r="AJ648" i="5"/>
  <c r="AJ647" i="5"/>
  <c r="AJ646" i="5"/>
  <c r="AJ645" i="5"/>
  <c r="AJ644" i="5"/>
  <c r="AJ643" i="5"/>
  <c r="AJ642" i="5"/>
  <c r="AJ641" i="5"/>
  <c r="AJ640" i="5"/>
  <c r="AJ639" i="5"/>
  <c r="AJ638" i="5"/>
  <c r="AJ637" i="5"/>
  <c r="AJ636" i="5"/>
  <c r="AJ635" i="5"/>
  <c r="AJ634" i="5"/>
  <c r="AJ633" i="5"/>
  <c r="AJ632" i="5"/>
  <c r="AJ631" i="5"/>
  <c r="AJ630" i="5"/>
  <c r="AJ629" i="5"/>
  <c r="AJ628" i="5"/>
  <c r="AJ627" i="5"/>
  <c r="AJ626" i="5"/>
  <c r="AJ625" i="5"/>
  <c r="AJ624" i="5"/>
  <c r="AJ623" i="5"/>
  <c r="AJ622" i="5"/>
  <c r="AJ621" i="5"/>
  <c r="AJ620" i="5"/>
  <c r="AJ619" i="5"/>
  <c r="AJ618" i="5"/>
  <c r="AJ617" i="5"/>
  <c r="AJ616" i="5"/>
  <c r="AJ615" i="5"/>
  <c r="AJ614" i="5"/>
  <c r="AJ613" i="5"/>
  <c r="AJ612" i="5"/>
  <c r="AJ611" i="5"/>
  <c r="AJ610" i="5"/>
  <c r="AJ609" i="5"/>
  <c r="AJ608" i="5"/>
  <c r="AJ607" i="5"/>
  <c r="AJ606" i="5"/>
  <c r="AJ605" i="5"/>
  <c r="AJ604" i="5"/>
  <c r="AJ603" i="5"/>
  <c r="AJ602" i="5"/>
  <c r="AJ601" i="5"/>
  <c r="AJ600" i="5"/>
  <c r="AJ599" i="5"/>
  <c r="AJ598" i="5"/>
  <c r="AJ597" i="5"/>
  <c r="AJ596" i="5"/>
  <c r="AJ595" i="5"/>
  <c r="AJ594" i="5"/>
  <c r="AJ593" i="5"/>
  <c r="AJ592" i="5"/>
  <c r="AJ591" i="5"/>
  <c r="AJ590" i="5"/>
  <c r="AJ589" i="5"/>
  <c r="AJ588" i="5"/>
  <c r="AJ587" i="5"/>
  <c r="AJ586" i="5"/>
  <c r="AJ585" i="5"/>
  <c r="AJ584" i="5"/>
  <c r="AJ583" i="5"/>
  <c r="AJ582" i="5"/>
  <c r="AJ581" i="5"/>
  <c r="AJ580" i="5"/>
  <c r="AJ579" i="5"/>
  <c r="AJ578" i="5"/>
  <c r="AJ577" i="5"/>
  <c r="AJ576" i="5"/>
  <c r="AJ575" i="5"/>
  <c r="AJ574" i="5"/>
  <c r="AJ573" i="5"/>
  <c r="AJ572" i="5"/>
  <c r="AJ568" i="5"/>
  <c r="AJ569" i="5" s="1"/>
  <c r="AG690" i="5"/>
  <c r="AG689" i="5"/>
  <c r="AG688" i="5"/>
  <c r="AG687" i="5"/>
  <c r="AG684" i="5"/>
  <c r="AG683" i="5"/>
  <c r="AG681" i="5"/>
  <c r="AG680" i="5"/>
  <c r="AG679" i="5"/>
  <c r="AG678" i="5"/>
  <c r="AG677" i="5"/>
  <c r="AG676" i="5"/>
  <c r="AG675" i="5"/>
  <c r="AG674" i="5"/>
  <c r="AG673" i="5"/>
  <c r="AG672" i="5"/>
  <c r="AG671" i="5"/>
  <c r="AG669" i="5"/>
  <c r="AG666" i="5"/>
  <c r="AG665" i="5"/>
  <c r="AG664" i="5"/>
  <c r="AG663" i="5"/>
  <c r="AG662" i="5"/>
  <c r="AG661" i="5"/>
  <c r="AG660" i="5"/>
  <c r="AG659" i="5"/>
  <c r="AG658" i="5"/>
  <c r="AG657" i="5"/>
  <c r="AG656" i="5"/>
  <c r="AG655" i="5"/>
  <c r="AG654" i="5"/>
  <c r="AG653" i="5"/>
  <c r="AG652" i="5"/>
  <c r="AG651" i="5"/>
  <c r="AG650" i="5"/>
  <c r="AG649" i="5"/>
  <c r="AG648" i="5"/>
  <c r="AG647" i="5"/>
  <c r="AG646" i="5"/>
  <c r="AG645" i="5"/>
  <c r="AG644" i="5"/>
  <c r="AG643" i="5"/>
  <c r="AG642" i="5"/>
  <c r="AG641" i="5"/>
  <c r="AG640" i="5"/>
  <c r="AG639" i="5"/>
  <c r="AG638" i="5"/>
  <c r="AG637" i="5"/>
  <c r="AG636" i="5"/>
  <c r="AG635" i="5"/>
  <c r="AG634" i="5"/>
  <c r="AG633" i="5"/>
  <c r="AG632" i="5"/>
  <c r="AG631" i="5"/>
  <c r="AG630" i="5"/>
  <c r="AG629" i="5"/>
  <c r="AG628" i="5"/>
  <c r="AG627" i="5"/>
  <c r="AG626" i="5"/>
  <c r="AG625" i="5"/>
  <c r="AG624" i="5"/>
  <c r="AG623" i="5"/>
  <c r="AG622" i="5"/>
  <c r="AG621" i="5"/>
  <c r="AG620" i="5"/>
  <c r="AG619" i="5"/>
  <c r="AG618" i="5"/>
  <c r="AG617" i="5"/>
  <c r="AG616" i="5"/>
  <c r="AG615" i="5"/>
  <c r="AG614" i="5"/>
  <c r="AG613" i="5"/>
  <c r="AG612" i="5"/>
  <c r="AG611" i="5"/>
  <c r="AG610" i="5"/>
  <c r="AG609" i="5"/>
  <c r="AG608" i="5"/>
  <c r="AG607" i="5"/>
  <c r="AG606" i="5"/>
  <c r="AG605" i="5"/>
  <c r="AG604" i="5"/>
  <c r="AG603" i="5"/>
  <c r="AG602" i="5"/>
  <c r="AG601" i="5"/>
  <c r="AG600" i="5"/>
  <c r="AG599" i="5"/>
  <c r="AG598" i="5"/>
  <c r="AG597" i="5"/>
  <c r="AG596" i="5"/>
  <c r="AG595" i="5"/>
  <c r="AG594" i="5"/>
  <c r="AG593" i="5"/>
  <c r="AG592" i="5"/>
  <c r="AG591" i="5"/>
  <c r="AG590" i="5"/>
  <c r="AG589" i="5"/>
  <c r="AG588" i="5"/>
  <c r="AG587" i="5"/>
  <c r="AG586" i="5"/>
  <c r="AG585" i="5"/>
  <c r="AG584" i="5"/>
  <c r="AG583" i="5"/>
  <c r="AG582" i="5"/>
  <c r="AG581" i="5"/>
  <c r="AG580" i="5"/>
  <c r="AG579" i="5"/>
  <c r="AG578" i="5"/>
  <c r="AG577" i="5"/>
  <c r="AG576" i="5"/>
  <c r="AG575" i="5"/>
  <c r="AG574" i="5"/>
  <c r="AG573" i="5"/>
  <c r="AG572" i="5"/>
  <c r="AG568" i="5"/>
  <c r="AG569" i="5" s="1"/>
  <c r="AF690" i="5"/>
  <c r="AF689" i="5"/>
  <c r="AF688" i="5"/>
  <c r="AF687" i="5"/>
  <c r="AF684" i="5"/>
  <c r="AF683" i="5"/>
  <c r="AF681" i="5"/>
  <c r="AF680" i="5"/>
  <c r="AF679" i="5"/>
  <c r="AF678" i="5"/>
  <c r="AF677" i="5"/>
  <c r="AF676" i="5"/>
  <c r="AF675" i="5"/>
  <c r="AF674" i="5"/>
  <c r="AF673" i="5"/>
  <c r="AF672" i="5"/>
  <c r="AF671" i="5"/>
  <c r="AF669" i="5"/>
  <c r="AF666" i="5"/>
  <c r="AF665" i="5"/>
  <c r="AF664" i="5"/>
  <c r="AF663" i="5"/>
  <c r="AF662" i="5"/>
  <c r="AF661" i="5"/>
  <c r="AF660" i="5"/>
  <c r="AF659" i="5"/>
  <c r="AF658" i="5"/>
  <c r="AF657" i="5"/>
  <c r="AF656" i="5"/>
  <c r="AF655" i="5"/>
  <c r="AF654" i="5"/>
  <c r="AF653" i="5"/>
  <c r="AF652" i="5"/>
  <c r="AF651" i="5"/>
  <c r="AF650" i="5"/>
  <c r="AF649" i="5"/>
  <c r="AF648" i="5"/>
  <c r="AF647" i="5"/>
  <c r="AF646" i="5"/>
  <c r="AF645" i="5"/>
  <c r="AF644" i="5"/>
  <c r="AF643" i="5"/>
  <c r="AF642" i="5"/>
  <c r="AF641" i="5"/>
  <c r="AF640" i="5"/>
  <c r="AF639" i="5"/>
  <c r="AF638" i="5"/>
  <c r="AF637" i="5"/>
  <c r="AF636" i="5"/>
  <c r="AF635" i="5"/>
  <c r="AF634" i="5"/>
  <c r="AF633" i="5"/>
  <c r="AF632" i="5"/>
  <c r="AF631" i="5"/>
  <c r="AF630" i="5"/>
  <c r="AF629" i="5"/>
  <c r="AF628" i="5"/>
  <c r="AF627" i="5"/>
  <c r="AF626" i="5"/>
  <c r="AF625" i="5"/>
  <c r="AF624" i="5"/>
  <c r="AF623" i="5"/>
  <c r="AF622" i="5"/>
  <c r="AF621" i="5"/>
  <c r="AF620" i="5"/>
  <c r="AF619" i="5"/>
  <c r="AF618" i="5"/>
  <c r="AF617" i="5"/>
  <c r="AF616" i="5"/>
  <c r="AF615" i="5"/>
  <c r="AF614" i="5"/>
  <c r="AF613" i="5"/>
  <c r="AF612" i="5"/>
  <c r="AF611" i="5"/>
  <c r="AF610" i="5"/>
  <c r="AF609" i="5"/>
  <c r="AF608" i="5"/>
  <c r="AF607" i="5"/>
  <c r="AF606" i="5"/>
  <c r="AF605" i="5"/>
  <c r="AF604" i="5"/>
  <c r="AF603" i="5"/>
  <c r="AF602" i="5"/>
  <c r="AF601" i="5"/>
  <c r="AF600" i="5"/>
  <c r="AF599" i="5"/>
  <c r="AF598" i="5"/>
  <c r="AF597" i="5"/>
  <c r="AF596" i="5"/>
  <c r="AF595" i="5"/>
  <c r="AF594" i="5"/>
  <c r="AF593" i="5"/>
  <c r="AF592" i="5"/>
  <c r="AF591" i="5"/>
  <c r="AF590" i="5"/>
  <c r="AF589" i="5"/>
  <c r="AF588" i="5"/>
  <c r="AF587" i="5"/>
  <c r="AF586" i="5"/>
  <c r="AF585" i="5"/>
  <c r="AF584" i="5"/>
  <c r="AF583" i="5"/>
  <c r="AF582" i="5"/>
  <c r="AF581" i="5"/>
  <c r="AF580" i="5"/>
  <c r="AF579" i="5"/>
  <c r="AF578" i="5"/>
  <c r="AF577" i="5"/>
  <c r="AF576" i="5"/>
  <c r="AF575" i="5"/>
  <c r="AF574" i="5"/>
  <c r="AF573" i="5"/>
  <c r="AF572" i="5"/>
  <c r="AF568" i="5"/>
  <c r="AF569" i="5" s="1"/>
  <c r="AE690" i="5"/>
  <c r="AE689" i="5"/>
  <c r="AE688" i="5"/>
  <c r="AE687" i="5"/>
  <c r="AE684" i="5"/>
  <c r="AE683" i="5"/>
  <c r="AE681" i="5"/>
  <c r="AE680" i="5"/>
  <c r="AE679" i="5"/>
  <c r="AE678" i="5"/>
  <c r="AE677" i="5"/>
  <c r="AE676" i="5"/>
  <c r="AE675" i="5"/>
  <c r="AE674" i="5"/>
  <c r="AE673" i="5"/>
  <c r="AE672" i="5"/>
  <c r="AE671" i="5"/>
  <c r="AE669" i="5"/>
  <c r="AE666" i="5"/>
  <c r="AE665" i="5"/>
  <c r="AE664" i="5"/>
  <c r="AE663" i="5"/>
  <c r="AE662" i="5"/>
  <c r="AE661" i="5"/>
  <c r="AE660" i="5"/>
  <c r="AE659" i="5"/>
  <c r="AE658" i="5"/>
  <c r="AE657" i="5"/>
  <c r="AE656" i="5"/>
  <c r="AE655" i="5"/>
  <c r="AE654" i="5"/>
  <c r="AE653" i="5"/>
  <c r="AE652" i="5"/>
  <c r="AE651" i="5"/>
  <c r="AE650" i="5"/>
  <c r="AE649" i="5"/>
  <c r="AE648" i="5"/>
  <c r="AE647" i="5"/>
  <c r="AE646" i="5"/>
  <c r="AE645" i="5"/>
  <c r="AE644" i="5"/>
  <c r="AE643" i="5"/>
  <c r="AE642" i="5"/>
  <c r="AE641" i="5"/>
  <c r="AE640" i="5"/>
  <c r="AE639" i="5"/>
  <c r="AE638" i="5"/>
  <c r="AE637" i="5"/>
  <c r="AE636" i="5"/>
  <c r="AE635" i="5"/>
  <c r="AE634" i="5"/>
  <c r="AE633" i="5"/>
  <c r="AE632" i="5"/>
  <c r="AE631" i="5"/>
  <c r="AE630" i="5"/>
  <c r="AE629" i="5"/>
  <c r="AE628" i="5"/>
  <c r="AE627" i="5"/>
  <c r="AE626" i="5"/>
  <c r="AE625" i="5"/>
  <c r="AE624" i="5"/>
  <c r="AE623" i="5"/>
  <c r="AE622" i="5"/>
  <c r="AE621" i="5"/>
  <c r="AE620" i="5"/>
  <c r="AE619" i="5"/>
  <c r="AE618" i="5"/>
  <c r="AE617" i="5"/>
  <c r="AE616" i="5"/>
  <c r="AE615" i="5"/>
  <c r="AE614" i="5"/>
  <c r="AE613" i="5"/>
  <c r="AE612" i="5"/>
  <c r="AE611" i="5"/>
  <c r="AE610" i="5"/>
  <c r="AE609" i="5"/>
  <c r="AE608" i="5"/>
  <c r="AE607" i="5"/>
  <c r="AE606" i="5"/>
  <c r="AE605" i="5"/>
  <c r="AE604" i="5"/>
  <c r="AE603" i="5"/>
  <c r="AE602" i="5"/>
  <c r="AE601" i="5"/>
  <c r="AE600" i="5"/>
  <c r="AE599" i="5"/>
  <c r="AE598" i="5"/>
  <c r="AE597" i="5"/>
  <c r="AE596" i="5"/>
  <c r="AE595" i="5"/>
  <c r="AE594" i="5"/>
  <c r="AE593" i="5"/>
  <c r="AE592" i="5"/>
  <c r="AE591" i="5"/>
  <c r="AE590" i="5"/>
  <c r="AE589" i="5"/>
  <c r="AE588" i="5"/>
  <c r="AE587" i="5"/>
  <c r="AE586" i="5"/>
  <c r="AE585" i="5"/>
  <c r="AE584" i="5"/>
  <c r="AE583" i="5"/>
  <c r="AE582" i="5"/>
  <c r="AE581" i="5"/>
  <c r="AE580" i="5"/>
  <c r="AE579" i="5"/>
  <c r="AE578" i="5"/>
  <c r="AE577" i="5"/>
  <c r="AE576" i="5"/>
  <c r="AE575" i="5"/>
  <c r="AE574" i="5"/>
  <c r="AE573" i="5"/>
  <c r="AE572" i="5"/>
  <c r="AE568" i="5"/>
  <c r="AE569" i="5" s="1"/>
  <c r="AD690" i="5"/>
  <c r="AD689" i="5"/>
  <c r="AD688" i="5"/>
  <c r="AD687" i="5"/>
  <c r="AD684" i="5"/>
  <c r="AD683" i="5"/>
  <c r="AD681" i="5"/>
  <c r="AD680" i="5"/>
  <c r="AD679" i="5"/>
  <c r="AD678" i="5"/>
  <c r="AD677" i="5"/>
  <c r="AD676" i="5"/>
  <c r="AD675" i="5"/>
  <c r="AD674" i="5"/>
  <c r="AD673" i="5"/>
  <c r="AD672" i="5"/>
  <c r="AD671" i="5"/>
  <c r="AD669" i="5"/>
  <c r="AD666" i="5"/>
  <c r="AD665" i="5"/>
  <c r="AD664" i="5"/>
  <c r="AD663" i="5"/>
  <c r="AD662" i="5"/>
  <c r="AD661" i="5"/>
  <c r="AD660" i="5"/>
  <c r="AD659" i="5"/>
  <c r="AD658" i="5"/>
  <c r="AD657" i="5"/>
  <c r="AD656" i="5"/>
  <c r="AD655" i="5"/>
  <c r="AD654" i="5"/>
  <c r="AD653" i="5"/>
  <c r="AD652" i="5"/>
  <c r="AD651" i="5"/>
  <c r="AD650" i="5"/>
  <c r="AD649" i="5"/>
  <c r="AD648" i="5"/>
  <c r="AD647" i="5"/>
  <c r="AD646" i="5"/>
  <c r="AD645" i="5"/>
  <c r="AD644" i="5"/>
  <c r="AD643" i="5"/>
  <c r="AD642" i="5"/>
  <c r="AD641" i="5"/>
  <c r="AD640" i="5"/>
  <c r="AD639" i="5"/>
  <c r="AD638" i="5"/>
  <c r="AD637" i="5"/>
  <c r="AD636" i="5"/>
  <c r="AD635" i="5"/>
  <c r="AD634" i="5"/>
  <c r="AD633" i="5"/>
  <c r="AD632" i="5"/>
  <c r="AD631" i="5"/>
  <c r="AD630" i="5"/>
  <c r="AD629" i="5"/>
  <c r="AD628" i="5"/>
  <c r="AD627" i="5"/>
  <c r="AD626" i="5"/>
  <c r="AD625" i="5"/>
  <c r="AD624" i="5"/>
  <c r="AD623" i="5"/>
  <c r="AD622" i="5"/>
  <c r="AD621" i="5"/>
  <c r="AD620" i="5"/>
  <c r="AD619" i="5"/>
  <c r="AD618" i="5"/>
  <c r="AD617" i="5"/>
  <c r="AD616" i="5"/>
  <c r="AD615" i="5"/>
  <c r="AD614" i="5"/>
  <c r="AD613" i="5"/>
  <c r="AD612" i="5"/>
  <c r="AD611" i="5"/>
  <c r="AD610" i="5"/>
  <c r="AD609" i="5"/>
  <c r="AD608" i="5"/>
  <c r="AD607" i="5"/>
  <c r="AD606" i="5"/>
  <c r="AD605" i="5"/>
  <c r="AD604" i="5"/>
  <c r="AD603" i="5"/>
  <c r="AD602" i="5"/>
  <c r="AD601" i="5"/>
  <c r="AD600" i="5"/>
  <c r="AD599" i="5"/>
  <c r="AD598" i="5"/>
  <c r="AD597" i="5"/>
  <c r="AD596" i="5"/>
  <c r="AD595" i="5"/>
  <c r="AD594" i="5"/>
  <c r="AD593" i="5"/>
  <c r="AD592" i="5"/>
  <c r="AD591" i="5"/>
  <c r="AD590" i="5"/>
  <c r="AD589" i="5"/>
  <c r="AD588" i="5"/>
  <c r="AD587" i="5"/>
  <c r="AD586" i="5"/>
  <c r="AD585" i="5"/>
  <c r="AD584" i="5"/>
  <c r="AD583" i="5"/>
  <c r="AD582" i="5"/>
  <c r="AD581" i="5"/>
  <c r="AD580" i="5"/>
  <c r="AD579" i="5"/>
  <c r="AD578" i="5"/>
  <c r="AD577" i="5"/>
  <c r="AD576" i="5"/>
  <c r="AD575" i="5"/>
  <c r="AD574" i="5"/>
  <c r="AD573" i="5"/>
  <c r="AD572" i="5"/>
  <c r="AD568" i="5"/>
  <c r="AD569" i="5" s="1"/>
  <c r="AC690" i="5"/>
  <c r="AC689" i="5"/>
  <c r="AC688" i="5"/>
  <c r="AC687" i="5"/>
  <c r="AC684" i="5"/>
  <c r="AC683" i="5"/>
  <c r="AC681" i="5"/>
  <c r="AC680" i="5"/>
  <c r="AC679" i="5"/>
  <c r="AC678" i="5"/>
  <c r="AC677" i="5"/>
  <c r="AC676" i="5"/>
  <c r="AC675" i="5"/>
  <c r="AC674" i="5"/>
  <c r="AC673" i="5"/>
  <c r="AC672" i="5"/>
  <c r="AC671" i="5"/>
  <c r="AC669" i="5"/>
  <c r="AC666" i="5"/>
  <c r="AC665" i="5"/>
  <c r="AC664" i="5"/>
  <c r="AC663" i="5"/>
  <c r="AC662" i="5"/>
  <c r="AC661" i="5"/>
  <c r="AC660" i="5"/>
  <c r="AC659" i="5"/>
  <c r="AC658" i="5"/>
  <c r="AC657" i="5"/>
  <c r="AC656" i="5"/>
  <c r="AC655" i="5"/>
  <c r="AC654" i="5"/>
  <c r="AC653" i="5"/>
  <c r="AC652" i="5"/>
  <c r="AC651" i="5"/>
  <c r="AC650" i="5"/>
  <c r="AC649" i="5"/>
  <c r="AC648" i="5"/>
  <c r="AC647" i="5"/>
  <c r="AC646" i="5"/>
  <c r="AC645" i="5"/>
  <c r="AC644" i="5"/>
  <c r="AC643" i="5"/>
  <c r="AC642" i="5"/>
  <c r="AC641" i="5"/>
  <c r="AC640" i="5"/>
  <c r="AC639" i="5"/>
  <c r="AC638" i="5"/>
  <c r="AC637" i="5"/>
  <c r="AC636" i="5"/>
  <c r="AC635" i="5"/>
  <c r="AC634" i="5"/>
  <c r="AC633" i="5"/>
  <c r="AC632" i="5"/>
  <c r="AC631" i="5"/>
  <c r="AC630" i="5"/>
  <c r="AC629" i="5"/>
  <c r="AC628" i="5"/>
  <c r="AC627" i="5"/>
  <c r="AC626" i="5"/>
  <c r="AC625" i="5"/>
  <c r="AC624" i="5"/>
  <c r="AC623" i="5"/>
  <c r="AC622" i="5"/>
  <c r="AC621" i="5"/>
  <c r="AC620" i="5"/>
  <c r="AC619" i="5"/>
  <c r="AC618" i="5"/>
  <c r="AC617" i="5"/>
  <c r="AC616" i="5"/>
  <c r="AC615" i="5"/>
  <c r="AC614" i="5"/>
  <c r="AC613" i="5"/>
  <c r="AC612" i="5"/>
  <c r="AC611" i="5"/>
  <c r="AC610" i="5"/>
  <c r="AC609" i="5"/>
  <c r="AC608" i="5"/>
  <c r="AC607" i="5"/>
  <c r="AC606" i="5"/>
  <c r="AC605" i="5"/>
  <c r="AC604" i="5"/>
  <c r="AC603" i="5"/>
  <c r="AC602" i="5"/>
  <c r="AC601" i="5"/>
  <c r="AC600" i="5"/>
  <c r="AC599" i="5"/>
  <c r="AC598" i="5"/>
  <c r="AC597" i="5"/>
  <c r="AC596" i="5"/>
  <c r="AC595" i="5"/>
  <c r="AC594" i="5"/>
  <c r="AC593" i="5"/>
  <c r="AC592" i="5"/>
  <c r="AC591" i="5"/>
  <c r="AC590" i="5"/>
  <c r="AC589" i="5"/>
  <c r="AC588" i="5"/>
  <c r="AC587" i="5"/>
  <c r="AC586" i="5"/>
  <c r="AC585" i="5"/>
  <c r="AC584" i="5"/>
  <c r="AC583" i="5"/>
  <c r="AC582" i="5"/>
  <c r="AC581" i="5"/>
  <c r="AC580" i="5"/>
  <c r="AC579" i="5"/>
  <c r="AC578" i="5"/>
  <c r="AC577" i="5"/>
  <c r="AC576" i="5"/>
  <c r="AC575" i="5"/>
  <c r="AC574" i="5"/>
  <c r="AC573" i="5"/>
  <c r="AC572" i="5"/>
  <c r="AC568" i="5"/>
  <c r="AC569" i="5" s="1"/>
  <c r="AB690" i="5"/>
  <c r="AB689" i="5"/>
  <c r="AB688" i="5"/>
  <c r="AB687" i="5"/>
  <c r="AB684" i="5"/>
  <c r="AB683" i="5"/>
  <c r="AB681" i="5"/>
  <c r="AB680" i="5"/>
  <c r="AB679" i="5"/>
  <c r="AB678" i="5"/>
  <c r="AB677" i="5"/>
  <c r="AB676" i="5"/>
  <c r="AB675" i="5"/>
  <c r="AB674" i="5"/>
  <c r="AB673" i="5"/>
  <c r="AB672" i="5"/>
  <c r="AB671" i="5"/>
  <c r="AB669" i="5"/>
  <c r="AB666" i="5"/>
  <c r="AB665" i="5"/>
  <c r="AB664" i="5"/>
  <c r="AB663" i="5"/>
  <c r="AB662" i="5"/>
  <c r="AB661" i="5"/>
  <c r="AB660" i="5"/>
  <c r="AB659" i="5"/>
  <c r="AB658" i="5"/>
  <c r="AB657" i="5"/>
  <c r="AB656" i="5"/>
  <c r="AB655" i="5"/>
  <c r="AB654" i="5"/>
  <c r="AB653" i="5"/>
  <c r="AB652" i="5"/>
  <c r="AB651" i="5"/>
  <c r="AB650" i="5"/>
  <c r="AB649" i="5"/>
  <c r="AB648" i="5"/>
  <c r="AB647" i="5"/>
  <c r="AB646" i="5"/>
  <c r="AB645" i="5"/>
  <c r="AB644" i="5"/>
  <c r="AB643" i="5"/>
  <c r="AB642" i="5"/>
  <c r="AB641" i="5"/>
  <c r="AB640" i="5"/>
  <c r="AB639" i="5"/>
  <c r="AB638" i="5"/>
  <c r="AB637" i="5"/>
  <c r="AB636" i="5"/>
  <c r="AB635" i="5"/>
  <c r="AB634" i="5"/>
  <c r="AB633" i="5"/>
  <c r="AB632" i="5"/>
  <c r="AB631" i="5"/>
  <c r="AB630" i="5"/>
  <c r="AB629" i="5"/>
  <c r="AB628" i="5"/>
  <c r="AB627" i="5"/>
  <c r="AB626" i="5"/>
  <c r="AB625" i="5"/>
  <c r="AB624" i="5"/>
  <c r="AB623" i="5"/>
  <c r="AB622" i="5"/>
  <c r="AB621" i="5"/>
  <c r="AB620" i="5"/>
  <c r="AB619" i="5"/>
  <c r="AB618" i="5"/>
  <c r="AB617" i="5"/>
  <c r="AB616" i="5"/>
  <c r="AB615" i="5"/>
  <c r="AB614" i="5"/>
  <c r="AB613" i="5"/>
  <c r="AB612" i="5"/>
  <c r="AB611" i="5"/>
  <c r="AB610" i="5"/>
  <c r="AB609" i="5"/>
  <c r="AB608" i="5"/>
  <c r="AB607" i="5"/>
  <c r="AB606" i="5"/>
  <c r="AB605" i="5"/>
  <c r="AB604" i="5"/>
  <c r="AB603" i="5"/>
  <c r="AB602" i="5"/>
  <c r="AB601" i="5"/>
  <c r="AB600" i="5"/>
  <c r="AB599" i="5"/>
  <c r="AB598" i="5"/>
  <c r="AB597" i="5"/>
  <c r="AB596" i="5"/>
  <c r="AB595" i="5"/>
  <c r="AB594" i="5"/>
  <c r="AB593" i="5"/>
  <c r="AB592" i="5"/>
  <c r="AB591" i="5"/>
  <c r="AB590" i="5"/>
  <c r="AB589" i="5"/>
  <c r="AB588" i="5"/>
  <c r="AB587" i="5"/>
  <c r="AB586" i="5"/>
  <c r="AB585" i="5"/>
  <c r="AB584" i="5"/>
  <c r="AB583" i="5"/>
  <c r="AB582" i="5"/>
  <c r="AB581" i="5"/>
  <c r="AB580" i="5"/>
  <c r="AB579" i="5"/>
  <c r="AB578" i="5"/>
  <c r="AB577" i="5"/>
  <c r="AB576" i="5"/>
  <c r="AB575" i="5"/>
  <c r="AB574" i="5"/>
  <c r="AB573" i="5"/>
  <c r="AB572" i="5"/>
  <c r="AB568" i="5"/>
  <c r="AB569" i="5" s="1"/>
  <c r="AA690" i="5"/>
  <c r="AA689" i="5"/>
  <c r="AA688" i="5"/>
  <c r="AA687" i="5"/>
  <c r="AA684" i="5"/>
  <c r="AA683" i="5"/>
  <c r="AA681" i="5"/>
  <c r="AA680" i="5"/>
  <c r="AA679" i="5"/>
  <c r="AA678" i="5"/>
  <c r="AA677" i="5"/>
  <c r="AA676" i="5"/>
  <c r="AA675" i="5"/>
  <c r="AA674" i="5"/>
  <c r="AA673" i="5"/>
  <c r="AA672" i="5"/>
  <c r="AA671" i="5"/>
  <c r="AA669" i="5"/>
  <c r="AA666" i="5"/>
  <c r="AA665" i="5"/>
  <c r="AA664" i="5"/>
  <c r="AA663" i="5"/>
  <c r="AA662" i="5"/>
  <c r="AA661" i="5"/>
  <c r="AA660" i="5"/>
  <c r="AA659" i="5"/>
  <c r="AA658" i="5"/>
  <c r="AA657" i="5"/>
  <c r="AA656" i="5"/>
  <c r="AA655" i="5"/>
  <c r="AA654" i="5"/>
  <c r="AA653" i="5"/>
  <c r="AA652" i="5"/>
  <c r="AA651" i="5"/>
  <c r="AA650" i="5"/>
  <c r="AA649" i="5"/>
  <c r="AA648" i="5"/>
  <c r="AA647" i="5"/>
  <c r="AA646" i="5"/>
  <c r="AA645" i="5"/>
  <c r="AA644" i="5"/>
  <c r="AA643" i="5"/>
  <c r="AA642" i="5"/>
  <c r="AA641" i="5"/>
  <c r="AA640" i="5"/>
  <c r="AA639" i="5"/>
  <c r="AA638" i="5"/>
  <c r="AA637" i="5"/>
  <c r="AA636" i="5"/>
  <c r="AA635" i="5"/>
  <c r="AA634" i="5"/>
  <c r="AA633" i="5"/>
  <c r="AA632" i="5"/>
  <c r="AA631" i="5"/>
  <c r="AA630" i="5"/>
  <c r="AA629" i="5"/>
  <c r="AA628" i="5"/>
  <c r="AA627" i="5"/>
  <c r="AA626" i="5"/>
  <c r="AA625" i="5"/>
  <c r="AA624" i="5"/>
  <c r="AA623" i="5"/>
  <c r="AA622" i="5"/>
  <c r="AA621" i="5"/>
  <c r="AA620" i="5"/>
  <c r="AA619" i="5"/>
  <c r="AA618" i="5"/>
  <c r="AA617" i="5"/>
  <c r="AA616" i="5"/>
  <c r="AA615" i="5"/>
  <c r="AA614" i="5"/>
  <c r="AA613" i="5"/>
  <c r="AA612" i="5"/>
  <c r="AA611" i="5"/>
  <c r="AA610" i="5"/>
  <c r="AA609" i="5"/>
  <c r="AA608" i="5"/>
  <c r="AA607" i="5"/>
  <c r="AA606" i="5"/>
  <c r="AA605" i="5"/>
  <c r="AA604" i="5"/>
  <c r="AA603" i="5"/>
  <c r="AA602" i="5"/>
  <c r="AA601" i="5"/>
  <c r="AA600" i="5"/>
  <c r="AA599" i="5"/>
  <c r="AA598" i="5"/>
  <c r="AA597" i="5"/>
  <c r="AA596" i="5"/>
  <c r="AA595" i="5"/>
  <c r="AA594" i="5"/>
  <c r="AA593" i="5"/>
  <c r="AA592" i="5"/>
  <c r="AA591" i="5"/>
  <c r="AA590" i="5"/>
  <c r="AA589" i="5"/>
  <c r="AA588" i="5"/>
  <c r="AA587" i="5"/>
  <c r="AA586" i="5"/>
  <c r="AA585" i="5"/>
  <c r="AA584" i="5"/>
  <c r="AA583" i="5"/>
  <c r="AA582" i="5"/>
  <c r="AA581" i="5"/>
  <c r="AA580" i="5"/>
  <c r="AA579" i="5"/>
  <c r="AA578" i="5"/>
  <c r="AA577" i="5"/>
  <c r="AA576" i="5"/>
  <c r="AA575" i="5"/>
  <c r="AA574" i="5"/>
  <c r="AA573" i="5"/>
  <c r="AA572" i="5"/>
  <c r="AA568" i="5"/>
  <c r="AA569" i="5" s="1"/>
  <c r="X690" i="5"/>
  <c r="X689" i="5"/>
  <c r="X688" i="5"/>
  <c r="X687" i="5"/>
  <c r="X684" i="5"/>
  <c r="X683" i="5"/>
  <c r="X681" i="5"/>
  <c r="X680" i="5"/>
  <c r="X679" i="5"/>
  <c r="X678" i="5"/>
  <c r="X677" i="5"/>
  <c r="X676" i="5"/>
  <c r="X675" i="5"/>
  <c r="X674" i="5"/>
  <c r="X673" i="5"/>
  <c r="X672" i="5"/>
  <c r="X671" i="5"/>
  <c r="X669" i="5"/>
  <c r="X666" i="5"/>
  <c r="X665" i="5"/>
  <c r="X664" i="5"/>
  <c r="X663" i="5"/>
  <c r="X662" i="5"/>
  <c r="X661" i="5"/>
  <c r="X660" i="5"/>
  <c r="X659" i="5"/>
  <c r="X658" i="5"/>
  <c r="X657" i="5"/>
  <c r="X656" i="5"/>
  <c r="X655" i="5"/>
  <c r="X654" i="5"/>
  <c r="X653" i="5"/>
  <c r="X652" i="5"/>
  <c r="X651" i="5"/>
  <c r="X650" i="5"/>
  <c r="X649" i="5"/>
  <c r="X648" i="5"/>
  <c r="X647" i="5"/>
  <c r="X646" i="5"/>
  <c r="X645" i="5"/>
  <c r="X644" i="5"/>
  <c r="X643" i="5"/>
  <c r="X642" i="5"/>
  <c r="X641" i="5"/>
  <c r="X640" i="5"/>
  <c r="X639" i="5"/>
  <c r="X638" i="5"/>
  <c r="X637" i="5"/>
  <c r="X636" i="5"/>
  <c r="X635" i="5"/>
  <c r="X634" i="5"/>
  <c r="X633" i="5"/>
  <c r="X632" i="5"/>
  <c r="X631" i="5"/>
  <c r="X630" i="5"/>
  <c r="X629" i="5"/>
  <c r="X628" i="5"/>
  <c r="X627" i="5"/>
  <c r="X626" i="5"/>
  <c r="X625" i="5"/>
  <c r="X624" i="5"/>
  <c r="X623" i="5"/>
  <c r="X622" i="5"/>
  <c r="X621" i="5"/>
  <c r="X620" i="5"/>
  <c r="X619" i="5"/>
  <c r="X618" i="5"/>
  <c r="X617" i="5"/>
  <c r="X616" i="5"/>
  <c r="X615" i="5"/>
  <c r="X614" i="5"/>
  <c r="X613" i="5"/>
  <c r="X612" i="5"/>
  <c r="X611" i="5"/>
  <c r="X610" i="5"/>
  <c r="X609" i="5"/>
  <c r="X608" i="5"/>
  <c r="X607" i="5"/>
  <c r="X606" i="5"/>
  <c r="X605" i="5"/>
  <c r="X604" i="5"/>
  <c r="X603" i="5"/>
  <c r="X602" i="5"/>
  <c r="X601" i="5"/>
  <c r="X600" i="5"/>
  <c r="X599" i="5"/>
  <c r="X598" i="5"/>
  <c r="X597" i="5"/>
  <c r="X596" i="5"/>
  <c r="X595" i="5"/>
  <c r="X594" i="5"/>
  <c r="X593" i="5"/>
  <c r="X592" i="5"/>
  <c r="X591" i="5"/>
  <c r="X590" i="5"/>
  <c r="X589" i="5"/>
  <c r="X588" i="5"/>
  <c r="X587" i="5"/>
  <c r="X586" i="5"/>
  <c r="X585" i="5"/>
  <c r="X584" i="5"/>
  <c r="X583" i="5"/>
  <c r="X582" i="5"/>
  <c r="X581" i="5"/>
  <c r="X580" i="5"/>
  <c r="X579" i="5"/>
  <c r="X578" i="5"/>
  <c r="X577" i="5"/>
  <c r="X576" i="5"/>
  <c r="X575" i="5"/>
  <c r="X574" i="5"/>
  <c r="X573" i="5"/>
  <c r="X572" i="5"/>
  <c r="X568" i="5"/>
  <c r="X569" i="5" s="1"/>
  <c r="V690" i="5"/>
  <c r="V689" i="5"/>
  <c r="V688" i="5"/>
  <c r="V687" i="5"/>
  <c r="V684" i="5"/>
  <c r="V683" i="5"/>
  <c r="V681" i="5"/>
  <c r="V680" i="5"/>
  <c r="V679" i="5"/>
  <c r="V678" i="5"/>
  <c r="V677" i="5"/>
  <c r="V676" i="5"/>
  <c r="V675" i="5"/>
  <c r="V674" i="5"/>
  <c r="V673" i="5"/>
  <c r="V672" i="5"/>
  <c r="V671" i="5"/>
  <c r="V669" i="5"/>
  <c r="V666" i="5"/>
  <c r="V665" i="5"/>
  <c r="V664" i="5"/>
  <c r="V663" i="5"/>
  <c r="V662" i="5"/>
  <c r="V661" i="5"/>
  <c r="V660" i="5"/>
  <c r="V659" i="5"/>
  <c r="V658" i="5"/>
  <c r="V657" i="5"/>
  <c r="V656" i="5"/>
  <c r="V655" i="5"/>
  <c r="V654" i="5"/>
  <c r="V653" i="5"/>
  <c r="V652" i="5"/>
  <c r="V651" i="5"/>
  <c r="V650" i="5"/>
  <c r="V649" i="5"/>
  <c r="V648" i="5"/>
  <c r="V647" i="5"/>
  <c r="V646" i="5"/>
  <c r="V645" i="5"/>
  <c r="V644" i="5"/>
  <c r="V643" i="5"/>
  <c r="V642" i="5"/>
  <c r="V641" i="5"/>
  <c r="V640" i="5"/>
  <c r="V639" i="5"/>
  <c r="V638" i="5"/>
  <c r="V637" i="5"/>
  <c r="V636" i="5"/>
  <c r="V635" i="5"/>
  <c r="V634" i="5"/>
  <c r="V633" i="5"/>
  <c r="V632" i="5"/>
  <c r="V631" i="5"/>
  <c r="V630" i="5"/>
  <c r="V629" i="5"/>
  <c r="V628" i="5"/>
  <c r="V627" i="5"/>
  <c r="V626" i="5"/>
  <c r="V625" i="5"/>
  <c r="V624" i="5"/>
  <c r="V623" i="5"/>
  <c r="V622" i="5"/>
  <c r="V621" i="5"/>
  <c r="V620" i="5"/>
  <c r="V619" i="5"/>
  <c r="V618" i="5"/>
  <c r="V617" i="5"/>
  <c r="V616" i="5"/>
  <c r="V615" i="5"/>
  <c r="V614" i="5"/>
  <c r="V613" i="5"/>
  <c r="V612" i="5"/>
  <c r="V611" i="5"/>
  <c r="V610" i="5"/>
  <c r="V609" i="5"/>
  <c r="V608" i="5"/>
  <c r="V607" i="5"/>
  <c r="V606" i="5"/>
  <c r="V605" i="5"/>
  <c r="V604" i="5"/>
  <c r="V603" i="5"/>
  <c r="V602" i="5"/>
  <c r="V601" i="5"/>
  <c r="V600" i="5"/>
  <c r="V599" i="5"/>
  <c r="V598" i="5"/>
  <c r="V597" i="5"/>
  <c r="V596" i="5"/>
  <c r="V595" i="5"/>
  <c r="V594" i="5"/>
  <c r="V593" i="5"/>
  <c r="V592" i="5"/>
  <c r="V591" i="5"/>
  <c r="V590" i="5"/>
  <c r="V589" i="5"/>
  <c r="V588" i="5"/>
  <c r="V587" i="5"/>
  <c r="V586" i="5"/>
  <c r="V585" i="5"/>
  <c r="V584" i="5"/>
  <c r="V583" i="5"/>
  <c r="V582" i="5"/>
  <c r="V581" i="5"/>
  <c r="V580" i="5"/>
  <c r="V579" i="5"/>
  <c r="V578" i="5"/>
  <c r="V577" i="5"/>
  <c r="V576" i="5"/>
  <c r="V575" i="5"/>
  <c r="V574" i="5"/>
  <c r="V573" i="5"/>
  <c r="V572" i="5"/>
  <c r="V568" i="5"/>
  <c r="V569" i="5" s="1"/>
  <c r="U690" i="5"/>
  <c r="U689" i="5"/>
  <c r="U688" i="5"/>
  <c r="U687" i="5"/>
  <c r="U684" i="5"/>
  <c r="U683" i="5"/>
  <c r="U681" i="5"/>
  <c r="U680" i="5"/>
  <c r="U679" i="5"/>
  <c r="U678" i="5"/>
  <c r="U677" i="5"/>
  <c r="U676" i="5"/>
  <c r="U675" i="5"/>
  <c r="U674" i="5"/>
  <c r="U673" i="5"/>
  <c r="U672" i="5"/>
  <c r="U671" i="5"/>
  <c r="U669" i="5"/>
  <c r="U666" i="5"/>
  <c r="U665" i="5"/>
  <c r="U664" i="5"/>
  <c r="U663" i="5"/>
  <c r="U662" i="5"/>
  <c r="U661" i="5"/>
  <c r="U660" i="5"/>
  <c r="U659" i="5"/>
  <c r="U658" i="5"/>
  <c r="U657" i="5"/>
  <c r="U656" i="5"/>
  <c r="U655" i="5"/>
  <c r="U654" i="5"/>
  <c r="U653" i="5"/>
  <c r="U652" i="5"/>
  <c r="U651" i="5"/>
  <c r="U650" i="5"/>
  <c r="U649" i="5"/>
  <c r="U648" i="5"/>
  <c r="U647" i="5"/>
  <c r="U646" i="5"/>
  <c r="U645" i="5"/>
  <c r="U644" i="5"/>
  <c r="U643" i="5"/>
  <c r="U642" i="5"/>
  <c r="U641" i="5"/>
  <c r="U640" i="5"/>
  <c r="U639" i="5"/>
  <c r="U638" i="5"/>
  <c r="U637" i="5"/>
  <c r="U636" i="5"/>
  <c r="U635" i="5"/>
  <c r="U634" i="5"/>
  <c r="U633" i="5"/>
  <c r="U632" i="5"/>
  <c r="U631" i="5"/>
  <c r="U630" i="5"/>
  <c r="U629" i="5"/>
  <c r="U628" i="5"/>
  <c r="U627" i="5"/>
  <c r="U626" i="5"/>
  <c r="U625" i="5"/>
  <c r="U624" i="5"/>
  <c r="U623" i="5"/>
  <c r="U622" i="5"/>
  <c r="U621" i="5"/>
  <c r="U620" i="5"/>
  <c r="U619" i="5"/>
  <c r="U618" i="5"/>
  <c r="U617" i="5"/>
  <c r="U616" i="5"/>
  <c r="U615" i="5"/>
  <c r="U614" i="5"/>
  <c r="U613" i="5"/>
  <c r="U612" i="5"/>
  <c r="U611" i="5"/>
  <c r="U610" i="5"/>
  <c r="U609" i="5"/>
  <c r="U608" i="5"/>
  <c r="U607" i="5"/>
  <c r="U606" i="5"/>
  <c r="U605" i="5"/>
  <c r="U604" i="5"/>
  <c r="U603" i="5"/>
  <c r="U602" i="5"/>
  <c r="U601" i="5"/>
  <c r="U600" i="5"/>
  <c r="U599" i="5"/>
  <c r="U598" i="5"/>
  <c r="U597" i="5"/>
  <c r="U596" i="5"/>
  <c r="U595" i="5"/>
  <c r="U594" i="5"/>
  <c r="U593" i="5"/>
  <c r="U592" i="5"/>
  <c r="U591" i="5"/>
  <c r="U590" i="5"/>
  <c r="U589" i="5"/>
  <c r="U588" i="5"/>
  <c r="U587" i="5"/>
  <c r="U586" i="5"/>
  <c r="U585" i="5"/>
  <c r="U584" i="5"/>
  <c r="U583" i="5"/>
  <c r="U582" i="5"/>
  <c r="U581" i="5"/>
  <c r="U580" i="5"/>
  <c r="U579" i="5"/>
  <c r="U578" i="5"/>
  <c r="U577" i="5"/>
  <c r="U576" i="5"/>
  <c r="U575" i="5"/>
  <c r="U574" i="5"/>
  <c r="U573" i="5"/>
  <c r="U572" i="5"/>
  <c r="U568" i="5"/>
  <c r="U569" i="5" s="1"/>
  <c r="T690" i="5"/>
  <c r="T689" i="5"/>
  <c r="T688" i="5"/>
  <c r="T687" i="5"/>
  <c r="T684" i="5"/>
  <c r="T683" i="5"/>
  <c r="T681" i="5"/>
  <c r="T680" i="5"/>
  <c r="T679" i="5"/>
  <c r="T678" i="5"/>
  <c r="T677" i="5"/>
  <c r="T676" i="5"/>
  <c r="T675" i="5"/>
  <c r="T674" i="5"/>
  <c r="T673" i="5"/>
  <c r="T672" i="5"/>
  <c r="T671" i="5"/>
  <c r="T669" i="5"/>
  <c r="T666" i="5"/>
  <c r="T665" i="5"/>
  <c r="T664" i="5"/>
  <c r="T663" i="5"/>
  <c r="T662" i="5"/>
  <c r="T661" i="5"/>
  <c r="T660" i="5"/>
  <c r="T659" i="5"/>
  <c r="T658" i="5"/>
  <c r="T657" i="5"/>
  <c r="T656" i="5"/>
  <c r="T655" i="5"/>
  <c r="T654" i="5"/>
  <c r="T653" i="5"/>
  <c r="T652" i="5"/>
  <c r="T651" i="5"/>
  <c r="T650" i="5"/>
  <c r="T649" i="5"/>
  <c r="T648" i="5"/>
  <c r="T647" i="5"/>
  <c r="T646" i="5"/>
  <c r="T645" i="5"/>
  <c r="T644" i="5"/>
  <c r="T643" i="5"/>
  <c r="T642" i="5"/>
  <c r="T641" i="5"/>
  <c r="T640" i="5"/>
  <c r="T639" i="5"/>
  <c r="T638" i="5"/>
  <c r="T637" i="5"/>
  <c r="T636" i="5"/>
  <c r="T635" i="5"/>
  <c r="T634" i="5"/>
  <c r="T633" i="5"/>
  <c r="T632" i="5"/>
  <c r="T631" i="5"/>
  <c r="T630" i="5"/>
  <c r="T629" i="5"/>
  <c r="T628" i="5"/>
  <c r="T627" i="5"/>
  <c r="T626" i="5"/>
  <c r="T625" i="5"/>
  <c r="T624" i="5"/>
  <c r="T623" i="5"/>
  <c r="T622" i="5"/>
  <c r="T621" i="5"/>
  <c r="T620" i="5"/>
  <c r="T619" i="5"/>
  <c r="T618" i="5"/>
  <c r="T617" i="5"/>
  <c r="T616" i="5"/>
  <c r="T615" i="5"/>
  <c r="T614" i="5"/>
  <c r="T613" i="5"/>
  <c r="T612" i="5"/>
  <c r="T611" i="5"/>
  <c r="T610" i="5"/>
  <c r="T609" i="5"/>
  <c r="T608" i="5"/>
  <c r="T607" i="5"/>
  <c r="T606" i="5"/>
  <c r="T605" i="5"/>
  <c r="T604" i="5"/>
  <c r="T603" i="5"/>
  <c r="T602" i="5"/>
  <c r="T601" i="5"/>
  <c r="T600" i="5"/>
  <c r="T599" i="5"/>
  <c r="T598" i="5"/>
  <c r="T597" i="5"/>
  <c r="T596" i="5"/>
  <c r="T595" i="5"/>
  <c r="T594" i="5"/>
  <c r="T593" i="5"/>
  <c r="T592" i="5"/>
  <c r="T591" i="5"/>
  <c r="T590" i="5"/>
  <c r="T589" i="5"/>
  <c r="T588" i="5"/>
  <c r="T587" i="5"/>
  <c r="T586" i="5"/>
  <c r="T585" i="5"/>
  <c r="T584" i="5"/>
  <c r="T583" i="5"/>
  <c r="T582" i="5"/>
  <c r="T581" i="5"/>
  <c r="T580" i="5"/>
  <c r="T579" i="5"/>
  <c r="T578" i="5"/>
  <c r="T577" i="5"/>
  <c r="T576" i="5"/>
  <c r="T575" i="5"/>
  <c r="T574" i="5"/>
  <c r="T573" i="5"/>
  <c r="T572" i="5"/>
  <c r="T568" i="5"/>
  <c r="T569" i="5" s="1"/>
  <c r="S690" i="5"/>
  <c r="S689" i="5"/>
  <c r="S688" i="5"/>
  <c r="S687" i="5"/>
  <c r="S684" i="5"/>
  <c r="S683" i="5"/>
  <c r="S681" i="5"/>
  <c r="S680" i="5"/>
  <c r="S679" i="5"/>
  <c r="S678" i="5"/>
  <c r="S677" i="5"/>
  <c r="S676" i="5"/>
  <c r="S675" i="5"/>
  <c r="S674" i="5"/>
  <c r="S673" i="5"/>
  <c r="S672" i="5"/>
  <c r="S671" i="5"/>
  <c r="S669" i="5"/>
  <c r="S666" i="5"/>
  <c r="S665" i="5"/>
  <c r="S664" i="5"/>
  <c r="S663" i="5"/>
  <c r="S662" i="5"/>
  <c r="S661" i="5"/>
  <c r="S660" i="5"/>
  <c r="S659" i="5"/>
  <c r="S658" i="5"/>
  <c r="S657" i="5"/>
  <c r="S656" i="5"/>
  <c r="S655" i="5"/>
  <c r="S654" i="5"/>
  <c r="S653" i="5"/>
  <c r="S652" i="5"/>
  <c r="S651" i="5"/>
  <c r="S650" i="5"/>
  <c r="S649" i="5"/>
  <c r="S648" i="5"/>
  <c r="S647" i="5"/>
  <c r="S646" i="5"/>
  <c r="S645" i="5"/>
  <c r="S644" i="5"/>
  <c r="S643" i="5"/>
  <c r="S642" i="5"/>
  <c r="S641" i="5"/>
  <c r="S640" i="5"/>
  <c r="S639" i="5"/>
  <c r="S638" i="5"/>
  <c r="S637" i="5"/>
  <c r="S636" i="5"/>
  <c r="S635" i="5"/>
  <c r="S634" i="5"/>
  <c r="S633" i="5"/>
  <c r="S632" i="5"/>
  <c r="S631" i="5"/>
  <c r="S630" i="5"/>
  <c r="S629" i="5"/>
  <c r="S628" i="5"/>
  <c r="S627" i="5"/>
  <c r="S626" i="5"/>
  <c r="S625" i="5"/>
  <c r="S624" i="5"/>
  <c r="S623" i="5"/>
  <c r="S622" i="5"/>
  <c r="S621" i="5"/>
  <c r="S620" i="5"/>
  <c r="S619" i="5"/>
  <c r="S618" i="5"/>
  <c r="S617" i="5"/>
  <c r="S616" i="5"/>
  <c r="S615" i="5"/>
  <c r="S614" i="5"/>
  <c r="S613" i="5"/>
  <c r="S612" i="5"/>
  <c r="S611" i="5"/>
  <c r="S610" i="5"/>
  <c r="S609" i="5"/>
  <c r="S608" i="5"/>
  <c r="S607" i="5"/>
  <c r="S606" i="5"/>
  <c r="S605" i="5"/>
  <c r="S604" i="5"/>
  <c r="S603" i="5"/>
  <c r="S602" i="5"/>
  <c r="S601" i="5"/>
  <c r="S600" i="5"/>
  <c r="S599" i="5"/>
  <c r="S598" i="5"/>
  <c r="S597" i="5"/>
  <c r="S596" i="5"/>
  <c r="S595" i="5"/>
  <c r="S594" i="5"/>
  <c r="S593" i="5"/>
  <c r="S592" i="5"/>
  <c r="S591" i="5"/>
  <c r="S590" i="5"/>
  <c r="S589" i="5"/>
  <c r="S588" i="5"/>
  <c r="S587" i="5"/>
  <c r="S586" i="5"/>
  <c r="S585" i="5"/>
  <c r="S584" i="5"/>
  <c r="S583" i="5"/>
  <c r="S582" i="5"/>
  <c r="S581" i="5"/>
  <c r="S580" i="5"/>
  <c r="S579" i="5"/>
  <c r="S578" i="5"/>
  <c r="S577" i="5"/>
  <c r="S576" i="5"/>
  <c r="S575" i="5"/>
  <c r="S574" i="5"/>
  <c r="S573" i="5"/>
  <c r="S572" i="5"/>
  <c r="S568" i="5"/>
  <c r="S569" i="5" s="1"/>
  <c r="R690" i="5"/>
  <c r="R689" i="5"/>
  <c r="R688" i="5"/>
  <c r="R687" i="5"/>
  <c r="R684" i="5"/>
  <c r="R683" i="5"/>
  <c r="R681" i="5"/>
  <c r="R680" i="5"/>
  <c r="R679" i="5"/>
  <c r="R678" i="5"/>
  <c r="R677" i="5"/>
  <c r="R676" i="5"/>
  <c r="R675" i="5"/>
  <c r="R674" i="5"/>
  <c r="R673" i="5"/>
  <c r="R672" i="5"/>
  <c r="R671" i="5"/>
  <c r="R669" i="5"/>
  <c r="R666" i="5"/>
  <c r="R665" i="5"/>
  <c r="R664" i="5"/>
  <c r="R663" i="5"/>
  <c r="R662" i="5"/>
  <c r="R661" i="5"/>
  <c r="R660" i="5"/>
  <c r="R659" i="5"/>
  <c r="R658" i="5"/>
  <c r="R657" i="5"/>
  <c r="R656" i="5"/>
  <c r="R655" i="5"/>
  <c r="R654" i="5"/>
  <c r="R653" i="5"/>
  <c r="R652" i="5"/>
  <c r="R651" i="5"/>
  <c r="R650" i="5"/>
  <c r="R649" i="5"/>
  <c r="R648" i="5"/>
  <c r="R647" i="5"/>
  <c r="R646" i="5"/>
  <c r="R645" i="5"/>
  <c r="R644" i="5"/>
  <c r="R643" i="5"/>
  <c r="R642" i="5"/>
  <c r="R641" i="5"/>
  <c r="R640" i="5"/>
  <c r="R639" i="5"/>
  <c r="R638" i="5"/>
  <c r="R637" i="5"/>
  <c r="R636" i="5"/>
  <c r="R635" i="5"/>
  <c r="R634" i="5"/>
  <c r="R633" i="5"/>
  <c r="R632" i="5"/>
  <c r="R631" i="5"/>
  <c r="R630" i="5"/>
  <c r="R629" i="5"/>
  <c r="R628" i="5"/>
  <c r="R627" i="5"/>
  <c r="R626" i="5"/>
  <c r="R625" i="5"/>
  <c r="R624" i="5"/>
  <c r="R623" i="5"/>
  <c r="R622" i="5"/>
  <c r="R621" i="5"/>
  <c r="R620" i="5"/>
  <c r="R619" i="5"/>
  <c r="R618" i="5"/>
  <c r="R617" i="5"/>
  <c r="R616" i="5"/>
  <c r="R615" i="5"/>
  <c r="R614" i="5"/>
  <c r="R613" i="5"/>
  <c r="R612" i="5"/>
  <c r="R611" i="5"/>
  <c r="R610" i="5"/>
  <c r="R609" i="5"/>
  <c r="R608" i="5"/>
  <c r="R607" i="5"/>
  <c r="R606" i="5"/>
  <c r="R605" i="5"/>
  <c r="R604" i="5"/>
  <c r="R603" i="5"/>
  <c r="R602" i="5"/>
  <c r="R601" i="5"/>
  <c r="R600" i="5"/>
  <c r="R599" i="5"/>
  <c r="R598" i="5"/>
  <c r="R597" i="5"/>
  <c r="R596" i="5"/>
  <c r="R595" i="5"/>
  <c r="R594" i="5"/>
  <c r="R593" i="5"/>
  <c r="R592" i="5"/>
  <c r="R591" i="5"/>
  <c r="R590" i="5"/>
  <c r="R589" i="5"/>
  <c r="R588" i="5"/>
  <c r="R587" i="5"/>
  <c r="R586" i="5"/>
  <c r="R585" i="5"/>
  <c r="R584" i="5"/>
  <c r="R583" i="5"/>
  <c r="R582" i="5"/>
  <c r="R581" i="5"/>
  <c r="R580" i="5"/>
  <c r="R579" i="5"/>
  <c r="R578" i="5"/>
  <c r="R577" i="5"/>
  <c r="R576" i="5"/>
  <c r="R575" i="5"/>
  <c r="R574" i="5"/>
  <c r="R573" i="5"/>
  <c r="R572" i="5"/>
  <c r="R568" i="5"/>
  <c r="R569" i="5" s="1"/>
  <c r="Q690" i="5"/>
  <c r="Q689" i="5"/>
  <c r="Q688" i="5"/>
  <c r="Q687" i="5"/>
  <c r="Q684" i="5"/>
  <c r="Q683" i="5"/>
  <c r="Q681" i="5"/>
  <c r="Q680" i="5"/>
  <c r="Q679" i="5"/>
  <c r="Q678" i="5"/>
  <c r="Q677" i="5"/>
  <c r="Q676" i="5"/>
  <c r="Q675" i="5"/>
  <c r="Q674" i="5"/>
  <c r="Q673" i="5"/>
  <c r="Q672" i="5"/>
  <c r="Q671" i="5"/>
  <c r="Q669" i="5"/>
  <c r="Q666" i="5"/>
  <c r="Q665" i="5"/>
  <c r="Q664" i="5"/>
  <c r="Q663" i="5"/>
  <c r="Q662" i="5"/>
  <c r="Q661" i="5"/>
  <c r="Q660" i="5"/>
  <c r="Q659" i="5"/>
  <c r="Q658" i="5"/>
  <c r="Q657" i="5"/>
  <c r="Q656" i="5"/>
  <c r="Q655" i="5"/>
  <c r="Q654" i="5"/>
  <c r="Q653" i="5"/>
  <c r="Q652" i="5"/>
  <c r="Q651" i="5"/>
  <c r="Q650" i="5"/>
  <c r="Q649" i="5"/>
  <c r="Q648" i="5"/>
  <c r="Q647" i="5"/>
  <c r="Q646" i="5"/>
  <c r="Q645" i="5"/>
  <c r="Q644" i="5"/>
  <c r="Q643" i="5"/>
  <c r="Q642" i="5"/>
  <c r="Q641" i="5"/>
  <c r="Q640" i="5"/>
  <c r="Q639" i="5"/>
  <c r="Q638" i="5"/>
  <c r="Q637" i="5"/>
  <c r="Q636" i="5"/>
  <c r="Q635" i="5"/>
  <c r="Q634" i="5"/>
  <c r="Q633" i="5"/>
  <c r="Q632" i="5"/>
  <c r="Q631" i="5"/>
  <c r="Q630" i="5"/>
  <c r="Q629" i="5"/>
  <c r="Q628" i="5"/>
  <c r="Q627" i="5"/>
  <c r="Q626" i="5"/>
  <c r="Q625" i="5"/>
  <c r="Q624" i="5"/>
  <c r="Q623" i="5"/>
  <c r="Q622" i="5"/>
  <c r="Q621" i="5"/>
  <c r="Q620" i="5"/>
  <c r="Q619" i="5"/>
  <c r="Q618" i="5"/>
  <c r="Q617" i="5"/>
  <c r="Q616" i="5"/>
  <c r="Q615" i="5"/>
  <c r="Q614" i="5"/>
  <c r="Q613" i="5"/>
  <c r="Q612" i="5"/>
  <c r="Q611" i="5"/>
  <c r="Q610" i="5"/>
  <c r="Q609" i="5"/>
  <c r="Q608" i="5"/>
  <c r="Q607" i="5"/>
  <c r="Q606" i="5"/>
  <c r="Q605" i="5"/>
  <c r="Q604" i="5"/>
  <c r="Q603" i="5"/>
  <c r="Q602" i="5"/>
  <c r="Q601" i="5"/>
  <c r="Q600" i="5"/>
  <c r="Q599" i="5"/>
  <c r="Q598" i="5"/>
  <c r="Q597" i="5"/>
  <c r="Q596" i="5"/>
  <c r="Q595" i="5"/>
  <c r="Q594" i="5"/>
  <c r="Q593" i="5"/>
  <c r="Q592" i="5"/>
  <c r="Q591" i="5"/>
  <c r="Q590" i="5"/>
  <c r="Q589" i="5"/>
  <c r="Q588" i="5"/>
  <c r="Q587" i="5"/>
  <c r="Q586" i="5"/>
  <c r="Q585" i="5"/>
  <c r="Q584" i="5"/>
  <c r="Q583" i="5"/>
  <c r="Q582" i="5"/>
  <c r="Q581" i="5"/>
  <c r="Q580" i="5"/>
  <c r="Q579" i="5"/>
  <c r="Q578" i="5"/>
  <c r="Q577" i="5"/>
  <c r="Q576" i="5"/>
  <c r="Q575" i="5"/>
  <c r="Q574" i="5"/>
  <c r="Q573" i="5"/>
  <c r="Q572" i="5"/>
  <c r="Q568" i="5"/>
  <c r="Q569" i="5" s="1"/>
  <c r="P690" i="5"/>
  <c r="P689" i="5"/>
  <c r="P688" i="5"/>
  <c r="P687" i="5"/>
  <c r="P684" i="5"/>
  <c r="P683" i="5"/>
  <c r="P681" i="5"/>
  <c r="P680" i="5"/>
  <c r="P679" i="5"/>
  <c r="P678" i="5"/>
  <c r="P677" i="5"/>
  <c r="P676" i="5"/>
  <c r="P675" i="5"/>
  <c r="P674" i="5"/>
  <c r="P673" i="5"/>
  <c r="P672" i="5"/>
  <c r="P671" i="5"/>
  <c r="P669" i="5"/>
  <c r="P666" i="5"/>
  <c r="P665" i="5"/>
  <c r="P664" i="5"/>
  <c r="P663" i="5"/>
  <c r="P662" i="5"/>
  <c r="P661" i="5"/>
  <c r="P660" i="5"/>
  <c r="P659" i="5"/>
  <c r="P658" i="5"/>
  <c r="P657" i="5"/>
  <c r="P656" i="5"/>
  <c r="P655" i="5"/>
  <c r="P654" i="5"/>
  <c r="P653" i="5"/>
  <c r="P652" i="5"/>
  <c r="P651" i="5"/>
  <c r="P650" i="5"/>
  <c r="P649" i="5"/>
  <c r="P648" i="5"/>
  <c r="P647" i="5"/>
  <c r="P646" i="5"/>
  <c r="P645" i="5"/>
  <c r="P644" i="5"/>
  <c r="P643" i="5"/>
  <c r="P642" i="5"/>
  <c r="P641" i="5"/>
  <c r="P640" i="5"/>
  <c r="P639" i="5"/>
  <c r="P638" i="5"/>
  <c r="P637" i="5"/>
  <c r="P636" i="5"/>
  <c r="P635" i="5"/>
  <c r="P634" i="5"/>
  <c r="P633" i="5"/>
  <c r="P632" i="5"/>
  <c r="P631" i="5"/>
  <c r="P630" i="5"/>
  <c r="P629" i="5"/>
  <c r="P628" i="5"/>
  <c r="P627" i="5"/>
  <c r="P626" i="5"/>
  <c r="P625" i="5"/>
  <c r="P624" i="5"/>
  <c r="P623" i="5"/>
  <c r="P622" i="5"/>
  <c r="P621" i="5"/>
  <c r="P620" i="5"/>
  <c r="P619" i="5"/>
  <c r="P618" i="5"/>
  <c r="P617" i="5"/>
  <c r="P616" i="5"/>
  <c r="P615" i="5"/>
  <c r="P614" i="5"/>
  <c r="P613" i="5"/>
  <c r="P612" i="5"/>
  <c r="P611" i="5"/>
  <c r="P610" i="5"/>
  <c r="P609" i="5"/>
  <c r="P608" i="5"/>
  <c r="P607" i="5"/>
  <c r="P606" i="5"/>
  <c r="P605" i="5"/>
  <c r="P604" i="5"/>
  <c r="P603" i="5"/>
  <c r="P602" i="5"/>
  <c r="P601" i="5"/>
  <c r="P600" i="5"/>
  <c r="P599" i="5"/>
  <c r="P598" i="5"/>
  <c r="P597" i="5"/>
  <c r="P596" i="5"/>
  <c r="P595" i="5"/>
  <c r="P594" i="5"/>
  <c r="P593" i="5"/>
  <c r="P592" i="5"/>
  <c r="P591" i="5"/>
  <c r="P590" i="5"/>
  <c r="P589" i="5"/>
  <c r="P588" i="5"/>
  <c r="P587" i="5"/>
  <c r="P586" i="5"/>
  <c r="P585" i="5"/>
  <c r="P584" i="5"/>
  <c r="P583" i="5"/>
  <c r="P582" i="5"/>
  <c r="P581" i="5"/>
  <c r="P580" i="5"/>
  <c r="P579" i="5"/>
  <c r="P578" i="5"/>
  <c r="P577" i="5"/>
  <c r="P576" i="5"/>
  <c r="P575" i="5"/>
  <c r="P574" i="5"/>
  <c r="P573" i="5"/>
  <c r="P572" i="5"/>
  <c r="P568" i="5"/>
  <c r="P569" i="5" s="1"/>
  <c r="M690" i="5"/>
  <c r="M689" i="5"/>
  <c r="M688" i="5"/>
  <c r="M687" i="5"/>
  <c r="M684" i="5"/>
  <c r="M683" i="5"/>
  <c r="M681" i="5"/>
  <c r="M680" i="5"/>
  <c r="M679" i="5"/>
  <c r="M678" i="5"/>
  <c r="M677" i="5"/>
  <c r="M676" i="5"/>
  <c r="M675" i="5"/>
  <c r="M674" i="5"/>
  <c r="M673" i="5"/>
  <c r="M672" i="5"/>
  <c r="M671" i="5"/>
  <c r="M669" i="5"/>
  <c r="M666" i="5"/>
  <c r="M665" i="5"/>
  <c r="M664" i="5"/>
  <c r="M663" i="5"/>
  <c r="M662" i="5"/>
  <c r="M661" i="5"/>
  <c r="M660" i="5"/>
  <c r="M659" i="5"/>
  <c r="M658" i="5"/>
  <c r="M657" i="5"/>
  <c r="M656" i="5"/>
  <c r="M655" i="5"/>
  <c r="M654" i="5"/>
  <c r="M653" i="5"/>
  <c r="M652" i="5"/>
  <c r="M651" i="5"/>
  <c r="M650" i="5"/>
  <c r="M649" i="5"/>
  <c r="M648" i="5"/>
  <c r="M647" i="5"/>
  <c r="M646" i="5"/>
  <c r="M645" i="5"/>
  <c r="M644" i="5"/>
  <c r="M643" i="5"/>
  <c r="M642" i="5"/>
  <c r="M641" i="5"/>
  <c r="M640" i="5"/>
  <c r="M639" i="5"/>
  <c r="M638" i="5"/>
  <c r="M637" i="5"/>
  <c r="M636" i="5"/>
  <c r="M635" i="5"/>
  <c r="M634" i="5"/>
  <c r="M633" i="5"/>
  <c r="M632" i="5"/>
  <c r="M631" i="5"/>
  <c r="M630" i="5"/>
  <c r="M629" i="5"/>
  <c r="M628" i="5"/>
  <c r="M627" i="5"/>
  <c r="M626" i="5"/>
  <c r="M625" i="5"/>
  <c r="M624" i="5"/>
  <c r="M623" i="5"/>
  <c r="M622" i="5"/>
  <c r="M621" i="5"/>
  <c r="M620" i="5"/>
  <c r="M619" i="5"/>
  <c r="M618" i="5"/>
  <c r="M617" i="5"/>
  <c r="M616" i="5"/>
  <c r="M615" i="5"/>
  <c r="M614" i="5"/>
  <c r="M613" i="5"/>
  <c r="M612" i="5"/>
  <c r="M611" i="5"/>
  <c r="M610" i="5"/>
  <c r="M609" i="5"/>
  <c r="M608" i="5"/>
  <c r="M607" i="5"/>
  <c r="M606" i="5"/>
  <c r="M605" i="5"/>
  <c r="M604" i="5"/>
  <c r="M603" i="5"/>
  <c r="M602" i="5"/>
  <c r="M601" i="5"/>
  <c r="M600" i="5"/>
  <c r="M599" i="5"/>
  <c r="M598" i="5"/>
  <c r="M597" i="5"/>
  <c r="M596" i="5"/>
  <c r="M595" i="5"/>
  <c r="M594" i="5"/>
  <c r="M593" i="5"/>
  <c r="M592" i="5"/>
  <c r="M591" i="5"/>
  <c r="M590" i="5"/>
  <c r="M589" i="5"/>
  <c r="M588" i="5"/>
  <c r="M587" i="5"/>
  <c r="M586" i="5"/>
  <c r="M585" i="5"/>
  <c r="M584" i="5"/>
  <c r="M583" i="5"/>
  <c r="M582" i="5"/>
  <c r="M581" i="5"/>
  <c r="M580" i="5"/>
  <c r="M579" i="5"/>
  <c r="M578" i="5"/>
  <c r="M577" i="5"/>
  <c r="M576" i="5"/>
  <c r="M575" i="5"/>
  <c r="M574" i="5"/>
  <c r="M573" i="5"/>
  <c r="M572" i="5"/>
  <c r="M568" i="5"/>
  <c r="M569" i="5" s="1"/>
  <c r="I690" i="5"/>
  <c r="I689" i="5"/>
  <c r="I688" i="5"/>
  <c r="I687" i="5"/>
  <c r="I684" i="5"/>
  <c r="I683" i="5"/>
  <c r="I681" i="5"/>
  <c r="I680" i="5"/>
  <c r="I679" i="5"/>
  <c r="I678" i="5"/>
  <c r="I677" i="5"/>
  <c r="I676" i="5"/>
  <c r="I675" i="5"/>
  <c r="I674" i="5"/>
  <c r="I673" i="5"/>
  <c r="I672" i="5"/>
  <c r="I671" i="5"/>
  <c r="I669" i="5"/>
  <c r="I666" i="5"/>
  <c r="I665" i="5"/>
  <c r="I664" i="5"/>
  <c r="I663" i="5"/>
  <c r="I662" i="5"/>
  <c r="I661" i="5"/>
  <c r="I660" i="5"/>
  <c r="I659" i="5"/>
  <c r="I658" i="5"/>
  <c r="I657" i="5"/>
  <c r="I656" i="5"/>
  <c r="I655" i="5"/>
  <c r="I654" i="5"/>
  <c r="I653" i="5"/>
  <c r="I652" i="5"/>
  <c r="I651" i="5"/>
  <c r="I650" i="5"/>
  <c r="I649" i="5"/>
  <c r="I648" i="5"/>
  <c r="I647" i="5"/>
  <c r="I646" i="5"/>
  <c r="I645" i="5"/>
  <c r="I644" i="5"/>
  <c r="I643" i="5"/>
  <c r="I642" i="5"/>
  <c r="I641" i="5"/>
  <c r="I640" i="5"/>
  <c r="I639" i="5"/>
  <c r="I638" i="5"/>
  <c r="I637" i="5"/>
  <c r="I636" i="5"/>
  <c r="I635" i="5"/>
  <c r="I634" i="5"/>
  <c r="I633" i="5"/>
  <c r="I632" i="5"/>
  <c r="I631" i="5"/>
  <c r="I630" i="5"/>
  <c r="I629" i="5"/>
  <c r="I628" i="5"/>
  <c r="I627" i="5"/>
  <c r="I626" i="5"/>
  <c r="I625" i="5"/>
  <c r="I624" i="5"/>
  <c r="I623" i="5"/>
  <c r="I622" i="5"/>
  <c r="I621" i="5"/>
  <c r="I620" i="5"/>
  <c r="I619" i="5"/>
  <c r="I618" i="5"/>
  <c r="I617" i="5"/>
  <c r="I616" i="5"/>
  <c r="I615" i="5"/>
  <c r="I614" i="5"/>
  <c r="I613" i="5"/>
  <c r="I612" i="5"/>
  <c r="I611" i="5"/>
  <c r="I610" i="5"/>
  <c r="I609" i="5"/>
  <c r="I608" i="5"/>
  <c r="I607" i="5"/>
  <c r="I606" i="5"/>
  <c r="I605" i="5"/>
  <c r="I604" i="5"/>
  <c r="I603" i="5"/>
  <c r="I602" i="5"/>
  <c r="I601" i="5"/>
  <c r="I600" i="5"/>
  <c r="I599" i="5"/>
  <c r="I598" i="5"/>
  <c r="I597" i="5"/>
  <c r="I596" i="5"/>
  <c r="I595" i="5"/>
  <c r="I594" i="5"/>
  <c r="I593" i="5"/>
  <c r="I592" i="5"/>
  <c r="I591" i="5"/>
  <c r="I590" i="5"/>
  <c r="I589" i="5"/>
  <c r="I588" i="5"/>
  <c r="I587" i="5"/>
  <c r="I586" i="5"/>
  <c r="I585" i="5"/>
  <c r="I584" i="5"/>
  <c r="I583" i="5"/>
  <c r="I582" i="5"/>
  <c r="I581" i="5"/>
  <c r="I580" i="5"/>
  <c r="I579" i="5"/>
  <c r="I578" i="5"/>
  <c r="I577" i="5"/>
  <c r="I576" i="5"/>
  <c r="I575" i="5"/>
  <c r="I574" i="5"/>
  <c r="I573" i="5"/>
  <c r="I572" i="5"/>
  <c r="I569" i="5"/>
  <c r="I568" i="5"/>
  <c r="H690" i="5"/>
  <c r="H689" i="5"/>
  <c r="H688" i="5"/>
  <c r="H687" i="5"/>
  <c r="H684" i="5"/>
  <c r="H683" i="5"/>
  <c r="H681" i="5"/>
  <c r="H680" i="5"/>
  <c r="H679" i="5"/>
  <c r="H678" i="5"/>
  <c r="H677" i="5"/>
  <c r="H676" i="5"/>
  <c r="H675" i="5"/>
  <c r="H674" i="5"/>
  <c r="H673" i="5"/>
  <c r="H672" i="5"/>
  <c r="H671" i="5"/>
  <c r="H669" i="5"/>
  <c r="H666" i="5"/>
  <c r="H665" i="5"/>
  <c r="H664" i="5"/>
  <c r="H663" i="5"/>
  <c r="H662" i="5"/>
  <c r="H661" i="5"/>
  <c r="H660" i="5"/>
  <c r="H659" i="5"/>
  <c r="H658" i="5"/>
  <c r="H657" i="5"/>
  <c r="H656" i="5"/>
  <c r="H655" i="5"/>
  <c r="H654" i="5"/>
  <c r="H653" i="5"/>
  <c r="H652" i="5"/>
  <c r="H651" i="5"/>
  <c r="H650" i="5"/>
  <c r="H649" i="5"/>
  <c r="H648" i="5"/>
  <c r="H647" i="5"/>
  <c r="H646" i="5"/>
  <c r="H645" i="5"/>
  <c r="H644" i="5"/>
  <c r="H643" i="5"/>
  <c r="H642" i="5"/>
  <c r="H641" i="5"/>
  <c r="H640" i="5"/>
  <c r="H639" i="5"/>
  <c r="H638" i="5"/>
  <c r="H637" i="5"/>
  <c r="H636" i="5"/>
  <c r="H635" i="5"/>
  <c r="H634" i="5"/>
  <c r="H633" i="5"/>
  <c r="H632" i="5"/>
  <c r="H631" i="5"/>
  <c r="H630" i="5"/>
  <c r="H629" i="5"/>
  <c r="H628" i="5"/>
  <c r="H627" i="5"/>
  <c r="H626" i="5"/>
  <c r="H625" i="5"/>
  <c r="H624" i="5"/>
  <c r="H623" i="5"/>
  <c r="H622" i="5"/>
  <c r="H621" i="5"/>
  <c r="H620" i="5"/>
  <c r="H619" i="5"/>
  <c r="H618" i="5"/>
  <c r="H617" i="5"/>
  <c r="H616" i="5"/>
  <c r="H615" i="5"/>
  <c r="H614" i="5"/>
  <c r="H613" i="5"/>
  <c r="H612" i="5"/>
  <c r="H611" i="5"/>
  <c r="H610" i="5"/>
  <c r="H609" i="5"/>
  <c r="H608" i="5"/>
  <c r="H607" i="5"/>
  <c r="H606" i="5"/>
  <c r="H605" i="5"/>
  <c r="H604" i="5"/>
  <c r="H603" i="5"/>
  <c r="H602" i="5"/>
  <c r="H601" i="5"/>
  <c r="H600" i="5"/>
  <c r="H599" i="5"/>
  <c r="H598" i="5"/>
  <c r="H597" i="5"/>
  <c r="H596" i="5"/>
  <c r="H595" i="5"/>
  <c r="H594" i="5"/>
  <c r="H593" i="5"/>
  <c r="H592" i="5"/>
  <c r="H591" i="5"/>
  <c r="H590" i="5"/>
  <c r="H589" i="5"/>
  <c r="H588" i="5"/>
  <c r="H587" i="5"/>
  <c r="H586" i="5"/>
  <c r="H585" i="5"/>
  <c r="H584" i="5"/>
  <c r="H583" i="5"/>
  <c r="H582" i="5"/>
  <c r="H581" i="5"/>
  <c r="H580" i="5"/>
  <c r="H579" i="5"/>
  <c r="H578" i="5"/>
  <c r="H577" i="5"/>
  <c r="H576" i="5"/>
  <c r="H575" i="5"/>
  <c r="H574" i="5"/>
  <c r="H573" i="5"/>
  <c r="H572" i="5"/>
  <c r="H568" i="5"/>
  <c r="H569" i="5" s="1"/>
  <c r="D240" i="4"/>
  <c r="C239" i="4"/>
  <c r="E10" i="4"/>
  <c r="E11" i="4"/>
  <c r="AL242" i="4"/>
  <c r="AL241" i="4"/>
  <c r="AL240" i="4"/>
  <c r="AL239" i="4"/>
  <c r="AL238" i="4"/>
  <c r="AL237" i="4"/>
  <c r="AL236" i="4"/>
  <c r="AL235" i="4"/>
  <c r="AL234" i="4"/>
  <c r="AL233" i="4"/>
  <c r="AL232" i="4"/>
  <c r="AL231" i="4"/>
  <c r="AL227" i="4"/>
  <c r="AL228" i="4" s="1"/>
  <c r="AK242" i="4"/>
  <c r="AK241" i="4"/>
  <c r="AK240" i="4"/>
  <c r="AK239" i="4"/>
  <c r="AK238" i="4"/>
  <c r="AK237" i="4"/>
  <c r="AK236" i="4"/>
  <c r="AK235" i="4"/>
  <c r="AK234" i="4"/>
  <c r="AK233" i="4"/>
  <c r="AK232" i="4"/>
  <c r="AK231" i="4"/>
  <c r="AK227" i="4"/>
  <c r="AK228" i="4" s="1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91" i="4"/>
  <c r="E92" i="4"/>
  <c r="AH242" i="4"/>
  <c r="AH241" i="4"/>
  <c r="AH240" i="4"/>
  <c r="AH239" i="4"/>
  <c r="AH238" i="4"/>
  <c r="AH237" i="4"/>
  <c r="AH236" i="4"/>
  <c r="AH235" i="4"/>
  <c r="AH234" i="4"/>
  <c r="AH233" i="4"/>
  <c r="AH232" i="4"/>
  <c r="AH231" i="4"/>
  <c r="AH227" i="4"/>
  <c r="AH228" i="4" s="1"/>
  <c r="AE242" i="4"/>
  <c r="AE241" i="4"/>
  <c r="AE240" i="4"/>
  <c r="AE239" i="4"/>
  <c r="AE238" i="4"/>
  <c r="AE237" i="4"/>
  <c r="AE236" i="4"/>
  <c r="AE235" i="4"/>
  <c r="AE234" i="4"/>
  <c r="AE233" i="4"/>
  <c r="AE232" i="4"/>
  <c r="AE231" i="4"/>
  <c r="AE227" i="4"/>
  <c r="AE228" i="4" s="1"/>
  <c r="S242" i="4"/>
  <c r="S241" i="4"/>
  <c r="S240" i="4"/>
  <c r="S239" i="4"/>
  <c r="S238" i="4"/>
  <c r="S237" i="4"/>
  <c r="S236" i="4"/>
  <c r="S235" i="4"/>
  <c r="S234" i="4"/>
  <c r="S233" i="4"/>
  <c r="S232" i="4"/>
  <c r="S231" i="4"/>
  <c r="S227" i="4"/>
  <c r="S228" i="4" s="1"/>
  <c r="R242" i="4"/>
  <c r="R241" i="4"/>
  <c r="R240" i="4"/>
  <c r="R239" i="4"/>
  <c r="R238" i="4"/>
  <c r="R237" i="4"/>
  <c r="R236" i="4"/>
  <c r="R235" i="4"/>
  <c r="R234" i="4"/>
  <c r="R233" i="4"/>
  <c r="R232" i="4"/>
  <c r="R231" i="4"/>
  <c r="R227" i="4"/>
  <c r="R228" i="4" s="1"/>
  <c r="O242" i="4"/>
  <c r="O241" i="4"/>
  <c r="O240" i="4"/>
  <c r="O239" i="4"/>
  <c r="O238" i="4"/>
  <c r="O237" i="4"/>
  <c r="O236" i="4"/>
  <c r="O235" i="4"/>
  <c r="O234" i="4"/>
  <c r="O233" i="4"/>
  <c r="O232" i="4"/>
  <c r="O231" i="4"/>
  <c r="O227" i="4"/>
  <c r="O228" i="4" s="1"/>
  <c r="P227" i="4"/>
  <c r="Q227" i="4"/>
  <c r="T227" i="4"/>
  <c r="U227" i="4"/>
  <c r="V227" i="4"/>
  <c r="W227" i="4"/>
  <c r="X227" i="4"/>
  <c r="Y227" i="4"/>
  <c r="Z227" i="4"/>
  <c r="AA227" i="4"/>
  <c r="AB227" i="4"/>
  <c r="AC227" i="4"/>
  <c r="AD227" i="4"/>
  <c r="N242" i="4"/>
  <c r="N241" i="4"/>
  <c r="N240" i="4"/>
  <c r="N239" i="4"/>
  <c r="N238" i="4"/>
  <c r="N237" i="4"/>
  <c r="N236" i="4"/>
  <c r="N235" i="4"/>
  <c r="N234" i="4"/>
  <c r="N233" i="4"/>
  <c r="N232" i="4"/>
  <c r="N231" i="4"/>
  <c r="N227" i="4"/>
  <c r="N228" i="4" s="1"/>
  <c r="K242" i="4"/>
  <c r="K241" i="4"/>
  <c r="K240" i="4"/>
  <c r="K239" i="4"/>
  <c r="K238" i="4"/>
  <c r="K237" i="4"/>
  <c r="K236" i="4"/>
  <c r="K235" i="4"/>
  <c r="K234" i="4"/>
  <c r="K233" i="4"/>
  <c r="K232" i="4"/>
  <c r="K231" i="4"/>
  <c r="K227" i="4"/>
  <c r="K228" i="4" s="1"/>
  <c r="J242" i="4"/>
  <c r="J241" i="4"/>
  <c r="J240" i="4"/>
  <c r="J239" i="4"/>
  <c r="J238" i="4"/>
  <c r="J237" i="4"/>
  <c r="J236" i="4"/>
  <c r="J235" i="4"/>
  <c r="J234" i="4"/>
  <c r="J233" i="4"/>
  <c r="J232" i="4"/>
  <c r="J231" i="4"/>
  <c r="J227" i="4"/>
  <c r="J228" i="4" s="1"/>
  <c r="G242" i="4"/>
  <c r="G241" i="4"/>
  <c r="G240" i="4"/>
  <c r="G239" i="4"/>
  <c r="G238" i="4"/>
  <c r="G237" i="4"/>
  <c r="G236" i="4"/>
  <c r="G235" i="4"/>
  <c r="G234" i="4"/>
  <c r="G233" i="4"/>
  <c r="G232" i="4"/>
  <c r="G231" i="4"/>
  <c r="G227" i="4"/>
  <c r="G228" i="4" s="1"/>
  <c r="EH148" i="2" l="1"/>
  <c r="EG148" i="2"/>
  <c r="EF148" i="2"/>
  <c r="EE148" i="2"/>
  <c r="ED148" i="2"/>
  <c r="EC148" i="2"/>
  <c r="EB148" i="2"/>
  <c r="EA148" i="2"/>
  <c r="EH147" i="2"/>
  <c r="EG147" i="2"/>
  <c r="EF147" i="2"/>
  <c r="EE147" i="2"/>
  <c r="ED147" i="2"/>
  <c r="EC147" i="2"/>
  <c r="EB147" i="2"/>
  <c r="EA147" i="2"/>
  <c r="EH146" i="2"/>
  <c r="EG146" i="2"/>
  <c r="EF146" i="2"/>
  <c r="EE146" i="2"/>
  <c r="ED146" i="2"/>
  <c r="EC146" i="2"/>
  <c r="EB146" i="2"/>
  <c r="EA146" i="2"/>
  <c r="EH145" i="2"/>
  <c r="EG145" i="2"/>
  <c r="EF145" i="2"/>
  <c r="EE145" i="2"/>
  <c r="ED145" i="2"/>
  <c r="EC145" i="2"/>
  <c r="EB145" i="2"/>
  <c r="EA145" i="2"/>
  <c r="EH144" i="2"/>
  <c r="EG144" i="2"/>
  <c r="EF144" i="2"/>
  <c r="EE144" i="2"/>
  <c r="ED144" i="2"/>
  <c r="EC144" i="2"/>
  <c r="EB144" i="2"/>
  <c r="EA144" i="2"/>
  <c r="EH143" i="2"/>
  <c r="EG143" i="2"/>
  <c r="EF143" i="2"/>
  <c r="EE143" i="2"/>
  <c r="ED143" i="2"/>
  <c r="EC143" i="2"/>
  <c r="EB143" i="2"/>
  <c r="EA143" i="2"/>
  <c r="EH142" i="2"/>
  <c r="EG142" i="2"/>
  <c r="EF142" i="2"/>
  <c r="EE142" i="2"/>
  <c r="ED142" i="2"/>
  <c r="EC142" i="2"/>
  <c r="EB142" i="2"/>
  <c r="EA142" i="2"/>
  <c r="EH141" i="2"/>
  <c r="EG141" i="2"/>
  <c r="EF141" i="2"/>
  <c r="EE141" i="2"/>
  <c r="ED141" i="2"/>
  <c r="EC141" i="2"/>
  <c r="EB141" i="2"/>
  <c r="EA141" i="2"/>
  <c r="EH140" i="2"/>
  <c r="EG140" i="2"/>
  <c r="EF140" i="2"/>
  <c r="EE140" i="2"/>
  <c r="ED140" i="2"/>
  <c r="EC140" i="2"/>
  <c r="EB140" i="2"/>
  <c r="EA140" i="2"/>
  <c r="EH139" i="2"/>
  <c r="EG139" i="2"/>
  <c r="EF139" i="2"/>
  <c r="EE139" i="2"/>
  <c r="ED139" i="2"/>
  <c r="EC139" i="2"/>
  <c r="EB139" i="2"/>
  <c r="EA139" i="2"/>
  <c r="EH138" i="2"/>
  <c r="EG138" i="2"/>
  <c r="EF138" i="2"/>
  <c r="EE138" i="2"/>
  <c r="ED138" i="2"/>
  <c r="EC138" i="2"/>
  <c r="EB138" i="2"/>
  <c r="EA138" i="2"/>
  <c r="EH137" i="2"/>
  <c r="EG137" i="2"/>
  <c r="EF137" i="2"/>
  <c r="EE137" i="2"/>
  <c r="ED137" i="2"/>
  <c r="EC137" i="2"/>
  <c r="EB137" i="2"/>
  <c r="EA137" i="2"/>
  <c r="EH136" i="2"/>
  <c r="EG136" i="2"/>
  <c r="EF136" i="2"/>
  <c r="EE136" i="2"/>
  <c r="ED136" i="2"/>
  <c r="EC136" i="2"/>
  <c r="EB136" i="2"/>
  <c r="EA136" i="2"/>
  <c r="EH135" i="2"/>
  <c r="EG135" i="2"/>
  <c r="EF135" i="2"/>
  <c r="EE135" i="2"/>
  <c r="ED135" i="2"/>
  <c r="EC135" i="2"/>
  <c r="EB135" i="2"/>
  <c r="EA135" i="2"/>
  <c r="EH134" i="2"/>
  <c r="EG134" i="2"/>
  <c r="EF134" i="2"/>
  <c r="EE134" i="2"/>
  <c r="ED134" i="2"/>
  <c r="EC134" i="2"/>
  <c r="EB134" i="2"/>
  <c r="EA134" i="2"/>
  <c r="EH133" i="2"/>
  <c r="EG133" i="2"/>
  <c r="EF133" i="2"/>
  <c r="EE133" i="2"/>
  <c r="ED133" i="2"/>
  <c r="EC133" i="2"/>
  <c r="EB133" i="2"/>
  <c r="EA133" i="2"/>
  <c r="EH132" i="2"/>
  <c r="EG132" i="2"/>
  <c r="EF132" i="2"/>
  <c r="EE132" i="2"/>
  <c r="ED132" i="2"/>
  <c r="EC132" i="2"/>
  <c r="EB132" i="2"/>
  <c r="EA132" i="2"/>
  <c r="EH128" i="2"/>
  <c r="EH129" i="2" s="1"/>
  <c r="EG128" i="2"/>
  <c r="EG129" i="2" s="1"/>
  <c r="EF128" i="2"/>
  <c r="EF129" i="2" s="1"/>
  <c r="EE128" i="2"/>
  <c r="EE129" i="2" s="1"/>
  <c r="ED128" i="2"/>
  <c r="ED129" i="2" s="1"/>
  <c r="EC128" i="2"/>
  <c r="EC129" i="2" s="1"/>
  <c r="EB128" i="2"/>
  <c r="EB129" i="2" s="1"/>
  <c r="EA128" i="2"/>
  <c r="EA129" i="2" s="1"/>
  <c r="DZ128" i="2"/>
  <c r="DZ129" i="2" s="1"/>
  <c r="DY128" i="2"/>
  <c r="DG148" i="2"/>
  <c r="DG147" i="2"/>
  <c r="DG146" i="2"/>
  <c r="DG145" i="2"/>
  <c r="DG144" i="2"/>
  <c r="DG143" i="2"/>
  <c r="DG142" i="2"/>
  <c r="DG141" i="2"/>
  <c r="DG140" i="2"/>
  <c r="DG139" i="2"/>
  <c r="DG138" i="2"/>
  <c r="DG137" i="2"/>
  <c r="DG136" i="2"/>
  <c r="DG135" i="2"/>
  <c r="DG134" i="2"/>
  <c r="DG133" i="2"/>
  <c r="DG132" i="2"/>
  <c r="DG128" i="2"/>
  <c r="DG129" i="2" s="1"/>
  <c r="DZ148" i="2"/>
  <c r="DZ147" i="2"/>
  <c r="DZ146" i="2"/>
  <c r="DZ145" i="2"/>
  <c r="DZ144" i="2"/>
  <c r="DZ143" i="2"/>
  <c r="DZ142" i="2"/>
  <c r="DZ141" i="2"/>
  <c r="DZ140" i="2"/>
  <c r="DZ139" i="2"/>
  <c r="DZ138" i="2"/>
  <c r="DZ137" i="2"/>
  <c r="DZ136" i="2"/>
  <c r="DZ135" i="2"/>
  <c r="DZ134" i="2"/>
  <c r="DZ133" i="2"/>
  <c r="DZ132" i="2"/>
  <c r="DY148" i="2"/>
  <c r="DY147" i="2"/>
  <c r="DY146" i="2"/>
  <c r="DY145" i="2"/>
  <c r="DY144" i="2"/>
  <c r="DY143" i="2"/>
  <c r="DY142" i="2"/>
  <c r="DY141" i="2"/>
  <c r="DY140" i="2"/>
  <c r="DY139" i="2"/>
  <c r="DY138" i="2"/>
  <c r="DY137" i="2"/>
  <c r="DY136" i="2"/>
  <c r="DY135" i="2"/>
  <c r="DY134" i="2"/>
  <c r="DY133" i="2"/>
  <c r="DY132" i="2"/>
  <c r="DY129" i="2"/>
  <c r="DE148" i="2"/>
  <c r="DE147" i="2"/>
  <c r="DE146" i="2"/>
  <c r="DE145" i="2"/>
  <c r="DE144" i="2"/>
  <c r="DE143" i="2"/>
  <c r="DE142" i="2"/>
  <c r="DE141" i="2"/>
  <c r="DE140" i="2"/>
  <c r="DE139" i="2"/>
  <c r="DE138" i="2"/>
  <c r="DE137" i="2"/>
  <c r="DE136" i="2"/>
  <c r="DE135" i="2"/>
  <c r="DE134" i="2"/>
  <c r="DE133" i="2"/>
  <c r="DE132" i="2"/>
  <c r="DE128" i="2"/>
  <c r="DE129" i="2" s="1"/>
  <c r="CK148" i="2"/>
  <c r="CK147" i="2"/>
  <c r="CK146" i="2"/>
  <c r="CK145" i="2"/>
  <c r="CK144" i="2"/>
  <c r="CK143" i="2"/>
  <c r="CK142" i="2"/>
  <c r="CK141" i="2"/>
  <c r="CK140" i="2"/>
  <c r="CK139" i="2"/>
  <c r="CK138" i="2"/>
  <c r="CK137" i="2"/>
  <c r="CK136" i="2"/>
  <c r="CK135" i="2"/>
  <c r="CK134" i="2"/>
  <c r="CK133" i="2"/>
  <c r="CK132" i="2"/>
  <c r="CK128" i="2"/>
  <c r="CK129" i="2" s="1"/>
  <c r="CE148" i="2"/>
  <c r="CE147" i="2"/>
  <c r="CE146" i="2"/>
  <c r="CE145" i="2"/>
  <c r="CE144" i="2"/>
  <c r="CE143" i="2"/>
  <c r="CE142" i="2"/>
  <c r="CE141" i="2"/>
  <c r="CE140" i="2"/>
  <c r="CE139" i="2"/>
  <c r="CE138" i="2"/>
  <c r="CE137" i="2"/>
  <c r="CE136" i="2"/>
  <c r="CE135" i="2"/>
  <c r="CE134" i="2"/>
  <c r="CE133" i="2"/>
  <c r="CE132" i="2"/>
  <c r="CE128" i="2"/>
  <c r="CE129" i="2" s="1"/>
  <c r="CC148" i="2"/>
  <c r="CC147" i="2"/>
  <c r="CC146" i="2"/>
  <c r="CC145" i="2"/>
  <c r="CC144" i="2"/>
  <c r="CC143" i="2"/>
  <c r="CC142" i="2"/>
  <c r="CC141" i="2"/>
  <c r="CC140" i="2"/>
  <c r="CC139" i="2"/>
  <c r="CC138" i="2"/>
  <c r="CC137" i="2"/>
  <c r="CC136" i="2"/>
  <c r="CC135" i="2"/>
  <c r="CC134" i="2"/>
  <c r="CC133" i="2"/>
  <c r="CC132" i="2"/>
  <c r="CC128" i="2"/>
  <c r="CC129" i="2" s="1"/>
  <c r="BQ148" i="2"/>
  <c r="BQ147" i="2"/>
  <c r="BQ146" i="2"/>
  <c r="BQ145" i="2"/>
  <c r="BQ144" i="2"/>
  <c r="BQ143" i="2"/>
  <c r="BQ142" i="2"/>
  <c r="BQ141" i="2"/>
  <c r="BQ140" i="2"/>
  <c r="BQ139" i="2"/>
  <c r="BQ138" i="2"/>
  <c r="BQ137" i="2"/>
  <c r="BQ136" i="2"/>
  <c r="BQ135" i="2"/>
  <c r="BQ134" i="2"/>
  <c r="BQ133" i="2"/>
  <c r="BQ132" i="2"/>
  <c r="BQ128" i="2"/>
  <c r="BQ129" i="2" s="1"/>
  <c r="BI148" i="2"/>
  <c r="BI147" i="2"/>
  <c r="BI146" i="2"/>
  <c r="BI145" i="2"/>
  <c r="BI144" i="2"/>
  <c r="BI143" i="2"/>
  <c r="BI142" i="2"/>
  <c r="BI141" i="2"/>
  <c r="BI140" i="2"/>
  <c r="BI139" i="2"/>
  <c r="BI138" i="2"/>
  <c r="BI137" i="2"/>
  <c r="BI136" i="2"/>
  <c r="BI135" i="2"/>
  <c r="BI134" i="2"/>
  <c r="BI133" i="2"/>
  <c r="BI132" i="2"/>
  <c r="BI128" i="2"/>
  <c r="BI129" i="2" s="1"/>
  <c r="BH148" i="2"/>
  <c r="BH147" i="2"/>
  <c r="BH146" i="2"/>
  <c r="BH145" i="2"/>
  <c r="BH144" i="2"/>
  <c r="BH143" i="2"/>
  <c r="BH142" i="2"/>
  <c r="BH141" i="2"/>
  <c r="BH140" i="2"/>
  <c r="BH139" i="2"/>
  <c r="BH138" i="2"/>
  <c r="BH137" i="2"/>
  <c r="BH136" i="2"/>
  <c r="BH135" i="2"/>
  <c r="BH134" i="2"/>
  <c r="BH133" i="2"/>
  <c r="BH132" i="2"/>
  <c r="BH128" i="2"/>
  <c r="BH129" i="2" s="1"/>
  <c r="BG148" i="2"/>
  <c r="BG147" i="2"/>
  <c r="BG146" i="2"/>
  <c r="BG145" i="2"/>
  <c r="BG144" i="2"/>
  <c r="BG143" i="2"/>
  <c r="BG142" i="2"/>
  <c r="BG141" i="2"/>
  <c r="BG140" i="2"/>
  <c r="BG139" i="2"/>
  <c r="BG138" i="2"/>
  <c r="BG137" i="2"/>
  <c r="BG136" i="2"/>
  <c r="BG135" i="2"/>
  <c r="BG134" i="2"/>
  <c r="BG133" i="2"/>
  <c r="BG132" i="2"/>
  <c r="BG128" i="2"/>
  <c r="BG129" i="2" s="1"/>
  <c r="BF148" i="2"/>
  <c r="BF147" i="2"/>
  <c r="BF146" i="2"/>
  <c r="BF145" i="2"/>
  <c r="BF144" i="2"/>
  <c r="BF143" i="2"/>
  <c r="BF142" i="2"/>
  <c r="BF141" i="2"/>
  <c r="BF140" i="2"/>
  <c r="BF139" i="2"/>
  <c r="BF138" i="2"/>
  <c r="BF137" i="2"/>
  <c r="BF136" i="2"/>
  <c r="BF135" i="2"/>
  <c r="BF134" i="2"/>
  <c r="BF133" i="2"/>
  <c r="BF132" i="2"/>
  <c r="BF128" i="2"/>
  <c r="BF129" i="2" s="1"/>
  <c r="BB148" i="2"/>
  <c r="BB147" i="2"/>
  <c r="BB146" i="2"/>
  <c r="BB145" i="2"/>
  <c r="BB144" i="2"/>
  <c r="BB143" i="2"/>
  <c r="BB142" i="2"/>
  <c r="BB141" i="2"/>
  <c r="BB140" i="2"/>
  <c r="BB139" i="2"/>
  <c r="BB138" i="2"/>
  <c r="BB137" i="2"/>
  <c r="BB136" i="2"/>
  <c r="BB135" i="2"/>
  <c r="BB134" i="2"/>
  <c r="BB133" i="2"/>
  <c r="BB132" i="2"/>
  <c r="BB128" i="2"/>
  <c r="BB129" i="2" s="1"/>
  <c r="BA148" i="2"/>
  <c r="BA147" i="2"/>
  <c r="BA146" i="2"/>
  <c r="BA145" i="2"/>
  <c r="BA144" i="2"/>
  <c r="BA143" i="2"/>
  <c r="BA142" i="2"/>
  <c r="BA141" i="2"/>
  <c r="BA140" i="2"/>
  <c r="BA139" i="2"/>
  <c r="BA138" i="2"/>
  <c r="BA137" i="2"/>
  <c r="BA136" i="2"/>
  <c r="BA135" i="2"/>
  <c r="BA134" i="2"/>
  <c r="BA133" i="2"/>
  <c r="BA132" i="2"/>
  <c r="BA128" i="2"/>
  <c r="BA129" i="2" s="1"/>
  <c r="AZ148" i="2"/>
  <c r="AZ147" i="2"/>
  <c r="AZ146" i="2"/>
  <c r="AZ145" i="2"/>
  <c r="AZ144" i="2"/>
  <c r="AZ143" i="2"/>
  <c r="AZ142" i="2"/>
  <c r="AZ141" i="2"/>
  <c r="AZ140" i="2"/>
  <c r="AZ139" i="2"/>
  <c r="AZ138" i="2"/>
  <c r="AZ137" i="2"/>
  <c r="AZ136" i="2"/>
  <c r="AZ135" i="2"/>
  <c r="AZ134" i="2"/>
  <c r="AZ133" i="2"/>
  <c r="AZ132" i="2"/>
  <c r="AZ128" i="2"/>
  <c r="AZ129" i="2" s="1"/>
  <c r="AS148" i="2"/>
  <c r="AS147" i="2"/>
  <c r="AS146" i="2"/>
  <c r="AS145" i="2"/>
  <c r="AS144" i="2"/>
  <c r="AS143" i="2"/>
  <c r="AS142" i="2"/>
  <c r="AS141" i="2"/>
  <c r="AS140" i="2"/>
  <c r="AS139" i="2"/>
  <c r="AS138" i="2"/>
  <c r="AS137" i="2"/>
  <c r="AS136" i="2"/>
  <c r="AS135" i="2"/>
  <c r="AS134" i="2"/>
  <c r="AS133" i="2"/>
  <c r="AS132" i="2"/>
  <c r="AS128" i="2"/>
  <c r="AS129" i="2" s="1"/>
  <c r="AN148" i="2"/>
  <c r="AN147" i="2"/>
  <c r="AN146" i="2"/>
  <c r="AN145" i="2"/>
  <c r="AN144" i="2"/>
  <c r="AN143" i="2"/>
  <c r="AN142" i="2"/>
  <c r="AN141" i="2"/>
  <c r="AN140" i="2"/>
  <c r="AN139" i="2"/>
  <c r="AN138" i="2"/>
  <c r="AN137" i="2"/>
  <c r="AN136" i="2"/>
  <c r="AN135" i="2"/>
  <c r="AN134" i="2"/>
  <c r="AN133" i="2"/>
  <c r="AN132" i="2"/>
  <c r="AN128" i="2"/>
  <c r="AN129" i="2" s="1"/>
  <c r="AM148" i="2"/>
  <c r="AM147" i="2"/>
  <c r="AM146" i="2"/>
  <c r="AM145" i="2"/>
  <c r="AM144" i="2"/>
  <c r="AM143" i="2"/>
  <c r="AM142" i="2"/>
  <c r="AM141" i="2"/>
  <c r="AM140" i="2"/>
  <c r="AM139" i="2"/>
  <c r="AM138" i="2"/>
  <c r="AM137" i="2"/>
  <c r="AM136" i="2"/>
  <c r="AM135" i="2"/>
  <c r="AM134" i="2"/>
  <c r="AM133" i="2"/>
  <c r="AM132" i="2"/>
  <c r="AM128" i="2"/>
  <c r="AM129" i="2" s="1"/>
  <c r="AI148" i="2"/>
  <c r="AI147" i="2"/>
  <c r="AI146" i="2"/>
  <c r="AI145" i="2"/>
  <c r="AI144" i="2"/>
  <c r="AI143" i="2"/>
  <c r="AI142" i="2"/>
  <c r="AI141" i="2"/>
  <c r="AI140" i="2"/>
  <c r="AI139" i="2"/>
  <c r="AI138" i="2"/>
  <c r="AI137" i="2"/>
  <c r="AI136" i="2"/>
  <c r="AI135" i="2"/>
  <c r="AI134" i="2"/>
  <c r="AI133" i="2"/>
  <c r="AI132" i="2"/>
  <c r="AI128" i="2"/>
  <c r="AI129" i="2" s="1"/>
  <c r="AC148" i="2"/>
  <c r="AC147" i="2"/>
  <c r="AC146" i="2"/>
  <c r="AC145" i="2"/>
  <c r="AC144" i="2"/>
  <c r="AC143" i="2"/>
  <c r="AC142" i="2"/>
  <c r="AC141" i="2"/>
  <c r="AC140" i="2"/>
  <c r="AC139" i="2"/>
  <c r="AC138" i="2"/>
  <c r="AC137" i="2"/>
  <c r="AC136" i="2"/>
  <c r="AC135" i="2"/>
  <c r="AC134" i="2"/>
  <c r="AC133" i="2"/>
  <c r="AC132" i="2"/>
  <c r="AC128" i="2"/>
  <c r="AC129" i="2" s="1"/>
  <c r="AA148" i="2"/>
  <c r="AA147" i="2"/>
  <c r="AA146" i="2"/>
  <c r="AA145" i="2"/>
  <c r="AA144" i="2"/>
  <c r="AA143" i="2"/>
  <c r="AA142" i="2"/>
  <c r="AA141" i="2"/>
  <c r="AA140" i="2"/>
  <c r="AA139" i="2"/>
  <c r="AA138" i="2"/>
  <c r="AA137" i="2"/>
  <c r="AA136" i="2"/>
  <c r="AA135" i="2"/>
  <c r="AA134" i="2"/>
  <c r="AA133" i="2"/>
  <c r="AA132" i="2"/>
  <c r="AA128" i="2"/>
  <c r="AA129" i="2" s="1"/>
  <c r="Z148" i="2"/>
  <c r="Z147" i="2"/>
  <c r="Z146" i="2"/>
  <c r="Z145" i="2"/>
  <c r="Z144" i="2"/>
  <c r="Z143" i="2"/>
  <c r="Z142" i="2"/>
  <c r="Z141" i="2"/>
  <c r="Z140" i="2"/>
  <c r="Z139" i="2"/>
  <c r="Z138" i="2"/>
  <c r="Z137" i="2"/>
  <c r="Z136" i="2"/>
  <c r="Z135" i="2"/>
  <c r="Z134" i="2"/>
  <c r="Z133" i="2"/>
  <c r="Z132" i="2"/>
  <c r="Z128" i="2"/>
  <c r="Z129" i="2" s="1"/>
  <c r="U148" i="2"/>
  <c r="U147" i="2"/>
  <c r="U146" i="2"/>
  <c r="U145" i="2"/>
  <c r="U144" i="2"/>
  <c r="U143" i="2"/>
  <c r="U142" i="2"/>
  <c r="U141" i="2"/>
  <c r="U140" i="2"/>
  <c r="U139" i="2"/>
  <c r="U138" i="2"/>
  <c r="U137" i="2"/>
  <c r="U136" i="2"/>
  <c r="U135" i="2"/>
  <c r="U134" i="2"/>
  <c r="U133" i="2"/>
  <c r="U132" i="2"/>
  <c r="U129" i="2"/>
  <c r="U128" i="2"/>
  <c r="N148" i="2"/>
  <c r="N147" i="2"/>
  <c r="N146" i="2"/>
  <c r="N145" i="2"/>
  <c r="N144" i="2"/>
  <c r="N143" i="2"/>
  <c r="N142" i="2"/>
  <c r="N141" i="2"/>
  <c r="N140" i="2"/>
  <c r="N139" i="2"/>
  <c r="N138" i="2"/>
  <c r="N137" i="2"/>
  <c r="N136" i="2"/>
  <c r="N135" i="2"/>
  <c r="N134" i="2"/>
  <c r="N133" i="2"/>
  <c r="N132" i="2"/>
  <c r="N128" i="2"/>
  <c r="N129" i="2" s="1"/>
  <c r="M148" i="2"/>
  <c r="M147" i="2"/>
  <c r="M146" i="2"/>
  <c r="M145" i="2"/>
  <c r="M144" i="2"/>
  <c r="M143" i="2"/>
  <c r="M142" i="2"/>
  <c r="M141" i="2"/>
  <c r="M140" i="2"/>
  <c r="M139" i="2"/>
  <c r="M138" i="2"/>
  <c r="M137" i="2"/>
  <c r="M136" i="2"/>
  <c r="M135" i="2"/>
  <c r="M134" i="2"/>
  <c r="M133" i="2"/>
  <c r="M132" i="2"/>
  <c r="M128" i="2"/>
  <c r="M129" i="2" s="1"/>
  <c r="E43" i="2"/>
  <c r="AO224" i="8" l="1"/>
  <c r="AN224" i="8"/>
  <c r="AM224" i="8"/>
  <c r="AL224" i="8"/>
  <c r="AK224" i="8"/>
  <c r="AJ224" i="8"/>
  <c r="AI224" i="8"/>
  <c r="AH224" i="8"/>
  <c r="AG224" i="8"/>
  <c r="AF224" i="8"/>
  <c r="AE224" i="8"/>
  <c r="AD224" i="8"/>
  <c r="AC224" i="8"/>
  <c r="AB224" i="8"/>
  <c r="AA224" i="8"/>
  <c r="Z224" i="8"/>
  <c r="Y224" i="8"/>
  <c r="X224" i="8"/>
  <c r="W224" i="8"/>
  <c r="V224" i="8"/>
  <c r="U224" i="8"/>
  <c r="T224" i="8"/>
  <c r="S224" i="8"/>
  <c r="R224" i="8"/>
  <c r="Q224" i="8"/>
  <c r="P224" i="8"/>
  <c r="O224" i="8"/>
  <c r="N224" i="8"/>
  <c r="M224" i="8"/>
  <c r="L224" i="8"/>
  <c r="K224" i="8"/>
  <c r="AO223" i="8"/>
  <c r="AN223" i="8"/>
  <c r="AM223" i="8"/>
  <c r="AL223" i="8"/>
  <c r="AK223" i="8"/>
  <c r="AJ223" i="8"/>
  <c r="AI223" i="8"/>
  <c r="AH223" i="8"/>
  <c r="AG223" i="8"/>
  <c r="AF223" i="8"/>
  <c r="AE223" i="8"/>
  <c r="AD223" i="8"/>
  <c r="AC223" i="8"/>
  <c r="AB223" i="8"/>
  <c r="AA223" i="8"/>
  <c r="Z223" i="8"/>
  <c r="Y223" i="8"/>
  <c r="X223" i="8"/>
  <c r="W223" i="8"/>
  <c r="V223" i="8"/>
  <c r="U223" i="8"/>
  <c r="T223" i="8"/>
  <c r="S223" i="8"/>
  <c r="R223" i="8"/>
  <c r="Q223" i="8"/>
  <c r="P223" i="8"/>
  <c r="O223" i="8"/>
  <c r="N223" i="8"/>
  <c r="M223" i="8"/>
  <c r="L223" i="8"/>
  <c r="K223" i="8"/>
  <c r="AO222" i="8"/>
  <c r="AN222" i="8"/>
  <c r="AM222" i="8"/>
  <c r="AL222" i="8"/>
  <c r="AK222" i="8"/>
  <c r="AJ222" i="8"/>
  <c r="AI222" i="8"/>
  <c r="AH222" i="8"/>
  <c r="AG222" i="8"/>
  <c r="AF222" i="8"/>
  <c r="AE222" i="8"/>
  <c r="AD222" i="8"/>
  <c r="AC222" i="8"/>
  <c r="AB222" i="8"/>
  <c r="AA222" i="8"/>
  <c r="Z222" i="8"/>
  <c r="Y222" i="8"/>
  <c r="X222" i="8"/>
  <c r="W222" i="8"/>
  <c r="V222" i="8"/>
  <c r="U222" i="8"/>
  <c r="T222" i="8"/>
  <c r="S222" i="8"/>
  <c r="R222" i="8"/>
  <c r="Q222" i="8"/>
  <c r="P222" i="8"/>
  <c r="O222" i="8"/>
  <c r="N222" i="8"/>
  <c r="M222" i="8"/>
  <c r="L222" i="8"/>
  <c r="K222" i="8"/>
  <c r="AO221" i="8"/>
  <c r="AN221" i="8"/>
  <c r="AM221" i="8"/>
  <c r="AL221" i="8"/>
  <c r="AK221" i="8"/>
  <c r="AJ221" i="8"/>
  <c r="AI221" i="8"/>
  <c r="AH221" i="8"/>
  <c r="AG221" i="8"/>
  <c r="AF221" i="8"/>
  <c r="AE221" i="8"/>
  <c r="AD221" i="8"/>
  <c r="AC221" i="8"/>
  <c r="AB221" i="8"/>
  <c r="AA221" i="8"/>
  <c r="Z221" i="8"/>
  <c r="Y221" i="8"/>
  <c r="X221" i="8"/>
  <c r="W221" i="8"/>
  <c r="V221" i="8"/>
  <c r="U221" i="8"/>
  <c r="T221" i="8"/>
  <c r="S221" i="8"/>
  <c r="R221" i="8"/>
  <c r="Q221" i="8"/>
  <c r="P221" i="8"/>
  <c r="O221" i="8"/>
  <c r="N221" i="8"/>
  <c r="M221" i="8"/>
  <c r="L221" i="8"/>
  <c r="K221" i="8"/>
  <c r="AO220" i="8"/>
  <c r="AN220" i="8"/>
  <c r="AM220" i="8"/>
  <c r="AL220" i="8"/>
  <c r="AK220" i="8"/>
  <c r="AJ220" i="8"/>
  <c r="AI220" i="8"/>
  <c r="AH220" i="8"/>
  <c r="AG220" i="8"/>
  <c r="AF220" i="8"/>
  <c r="AE220" i="8"/>
  <c r="AD220" i="8"/>
  <c r="AC220" i="8"/>
  <c r="AB220" i="8"/>
  <c r="AA220" i="8"/>
  <c r="Z220" i="8"/>
  <c r="Y220" i="8"/>
  <c r="X220" i="8"/>
  <c r="W220" i="8"/>
  <c r="V220" i="8"/>
  <c r="U220" i="8"/>
  <c r="T220" i="8"/>
  <c r="S220" i="8"/>
  <c r="R220" i="8"/>
  <c r="Q220" i="8"/>
  <c r="P220" i="8"/>
  <c r="O220" i="8"/>
  <c r="N220" i="8"/>
  <c r="M220" i="8"/>
  <c r="L220" i="8"/>
  <c r="K220" i="8"/>
  <c r="AO219" i="8"/>
  <c r="AN219" i="8"/>
  <c r="AM219" i="8"/>
  <c r="AL219" i="8"/>
  <c r="AK219" i="8"/>
  <c r="AJ219" i="8"/>
  <c r="AI219" i="8"/>
  <c r="AH219" i="8"/>
  <c r="AG219" i="8"/>
  <c r="AF219" i="8"/>
  <c r="AE219" i="8"/>
  <c r="AD219" i="8"/>
  <c r="AC219" i="8"/>
  <c r="AB219" i="8"/>
  <c r="AA219" i="8"/>
  <c r="Z219" i="8"/>
  <c r="Y219" i="8"/>
  <c r="X219" i="8"/>
  <c r="W219" i="8"/>
  <c r="V219" i="8"/>
  <c r="U219" i="8"/>
  <c r="T219" i="8"/>
  <c r="S219" i="8"/>
  <c r="R219" i="8"/>
  <c r="Q219" i="8"/>
  <c r="P219" i="8"/>
  <c r="O219" i="8"/>
  <c r="N219" i="8"/>
  <c r="M219" i="8"/>
  <c r="L219" i="8"/>
  <c r="K219" i="8"/>
  <c r="AO218" i="8"/>
  <c r="AN218" i="8"/>
  <c r="AM218" i="8"/>
  <c r="AL218" i="8"/>
  <c r="AK218" i="8"/>
  <c r="AJ218" i="8"/>
  <c r="AI218" i="8"/>
  <c r="AH218" i="8"/>
  <c r="AG218" i="8"/>
  <c r="AF218" i="8"/>
  <c r="AE218" i="8"/>
  <c r="AD218" i="8"/>
  <c r="AC218" i="8"/>
  <c r="AB218" i="8"/>
  <c r="AA218" i="8"/>
  <c r="Z218" i="8"/>
  <c r="Y218" i="8"/>
  <c r="X218" i="8"/>
  <c r="W218" i="8"/>
  <c r="V218" i="8"/>
  <c r="U218" i="8"/>
  <c r="T218" i="8"/>
  <c r="S218" i="8"/>
  <c r="R218" i="8"/>
  <c r="Q218" i="8"/>
  <c r="P218" i="8"/>
  <c r="O218" i="8"/>
  <c r="N218" i="8"/>
  <c r="M218" i="8"/>
  <c r="L218" i="8"/>
  <c r="K218" i="8"/>
  <c r="AO217" i="8"/>
  <c r="AN217" i="8"/>
  <c r="AM217" i="8"/>
  <c r="AL217" i="8"/>
  <c r="AK217" i="8"/>
  <c r="AJ217" i="8"/>
  <c r="AI217" i="8"/>
  <c r="AH217" i="8"/>
  <c r="AG217" i="8"/>
  <c r="AF217" i="8"/>
  <c r="AE217" i="8"/>
  <c r="AD217" i="8"/>
  <c r="AC217" i="8"/>
  <c r="AB217" i="8"/>
  <c r="AA217" i="8"/>
  <c r="Z217" i="8"/>
  <c r="Y217" i="8"/>
  <c r="X217" i="8"/>
  <c r="W217" i="8"/>
  <c r="V217" i="8"/>
  <c r="U217" i="8"/>
  <c r="T217" i="8"/>
  <c r="S217" i="8"/>
  <c r="R217" i="8"/>
  <c r="Q217" i="8"/>
  <c r="P217" i="8"/>
  <c r="O217" i="8"/>
  <c r="N217" i="8"/>
  <c r="M217" i="8"/>
  <c r="L217" i="8"/>
  <c r="K217" i="8"/>
  <c r="AO216" i="8"/>
  <c r="AN216" i="8"/>
  <c r="AM216" i="8"/>
  <c r="AL216" i="8"/>
  <c r="AK216" i="8"/>
  <c r="AJ216" i="8"/>
  <c r="AI216" i="8"/>
  <c r="AH216" i="8"/>
  <c r="AG216" i="8"/>
  <c r="AF216" i="8"/>
  <c r="AE216" i="8"/>
  <c r="AD216" i="8"/>
  <c r="AC216" i="8"/>
  <c r="AB216" i="8"/>
  <c r="AA216" i="8"/>
  <c r="Z216" i="8"/>
  <c r="Y216" i="8"/>
  <c r="X216" i="8"/>
  <c r="W216" i="8"/>
  <c r="V216" i="8"/>
  <c r="U216" i="8"/>
  <c r="T216" i="8"/>
  <c r="S216" i="8"/>
  <c r="R216" i="8"/>
  <c r="Q216" i="8"/>
  <c r="P216" i="8"/>
  <c r="O216" i="8"/>
  <c r="N216" i="8"/>
  <c r="M216" i="8"/>
  <c r="L216" i="8"/>
  <c r="K216" i="8"/>
  <c r="AO215" i="8"/>
  <c r="AN215" i="8"/>
  <c r="AM215" i="8"/>
  <c r="AL215" i="8"/>
  <c r="AK215" i="8"/>
  <c r="AJ215" i="8"/>
  <c r="AI215" i="8"/>
  <c r="AH215" i="8"/>
  <c r="AG215" i="8"/>
  <c r="AF215" i="8"/>
  <c r="AE215" i="8"/>
  <c r="AD215" i="8"/>
  <c r="AC215" i="8"/>
  <c r="AB215" i="8"/>
  <c r="AA215" i="8"/>
  <c r="Z215" i="8"/>
  <c r="Y215" i="8"/>
  <c r="X215" i="8"/>
  <c r="W215" i="8"/>
  <c r="V215" i="8"/>
  <c r="U215" i="8"/>
  <c r="T215" i="8"/>
  <c r="S215" i="8"/>
  <c r="R215" i="8"/>
  <c r="Q215" i="8"/>
  <c r="P215" i="8"/>
  <c r="O215" i="8"/>
  <c r="N215" i="8"/>
  <c r="M215" i="8"/>
  <c r="L215" i="8"/>
  <c r="K215" i="8"/>
  <c r="AO214" i="8"/>
  <c r="AN214" i="8"/>
  <c r="AM214" i="8"/>
  <c r="AL214" i="8"/>
  <c r="AK214" i="8"/>
  <c r="AJ214" i="8"/>
  <c r="AI214" i="8"/>
  <c r="AH214" i="8"/>
  <c r="AG214" i="8"/>
  <c r="AF214" i="8"/>
  <c r="AE214" i="8"/>
  <c r="AD214" i="8"/>
  <c r="AC214" i="8"/>
  <c r="AB214" i="8"/>
  <c r="AA214" i="8"/>
  <c r="Z214" i="8"/>
  <c r="Y214" i="8"/>
  <c r="X214" i="8"/>
  <c r="W214" i="8"/>
  <c r="V214" i="8"/>
  <c r="U214" i="8"/>
  <c r="T214" i="8"/>
  <c r="S214" i="8"/>
  <c r="R214" i="8"/>
  <c r="Q214" i="8"/>
  <c r="P214" i="8"/>
  <c r="O214" i="8"/>
  <c r="N214" i="8"/>
  <c r="M214" i="8"/>
  <c r="L214" i="8"/>
  <c r="K214" i="8"/>
  <c r="AO213" i="8"/>
  <c r="AN213" i="8"/>
  <c r="AM213" i="8"/>
  <c r="AL213" i="8"/>
  <c r="AK213" i="8"/>
  <c r="AJ213" i="8"/>
  <c r="AI213" i="8"/>
  <c r="AH213" i="8"/>
  <c r="AG213" i="8"/>
  <c r="AF213" i="8"/>
  <c r="AE213" i="8"/>
  <c r="AD213" i="8"/>
  <c r="AC213" i="8"/>
  <c r="AB213" i="8"/>
  <c r="AA213" i="8"/>
  <c r="Z213" i="8"/>
  <c r="Y213" i="8"/>
  <c r="X213" i="8"/>
  <c r="W213" i="8"/>
  <c r="V213" i="8"/>
  <c r="U213" i="8"/>
  <c r="T213" i="8"/>
  <c r="S213" i="8"/>
  <c r="R213" i="8"/>
  <c r="Q213" i="8"/>
  <c r="P213" i="8"/>
  <c r="O213" i="8"/>
  <c r="N213" i="8"/>
  <c r="M213" i="8"/>
  <c r="L213" i="8"/>
  <c r="K213" i="8"/>
  <c r="AO212" i="8"/>
  <c r="AN212" i="8"/>
  <c r="AM212" i="8"/>
  <c r="AL212" i="8"/>
  <c r="AK212" i="8"/>
  <c r="AJ212" i="8"/>
  <c r="AI212" i="8"/>
  <c r="AH212" i="8"/>
  <c r="AG212" i="8"/>
  <c r="AF212" i="8"/>
  <c r="AE212" i="8"/>
  <c r="AD212" i="8"/>
  <c r="AC212" i="8"/>
  <c r="AB212" i="8"/>
  <c r="AA212" i="8"/>
  <c r="Z212" i="8"/>
  <c r="Y212" i="8"/>
  <c r="X212" i="8"/>
  <c r="W212" i="8"/>
  <c r="V212" i="8"/>
  <c r="U212" i="8"/>
  <c r="T212" i="8"/>
  <c r="S212" i="8"/>
  <c r="R212" i="8"/>
  <c r="Q212" i="8"/>
  <c r="P212" i="8"/>
  <c r="O212" i="8"/>
  <c r="N212" i="8"/>
  <c r="M212" i="8"/>
  <c r="L212" i="8"/>
  <c r="K212" i="8"/>
  <c r="AO211" i="8"/>
  <c r="AN211" i="8"/>
  <c r="AM211" i="8"/>
  <c r="AL211" i="8"/>
  <c r="AK211" i="8"/>
  <c r="AJ211" i="8"/>
  <c r="AI211" i="8"/>
  <c r="AH211" i="8"/>
  <c r="AG211" i="8"/>
  <c r="AF211" i="8"/>
  <c r="AE211" i="8"/>
  <c r="AD211" i="8"/>
  <c r="AC211" i="8"/>
  <c r="AB211" i="8"/>
  <c r="AA211" i="8"/>
  <c r="Z211" i="8"/>
  <c r="Y211" i="8"/>
  <c r="X211" i="8"/>
  <c r="W211" i="8"/>
  <c r="V211" i="8"/>
  <c r="U211" i="8"/>
  <c r="T211" i="8"/>
  <c r="S211" i="8"/>
  <c r="R211" i="8"/>
  <c r="Q211" i="8"/>
  <c r="P211" i="8"/>
  <c r="O211" i="8"/>
  <c r="N211" i="8"/>
  <c r="M211" i="8"/>
  <c r="L211" i="8"/>
  <c r="K211" i="8"/>
  <c r="AO210" i="8"/>
  <c r="AN210" i="8"/>
  <c r="AM210" i="8"/>
  <c r="AL210" i="8"/>
  <c r="AK210" i="8"/>
  <c r="AJ210" i="8"/>
  <c r="AI210" i="8"/>
  <c r="AH210" i="8"/>
  <c r="AG210" i="8"/>
  <c r="AF210" i="8"/>
  <c r="AE210" i="8"/>
  <c r="AD210" i="8"/>
  <c r="AC210" i="8"/>
  <c r="AB210" i="8"/>
  <c r="AA210" i="8"/>
  <c r="Z210" i="8"/>
  <c r="Y210" i="8"/>
  <c r="X210" i="8"/>
  <c r="W210" i="8"/>
  <c r="V210" i="8"/>
  <c r="U210" i="8"/>
  <c r="T210" i="8"/>
  <c r="S210" i="8"/>
  <c r="R210" i="8"/>
  <c r="Q210" i="8"/>
  <c r="P210" i="8"/>
  <c r="O210" i="8"/>
  <c r="N210" i="8"/>
  <c r="M210" i="8"/>
  <c r="L210" i="8"/>
  <c r="K210" i="8"/>
  <c r="AO209" i="8"/>
  <c r="AN209" i="8"/>
  <c r="AM209" i="8"/>
  <c r="AL209" i="8"/>
  <c r="AK209" i="8"/>
  <c r="AJ209" i="8"/>
  <c r="AI209" i="8"/>
  <c r="AH209" i="8"/>
  <c r="AG209" i="8"/>
  <c r="AF209" i="8"/>
  <c r="AE209" i="8"/>
  <c r="AD209" i="8"/>
  <c r="AC209" i="8"/>
  <c r="AB209" i="8"/>
  <c r="AA209" i="8"/>
  <c r="Z209" i="8"/>
  <c r="Y209" i="8"/>
  <c r="X209" i="8"/>
  <c r="W209" i="8"/>
  <c r="V209" i="8"/>
  <c r="U209" i="8"/>
  <c r="T209" i="8"/>
  <c r="S209" i="8"/>
  <c r="R209" i="8"/>
  <c r="Q209" i="8"/>
  <c r="P209" i="8"/>
  <c r="O209" i="8"/>
  <c r="N209" i="8"/>
  <c r="M209" i="8"/>
  <c r="L209" i="8"/>
  <c r="K209" i="8"/>
  <c r="AO208" i="8"/>
  <c r="AN208" i="8"/>
  <c r="AM208" i="8"/>
  <c r="AL208" i="8"/>
  <c r="AK208" i="8"/>
  <c r="AJ208" i="8"/>
  <c r="AI208" i="8"/>
  <c r="AH208" i="8"/>
  <c r="AG208" i="8"/>
  <c r="AF208" i="8"/>
  <c r="AE208" i="8"/>
  <c r="AD208" i="8"/>
  <c r="AC208" i="8"/>
  <c r="AB208" i="8"/>
  <c r="AA208" i="8"/>
  <c r="Z208" i="8"/>
  <c r="Y208" i="8"/>
  <c r="X208" i="8"/>
  <c r="W208" i="8"/>
  <c r="V208" i="8"/>
  <c r="U208" i="8"/>
  <c r="T208" i="8"/>
  <c r="S208" i="8"/>
  <c r="R208" i="8"/>
  <c r="Q208" i="8"/>
  <c r="P208" i="8"/>
  <c r="O208" i="8"/>
  <c r="N208" i="8"/>
  <c r="M208" i="8"/>
  <c r="L208" i="8"/>
  <c r="K208" i="8"/>
  <c r="AO207" i="8"/>
  <c r="AN207" i="8"/>
  <c r="AM207" i="8"/>
  <c r="AL207" i="8"/>
  <c r="AK207" i="8"/>
  <c r="AJ207" i="8"/>
  <c r="AI207" i="8"/>
  <c r="AH207" i="8"/>
  <c r="AG207" i="8"/>
  <c r="AF207" i="8"/>
  <c r="AE207" i="8"/>
  <c r="AD207" i="8"/>
  <c r="AC207" i="8"/>
  <c r="AB207" i="8"/>
  <c r="AA207" i="8"/>
  <c r="Z207" i="8"/>
  <c r="Y207" i="8"/>
  <c r="X207" i="8"/>
  <c r="W207" i="8"/>
  <c r="V207" i="8"/>
  <c r="U207" i="8"/>
  <c r="T207" i="8"/>
  <c r="S207" i="8"/>
  <c r="R207" i="8"/>
  <c r="Q207" i="8"/>
  <c r="P207" i="8"/>
  <c r="O207" i="8"/>
  <c r="N207" i="8"/>
  <c r="M207" i="8"/>
  <c r="L207" i="8"/>
  <c r="K207" i="8"/>
  <c r="AO206" i="8"/>
  <c r="AN206" i="8"/>
  <c r="AM206" i="8"/>
  <c r="AL206" i="8"/>
  <c r="AK206" i="8"/>
  <c r="AJ206" i="8"/>
  <c r="AI206" i="8"/>
  <c r="AH206" i="8"/>
  <c r="AG206" i="8"/>
  <c r="AF206" i="8"/>
  <c r="AE206" i="8"/>
  <c r="AD206" i="8"/>
  <c r="AC206" i="8"/>
  <c r="AB206" i="8"/>
  <c r="AA206" i="8"/>
  <c r="Z206" i="8"/>
  <c r="Y206" i="8"/>
  <c r="X206" i="8"/>
  <c r="W206" i="8"/>
  <c r="V206" i="8"/>
  <c r="U206" i="8"/>
  <c r="T206" i="8"/>
  <c r="S206" i="8"/>
  <c r="R206" i="8"/>
  <c r="Q206" i="8"/>
  <c r="P206" i="8"/>
  <c r="O206" i="8"/>
  <c r="N206" i="8"/>
  <c r="M206" i="8"/>
  <c r="L206" i="8"/>
  <c r="K206" i="8"/>
  <c r="AO205" i="8"/>
  <c r="AN205" i="8"/>
  <c r="AM205" i="8"/>
  <c r="AL205" i="8"/>
  <c r="AK205" i="8"/>
  <c r="AJ205" i="8"/>
  <c r="AI205" i="8"/>
  <c r="AH205" i="8"/>
  <c r="AG205" i="8"/>
  <c r="AF205" i="8"/>
  <c r="AE205" i="8"/>
  <c r="AD205" i="8"/>
  <c r="AC205" i="8"/>
  <c r="AB205" i="8"/>
  <c r="AA205" i="8"/>
  <c r="Z205" i="8"/>
  <c r="Y205" i="8"/>
  <c r="X205" i="8"/>
  <c r="W205" i="8"/>
  <c r="V205" i="8"/>
  <c r="U205" i="8"/>
  <c r="T205" i="8"/>
  <c r="S205" i="8"/>
  <c r="R205" i="8"/>
  <c r="Q205" i="8"/>
  <c r="P205" i="8"/>
  <c r="O205" i="8"/>
  <c r="N205" i="8"/>
  <c r="M205" i="8"/>
  <c r="L205" i="8"/>
  <c r="K205" i="8"/>
  <c r="AO204" i="8"/>
  <c r="AN204" i="8"/>
  <c r="AM204" i="8"/>
  <c r="AL204" i="8"/>
  <c r="AK204" i="8"/>
  <c r="AJ204" i="8"/>
  <c r="AI204" i="8"/>
  <c r="AH204" i="8"/>
  <c r="AG204" i="8"/>
  <c r="AF204" i="8"/>
  <c r="AE204" i="8"/>
  <c r="AD204" i="8"/>
  <c r="AC204" i="8"/>
  <c r="AB204" i="8"/>
  <c r="AA204" i="8"/>
  <c r="Z204" i="8"/>
  <c r="Y204" i="8"/>
  <c r="X204" i="8"/>
  <c r="W204" i="8"/>
  <c r="V204" i="8"/>
  <c r="U204" i="8"/>
  <c r="T204" i="8"/>
  <c r="S204" i="8"/>
  <c r="R204" i="8"/>
  <c r="Q204" i="8"/>
  <c r="P204" i="8"/>
  <c r="O204" i="8"/>
  <c r="N204" i="8"/>
  <c r="M204" i="8"/>
  <c r="L204" i="8"/>
  <c r="K204" i="8"/>
  <c r="AO203" i="8"/>
  <c r="AN203" i="8"/>
  <c r="AM203" i="8"/>
  <c r="AL203" i="8"/>
  <c r="AK203" i="8"/>
  <c r="AJ203" i="8"/>
  <c r="AI203" i="8"/>
  <c r="AH203" i="8"/>
  <c r="AG203" i="8"/>
  <c r="AF203" i="8"/>
  <c r="AE203" i="8"/>
  <c r="AD203" i="8"/>
  <c r="AC203" i="8"/>
  <c r="AB203" i="8"/>
  <c r="AA203" i="8"/>
  <c r="Z203" i="8"/>
  <c r="Y203" i="8"/>
  <c r="X203" i="8"/>
  <c r="W203" i="8"/>
  <c r="V203" i="8"/>
  <c r="U203" i="8"/>
  <c r="T203" i="8"/>
  <c r="S203" i="8"/>
  <c r="R203" i="8"/>
  <c r="Q203" i="8"/>
  <c r="P203" i="8"/>
  <c r="O203" i="8"/>
  <c r="N203" i="8"/>
  <c r="M203" i="8"/>
  <c r="L203" i="8"/>
  <c r="K203" i="8"/>
  <c r="AO202" i="8"/>
  <c r="AN202" i="8"/>
  <c r="AM202" i="8"/>
  <c r="AL202" i="8"/>
  <c r="AK202" i="8"/>
  <c r="AJ202" i="8"/>
  <c r="AI202" i="8"/>
  <c r="AH202" i="8"/>
  <c r="AG202" i="8"/>
  <c r="AF202" i="8"/>
  <c r="AE202" i="8"/>
  <c r="AD202" i="8"/>
  <c r="AC202" i="8"/>
  <c r="AB202" i="8"/>
  <c r="AA202" i="8"/>
  <c r="Z202" i="8"/>
  <c r="Y202" i="8"/>
  <c r="X202" i="8"/>
  <c r="W202" i="8"/>
  <c r="V202" i="8"/>
  <c r="U202" i="8"/>
  <c r="T202" i="8"/>
  <c r="S202" i="8"/>
  <c r="R202" i="8"/>
  <c r="Q202" i="8"/>
  <c r="P202" i="8"/>
  <c r="O202" i="8"/>
  <c r="N202" i="8"/>
  <c r="M202" i="8"/>
  <c r="L202" i="8"/>
  <c r="K202" i="8"/>
  <c r="AO201" i="8"/>
  <c r="AN201" i="8"/>
  <c r="AM201" i="8"/>
  <c r="AL201" i="8"/>
  <c r="AK201" i="8"/>
  <c r="AJ201" i="8"/>
  <c r="AI201" i="8"/>
  <c r="AH201" i="8"/>
  <c r="AG201" i="8"/>
  <c r="AF201" i="8"/>
  <c r="AE201" i="8"/>
  <c r="AD201" i="8"/>
  <c r="AC201" i="8"/>
  <c r="AB201" i="8"/>
  <c r="AA201" i="8"/>
  <c r="Z201" i="8"/>
  <c r="Y201" i="8"/>
  <c r="X201" i="8"/>
  <c r="W201" i="8"/>
  <c r="V201" i="8"/>
  <c r="U201" i="8"/>
  <c r="T201" i="8"/>
  <c r="S201" i="8"/>
  <c r="R201" i="8"/>
  <c r="Q201" i="8"/>
  <c r="P201" i="8"/>
  <c r="O201" i="8"/>
  <c r="N201" i="8"/>
  <c r="M201" i="8"/>
  <c r="L201" i="8"/>
  <c r="K201" i="8"/>
  <c r="AO200" i="8"/>
  <c r="AN200" i="8"/>
  <c r="AM200" i="8"/>
  <c r="AL200" i="8"/>
  <c r="AK200" i="8"/>
  <c r="AJ200" i="8"/>
  <c r="AI200" i="8"/>
  <c r="AH200" i="8"/>
  <c r="AG200" i="8"/>
  <c r="AF200" i="8"/>
  <c r="AE200" i="8"/>
  <c r="AD200" i="8"/>
  <c r="AC200" i="8"/>
  <c r="AB200" i="8"/>
  <c r="AA200" i="8"/>
  <c r="Z200" i="8"/>
  <c r="Y200" i="8"/>
  <c r="X200" i="8"/>
  <c r="W200" i="8"/>
  <c r="V200" i="8"/>
  <c r="U200" i="8"/>
  <c r="T200" i="8"/>
  <c r="S200" i="8"/>
  <c r="R200" i="8"/>
  <c r="Q200" i="8"/>
  <c r="P200" i="8"/>
  <c r="O200" i="8"/>
  <c r="N200" i="8"/>
  <c r="M200" i="8"/>
  <c r="L200" i="8"/>
  <c r="K200" i="8"/>
  <c r="AO199" i="8"/>
  <c r="AN199" i="8"/>
  <c r="AM199" i="8"/>
  <c r="AL199" i="8"/>
  <c r="AK199" i="8"/>
  <c r="AJ199" i="8"/>
  <c r="AI199" i="8"/>
  <c r="AH199" i="8"/>
  <c r="AG199" i="8"/>
  <c r="AF199" i="8"/>
  <c r="AE199" i="8"/>
  <c r="AD199" i="8"/>
  <c r="AC199" i="8"/>
  <c r="AB199" i="8"/>
  <c r="AA199" i="8"/>
  <c r="Z199" i="8"/>
  <c r="Y199" i="8"/>
  <c r="X199" i="8"/>
  <c r="W199" i="8"/>
  <c r="V199" i="8"/>
  <c r="U199" i="8"/>
  <c r="T199" i="8"/>
  <c r="S199" i="8"/>
  <c r="R199" i="8"/>
  <c r="Q199" i="8"/>
  <c r="P199" i="8"/>
  <c r="O199" i="8"/>
  <c r="N199" i="8"/>
  <c r="M199" i="8"/>
  <c r="L199" i="8"/>
  <c r="K199" i="8"/>
  <c r="AO198" i="8"/>
  <c r="AN198" i="8"/>
  <c r="AM198" i="8"/>
  <c r="AL198" i="8"/>
  <c r="AK198" i="8"/>
  <c r="AJ198" i="8"/>
  <c r="AI198" i="8"/>
  <c r="AH198" i="8"/>
  <c r="AG198" i="8"/>
  <c r="AF198" i="8"/>
  <c r="AE198" i="8"/>
  <c r="AD198" i="8"/>
  <c r="AC198" i="8"/>
  <c r="AB198" i="8"/>
  <c r="AA198" i="8"/>
  <c r="Z198" i="8"/>
  <c r="Y198" i="8"/>
  <c r="X198" i="8"/>
  <c r="W198" i="8"/>
  <c r="V198" i="8"/>
  <c r="U198" i="8"/>
  <c r="T198" i="8"/>
  <c r="S198" i="8"/>
  <c r="R198" i="8"/>
  <c r="Q198" i="8"/>
  <c r="P198" i="8"/>
  <c r="O198" i="8"/>
  <c r="N198" i="8"/>
  <c r="M198" i="8"/>
  <c r="L198" i="8"/>
  <c r="K198" i="8"/>
  <c r="AG195" i="8"/>
  <c r="AF195" i="8"/>
  <c r="AO194" i="8"/>
  <c r="AO195" i="8" s="1"/>
  <c r="AN194" i="8"/>
  <c r="AN195" i="8" s="1"/>
  <c r="AM194" i="8"/>
  <c r="AM195" i="8" s="1"/>
  <c r="AL194" i="8"/>
  <c r="AL195" i="8" s="1"/>
  <c r="AK194" i="8"/>
  <c r="AK195" i="8" s="1"/>
  <c r="AJ194" i="8"/>
  <c r="AJ195" i="8" s="1"/>
  <c r="AI194" i="8"/>
  <c r="AI195" i="8" s="1"/>
  <c r="AH194" i="8"/>
  <c r="AH195" i="8" s="1"/>
  <c r="AG194" i="8"/>
  <c r="AF194" i="8"/>
  <c r="AE194" i="8"/>
  <c r="AE195" i="8" s="1"/>
  <c r="AD194" i="8"/>
  <c r="AD195" i="8" s="1"/>
  <c r="AC194" i="8"/>
  <c r="AC195" i="8" s="1"/>
  <c r="AB194" i="8"/>
  <c r="AB195" i="8" s="1"/>
  <c r="AA194" i="8"/>
  <c r="AA195" i="8" s="1"/>
  <c r="Z194" i="8"/>
  <c r="Z195" i="8" s="1"/>
  <c r="Y194" i="8"/>
  <c r="Y195" i="8" s="1"/>
  <c r="X194" i="8"/>
  <c r="X195" i="8" s="1"/>
  <c r="W194" i="8"/>
  <c r="W195" i="8" s="1"/>
  <c r="V194" i="8"/>
  <c r="V195" i="8" s="1"/>
  <c r="U194" i="8"/>
  <c r="U195" i="8" s="1"/>
  <c r="T194" i="8"/>
  <c r="T195" i="8" s="1"/>
  <c r="S194" i="8"/>
  <c r="S195" i="8" s="1"/>
  <c r="R194" i="8"/>
  <c r="R195" i="8" s="1"/>
  <c r="Q194" i="8"/>
  <c r="Q195" i="8" s="1"/>
  <c r="P194" i="8"/>
  <c r="P195" i="8" s="1"/>
  <c r="O194" i="8"/>
  <c r="O195" i="8" s="1"/>
  <c r="N194" i="8"/>
  <c r="N195" i="8" s="1"/>
  <c r="M194" i="8"/>
  <c r="M195" i="8" s="1"/>
  <c r="L194" i="8"/>
  <c r="L195" i="8" s="1"/>
  <c r="K194" i="8"/>
  <c r="K195" i="8" s="1"/>
  <c r="DD67" i="3"/>
  <c r="DC67" i="3"/>
  <c r="DB67" i="3"/>
  <c r="DD66" i="3"/>
  <c r="DC66" i="3"/>
  <c r="DB66" i="3"/>
  <c r="DD65" i="3"/>
  <c r="DC65" i="3"/>
  <c r="DB65" i="3"/>
  <c r="DD64" i="3"/>
  <c r="DC64" i="3"/>
  <c r="DB64" i="3"/>
  <c r="DD63" i="3"/>
  <c r="DC63" i="3"/>
  <c r="DB63" i="3"/>
  <c r="DD62" i="3"/>
  <c r="DC62" i="3"/>
  <c r="DB62" i="3"/>
  <c r="DD61" i="3"/>
  <c r="DC61" i="3"/>
  <c r="DB61" i="3"/>
  <c r="DD60" i="3"/>
  <c r="DC60" i="3"/>
  <c r="DB60" i="3"/>
  <c r="DD59" i="3"/>
  <c r="DC59" i="3"/>
  <c r="DB59" i="3"/>
  <c r="DD58" i="3"/>
  <c r="DC58" i="3"/>
  <c r="DB58" i="3"/>
  <c r="DD57" i="3"/>
  <c r="DC57" i="3"/>
  <c r="DB57" i="3"/>
  <c r="DD56" i="3"/>
  <c r="DC56" i="3"/>
  <c r="DB56" i="3"/>
  <c r="DD55" i="3"/>
  <c r="DC55" i="3"/>
  <c r="DB55" i="3"/>
  <c r="DD54" i="3"/>
  <c r="DC54" i="3"/>
  <c r="DB54" i="3"/>
  <c r="DD53" i="3"/>
  <c r="DC53" i="3"/>
  <c r="DB53" i="3"/>
  <c r="DD52" i="3"/>
  <c r="DC52" i="3"/>
  <c r="DB52" i="3"/>
  <c r="DD51" i="3"/>
  <c r="DC51" i="3"/>
  <c r="DB51" i="3"/>
  <c r="DD50" i="3"/>
  <c r="DC50" i="3"/>
  <c r="DB50" i="3"/>
  <c r="DD49" i="3"/>
  <c r="DC49" i="3"/>
  <c r="DB49" i="3"/>
  <c r="DB46" i="3"/>
  <c r="DD45" i="3"/>
  <c r="DD46" i="3" s="1"/>
  <c r="DC45" i="3"/>
  <c r="DC46" i="3" s="1"/>
  <c r="DB45" i="3"/>
  <c r="CL67" i="3"/>
  <c r="CK67" i="3"/>
  <c r="CL66" i="3"/>
  <c r="CK66" i="3"/>
  <c r="CL65" i="3"/>
  <c r="CK65" i="3"/>
  <c r="CL64" i="3"/>
  <c r="CK64" i="3"/>
  <c r="CL63" i="3"/>
  <c r="CK63" i="3"/>
  <c r="CL62" i="3"/>
  <c r="CK62" i="3"/>
  <c r="CL61" i="3"/>
  <c r="CK61" i="3"/>
  <c r="CL60" i="3"/>
  <c r="CK60" i="3"/>
  <c r="CL59" i="3"/>
  <c r="CK59" i="3"/>
  <c r="CL58" i="3"/>
  <c r="CK58" i="3"/>
  <c r="CL57" i="3"/>
  <c r="CK57" i="3"/>
  <c r="CL56" i="3"/>
  <c r="CK56" i="3"/>
  <c r="CL55" i="3"/>
  <c r="CK55" i="3"/>
  <c r="CL54" i="3"/>
  <c r="CK54" i="3"/>
  <c r="CL53" i="3"/>
  <c r="CK53" i="3"/>
  <c r="CL52" i="3"/>
  <c r="CK52" i="3"/>
  <c r="CL51" i="3"/>
  <c r="CK51" i="3"/>
  <c r="CL50" i="3"/>
  <c r="CK50" i="3"/>
  <c r="CL49" i="3"/>
  <c r="CK49" i="3"/>
  <c r="CL46" i="3"/>
  <c r="CL45" i="3"/>
  <c r="CK45" i="3"/>
  <c r="CK46" i="3" s="1"/>
  <c r="BW67" i="3"/>
  <c r="BW66" i="3"/>
  <c r="BW65" i="3"/>
  <c r="BW64" i="3"/>
  <c r="BW63" i="3"/>
  <c r="BW62" i="3"/>
  <c r="BW61" i="3"/>
  <c r="BW60" i="3"/>
  <c r="BW59" i="3"/>
  <c r="BW58" i="3"/>
  <c r="BW57" i="3"/>
  <c r="BW56" i="3"/>
  <c r="BW55" i="3"/>
  <c r="BW54" i="3"/>
  <c r="BW53" i="3"/>
  <c r="BW52" i="3"/>
  <c r="BW51" i="3"/>
  <c r="BW50" i="3"/>
  <c r="BW49" i="3"/>
  <c r="BW45" i="3"/>
  <c r="BW46" i="3" s="1"/>
  <c r="BS67" i="3"/>
  <c r="BR67" i="3"/>
  <c r="BQ67" i="3"/>
  <c r="BP67" i="3"/>
  <c r="BS66" i="3"/>
  <c r="BR66" i="3"/>
  <c r="BQ66" i="3"/>
  <c r="BP66" i="3"/>
  <c r="BS65" i="3"/>
  <c r="BR65" i="3"/>
  <c r="BQ65" i="3"/>
  <c r="BP65" i="3"/>
  <c r="BS64" i="3"/>
  <c r="BR64" i="3"/>
  <c r="BQ64" i="3"/>
  <c r="BP64" i="3"/>
  <c r="BS63" i="3"/>
  <c r="BR63" i="3"/>
  <c r="BQ63" i="3"/>
  <c r="BP63" i="3"/>
  <c r="BS62" i="3"/>
  <c r="BR62" i="3"/>
  <c r="BQ62" i="3"/>
  <c r="BP62" i="3"/>
  <c r="BS61" i="3"/>
  <c r="BR61" i="3"/>
  <c r="BQ61" i="3"/>
  <c r="BP61" i="3"/>
  <c r="BS60" i="3"/>
  <c r="BR60" i="3"/>
  <c r="BQ60" i="3"/>
  <c r="BP60" i="3"/>
  <c r="BS59" i="3"/>
  <c r="BR59" i="3"/>
  <c r="BQ59" i="3"/>
  <c r="BP59" i="3"/>
  <c r="BS58" i="3"/>
  <c r="BR58" i="3"/>
  <c r="BQ58" i="3"/>
  <c r="BP58" i="3"/>
  <c r="BS57" i="3"/>
  <c r="BR57" i="3"/>
  <c r="BQ57" i="3"/>
  <c r="BP57" i="3"/>
  <c r="BS56" i="3"/>
  <c r="BR56" i="3"/>
  <c r="BQ56" i="3"/>
  <c r="BP56" i="3"/>
  <c r="BS55" i="3"/>
  <c r="BR55" i="3"/>
  <c r="BQ55" i="3"/>
  <c r="BP55" i="3"/>
  <c r="BS54" i="3"/>
  <c r="BR54" i="3"/>
  <c r="BQ54" i="3"/>
  <c r="BP54" i="3"/>
  <c r="BS53" i="3"/>
  <c r="BR53" i="3"/>
  <c r="BQ53" i="3"/>
  <c r="BP53" i="3"/>
  <c r="BS52" i="3"/>
  <c r="BR52" i="3"/>
  <c r="BQ52" i="3"/>
  <c r="BP52" i="3"/>
  <c r="BS51" i="3"/>
  <c r="BR51" i="3"/>
  <c r="BQ51" i="3"/>
  <c r="BP51" i="3"/>
  <c r="BS50" i="3"/>
  <c r="BR50" i="3"/>
  <c r="BQ50" i="3"/>
  <c r="BP50" i="3"/>
  <c r="BS49" i="3"/>
  <c r="BR49" i="3"/>
  <c r="BQ49" i="3"/>
  <c r="BP49" i="3"/>
  <c r="BS46" i="3"/>
  <c r="BS45" i="3"/>
  <c r="BR45" i="3"/>
  <c r="BR46" i="3" s="1"/>
  <c r="BQ45" i="3"/>
  <c r="BQ46" i="3" s="1"/>
  <c r="BP45" i="3"/>
  <c r="BP46" i="3" s="1"/>
  <c r="BM67" i="3"/>
  <c r="BM66" i="3"/>
  <c r="BM65" i="3"/>
  <c r="BM64" i="3"/>
  <c r="BM63" i="3"/>
  <c r="BM62" i="3"/>
  <c r="BM61" i="3"/>
  <c r="BM60" i="3"/>
  <c r="BM59" i="3"/>
  <c r="BM58" i="3"/>
  <c r="BM57" i="3"/>
  <c r="BM56" i="3"/>
  <c r="BM55" i="3"/>
  <c r="BM54" i="3"/>
  <c r="BM53" i="3"/>
  <c r="BM52" i="3"/>
  <c r="BM51" i="3"/>
  <c r="BM50" i="3"/>
  <c r="BM49" i="3"/>
  <c r="BM45" i="3"/>
  <c r="BM46" i="3" s="1"/>
  <c r="BG67" i="3"/>
  <c r="BG66" i="3"/>
  <c r="BG65" i="3"/>
  <c r="BG64" i="3"/>
  <c r="BG63" i="3"/>
  <c r="BG62" i="3"/>
  <c r="BG61" i="3"/>
  <c r="BG60" i="3"/>
  <c r="BG59" i="3"/>
  <c r="BG58" i="3"/>
  <c r="BG57" i="3"/>
  <c r="BG56" i="3"/>
  <c r="BG55" i="3"/>
  <c r="BG54" i="3"/>
  <c r="BG53" i="3"/>
  <c r="BG52" i="3"/>
  <c r="BG51" i="3"/>
  <c r="BG50" i="3"/>
  <c r="BG49" i="3"/>
  <c r="BG45" i="3"/>
  <c r="BG46" i="3" s="1"/>
  <c r="BE67" i="3"/>
  <c r="BD67" i="3"/>
  <c r="BE66" i="3"/>
  <c r="BD66" i="3"/>
  <c r="BE65" i="3"/>
  <c r="BD65" i="3"/>
  <c r="BE64" i="3"/>
  <c r="BD64" i="3"/>
  <c r="BE63" i="3"/>
  <c r="BD63" i="3"/>
  <c r="BE62" i="3"/>
  <c r="BD62" i="3"/>
  <c r="BE61" i="3"/>
  <c r="BD61" i="3"/>
  <c r="BE60" i="3"/>
  <c r="BD60" i="3"/>
  <c r="BE59" i="3"/>
  <c r="BD59" i="3"/>
  <c r="BE58" i="3"/>
  <c r="BD58" i="3"/>
  <c r="BE57" i="3"/>
  <c r="BD57" i="3"/>
  <c r="BE56" i="3"/>
  <c r="BD56" i="3"/>
  <c r="BE55" i="3"/>
  <c r="BD55" i="3"/>
  <c r="BE54" i="3"/>
  <c r="BD54" i="3"/>
  <c r="BE53" i="3"/>
  <c r="BD53" i="3"/>
  <c r="BE52" i="3"/>
  <c r="BD52" i="3"/>
  <c r="BE51" i="3"/>
  <c r="BD51" i="3"/>
  <c r="BE50" i="3"/>
  <c r="BD50" i="3"/>
  <c r="BE49" i="3"/>
  <c r="BD49" i="3"/>
  <c r="BE45" i="3"/>
  <c r="BE46" i="3" s="1"/>
  <c r="BD45" i="3"/>
  <c r="BD46" i="3" s="1"/>
  <c r="AZ67" i="3"/>
  <c r="AY67" i="3"/>
  <c r="AZ66" i="3"/>
  <c r="AY66" i="3"/>
  <c r="AZ65" i="3"/>
  <c r="AY65" i="3"/>
  <c r="AZ64" i="3"/>
  <c r="AY64" i="3"/>
  <c r="AZ63" i="3"/>
  <c r="AY63" i="3"/>
  <c r="AZ62" i="3"/>
  <c r="AY62" i="3"/>
  <c r="AZ61" i="3"/>
  <c r="AY61" i="3"/>
  <c r="AZ60" i="3"/>
  <c r="AY60" i="3"/>
  <c r="AZ59" i="3"/>
  <c r="AY59" i="3"/>
  <c r="AZ58" i="3"/>
  <c r="AY58" i="3"/>
  <c r="AZ57" i="3"/>
  <c r="AY57" i="3"/>
  <c r="AZ56" i="3"/>
  <c r="AY56" i="3"/>
  <c r="AZ55" i="3"/>
  <c r="AY55" i="3"/>
  <c r="AZ54" i="3"/>
  <c r="AY54" i="3"/>
  <c r="AZ53" i="3"/>
  <c r="AY53" i="3"/>
  <c r="AZ52" i="3"/>
  <c r="AY52" i="3"/>
  <c r="AZ51" i="3"/>
  <c r="AY51" i="3"/>
  <c r="AZ50" i="3"/>
  <c r="AY50" i="3"/>
  <c r="AZ49" i="3"/>
  <c r="AY49" i="3"/>
  <c r="AZ45" i="3"/>
  <c r="AZ46" i="3" s="1"/>
  <c r="AY45" i="3"/>
  <c r="AY46" i="3" s="1"/>
  <c r="AT67" i="3"/>
  <c r="AS67" i="3"/>
  <c r="AT66" i="3"/>
  <c r="AS66" i="3"/>
  <c r="AT65" i="3"/>
  <c r="AS65" i="3"/>
  <c r="AT64" i="3"/>
  <c r="AS64" i="3"/>
  <c r="AT63" i="3"/>
  <c r="AS63" i="3"/>
  <c r="AT62" i="3"/>
  <c r="AS62" i="3"/>
  <c r="AT61" i="3"/>
  <c r="AS61" i="3"/>
  <c r="AT60" i="3"/>
  <c r="AS60" i="3"/>
  <c r="AT59" i="3"/>
  <c r="AS59" i="3"/>
  <c r="AT58" i="3"/>
  <c r="AS58" i="3"/>
  <c r="AT57" i="3"/>
  <c r="AS57" i="3"/>
  <c r="AT56" i="3"/>
  <c r="AS56" i="3"/>
  <c r="AT55" i="3"/>
  <c r="AS55" i="3"/>
  <c r="AT54" i="3"/>
  <c r="AS54" i="3"/>
  <c r="AT53" i="3"/>
  <c r="AS53" i="3"/>
  <c r="AT52" i="3"/>
  <c r="AS52" i="3"/>
  <c r="AT51" i="3"/>
  <c r="AS51" i="3"/>
  <c r="AT50" i="3"/>
  <c r="AS50" i="3"/>
  <c r="AT49" i="3"/>
  <c r="AS49" i="3"/>
  <c r="AT45" i="3"/>
  <c r="AT46" i="3" s="1"/>
  <c r="AS45" i="3"/>
  <c r="AS46" i="3" s="1"/>
  <c r="AD67" i="3"/>
  <c r="AD66" i="3"/>
  <c r="AD65" i="3"/>
  <c r="AD64" i="3"/>
  <c r="AD63" i="3"/>
  <c r="AD62" i="3"/>
  <c r="AD61" i="3"/>
  <c r="AD60" i="3"/>
  <c r="AD59" i="3"/>
  <c r="AD58" i="3"/>
  <c r="AD57" i="3"/>
  <c r="AD56" i="3"/>
  <c r="AD55" i="3"/>
  <c r="AD54" i="3"/>
  <c r="AD53" i="3"/>
  <c r="AD52" i="3"/>
  <c r="AD51" i="3"/>
  <c r="AD50" i="3"/>
  <c r="AD49" i="3"/>
  <c r="AD45" i="3"/>
  <c r="AD46" i="3" s="1"/>
  <c r="AH67" i="3"/>
  <c r="AH66" i="3"/>
  <c r="AH65" i="3"/>
  <c r="AH64" i="3"/>
  <c r="AH63" i="3"/>
  <c r="AH62" i="3"/>
  <c r="AH61" i="3"/>
  <c r="AH60" i="3"/>
  <c r="AH59" i="3"/>
  <c r="AH58" i="3"/>
  <c r="AH57" i="3"/>
  <c r="AH56" i="3"/>
  <c r="AH55" i="3"/>
  <c r="AH54" i="3"/>
  <c r="AH53" i="3"/>
  <c r="AH52" i="3"/>
  <c r="AH51" i="3"/>
  <c r="AH50" i="3"/>
  <c r="AH49" i="3"/>
  <c r="AH45" i="3"/>
  <c r="AH46" i="3" s="1"/>
  <c r="AO67" i="3"/>
  <c r="AO66" i="3"/>
  <c r="AO65" i="3"/>
  <c r="AO64" i="3"/>
  <c r="AO63" i="3"/>
  <c r="AO62" i="3"/>
  <c r="AO61" i="3"/>
  <c r="AO60" i="3"/>
  <c r="AO59" i="3"/>
  <c r="AO58" i="3"/>
  <c r="AO57" i="3"/>
  <c r="AO56" i="3"/>
  <c r="AO55" i="3"/>
  <c r="AO54" i="3"/>
  <c r="AO53" i="3"/>
  <c r="AO52" i="3"/>
  <c r="AO51" i="3"/>
  <c r="AO50" i="3"/>
  <c r="AO49" i="3"/>
  <c r="AO45" i="3"/>
  <c r="AO46" i="3" s="1"/>
  <c r="AB67" i="3"/>
  <c r="AB66" i="3"/>
  <c r="AB65" i="3"/>
  <c r="AB64" i="3"/>
  <c r="AB63" i="3"/>
  <c r="AB62" i="3"/>
  <c r="AB61" i="3"/>
  <c r="AB60" i="3"/>
  <c r="AB59" i="3"/>
  <c r="AB58" i="3"/>
  <c r="AB57" i="3"/>
  <c r="AB56" i="3"/>
  <c r="AB55" i="3"/>
  <c r="AB54" i="3"/>
  <c r="AB53" i="3"/>
  <c r="AB52" i="3"/>
  <c r="AB51" i="3"/>
  <c r="AB50" i="3"/>
  <c r="AB49" i="3"/>
  <c r="AB45" i="3"/>
  <c r="AB46" i="3" s="1"/>
  <c r="I67" i="3"/>
  <c r="H67" i="3"/>
  <c r="I66" i="3"/>
  <c r="H66" i="3"/>
  <c r="I65" i="3"/>
  <c r="H65" i="3"/>
  <c r="I64" i="3"/>
  <c r="H64" i="3"/>
  <c r="I63" i="3"/>
  <c r="H63" i="3"/>
  <c r="I62" i="3"/>
  <c r="H62" i="3"/>
  <c r="I61" i="3"/>
  <c r="H61" i="3"/>
  <c r="I60" i="3"/>
  <c r="H60" i="3"/>
  <c r="I59" i="3"/>
  <c r="H59" i="3"/>
  <c r="I58" i="3"/>
  <c r="H58" i="3"/>
  <c r="I57" i="3"/>
  <c r="H57" i="3"/>
  <c r="I56" i="3"/>
  <c r="H56" i="3"/>
  <c r="I55" i="3"/>
  <c r="H55" i="3"/>
  <c r="I54" i="3"/>
  <c r="H54" i="3"/>
  <c r="I53" i="3"/>
  <c r="H53" i="3"/>
  <c r="I52" i="3"/>
  <c r="H52" i="3"/>
  <c r="I51" i="3"/>
  <c r="H51" i="3"/>
  <c r="I50" i="3"/>
  <c r="H50" i="3"/>
  <c r="I49" i="3"/>
  <c r="H49" i="3"/>
  <c r="I45" i="3"/>
  <c r="I46" i="3" s="1"/>
  <c r="H45" i="3"/>
  <c r="H46" i="3" s="1"/>
  <c r="E232" i="6"/>
  <c r="I194" i="8"/>
  <c r="I195" i="8" s="1"/>
  <c r="I198" i="8"/>
  <c r="I199" i="8"/>
  <c r="I200" i="8"/>
  <c r="I201" i="8"/>
  <c r="I202" i="8"/>
  <c r="I203" i="8"/>
  <c r="I204" i="8"/>
  <c r="I205" i="8"/>
  <c r="I206" i="8"/>
  <c r="I207" i="8"/>
  <c r="I208" i="8"/>
  <c r="I209" i="8"/>
  <c r="I210" i="8"/>
  <c r="I211" i="8"/>
  <c r="I212" i="8"/>
  <c r="I213" i="8"/>
  <c r="I214" i="8"/>
  <c r="I215" i="8"/>
  <c r="I216" i="8"/>
  <c r="I217" i="8"/>
  <c r="I218" i="8"/>
  <c r="I219" i="8"/>
  <c r="I220" i="8"/>
  <c r="I221" i="8"/>
  <c r="I222" i="8"/>
  <c r="I223" i="8"/>
  <c r="I224" i="8"/>
  <c r="CZ568" i="5"/>
  <c r="CZ569" i="5" s="1"/>
  <c r="CZ572" i="5"/>
  <c r="CZ573" i="5"/>
  <c r="CZ574" i="5"/>
  <c r="CZ575" i="5"/>
  <c r="CZ576" i="5"/>
  <c r="CZ577" i="5"/>
  <c r="CZ578" i="5"/>
  <c r="CZ579" i="5"/>
  <c r="CZ580" i="5"/>
  <c r="CZ581" i="5"/>
  <c r="CZ582" i="5"/>
  <c r="CZ583" i="5"/>
  <c r="CZ584" i="5"/>
  <c r="CZ585" i="5"/>
  <c r="CZ586" i="5"/>
  <c r="CZ587" i="5"/>
  <c r="CZ588" i="5"/>
  <c r="CZ589" i="5"/>
  <c r="CZ590" i="5"/>
  <c r="CZ591" i="5"/>
  <c r="CZ592" i="5"/>
  <c r="CZ593" i="5"/>
  <c r="CZ594" i="5"/>
  <c r="CZ595" i="5"/>
  <c r="CZ596" i="5"/>
  <c r="CZ597" i="5"/>
  <c r="CZ598" i="5"/>
  <c r="CZ599" i="5"/>
  <c r="CZ600" i="5"/>
  <c r="CZ601" i="5"/>
  <c r="CZ602" i="5"/>
  <c r="CZ603" i="5"/>
  <c r="CZ604" i="5"/>
  <c r="CZ605" i="5"/>
  <c r="CZ606" i="5"/>
  <c r="CZ607" i="5"/>
  <c r="CZ608" i="5"/>
  <c r="CZ609" i="5"/>
  <c r="CZ610" i="5"/>
  <c r="CZ611" i="5"/>
  <c r="CZ612" i="5"/>
  <c r="CZ613" i="5"/>
  <c r="CZ614" i="5"/>
  <c r="CZ615" i="5"/>
  <c r="CZ616" i="5"/>
  <c r="CZ617" i="5"/>
  <c r="CZ618" i="5"/>
  <c r="CZ619" i="5"/>
  <c r="CZ620" i="5"/>
  <c r="CZ621" i="5"/>
  <c r="CZ622" i="5"/>
  <c r="CZ623" i="5"/>
  <c r="CZ624" i="5"/>
  <c r="CZ625" i="5"/>
  <c r="CZ626" i="5"/>
  <c r="CZ627" i="5"/>
  <c r="CZ628" i="5"/>
  <c r="CZ629" i="5"/>
  <c r="CZ630" i="5"/>
  <c r="CZ631" i="5"/>
  <c r="CZ632" i="5"/>
  <c r="CZ633" i="5"/>
  <c r="CZ634" i="5"/>
  <c r="CZ635" i="5"/>
  <c r="CZ636" i="5"/>
  <c r="CZ637" i="5"/>
  <c r="CZ638" i="5"/>
  <c r="CZ639" i="5"/>
  <c r="CZ640" i="5"/>
  <c r="CZ641" i="5"/>
  <c r="CZ642" i="5"/>
  <c r="CZ643" i="5"/>
  <c r="CZ644" i="5"/>
  <c r="CZ645" i="5"/>
  <c r="CZ646" i="5"/>
  <c r="CZ647" i="5"/>
  <c r="CZ648" i="5"/>
  <c r="CZ649" i="5"/>
  <c r="CZ650" i="5"/>
  <c r="CZ651" i="5"/>
  <c r="CZ652" i="5"/>
  <c r="CZ653" i="5"/>
  <c r="CZ654" i="5"/>
  <c r="CZ655" i="5"/>
  <c r="CZ656" i="5"/>
  <c r="CZ657" i="5"/>
  <c r="CZ658" i="5"/>
  <c r="CZ659" i="5"/>
  <c r="CZ660" i="5"/>
  <c r="CZ661" i="5"/>
  <c r="CZ662" i="5"/>
  <c r="CZ663" i="5"/>
  <c r="CZ664" i="5"/>
  <c r="CZ665" i="5"/>
  <c r="CZ667" i="5"/>
  <c r="CZ668" i="5"/>
  <c r="CZ669" i="5"/>
  <c r="CZ670" i="5"/>
  <c r="CZ671" i="5"/>
  <c r="CZ672" i="5"/>
  <c r="CZ674" i="5"/>
  <c r="CZ675" i="5"/>
  <c r="CZ676" i="5"/>
  <c r="CZ677" i="5"/>
  <c r="CZ678" i="5"/>
  <c r="CZ679" i="5"/>
  <c r="CZ681" i="5"/>
  <c r="CZ682" i="5"/>
  <c r="CZ683" i="5"/>
  <c r="CZ684" i="5"/>
  <c r="CZ685" i="5"/>
  <c r="CZ686" i="5"/>
  <c r="CZ687" i="5"/>
  <c r="CZ688" i="5"/>
  <c r="CZ689" i="5"/>
  <c r="CZ690" i="5"/>
  <c r="DH690" i="5"/>
  <c r="DH689" i="5"/>
  <c r="DH688" i="5"/>
  <c r="DH687" i="5"/>
  <c r="DH686" i="5"/>
  <c r="DH685" i="5"/>
  <c r="DH684" i="5"/>
  <c r="DH683" i="5"/>
  <c r="DH682" i="5"/>
  <c r="DH681" i="5"/>
  <c r="DH680" i="5"/>
  <c r="DH679" i="5"/>
  <c r="DH678" i="5"/>
  <c r="DH677" i="5"/>
  <c r="DH676" i="5"/>
  <c r="DH675" i="5"/>
  <c r="DH674" i="5"/>
  <c r="DH673" i="5"/>
  <c r="DH672" i="5"/>
  <c r="DH671" i="5"/>
  <c r="DH670" i="5"/>
  <c r="DH669" i="5"/>
  <c r="DH668" i="5"/>
  <c r="DH667" i="5"/>
  <c r="DH666" i="5"/>
  <c r="DH665" i="5"/>
  <c r="DH664" i="5"/>
  <c r="DH663" i="5"/>
  <c r="DH662" i="5"/>
  <c r="DH661" i="5"/>
  <c r="DH660" i="5"/>
  <c r="DH659" i="5"/>
  <c r="DH658" i="5"/>
  <c r="DH657" i="5"/>
  <c r="DH656" i="5"/>
  <c r="DH655" i="5"/>
  <c r="DH654" i="5"/>
  <c r="DH653" i="5"/>
  <c r="DH652" i="5"/>
  <c r="DH651" i="5"/>
  <c r="DH650" i="5"/>
  <c r="DH649" i="5"/>
  <c r="DH648" i="5"/>
  <c r="DH647" i="5"/>
  <c r="DH646" i="5"/>
  <c r="DH645" i="5"/>
  <c r="DH644" i="5"/>
  <c r="DH643" i="5"/>
  <c r="DH642" i="5"/>
  <c r="DH641" i="5"/>
  <c r="DH640" i="5"/>
  <c r="DH639" i="5"/>
  <c r="DH638" i="5"/>
  <c r="DH637" i="5"/>
  <c r="DH636" i="5"/>
  <c r="DH635" i="5"/>
  <c r="DH634" i="5"/>
  <c r="DH633" i="5"/>
  <c r="DH632" i="5"/>
  <c r="DH631" i="5"/>
  <c r="DH630" i="5"/>
  <c r="DH629" i="5"/>
  <c r="DH628" i="5"/>
  <c r="DH627" i="5"/>
  <c r="DH626" i="5"/>
  <c r="DH625" i="5"/>
  <c r="DH624" i="5"/>
  <c r="DH623" i="5"/>
  <c r="DH622" i="5"/>
  <c r="DH621" i="5"/>
  <c r="DH620" i="5"/>
  <c r="DH619" i="5"/>
  <c r="DH618" i="5"/>
  <c r="DH617" i="5"/>
  <c r="DH616" i="5"/>
  <c r="DH615" i="5"/>
  <c r="DH614" i="5"/>
  <c r="DH613" i="5"/>
  <c r="DH612" i="5"/>
  <c r="DH611" i="5"/>
  <c r="DH610" i="5"/>
  <c r="DH609" i="5"/>
  <c r="DH608" i="5"/>
  <c r="DH607" i="5"/>
  <c r="DH606" i="5"/>
  <c r="DH605" i="5"/>
  <c r="DH604" i="5"/>
  <c r="DH603" i="5"/>
  <c r="DH602" i="5"/>
  <c r="DH601" i="5"/>
  <c r="DH600" i="5"/>
  <c r="DH599" i="5"/>
  <c r="DH598" i="5"/>
  <c r="DH597" i="5"/>
  <c r="DH596" i="5"/>
  <c r="DH595" i="5"/>
  <c r="DH594" i="5"/>
  <c r="DH593" i="5"/>
  <c r="DH592" i="5"/>
  <c r="DH591" i="5"/>
  <c r="DH590" i="5"/>
  <c r="DH589" i="5"/>
  <c r="DH588" i="5"/>
  <c r="DH587" i="5"/>
  <c r="DH586" i="5"/>
  <c r="DH585" i="5"/>
  <c r="DH584" i="5"/>
  <c r="DH583" i="5"/>
  <c r="DH582" i="5"/>
  <c r="DH581" i="5"/>
  <c r="DH580" i="5"/>
  <c r="DH579" i="5"/>
  <c r="DH578" i="5"/>
  <c r="DH577" i="5"/>
  <c r="DH576" i="5"/>
  <c r="DH575" i="5"/>
  <c r="DH574" i="5"/>
  <c r="DH573" i="5"/>
  <c r="DH572" i="5"/>
  <c r="DH568" i="5"/>
  <c r="DH569" i="5" s="1"/>
  <c r="BK45" i="3"/>
  <c r="BK46" i="3" s="1"/>
  <c r="BK67" i="3"/>
  <c r="BK66" i="3"/>
  <c r="BK65" i="3"/>
  <c r="BK64" i="3"/>
  <c r="BK63" i="3"/>
  <c r="BK62" i="3"/>
  <c r="BK61" i="3"/>
  <c r="BK60" i="3"/>
  <c r="BK59" i="3"/>
  <c r="BK58" i="3"/>
  <c r="BK57" i="3"/>
  <c r="BK56" i="3"/>
  <c r="BK55" i="3"/>
  <c r="BK54" i="3"/>
  <c r="BK53" i="3"/>
  <c r="BK52" i="3"/>
  <c r="BK51" i="3"/>
  <c r="BK50" i="3"/>
  <c r="BK49" i="3"/>
  <c r="BN67" i="3"/>
  <c r="BN66" i="3"/>
  <c r="BN65" i="3"/>
  <c r="BN64" i="3"/>
  <c r="BN63" i="3"/>
  <c r="BN62" i="3"/>
  <c r="BN61" i="3"/>
  <c r="BN60" i="3"/>
  <c r="BN59" i="3"/>
  <c r="BN58" i="3"/>
  <c r="BN57" i="3"/>
  <c r="BN56" i="3"/>
  <c r="BN55" i="3"/>
  <c r="BN54" i="3"/>
  <c r="BN53" i="3"/>
  <c r="BN52" i="3"/>
  <c r="BN51" i="3"/>
  <c r="BN50" i="3"/>
  <c r="BN49" i="3"/>
  <c r="BN45" i="3"/>
  <c r="BN46" i="3" s="1"/>
  <c r="BT148" i="2"/>
  <c r="BS148" i="2"/>
  <c r="BT147" i="2"/>
  <c r="BS147" i="2"/>
  <c r="BT146" i="2"/>
  <c r="BS146" i="2"/>
  <c r="BT145" i="2"/>
  <c r="BS145" i="2"/>
  <c r="BT144" i="2"/>
  <c r="BS144" i="2"/>
  <c r="BT143" i="2"/>
  <c r="BS143" i="2"/>
  <c r="BT142" i="2"/>
  <c r="BS142" i="2"/>
  <c r="BT141" i="2"/>
  <c r="BS141" i="2"/>
  <c r="BT140" i="2"/>
  <c r="BS140" i="2"/>
  <c r="BT139" i="2"/>
  <c r="BS139" i="2"/>
  <c r="BT138" i="2"/>
  <c r="BS138" i="2"/>
  <c r="BT137" i="2"/>
  <c r="BS137" i="2"/>
  <c r="BT136" i="2"/>
  <c r="BS136" i="2"/>
  <c r="BT135" i="2"/>
  <c r="BS135" i="2"/>
  <c r="BT134" i="2"/>
  <c r="BS134" i="2"/>
  <c r="BT133" i="2"/>
  <c r="BS133" i="2"/>
  <c r="BT132" i="2"/>
  <c r="BS132" i="2"/>
  <c r="BT128" i="2"/>
  <c r="BT129" i="2" s="1"/>
  <c r="BS128" i="2"/>
  <c r="BS129" i="2" s="1"/>
  <c r="CU148" i="2"/>
  <c r="CU147" i="2"/>
  <c r="CU146" i="2"/>
  <c r="CU145" i="2"/>
  <c r="CU144" i="2"/>
  <c r="CU143" i="2"/>
  <c r="CU142" i="2"/>
  <c r="CU141" i="2"/>
  <c r="CU140" i="2"/>
  <c r="CU139" i="2"/>
  <c r="CU138" i="2"/>
  <c r="CU137" i="2"/>
  <c r="CU136" i="2"/>
  <c r="CU135" i="2"/>
  <c r="CU134" i="2"/>
  <c r="CU133" i="2"/>
  <c r="CU132" i="2"/>
  <c r="CU128" i="2"/>
  <c r="CU129" i="2" s="1"/>
  <c r="CY148" i="2"/>
  <c r="CX148" i="2"/>
  <c r="CY147" i="2"/>
  <c r="CX147" i="2"/>
  <c r="CY146" i="2"/>
  <c r="CX146" i="2"/>
  <c r="CY145" i="2"/>
  <c r="CX145" i="2"/>
  <c r="CY144" i="2"/>
  <c r="CX144" i="2"/>
  <c r="CY143" i="2"/>
  <c r="CX143" i="2"/>
  <c r="CY142" i="2"/>
  <c r="CX142" i="2"/>
  <c r="CY141" i="2"/>
  <c r="CX141" i="2"/>
  <c r="CY140" i="2"/>
  <c r="CX140" i="2"/>
  <c r="CY139" i="2"/>
  <c r="CX139" i="2"/>
  <c r="CY138" i="2"/>
  <c r="CX138" i="2"/>
  <c r="CY137" i="2"/>
  <c r="CX137" i="2"/>
  <c r="CY136" i="2"/>
  <c r="CX136" i="2"/>
  <c r="CY135" i="2"/>
  <c r="CX135" i="2"/>
  <c r="CY134" i="2"/>
  <c r="CX134" i="2"/>
  <c r="CY133" i="2"/>
  <c r="CX133" i="2"/>
  <c r="CY132" i="2"/>
  <c r="CX132" i="2"/>
  <c r="CY128" i="2"/>
  <c r="CY129" i="2" s="1"/>
  <c r="CX128" i="2"/>
  <c r="CX129" i="2" s="1"/>
  <c r="DC148" i="2"/>
  <c r="DC147" i="2"/>
  <c r="DC146" i="2"/>
  <c r="DC145" i="2"/>
  <c r="DC144" i="2"/>
  <c r="DC143" i="2"/>
  <c r="DC142" i="2"/>
  <c r="DC141" i="2"/>
  <c r="DC140" i="2"/>
  <c r="DC139" i="2"/>
  <c r="DC138" i="2"/>
  <c r="DC137" i="2"/>
  <c r="DC136" i="2"/>
  <c r="DC135" i="2"/>
  <c r="DC134" i="2"/>
  <c r="DC133" i="2"/>
  <c r="DC132" i="2"/>
  <c r="DC128" i="2"/>
  <c r="DC129" i="2" s="1"/>
  <c r="D603" i="5" l="1"/>
  <c r="C603" i="5"/>
  <c r="J224" i="8"/>
  <c r="J223" i="8"/>
  <c r="J222" i="8"/>
  <c r="J221" i="8"/>
  <c r="J220" i="8"/>
  <c r="J219" i="8"/>
  <c r="J218" i="8"/>
  <c r="J217" i="8"/>
  <c r="J216" i="8"/>
  <c r="J215" i="8"/>
  <c r="J214" i="8"/>
  <c r="J213" i="8"/>
  <c r="J212" i="8"/>
  <c r="J211" i="8"/>
  <c r="J210" i="8"/>
  <c r="J209" i="8"/>
  <c r="J208" i="8"/>
  <c r="J207" i="8"/>
  <c r="J206" i="8"/>
  <c r="J205" i="8"/>
  <c r="J204" i="8"/>
  <c r="J203" i="8"/>
  <c r="J202" i="8"/>
  <c r="J201" i="8"/>
  <c r="J200" i="8"/>
  <c r="J199" i="8"/>
  <c r="J198" i="8"/>
  <c r="J194" i="8"/>
  <c r="J195" i="8" s="1"/>
  <c r="CG690" i="5"/>
  <c r="CF690" i="5"/>
  <c r="CG689" i="5"/>
  <c r="CF689" i="5"/>
  <c r="CG688" i="5"/>
  <c r="CF688" i="5"/>
  <c r="CG687" i="5"/>
  <c r="CF687" i="5"/>
  <c r="CG686" i="5"/>
  <c r="CF686" i="5"/>
  <c r="CG685" i="5"/>
  <c r="CF685" i="5"/>
  <c r="CG684" i="5"/>
  <c r="CF684" i="5"/>
  <c r="CG683" i="5"/>
  <c r="CF683" i="5"/>
  <c r="CG680" i="5"/>
  <c r="CF680" i="5"/>
  <c r="CG679" i="5"/>
  <c r="CF679" i="5"/>
  <c r="CG678" i="5"/>
  <c r="CF678" i="5"/>
  <c r="CG677" i="5"/>
  <c r="CF677" i="5"/>
  <c r="CG675" i="5"/>
  <c r="CF675" i="5"/>
  <c r="CG674" i="5"/>
  <c r="CF674" i="5"/>
  <c r="CG672" i="5"/>
  <c r="CF672" i="5"/>
  <c r="CG671" i="5"/>
  <c r="CF671" i="5"/>
  <c r="CG670" i="5"/>
  <c r="CF670" i="5"/>
  <c r="CG669" i="5"/>
  <c r="CF669" i="5"/>
  <c r="CG668" i="5"/>
  <c r="CF668" i="5"/>
  <c r="CG667" i="5"/>
  <c r="CF667" i="5"/>
  <c r="CG666" i="5"/>
  <c r="CF666" i="5"/>
  <c r="CG665" i="5"/>
  <c r="CF665" i="5"/>
  <c r="CG664" i="5"/>
  <c r="CF664" i="5"/>
  <c r="CG663" i="5"/>
  <c r="CF663" i="5"/>
  <c r="CG662" i="5"/>
  <c r="CF662" i="5"/>
  <c r="CG661" i="5"/>
  <c r="CF661" i="5"/>
  <c r="CG660" i="5"/>
  <c r="CF660" i="5"/>
  <c r="CG659" i="5"/>
  <c r="CF659" i="5"/>
  <c r="CG658" i="5"/>
  <c r="CF658" i="5"/>
  <c r="CG657" i="5"/>
  <c r="CF657" i="5"/>
  <c r="CG656" i="5"/>
  <c r="CF656" i="5"/>
  <c r="CG655" i="5"/>
  <c r="CF655" i="5"/>
  <c r="CG654" i="5"/>
  <c r="CF654" i="5"/>
  <c r="CG653" i="5"/>
  <c r="CF653" i="5"/>
  <c r="CG652" i="5"/>
  <c r="CF652" i="5"/>
  <c r="CG651" i="5"/>
  <c r="CF651" i="5"/>
  <c r="CG650" i="5"/>
  <c r="CF650" i="5"/>
  <c r="CG649" i="5"/>
  <c r="CF649" i="5"/>
  <c r="CG648" i="5"/>
  <c r="CF648" i="5"/>
  <c r="CG647" i="5"/>
  <c r="CF647" i="5"/>
  <c r="CG646" i="5"/>
  <c r="CF646" i="5"/>
  <c r="CG645" i="5"/>
  <c r="CF645" i="5"/>
  <c r="CG644" i="5"/>
  <c r="CF644" i="5"/>
  <c r="CG643" i="5"/>
  <c r="CF643" i="5"/>
  <c r="CG642" i="5"/>
  <c r="CF642" i="5"/>
  <c r="CG641" i="5"/>
  <c r="CF641" i="5"/>
  <c r="CG640" i="5"/>
  <c r="CF640" i="5"/>
  <c r="CG639" i="5"/>
  <c r="CF639" i="5"/>
  <c r="CG638" i="5"/>
  <c r="CF638" i="5"/>
  <c r="CG637" i="5"/>
  <c r="CF637" i="5"/>
  <c r="CG636" i="5"/>
  <c r="CF636" i="5"/>
  <c r="CG635" i="5"/>
  <c r="CF635" i="5"/>
  <c r="CG634" i="5"/>
  <c r="CF634" i="5"/>
  <c r="CG633" i="5"/>
  <c r="CF633" i="5"/>
  <c r="CG632" i="5"/>
  <c r="CF632" i="5"/>
  <c r="CG631" i="5"/>
  <c r="CF631" i="5"/>
  <c r="CG630" i="5"/>
  <c r="CF630" i="5"/>
  <c r="CG629" i="5"/>
  <c r="CF629" i="5"/>
  <c r="CG628" i="5"/>
  <c r="CF628" i="5"/>
  <c r="CG627" i="5"/>
  <c r="CF627" i="5"/>
  <c r="CG626" i="5"/>
  <c r="CF626" i="5"/>
  <c r="CG625" i="5"/>
  <c r="CF625" i="5"/>
  <c r="CG624" i="5"/>
  <c r="CF624" i="5"/>
  <c r="CG623" i="5"/>
  <c r="CF623" i="5"/>
  <c r="CG622" i="5"/>
  <c r="CF622" i="5"/>
  <c r="CG621" i="5"/>
  <c r="CF621" i="5"/>
  <c r="CG620" i="5"/>
  <c r="CF620" i="5"/>
  <c r="CG619" i="5"/>
  <c r="CF619" i="5"/>
  <c r="CG618" i="5"/>
  <c r="CF618" i="5"/>
  <c r="CG617" i="5"/>
  <c r="CF617" i="5"/>
  <c r="CG616" i="5"/>
  <c r="CF616" i="5"/>
  <c r="CG615" i="5"/>
  <c r="CF615" i="5"/>
  <c r="CG614" i="5"/>
  <c r="CF614" i="5"/>
  <c r="CG613" i="5"/>
  <c r="CF613" i="5"/>
  <c r="CG612" i="5"/>
  <c r="CF612" i="5"/>
  <c r="CG611" i="5"/>
  <c r="CF611" i="5"/>
  <c r="CG610" i="5"/>
  <c r="CF610" i="5"/>
  <c r="CG609" i="5"/>
  <c r="CF609" i="5"/>
  <c r="CG608" i="5"/>
  <c r="CF608" i="5"/>
  <c r="CG607" i="5"/>
  <c r="CF607" i="5"/>
  <c r="CG606" i="5"/>
  <c r="CF606" i="5"/>
  <c r="CG605" i="5"/>
  <c r="CF605" i="5"/>
  <c r="CG604" i="5"/>
  <c r="CF604" i="5"/>
  <c r="CG603" i="5"/>
  <c r="CF603" i="5"/>
  <c r="CG602" i="5"/>
  <c r="CF602" i="5"/>
  <c r="CG601" i="5"/>
  <c r="CF601" i="5"/>
  <c r="CG600" i="5"/>
  <c r="CF600" i="5"/>
  <c r="CG599" i="5"/>
  <c r="CF599" i="5"/>
  <c r="CG598" i="5"/>
  <c r="CF598" i="5"/>
  <c r="CG597" i="5"/>
  <c r="CF597" i="5"/>
  <c r="CG596" i="5"/>
  <c r="CF596" i="5"/>
  <c r="CG595" i="5"/>
  <c r="CF595" i="5"/>
  <c r="CG594" i="5"/>
  <c r="CF594" i="5"/>
  <c r="CG593" i="5"/>
  <c r="CF593" i="5"/>
  <c r="CG592" i="5"/>
  <c r="CF592" i="5"/>
  <c r="CG591" i="5"/>
  <c r="CF591" i="5"/>
  <c r="CG590" i="5"/>
  <c r="CF590" i="5"/>
  <c r="CG589" i="5"/>
  <c r="CF589" i="5"/>
  <c r="CG588" i="5"/>
  <c r="CF588" i="5"/>
  <c r="CG587" i="5"/>
  <c r="CF587" i="5"/>
  <c r="CG586" i="5"/>
  <c r="CF586" i="5"/>
  <c r="CG585" i="5"/>
  <c r="CF585" i="5"/>
  <c r="CG584" i="5"/>
  <c r="CF584" i="5"/>
  <c r="CG583" i="5"/>
  <c r="CF583" i="5"/>
  <c r="CG582" i="5"/>
  <c r="CF582" i="5"/>
  <c r="CG581" i="5"/>
  <c r="CF581" i="5"/>
  <c r="CG580" i="5"/>
  <c r="CF580" i="5"/>
  <c r="CG579" i="5"/>
  <c r="CF579" i="5"/>
  <c r="CG578" i="5"/>
  <c r="CF578" i="5"/>
  <c r="CG577" i="5"/>
  <c r="CF577" i="5"/>
  <c r="CG576" i="5"/>
  <c r="CF576" i="5"/>
  <c r="CG575" i="5"/>
  <c r="CF575" i="5"/>
  <c r="CG574" i="5"/>
  <c r="CF574" i="5"/>
  <c r="CG573" i="5"/>
  <c r="CF573" i="5"/>
  <c r="CG572" i="5"/>
  <c r="CF572" i="5"/>
  <c r="CG568" i="5"/>
  <c r="CG569" i="5" s="1"/>
  <c r="CF568" i="5"/>
  <c r="CF569" i="5" s="1"/>
  <c r="BP690" i="5"/>
  <c r="BO690" i="5"/>
  <c r="BP689" i="5"/>
  <c r="BO689" i="5"/>
  <c r="BP688" i="5"/>
  <c r="BO688" i="5"/>
  <c r="BP687" i="5"/>
  <c r="BO687" i="5"/>
  <c r="BP686" i="5"/>
  <c r="BO686" i="5"/>
  <c r="BP685" i="5"/>
  <c r="BO685" i="5"/>
  <c r="BP684" i="5"/>
  <c r="BO684" i="5"/>
  <c r="BP683" i="5"/>
  <c r="BO683" i="5"/>
  <c r="BP682" i="5"/>
  <c r="BO682" i="5"/>
  <c r="BP681" i="5"/>
  <c r="BO681" i="5"/>
  <c r="BP680" i="5"/>
  <c r="BO680" i="5"/>
  <c r="BP679" i="5"/>
  <c r="BO679" i="5"/>
  <c r="BP678" i="5"/>
  <c r="BO678" i="5"/>
  <c r="BP677" i="5"/>
  <c r="BO677" i="5"/>
  <c r="BP676" i="5"/>
  <c r="BO676" i="5"/>
  <c r="BP675" i="5"/>
  <c r="BO675" i="5"/>
  <c r="BP674" i="5"/>
  <c r="BO674" i="5"/>
  <c r="BP673" i="5"/>
  <c r="BO673" i="5"/>
  <c r="BP672" i="5"/>
  <c r="BO672" i="5"/>
  <c r="BP671" i="5"/>
  <c r="BO671" i="5"/>
  <c r="BP670" i="5"/>
  <c r="BO670" i="5"/>
  <c r="BP669" i="5"/>
  <c r="BO669" i="5"/>
  <c r="BP668" i="5"/>
  <c r="BO668" i="5"/>
  <c r="BP667" i="5"/>
  <c r="BO667" i="5"/>
  <c r="BP666" i="5"/>
  <c r="BO666" i="5"/>
  <c r="BP665" i="5"/>
  <c r="BO665" i="5"/>
  <c r="BP664" i="5"/>
  <c r="BO664" i="5"/>
  <c r="BP663" i="5"/>
  <c r="BO663" i="5"/>
  <c r="BP662" i="5"/>
  <c r="BO662" i="5"/>
  <c r="BP661" i="5"/>
  <c r="BO661" i="5"/>
  <c r="BP660" i="5"/>
  <c r="BO660" i="5"/>
  <c r="BP659" i="5"/>
  <c r="BO659" i="5"/>
  <c r="BP658" i="5"/>
  <c r="BO658" i="5"/>
  <c r="BP657" i="5"/>
  <c r="BO657" i="5"/>
  <c r="BP656" i="5"/>
  <c r="BO656" i="5"/>
  <c r="BP655" i="5"/>
  <c r="BO655" i="5"/>
  <c r="BP654" i="5"/>
  <c r="BO654" i="5"/>
  <c r="BP653" i="5"/>
  <c r="BO653" i="5"/>
  <c r="BP652" i="5"/>
  <c r="BO652" i="5"/>
  <c r="BP651" i="5"/>
  <c r="BO651" i="5"/>
  <c r="BP650" i="5"/>
  <c r="BO650" i="5"/>
  <c r="BP649" i="5"/>
  <c r="BO649" i="5"/>
  <c r="BP648" i="5"/>
  <c r="BO648" i="5"/>
  <c r="BP647" i="5"/>
  <c r="BO647" i="5"/>
  <c r="BP646" i="5"/>
  <c r="BO646" i="5"/>
  <c r="BP645" i="5"/>
  <c r="BO645" i="5"/>
  <c r="BP644" i="5"/>
  <c r="BO644" i="5"/>
  <c r="BP643" i="5"/>
  <c r="BO643" i="5"/>
  <c r="BP642" i="5"/>
  <c r="BO642" i="5"/>
  <c r="BP641" i="5"/>
  <c r="BO641" i="5"/>
  <c r="BP640" i="5"/>
  <c r="BO640" i="5"/>
  <c r="BP639" i="5"/>
  <c r="BO639" i="5"/>
  <c r="BP638" i="5"/>
  <c r="BO638" i="5"/>
  <c r="BP637" i="5"/>
  <c r="BO637" i="5"/>
  <c r="BP636" i="5"/>
  <c r="BO636" i="5"/>
  <c r="BP635" i="5"/>
  <c r="BO635" i="5"/>
  <c r="BP634" i="5"/>
  <c r="BO634" i="5"/>
  <c r="BP633" i="5"/>
  <c r="BO633" i="5"/>
  <c r="BP632" i="5"/>
  <c r="BO632" i="5"/>
  <c r="BP631" i="5"/>
  <c r="BO631" i="5"/>
  <c r="BP630" i="5"/>
  <c r="BO630" i="5"/>
  <c r="BP629" i="5"/>
  <c r="BO629" i="5"/>
  <c r="BP628" i="5"/>
  <c r="BO628" i="5"/>
  <c r="BP627" i="5"/>
  <c r="BO627" i="5"/>
  <c r="BP626" i="5"/>
  <c r="BO626" i="5"/>
  <c r="BP625" i="5"/>
  <c r="BO625" i="5"/>
  <c r="BP624" i="5"/>
  <c r="BO624" i="5"/>
  <c r="BP623" i="5"/>
  <c r="BO623" i="5"/>
  <c r="BP622" i="5"/>
  <c r="BO622" i="5"/>
  <c r="BP621" i="5"/>
  <c r="BO621" i="5"/>
  <c r="BP620" i="5"/>
  <c r="BO620" i="5"/>
  <c r="BP619" i="5"/>
  <c r="BO619" i="5"/>
  <c r="BP618" i="5"/>
  <c r="BO618" i="5"/>
  <c r="BP617" i="5"/>
  <c r="BO617" i="5"/>
  <c r="BP616" i="5"/>
  <c r="BO616" i="5"/>
  <c r="BP615" i="5"/>
  <c r="BO615" i="5"/>
  <c r="BP614" i="5"/>
  <c r="BO614" i="5"/>
  <c r="BP613" i="5"/>
  <c r="BO613" i="5"/>
  <c r="BP612" i="5"/>
  <c r="BO612" i="5"/>
  <c r="BP611" i="5"/>
  <c r="BO611" i="5"/>
  <c r="BP610" i="5"/>
  <c r="BO610" i="5"/>
  <c r="BP609" i="5"/>
  <c r="BO609" i="5"/>
  <c r="BP608" i="5"/>
  <c r="BO608" i="5"/>
  <c r="BP607" i="5"/>
  <c r="BO607" i="5"/>
  <c r="BP606" i="5"/>
  <c r="BO606" i="5"/>
  <c r="BP605" i="5"/>
  <c r="BO605" i="5"/>
  <c r="BP604" i="5"/>
  <c r="BO604" i="5"/>
  <c r="BP603" i="5"/>
  <c r="BO603" i="5"/>
  <c r="BP602" i="5"/>
  <c r="BO602" i="5"/>
  <c r="BP601" i="5"/>
  <c r="BO601" i="5"/>
  <c r="BP600" i="5"/>
  <c r="BO600" i="5"/>
  <c r="BP599" i="5"/>
  <c r="BO599" i="5"/>
  <c r="BP598" i="5"/>
  <c r="BO598" i="5"/>
  <c r="BP597" i="5"/>
  <c r="BO597" i="5"/>
  <c r="BP596" i="5"/>
  <c r="BO596" i="5"/>
  <c r="BP595" i="5"/>
  <c r="BO595" i="5"/>
  <c r="BP594" i="5"/>
  <c r="BO594" i="5"/>
  <c r="BP593" i="5"/>
  <c r="BO593" i="5"/>
  <c r="BP592" i="5"/>
  <c r="BO592" i="5"/>
  <c r="BP591" i="5"/>
  <c r="BO591" i="5"/>
  <c r="BP590" i="5"/>
  <c r="BO590" i="5"/>
  <c r="BP589" i="5"/>
  <c r="BO589" i="5"/>
  <c r="BP588" i="5"/>
  <c r="BO588" i="5"/>
  <c r="BP587" i="5"/>
  <c r="BO587" i="5"/>
  <c r="BP586" i="5"/>
  <c r="BO586" i="5"/>
  <c r="BP585" i="5"/>
  <c r="BO585" i="5"/>
  <c r="BP584" i="5"/>
  <c r="BO584" i="5"/>
  <c r="BP583" i="5"/>
  <c r="BO583" i="5"/>
  <c r="BP582" i="5"/>
  <c r="BO582" i="5"/>
  <c r="BP581" i="5"/>
  <c r="BO581" i="5"/>
  <c r="BP580" i="5"/>
  <c r="BO580" i="5"/>
  <c r="BP579" i="5"/>
  <c r="BO579" i="5"/>
  <c r="BP578" i="5"/>
  <c r="BO578" i="5"/>
  <c r="BP577" i="5"/>
  <c r="BO577" i="5"/>
  <c r="BP576" i="5"/>
  <c r="BO576" i="5"/>
  <c r="BP575" i="5"/>
  <c r="BO575" i="5"/>
  <c r="BP574" i="5"/>
  <c r="BO574" i="5"/>
  <c r="BP573" i="5"/>
  <c r="BO573" i="5"/>
  <c r="BP572" i="5"/>
  <c r="BO572" i="5"/>
  <c r="BP568" i="5"/>
  <c r="BP569" i="5" s="1"/>
  <c r="BO568" i="5"/>
  <c r="BO569" i="5" s="1"/>
  <c r="CX67" i="3" l="1"/>
  <c r="CX66" i="3"/>
  <c r="CX65" i="3"/>
  <c r="CX64" i="3"/>
  <c r="CX63" i="3"/>
  <c r="CX62" i="3"/>
  <c r="CX61" i="3"/>
  <c r="CX60" i="3"/>
  <c r="CX59" i="3"/>
  <c r="CX58" i="3"/>
  <c r="CX57" i="3"/>
  <c r="CX56" i="3"/>
  <c r="CX55" i="3"/>
  <c r="CX54" i="3"/>
  <c r="CX53" i="3"/>
  <c r="CX52" i="3"/>
  <c r="CX51" i="3"/>
  <c r="CX50" i="3"/>
  <c r="CX49" i="3"/>
  <c r="CX45" i="3"/>
  <c r="CX46" i="3" s="1"/>
  <c r="CT67" i="3"/>
  <c r="CT66" i="3"/>
  <c r="CT65" i="3"/>
  <c r="CT64" i="3"/>
  <c r="CT63" i="3"/>
  <c r="CT62" i="3"/>
  <c r="CT61" i="3"/>
  <c r="CT60" i="3"/>
  <c r="CT59" i="3"/>
  <c r="CT58" i="3"/>
  <c r="CT57" i="3"/>
  <c r="CT56" i="3"/>
  <c r="CT55" i="3"/>
  <c r="CT54" i="3"/>
  <c r="CT53" i="3"/>
  <c r="CT52" i="3"/>
  <c r="CT51" i="3"/>
  <c r="CT50" i="3"/>
  <c r="CT49" i="3"/>
  <c r="CT45" i="3"/>
  <c r="CT46" i="3" s="1"/>
  <c r="CE67" i="3"/>
  <c r="CE66" i="3"/>
  <c r="CE65" i="3"/>
  <c r="CE64" i="3"/>
  <c r="CE63" i="3"/>
  <c r="CE62" i="3"/>
  <c r="CE61" i="3"/>
  <c r="CE60" i="3"/>
  <c r="CE59" i="3"/>
  <c r="CE58" i="3"/>
  <c r="CE57" i="3"/>
  <c r="CE56" i="3"/>
  <c r="CE55" i="3"/>
  <c r="CE54" i="3"/>
  <c r="CE53" i="3"/>
  <c r="CE52" i="3"/>
  <c r="CE51" i="3"/>
  <c r="CE50" i="3"/>
  <c r="CE49" i="3"/>
  <c r="CE45" i="3"/>
  <c r="CE46" i="3" s="1"/>
  <c r="AU67" i="3"/>
  <c r="AR67" i="3"/>
  <c r="AQ67" i="3"/>
  <c r="AU66" i="3"/>
  <c r="AR66" i="3"/>
  <c r="AQ66" i="3"/>
  <c r="AU65" i="3"/>
  <c r="AR65" i="3"/>
  <c r="AQ65" i="3"/>
  <c r="AU64" i="3"/>
  <c r="AR64" i="3"/>
  <c r="AQ64" i="3"/>
  <c r="AU63" i="3"/>
  <c r="AR63" i="3"/>
  <c r="AQ63" i="3"/>
  <c r="AU62" i="3"/>
  <c r="AR62" i="3"/>
  <c r="AQ62" i="3"/>
  <c r="AU61" i="3"/>
  <c r="AR61" i="3"/>
  <c r="AQ61" i="3"/>
  <c r="AU60" i="3"/>
  <c r="AR60" i="3"/>
  <c r="AQ60" i="3"/>
  <c r="AU59" i="3"/>
  <c r="AR59" i="3"/>
  <c r="AQ59" i="3"/>
  <c r="AU58" i="3"/>
  <c r="AR58" i="3"/>
  <c r="AQ58" i="3"/>
  <c r="AU57" i="3"/>
  <c r="AR57" i="3"/>
  <c r="AQ57" i="3"/>
  <c r="AU56" i="3"/>
  <c r="AR56" i="3"/>
  <c r="AQ56" i="3"/>
  <c r="AU55" i="3"/>
  <c r="AR55" i="3"/>
  <c r="AQ55" i="3"/>
  <c r="AU54" i="3"/>
  <c r="AR54" i="3"/>
  <c r="AQ54" i="3"/>
  <c r="AU53" i="3"/>
  <c r="AR53" i="3"/>
  <c r="AQ53" i="3"/>
  <c r="AU52" i="3"/>
  <c r="AR52" i="3"/>
  <c r="AQ52" i="3"/>
  <c r="AU51" i="3"/>
  <c r="AR51" i="3"/>
  <c r="AQ51" i="3"/>
  <c r="AU50" i="3"/>
  <c r="AR50" i="3"/>
  <c r="AQ50" i="3"/>
  <c r="AU49" i="3"/>
  <c r="AR49" i="3"/>
  <c r="AQ49" i="3"/>
  <c r="AU45" i="3"/>
  <c r="AU46" i="3" s="1"/>
  <c r="AR45" i="3"/>
  <c r="AR46" i="3" s="1"/>
  <c r="AQ45" i="3"/>
  <c r="AQ46" i="3" s="1"/>
  <c r="BF67" i="3"/>
  <c r="BF66" i="3"/>
  <c r="BF65" i="3"/>
  <c r="BF64" i="3"/>
  <c r="BF63" i="3"/>
  <c r="BF62" i="3"/>
  <c r="BF61" i="3"/>
  <c r="BF60" i="3"/>
  <c r="BF59" i="3"/>
  <c r="BF58" i="3"/>
  <c r="BF57" i="3"/>
  <c r="BF56" i="3"/>
  <c r="BF55" i="3"/>
  <c r="BF54" i="3"/>
  <c r="BF53" i="3"/>
  <c r="BF52" i="3"/>
  <c r="BF51" i="3"/>
  <c r="BF50" i="3"/>
  <c r="BF49" i="3"/>
  <c r="BF45" i="3"/>
  <c r="BF46" i="3" s="1"/>
  <c r="CB148" i="2"/>
  <c r="CB147" i="2"/>
  <c r="CB146" i="2"/>
  <c r="CB145" i="2"/>
  <c r="CB144" i="2"/>
  <c r="CB143" i="2"/>
  <c r="CB142" i="2"/>
  <c r="CB141" i="2"/>
  <c r="CB140" i="2"/>
  <c r="CB139" i="2"/>
  <c r="CB138" i="2"/>
  <c r="CB137" i="2"/>
  <c r="CB136" i="2"/>
  <c r="CB135" i="2"/>
  <c r="CB134" i="2"/>
  <c r="CB133" i="2"/>
  <c r="CB132" i="2"/>
  <c r="CB128" i="2"/>
  <c r="CB129" i="2" s="1"/>
  <c r="BW148" i="2"/>
  <c r="BW147" i="2"/>
  <c r="BW146" i="2"/>
  <c r="BW145" i="2"/>
  <c r="BW144" i="2"/>
  <c r="BW143" i="2"/>
  <c r="BW142" i="2"/>
  <c r="BW141" i="2"/>
  <c r="BW140" i="2"/>
  <c r="BW139" i="2"/>
  <c r="BW138" i="2"/>
  <c r="BW137" i="2"/>
  <c r="BW136" i="2"/>
  <c r="BW135" i="2"/>
  <c r="BW134" i="2"/>
  <c r="BW133" i="2"/>
  <c r="BW132" i="2"/>
  <c r="BW128" i="2"/>
  <c r="BW129" i="2" s="1"/>
  <c r="K148" i="2" l="1"/>
  <c r="K147" i="2"/>
  <c r="K146" i="2"/>
  <c r="K145" i="2"/>
  <c r="K144" i="2"/>
  <c r="K143" i="2"/>
  <c r="K142" i="2"/>
  <c r="K141" i="2"/>
  <c r="K140" i="2"/>
  <c r="K139" i="2"/>
  <c r="K138" i="2"/>
  <c r="K137" i="2"/>
  <c r="K136" i="2"/>
  <c r="K135" i="2"/>
  <c r="K134" i="2"/>
  <c r="K133" i="2"/>
  <c r="K132" i="2"/>
  <c r="K128" i="2"/>
  <c r="K129" i="2" s="1"/>
  <c r="AP224" i="8"/>
  <c r="H224" i="8"/>
  <c r="AP223" i="8"/>
  <c r="H223" i="8"/>
  <c r="AP222" i="8"/>
  <c r="H222" i="8"/>
  <c r="AP221" i="8"/>
  <c r="H221" i="8"/>
  <c r="AP220" i="8"/>
  <c r="H220" i="8"/>
  <c r="AP219" i="8"/>
  <c r="H219" i="8"/>
  <c r="AP218" i="8"/>
  <c r="H218" i="8"/>
  <c r="AP217" i="8"/>
  <c r="H217" i="8"/>
  <c r="AP216" i="8"/>
  <c r="H216" i="8"/>
  <c r="AP215" i="8"/>
  <c r="H215" i="8"/>
  <c r="AP214" i="8"/>
  <c r="H214" i="8"/>
  <c r="AP213" i="8"/>
  <c r="H213" i="8"/>
  <c r="AP212" i="8"/>
  <c r="H212" i="8"/>
  <c r="AP211" i="8"/>
  <c r="H211" i="8"/>
  <c r="AP210" i="8"/>
  <c r="H210" i="8"/>
  <c r="AP209" i="8"/>
  <c r="H209" i="8"/>
  <c r="AP208" i="8"/>
  <c r="H208" i="8"/>
  <c r="AP207" i="8"/>
  <c r="H207" i="8"/>
  <c r="AP206" i="8"/>
  <c r="H206" i="8"/>
  <c r="AP205" i="8"/>
  <c r="H205" i="8"/>
  <c r="AP204" i="8"/>
  <c r="H204" i="8"/>
  <c r="AP203" i="8"/>
  <c r="H203" i="8"/>
  <c r="AP202" i="8"/>
  <c r="H202" i="8"/>
  <c r="AP201" i="8"/>
  <c r="H201" i="8"/>
  <c r="AP200" i="8"/>
  <c r="H200" i="8"/>
  <c r="AP199" i="8"/>
  <c r="H199" i="8"/>
  <c r="AP198" i="8"/>
  <c r="H198" i="8"/>
  <c r="AP194" i="8"/>
  <c r="AP195" i="8" s="1"/>
  <c r="H194" i="8"/>
  <c r="H195" i="8" s="1"/>
  <c r="G224" i="8"/>
  <c r="F224" i="8"/>
  <c r="D224" i="8"/>
  <c r="C224" i="8"/>
  <c r="G223" i="8"/>
  <c r="F223" i="8"/>
  <c r="D223" i="8"/>
  <c r="C223" i="8"/>
  <c r="G222" i="8"/>
  <c r="F222" i="8"/>
  <c r="D222" i="8"/>
  <c r="C222" i="8"/>
  <c r="G221" i="8"/>
  <c r="F221" i="8"/>
  <c r="D221" i="8"/>
  <c r="C221" i="8"/>
  <c r="G220" i="8"/>
  <c r="F220" i="8"/>
  <c r="D220" i="8"/>
  <c r="C220" i="8"/>
  <c r="G219" i="8"/>
  <c r="F219" i="8"/>
  <c r="D219" i="8"/>
  <c r="C219" i="8"/>
  <c r="G218" i="8"/>
  <c r="F218" i="8"/>
  <c r="D218" i="8"/>
  <c r="C218" i="8"/>
  <c r="G217" i="8"/>
  <c r="F217" i="8"/>
  <c r="D217" i="8"/>
  <c r="C217" i="8"/>
  <c r="G216" i="8"/>
  <c r="F216" i="8"/>
  <c r="D216" i="8"/>
  <c r="C216" i="8"/>
  <c r="G215" i="8"/>
  <c r="F215" i="8"/>
  <c r="D215" i="8"/>
  <c r="C215" i="8"/>
  <c r="G214" i="8"/>
  <c r="F214" i="8"/>
  <c r="D214" i="8"/>
  <c r="C214" i="8"/>
  <c r="G213" i="8"/>
  <c r="F213" i="8"/>
  <c r="D213" i="8"/>
  <c r="C213" i="8"/>
  <c r="G212" i="8"/>
  <c r="F212" i="8"/>
  <c r="D212" i="8"/>
  <c r="C212" i="8"/>
  <c r="G211" i="8"/>
  <c r="F211" i="8"/>
  <c r="D211" i="8"/>
  <c r="C211" i="8"/>
  <c r="G210" i="8"/>
  <c r="F210" i="8"/>
  <c r="D210" i="8"/>
  <c r="C210" i="8"/>
  <c r="G209" i="8"/>
  <c r="F209" i="8"/>
  <c r="D209" i="8"/>
  <c r="C209" i="8"/>
  <c r="G208" i="8"/>
  <c r="F208" i="8"/>
  <c r="D208" i="8"/>
  <c r="C208" i="8"/>
  <c r="G207" i="8"/>
  <c r="F207" i="8"/>
  <c r="D207" i="8"/>
  <c r="C207" i="8"/>
  <c r="G206" i="8"/>
  <c r="F206" i="8"/>
  <c r="D206" i="8"/>
  <c r="C206" i="8"/>
  <c r="G205" i="8"/>
  <c r="F205" i="8"/>
  <c r="D205" i="8"/>
  <c r="C205" i="8"/>
  <c r="G204" i="8"/>
  <c r="F204" i="8"/>
  <c r="D204" i="8"/>
  <c r="C204" i="8"/>
  <c r="G203" i="8"/>
  <c r="F203" i="8"/>
  <c r="D203" i="8"/>
  <c r="C203" i="8"/>
  <c r="G202" i="8"/>
  <c r="F202" i="8"/>
  <c r="D202" i="8"/>
  <c r="C202" i="8"/>
  <c r="G201" i="8"/>
  <c r="F201" i="8"/>
  <c r="D201" i="8"/>
  <c r="C201" i="8"/>
  <c r="G200" i="8"/>
  <c r="F200" i="8"/>
  <c r="D200" i="8"/>
  <c r="C200" i="8"/>
  <c r="G199" i="8"/>
  <c r="F199" i="8"/>
  <c r="D199" i="8"/>
  <c r="C199" i="8"/>
  <c r="G198" i="8"/>
  <c r="F198" i="8"/>
  <c r="D198" i="8"/>
  <c r="C198" i="8"/>
  <c r="G194" i="8"/>
  <c r="G195" i="8" s="1"/>
  <c r="F194" i="8"/>
  <c r="F195" i="8" s="1"/>
  <c r="D194" i="8"/>
  <c r="C194" i="8"/>
  <c r="E196" i="8" s="1"/>
  <c r="E193" i="8"/>
  <c r="E192" i="8"/>
  <c r="E191" i="8"/>
  <c r="E190" i="8"/>
  <c r="E189" i="8"/>
  <c r="E188" i="8"/>
  <c r="E187" i="8"/>
  <c r="E186" i="8"/>
  <c r="E185" i="8"/>
  <c r="E184" i="8"/>
  <c r="E183" i="8"/>
  <c r="E182" i="8"/>
  <c r="E181" i="8"/>
  <c r="E180" i="8"/>
  <c r="E179" i="8"/>
  <c r="E178" i="8"/>
  <c r="E177" i="8"/>
  <c r="E176" i="8"/>
  <c r="E175" i="8"/>
  <c r="E174" i="8"/>
  <c r="E173" i="8"/>
  <c r="E172" i="8"/>
  <c r="E171" i="8"/>
  <c r="E170" i="8"/>
  <c r="E169" i="8"/>
  <c r="E168" i="8"/>
  <c r="E167" i="8"/>
  <c r="E166" i="8"/>
  <c r="E165" i="8"/>
  <c r="E164" i="8"/>
  <c r="E163" i="8"/>
  <c r="E162" i="8"/>
  <c r="E161" i="8"/>
  <c r="E160" i="8"/>
  <c r="E159" i="8"/>
  <c r="E158" i="8"/>
  <c r="E157" i="8"/>
  <c r="E156" i="8"/>
  <c r="E155" i="8"/>
  <c r="E154" i="8"/>
  <c r="E153" i="8"/>
  <c r="E152" i="8"/>
  <c r="E151" i="8"/>
  <c r="E150" i="8"/>
  <c r="E149" i="8"/>
  <c r="E148" i="8"/>
  <c r="E147" i="8"/>
  <c r="E146" i="8"/>
  <c r="E145" i="8"/>
  <c r="E144" i="8"/>
  <c r="E143" i="8"/>
  <c r="E142" i="8"/>
  <c r="E141" i="8"/>
  <c r="E140" i="8"/>
  <c r="E139" i="8"/>
  <c r="E138" i="8"/>
  <c r="E137" i="8"/>
  <c r="E136" i="8"/>
  <c r="E135" i="8"/>
  <c r="E134" i="8"/>
  <c r="E133" i="8"/>
  <c r="E132" i="8"/>
  <c r="E131" i="8"/>
  <c r="E130" i="8"/>
  <c r="E129" i="8"/>
  <c r="E128" i="8"/>
  <c r="E127" i="8"/>
  <c r="E126" i="8"/>
  <c r="E125" i="8"/>
  <c r="E124" i="8"/>
  <c r="E123" i="8"/>
  <c r="E122" i="8"/>
  <c r="E121" i="8"/>
  <c r="E120" i="8"/>
  <c r="E119" i="8"/>
  <c r="E118" i="8"/>
  <c r="E117" i="8"/>
  <c r="E116" i="8"/>
  <c r="E115" i="8"/>
  <c r="E114" i="8"/>
  <c r="E113" i="8"/>
  <c r="E112" i="8"/>
  <c r="E111" i="8"/>
  <c r="E110" i="8"/>
  <c r="E109" i="8"/>
  <c r="E108" i="8"/>
  <c r="E107" i="8"/>
  <c r="E106" i="8"/>
  <c r="E105" i="8"/>
  <c r="E104" i="8"/>
  <c r="E103" i="8"/>
  <c r="E102" i="8"/>
  <c r="E101" i="8"/>
  <c r="E100" i="8"/>
  <c r="E99" i="8"/>
  <c r="E98" i="8"/>
  <c r="E97" i="8"/>
  <c r="E96" i="8"/>
  <c r="E95" i="8"/>
  <c r="E94" i="8"/>
  <c r="E93" i="8"/>
  <c r="E92" i="8"/>
  <c r="E91" i="8"/>
  <c r="E90" i="8"/>
  <c r="E89" i="8"/>
  <c r="E88" i="8"/>
  <c r="E87" i="8"/>
  <c r="E86" i="8"/>
  <c r="E85" i="8"/>
  <c r="E84" i="8"/>
  <c r="E83" i="8"/>
  <c r="E82" i="8"/>
  <c r="E81" i="8"/>
  <c r="E80" i="8"/>
  <c r="E79" i="8"/>
  <c r="E78" i="8"/>
  <c r="E77" i="8"/>
  <c r="E76" i="8"/>
  <c r="E75" i="8"/>
  <c r="E74" i="8"/>
  <c r="E73" i="8"/>
  <c r="E72" i="8"/>
  <c r="E71" i="8"/>
  <c r="E70" i="8"/>
  <c r="E69" i="8"/>
  <c r="E68" i="8"/>
  <c r="E67" i="8"/>
  <c r="E66" i="8"/>
  <c r="E65" i="8"/>
  <c r="E64" i="8"/>
  <c r="E63" i="8"/>
  <c r="E62" i="8"/>
  <c r="E61" i="8"/>
  <c r="E60" i="8"/>
  <c r="E59" i="8"/>
  <c r="E58" i="8"/>
  <c r="E57" i="8"/>
  <c r="E56" i="8"/>
  <c r="E55" i="8"/>
  <c r="E54" i="8"/>
  <c r="E53" i="8"/>
  <c r="E52" i="8"/>
  <c r="E51" i="8"/>
  <c r="E50" i="8"/>
  <c r="E49" i="8"/>
  <c r="E48" i="8"/>
  <c r="E47" i="8"/>
  <c r="E46" i="8"/>
  <c r="E45" i="8"/>
  <c r="E44" i="8"/>
  <c r="E43" i="8"/>
  <c r="E42" i="8"/>
  <c r="E41" i="8"/>
  <c r="E40" i="8"/>
  <c r="E39" i="8"/>
  <c r="E38" i="8"/>
  <c r="E37" i="8"/>
  <c r="E36" i="8"/>
  <c r="E35" i="8"/>
  <c r="E34" i="8"/>
  <c r="E33" i="8"/>
  <c r="E32" i="8"/>
  <c r="E31" i="8"/>
  <c r="E30" i="8"/>
  <c r="E29" i="8"/>
  <c r="E28" i="8"/>
  <c r="E27" i="8"/>
  <c r="E26" i="8"/>
  <c r="E25" i="8"/>
  <c r="E24" i="8"/>
  <c r="E23" i="8"/>
  <c r="E22" i="8"/>
  <c r="E21" i="8"/>
  <c r="E20" i="8"/>
  <c r="E19" i="8"/>
  <c r="E18" i="8"/>
  <c r="E17" i="8"/>
  <c r="E16" i="8"/>
  <c r="E15" i="8"/>
  <c r="E14" i="8"/>
  <c r="E13" i="8"/>
  <c r="E12" i="8"/>
  <c r="E11" i="8"/>
  <c r="E10" i="8"/>
  <c r="E9" i="8"/>
  <c r="E8" i="8"/>
  <c r="E7" i="8"/>
  <c r="E6" i="8"/>
  <c r="E5" i="8"/>
  <c r="E4" i="8"/>
  <c r="D136" i="2"/>
  <c r="C136" i="2"/>
  <c r="D619" i="7"/>
  <c r="C619" i="7"/>
  <c r="C647" i="7"/>
  <c r="C654" i="7"/>
  <c r="E232" i="7"/>
  <c r="H568" i="7"/>
  <c r="H569" i="7" s="1"/>
  <c r="H572" i="7"/>
  <c r="H573" i="7"/>
  <c r="H574" i="7"/>
  <c r="H575" i="7"/>
  <c r="H576" i="7"/>
  <c r="H577" i="7"/>
  <c r="H578" i="7"/>
  <c r="H579" i="7"/>
  <c r="H580" i="7"/>
  <c r="H581" i="7"/>
  <c r="H582" i="7"/>
  <c r="H583" i="7"/>
  <c r="H584" i="7"/>
  <c r="H585" i="7"/>
  <c r="H586" i="7"/>
  <c r="H587" i="7"/>
  <c r="H588" i="7"/>
  <c r="H589" i="7"/>
  <c r="H590" i="7"/>
  <c r="H591" i="7"/>
  <c r="H592" i="7"/>
  <c r="H593" i="7"/>
  <c r="H594" i="7"/>
  <c r="H595" i="7"/>
  <c r="H596" i="7"/>
  <c r="H597" i="7"/>
  <c r="H598" i="7"/>
  <c r="H599" i="7"/>
  <c r="H600" i="7"/>
  <c r="H601" i="7"/>
  <c r="H602" i="7"/>
  <c r="H603" i="7"/>
  <c r="H604" i="7"/>
  <c r="H605" i="7"/>
  <c r="H606" i="7"/>
  <c r="H607" i="7"/>
  <c r="H608" i="7"/>
  <c r="H609" i="7"/>
  <c r="H610" i="7"/>
  <c r="H611" i="7"/>
  <c r="H612" i="7"/>
  <c r="H613" i="7"/>
  <c r="H614" i="7"/>
  <c r="H615" i="7"/>
  <c r="H616" i="7"/>
  <c r="H617" i="7"/>
  <c r="H618" i="7"/>
  <c r="H619" i="7"/>
  <c r="H620" i="7"/>
  <c r="H621" i="7"/>
  <c r="H622" i="7"/>
  <c r="H623" i="7"/>
  <c r="H624" i="7"/>
  <c r="H625" i="7"/>
  <c r="H626" i="7"/>
  <c r="H627" i="7"/>
  <c r="H628" i="7"/>
  <c r="H629" i="7"/>
  <c r="H630" i="7"/>
  <c r="H631" i="7"/>
  <c r="H632" i="7"/>
  <c r="H633" i="7"/>
  <c r="H634" i="7"/>
  <c r="H635" i="7"/>
  <c r="H636" i="7"/>
  <c r="H637" i="7"/>
  <c r="H638" i="7"/>
  <c r="H639" i="7"/>
  <c r="H640" i="7"/>
  <c r="H641" i="7"/>
  <c r="H642" i="7"/>
  <c r="H643" i="7"/>
  <c r="H644" i="7"/>
  <c r="H645" i="7"/>
  <c r="H646" i="7"/>
  <c r="H647" i="7"/>
  <c r="H648" i="7"/>
  <c r="H649" i="7"/>
  <c r="H650" i="7"/>
  <c r="H651" i="7"/>
  <c r="H652" i="7"/>
  <c r="H653" i="7"/>
  <c r="H654" i="7"/>
  <c r="H655" i="7"/>
  <c r="H656" i="7"/>
  <c r="H657" i="7"/>
  <c r="H658" i="7"/>
  <c r="H659" i="7"/>
  <c r="H660" i="7"/>
  <c r="H661" i="7"/>
  <c r="H662" i="7"/>
  <c r="H663" i="7"/>
  <c r="H664" i="7"/>
  <c r="H665" i="7"/>
  <c r="H666" i="7"/>
  <c r="H667" i="7"/>
  <c r="H668" i="7"/>
  <c r="H669" i="7"/>
  <c r="H670" i="7"/>
  <c r="H671" i="7"/>
  <c r="H672" i="7"/>
  <c r="H673" i="7"/>
  <c r="H674" i="7"/>
  <c r="H675" i="7"/>
  <c r="H676" i="7"/>
  <c r="H677" i="7"/>
  <c r="H678" i="7"/>
  <c r="H679" i="7"/>
  <c r="H680" i="7"/>
  <c r="H681" i="7"/>
  <c r="H682" i="7"/>
  <c r="H683" i="7"/>
  <c r="H684" i="7"/>
  <c r="H685" i="7"/>
  <c r="H686" i="7"/>
  <c r="H687" i="7"/>
  <c r="H688" i="7"/>
  <c r="H689" i="7"/>
  <c r="H690" i="7"/>
  <c r="E223" i="8" l="1"/>
  <c r="E200" i="8"/>
  <c r="E206" i="8"/>
  <c r="E212" i="8"/>
  <c r="E218" i="8"/>
  <c r="E224" i="8"/>
  <c r="E205" i="8"/>
  <c r="E201" i="8"/>
  <c r="E207" i="8"/>
  <c r="E213" i="8"/>
  <c r="E219" i="8"/>
  <c r="E217" i="8"/>
  <c r="E199" i="8"/>
  <c r="E211" i="8"/>
  <c r="E203" i="8"/>
  <c r="E209" i="8"/>
  <c r="E215" i="8"/>
  <c r="E221" i="8"/>
  <c r="E202" i="8"/>
  <c r="E208" i="8"/>
  <c r="E214" i="8"/>
  <c r="E220" i="8"/>
  <c r="E198" i="8"/>
  <c r="E204" i="8"/>
  <c r="E210" i="8"/>
  <c r="E216" i="8"/>
  <c r="E222" i="8"/>
  <c r="E195" i="8"/>
  <c r="E194" i="8"/>
  <c r="CP681" i="5"/>
  <c r="G568" i="7" l="1"/>
  <c r="G569" i="7" s="1"/>
  <c r="F568" i="7"/>
  <c r="F569" i="7" s="1"/>
  <c r="D140" i="2" l="1"/>
  <c r="DW132" i="2"/>
  <c r="DX132" i="2"/>
  <c r="DW133" i="2"/>
  <c r="DX133" i="2"/>
  <c r="DW134" i="2"/>
  <c r="DX134" i="2"/>
  <c r="DW135" i="2"/>
  <c r="DX135" i="2"/>
  <c r="DW136" i="2"/>
  <c r="DX136" i="2"/>
  <c r="DW137" i="2"/>
  <c r="DX137" i="2"/>
  <c r="DW138" i="2"/>
  <c r="DX138" i="2"/>
  <c r="DW139" i="2"/>
  <c r="DX139" i="2"/>
  <c r="DW140" i="2"/>
  <c r="DX140" i="2"/>
  <c r="DW141" i="2"/>
  <c r="DX141" i="2"/>
  <c r="DW142" i="2"/>
  <c r="DX142" i="2"/>
  <c r="DW143" i="2"/>
  <c r="DX143" i="2"/>
  <c r="DW144" i="2"/>
  <c r="DX144" i="2"/>
  <c r="DW145" i="2"/>
  <c r="DX145" i="2"/>
  <c r="DW146" i="2"/>
  <c r="DX146" i="2"/>
  <c r="DW147" i="2"/>
  <c r="DX147" i="2"/>
  <c r="BN140" i="2" l="1"/>
  <c r="BM140" i="2"/>
  <c r="BL140" i="2"/>
  <c r="C140" i="2"/>
  <c r="E126" i="2"/>
  <c r="E125" i="2"/>
  <c r="F690" i="7" l="1"/>
  <c r="F689" i="7"/>
  <c r="F688" i="7"/>
  <c r="F687" i="7"/>
  <c r="F686" i="7"/>
  <c r="F685" i="7"/>
  <c r="F684" i="7"/>
  <c r="F683" i="7"/>
  <c r="F682" i="7"/>
  <c r="F681" i="7"/>
  <c r="F680" i="7"/>
  <c r="F679" i="7"/>
  <c r="F678" i="7"/>
  <c r="F677" i="7"/>
  <c r="F676" i="7"/>
  <c r="F675" i="7"/>
  <c r="F674" i="7"/>
  <c r="F673" i="7"/>
  <c r="F672" i="7"/>
  <c r="F671" i="7"/>
  <c r="F670" i="7"/>
  <c r="F669" i="7"/>
  <c r="F668" i="7"/>
  <c r="F667" i="7"/>
  <c r="F666" i="7"/>
  <c r="F665" i="7"/>
  <c r="F664" i="7"/>
  <c r="F663" i="7"/>
  <c r="F662" i="7"/>
  <c r="F661" i="7"/>
  <c r="F660" i="7"/>
  <c r="F659" i="7"/>
  <c r="F658" i="7"/>
  <c r="F657" i="7"/>
  <c r="F656" i="7"/>
  <c r="F655" i="7"/>
  <c r="F654" i="7"/>
  <c r="F653" i="7"/>
  <c r="F652" i="7"/>
  <c r="F651" i="7"/>
  <c r="F650" i="7"/>
  <c r="F649" i="7"/>
  <c r="F648" i="7"/>
  <c r="F647" i="7"/>
  <c r="F646" i="7"/>
  <c r="F645" i="7"/>
  <c r="F644" i="7"/>
  <c r="F643" i="7"/>
  <c r="F642" i="7"/>
  <c r="F641" i="7"/>
  <c r="F640" i="7"/>
  <c r="F639" i="7"/>
  <c r="F638" i="7"/>
  <c r="F637" i="7"/>
  <c r="F636" i="7"/>
  <c r="F635" i="7"/>
  <c r="F634" i="7"/>
  <c r="F633" i="7"/>
  <c r="F632" i="7"/>
  <c r="F631" i="7"/>
  <c r="F630" i="7"/>
  <c r="F629" i="7"/>
  <c r="F628" i="7"/>
  <c r="F627" i="7"/>
  <c r="F626" i="7"/>
  <c r="F625" i="7"/>
  <c r="F624" i="7"/>
  <c r="F623" i="7"/>
  <c r="F622" i="7"/>
  <c r="F621" i="7"/>
  <c r="F620" i="7"/>
  <c r="F619" i="7"/>
  <c r="F618" i="7"/>
  <c r="F617" i="7"/>
  <c r="F616" i="7"/>
  <c r="F615" i="7"/>
  <c r="F614" i="7"/>
  <c r="F613" i="7"/>
  <c r="F612" i="7"/>
  <c r="F611" i="7"/>
  <c r="F610" i="7"/>
  <c r="F609" i="7"/>
  <c r="F608" i="7"/>
  <c r="F607" i="7"/>
  <c r="F606" i="7"/>
  <c r="F605" i="7"/>
  <c r="F604" i="7"/>
  <c r="F603" i="7"/>
  <c r="F602" i="7"/>
  <c r="F601" i="7"/>
  <c r="F600" i="7"/>
  <c r="F599" i="7"/>
  <c r="F598" i="7"/>
  <c r="F597" i="7"/>
  <c r="F596" i="7"/>
  <c r="F595" i="7"/>
  <c r="F594" i="7"/>
  <c r="F593" i="7"/>
  <c r="F592" i="7"/>
  <c r="F591" i="7"/>
  <c r="F590" i="7"/>
  <c r="F589" i="7"/>
  <c r="F588" i="7"/>
  <c r="F587" i="7"/>
  <c r="F586" i="7"/>
  <c r="F585" i="7"/>
  <c r="F584" i="7"/>
  <c r="F583" i="7"/>
  <c r="F582" i="7"/>
  <c r="F581" i="7"/>
  <c r="F580" i="7"/>
  <c r="F579" i="7"/>
  <c r="F578" i="7"/>
  <c r="F577" i="7"/>
  <c r="F576" i="7"/>
  <c r="F575" i="7"/>
  <c r="F574" i="7"/>
  <c r="F573" i="7"/>
  <c r="F572" i="7"/>
  <c r="AG128" i="2"/>
  <c r="AG129" i="2" s="1"/>
  <c r="AG132" i="2"/>
  <c r="AG133" i="2"/>
  <c r="AG134" i="2"/>
  <c r="AG135" i="2"/>
  <c r="AG136" i="2"/>
  <c r="AG137" i="2"/>
  <c r="AG138" i="2"/>
  <c r="AG139" i="2"/>
  <c r="AG140" i="2"/>
  <c r="AG141" i="2"/>
  <c r="AG142" i="2"/>
  <c r="AG143" i="2"/>
  <c r="AG144" i="2"/>
  <c r="AG145" i="2"/>
  <c r="AG146" i="2"/>
  <c r="AG147" i="2"/>
  <c r="AG148" i="2"/>
  <c r="L45" i="3"/>
  <c r="L46" i="3" s="1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BZ148" i="2"/>
  <c r="BX128" i="2"/>
  <c r="BX129" i="2" s="1"/>
  <c r="BX132" i="2"/>
  <c r="BX133" i="2"/>
  <c r="BX134" i="2"/>
  <c r="BX135" i="2"/>
  <c r="BX136" i="2"/>
  <c r="BX137" i="2"/>
  <c r="BX138" i="2"/>
  <c r="BX139" i="2"/>
  <c r="BX140" i="2"/>
  <c r="BX141" i="2"/>
  <c r="BX142" i="2"/>
  <c r="BX143" i="2"/>
  <c r="BX144" i="2"/>
  <c r="BX145" i="2"/>
  <c r="BX146" i="2"/>
  <c r="BX147" i="2"/>
  <c r="BX148" i="2"/>
  <c r="DT128" i="2"/>
  <c r="DT129" i="2" s="1"/>
  <c r="DU128" i="2"/>
  <c r="DU129" i="2" s="1"/>
  <c r="DT132" i="2"/>
  <c r="DU132" i="2"/>
  <c r="DT133" i="2"/>
  <c r="DU133" i="2"/>
  <c r="DT134" i="2"/>
  <c r="DU134" i="2"/>
  <c r="DT135" i="2"/>
  <c r="DU135" i="2"/>
  <c r="DT136" i="2"/>
  <c r="DU136" i="2"/>
  <c r="DT137" i="2"/>
  <c r="DU137" i="2"/>
  <c r="DT138" i="2"/>
  <c r="DU138" i="2"/>
  <c r="DT139" i="2"/>
  <c r="DU139" i="2"/>
  <c r="DT140" i="2"/>
  <c r="DU140" i="2"/>
  <c r="DT141" i="2"/>
  <c r="DU141" i="2"/>
  <c r="DT142" i="2"/>
  <c r="DU142" i="2"/>
  <c r="DT143" i="2"/>
  <c r="DU143" i="2"/>
  <c r="DT144" i="2"/>
  <c r="DU144" i="2"/>
  <c r="DT145" i="2"/>
  <c r="DU145" i="2"/>
  <c r="DT146" i="2"/>
  <c r="DU146" i="2"/>
  <c r="DT147" i="2"/>
  <c r="DU147" i="2"/>
  <c r="DT148" i="2"/>
  <c r="DU148" i="2"/>
  <c r="CZ128" i="2"/>
  <c r="CZ129" i="2" s="1"/>
  <c r="CZ132" i="2"/>
  <c r="CZ133" i="2"/>
  <c r="CZ134" i="2"/>
  <c r="CZ135" i="2"/>
  <c r="CZ136" i="2"/>
  <c r="CZ137" i="2"/>
  <c r="CZ138" i="2"/>
  <c r="CZ139" i="2"/>
  <c r="CZ140" i="2"/>
  <c r="CZ141" i="2"/>
  <c r="CZ142" i="2"/>
  <c r="CZ143" i="2"/>
  <c r="CZ144" i="2"/>
  <c r="CZ145" i="2"/>
  <c r="CZ146" i="2"/>
  <c r="CZ147" i="2"/>
  <c r="CZ148" i="2"/>
  <c r="CJ128" i="2"/>
  <c r="CJ129" i="2" s="1"/>
  <c r="CL128" i="2"/>
  <c r="CL129" i="2" s="1"/>
  <c r="CM128" i="2"/>
  <c r="CM129" i="2" s="1"/>
  <c r="CN128" i="2"/>
  <c r="CN129" i="2" s="1"/>
  <c r="CO128" i="2"/>
  <c r="CO129" i="2" s="1"/>
  <c r="CP128" i="2"/>
  <c r="CP129" i="2" s="1"/>
  <c r="CQ128" i="2"/>
  <c r="CQ129" i="2" s="1"/>
  <c r="CJ132" i="2"/>
  <c r="CL132" i="2"/>
  <c r="CM132" i="2"/>
  <c r="CN132" i="2"/>
  <c r="CO132" i="2"/>
  <c r="CP132" i="2"/>
  <c r="CQ132" i="2"/>
  <c r="CJ133" i="2"/>
  <c r="CL133" i="2"/>
  <c r="CM133" i="2"/>
  <c r="CN133" i="2"/>
  <c r="CO133" i="2"/>
  <c r="CP133" i="2"/>
  <c r="CQ133" i="2"/>
  <c r="CJ134" i="2"/>
  <c r="CL134" i="2"/>
  <c r="CM134" i="2"/>
  <c r="CN134" i="2"/>
  <c r="CO134" i="2"/>
  <c r="CP134" i="2"/>
  <c r="CQ134" i="2"/>
  <c r="CJ135" i="2"/>
  <c r="CL135" i="2"/>
  <c r="CM135" i="2"/>
  <c r="CN135" i="2"/>
  <c r="CO135" i="2"/>
  <c r="CP135" i="2"/>
  <c r="CQ135" i="2"/>
  <c r="CJ136" i="2"/>
  <c r="CL136" i="2"/>
  <c r="CM136" i="2"/>
  <c r="CN136" i="2"/>
  <c r="CO136" i="2"/>
  <c r="CP136" i="2"/>
  <c r="CQ136" i="2"/>
  <c r="CJ137" i="2"/>
  <c r="CL137" i="2"/>
  <c r="CM137" i="2"/>
  <c r="CN137" i="2"/>
  <c r="CO137" i="2"/>
  <c r="CP137" i="2"/>
  <c r="CQ137" i="2"/>
  <c r="CJ138" i="2"/>
  <c r="CL138" i="2"/>
  <c r="CM138" i="2"/>
  <c r="CN138" i="2"/>
  <c r="CO138" i="2"/>
  <c r="CP138" i="2"/>
  <c r="CQ138" i="2"/>
  <c r="CJ139" i="2"/>
  <c r="CL139" i="2"/>
  <c r="CM139" i="2"/>
  <c r="CN139" i="2"/>
  <c r="CO139" i="2"/>
  <c r="CP139" i="2"/>
  <c r="CQ139" i="2"/>
  <c r="CJ140" i="2"/>
  <c r="CL140" i="2"/>
  <c r="CM140" i="2"/>
  <c r="CN140" i="2"/>
  <c r="CO140" i="2"/>
  <c r="CP140" i="2"/>
  <c r="CQ140" i="2"/>
  <c r="CJ141" i="2"/>
  <c r="CL141" i="2"/>
  <c r="CM141" i="2"/>
  <c r="CN141" i="2"/>
  <c r="CO141" i="2"/>
  <c r="CP141" i="2"/>
  <c r="CQ141" i="2"/>
  <c r="CJ142" i="2"/>
  <c r="CL142" i="2"/>
  <c r="CM142" i="2"/>
  <c r="CN142" i="2"/>
  <c r="CO142" i="2"/>
  <c r="CP142" i="2"/>
  <c r="CQ142" i="2"/>
  <c r="CJ143" i="2"/>
  <c r="CL143" i="2"/>
  <c r="CM143" i="2"/>
  <c r="CN143" i="2"/>
  <c r="CO143" i="2"/>
  <c r="CP143" i="2"/>
  <c r="CQ143" i="2"/>
  <c r="CJ144" i="2"/>
  <c r="CL144" i="2"/>
  <c r="CM144" i="2"/>
  <c r="CN144" i="2"/>
  <c r="CO144" i="2"/>
  <c r="CP144" i="2"/>
  <c r="CQ144" i="2"/>
  <c r="CJ145" i="2"/>
  <c r="CL145" i="2"/>
  <c r="CM145" i="2"/>
  <c r="CN145" i="2"/>
  <c r="CO145" i="2"/>
  <c r="CP145" i="2"/>
  <c r="CQ145" i="2"/>
  <c r="CJ146" i="2"/>
  <c r="CL146" i="2"/>
  <c r="CM146" i="2"/>
  <c r="CN146" i="2"/>
  <c r="CO146" i="2"/>
  <c r="CP146" i="2"/>
  <c r="CQ146" i="2"/>
  <c r="CJ147" i="2"/>
  <c r="CL147" i="2"/>
  <c r="CM147" i="2"/>
  <c r="CN147" i="2"/>
  <c r="CO147" i="2"/>
  <c r="CP147" i="2"/>
  <c r="CQ147" i="2"/>
  <c r="CJ148" i="2"/>
  <c r="CL148" i="2"/>
  <c r="CM148" i="2"/>
  <c r="CN148" i="2"/>
  <c r="CO148" i="2"/>
  <c r="CP148" i="2"/>
  <c r="CQ148" i="2"/>
  <c r="BP128" i="2"/>
  <c r="BP129" i="2" s="1"/>
  <c r="BP132" i="2"/>
  <c r="BP133" i="2"/>
  <c r="BP134" i="2"/>
  <c r="BP135" i="2"/>
  <c r="BP136" i="2"/>
  <c r="BP137" i="2"/>
  <c r="BP138" i="2"/>
  <c r="BP139" i="2"/>
  <c r="BP140" i="2"/>
  <c r="BP141" i="2"/>
  <c r="BP142" i="2"/>
  <c r="BP143" i="2"/>
  <c r="BP144" i="2"/>
  <c r="BP145" i="2"/>
  <c r="BP146" i="2"/>
  <c r="BP147" i="2"/>
  <c r="BP148" i="2"/>
  <c r="BE128" i="2"/>
  <c r="BE129" i="2" s="1"/>
  <c r="BE132" i="2"/>
  <c r="BE133" i="2"/>
  <c r="BE134" i="2"/>
  <c r="BE135" i="2"/>
  <c r="BE136" i="2"/>
  <c r="BE137" i="2"/>
  <c r="BE138" i="2"/>
  <c r="BE139" i="2"/>
  <c r="BE140" i="2"/>
  <c r="BE141" i="2"/>
  <c r="BE142" i="2"/>
  <c r="BE143" i="2"/>
  <c r="BE144" i="2"/>
  <c r="BE145" i="2"/>
  <c r="BE146" i="2"/>
  <c r="BE147" i="2"/>
  <c r="BE148" i="2"/>
  <c r="AY128" i="2"/>
  <c r="AY129" i="2" s="1"/>
  <c r="AY132" i="2"/>
  <c r="AY133" i="2"/>
  <c r="AY134" i="2"/>
  <c r="AY135" i="2"/>
  <c r="AY136" i="2"/>
  <c r="AY137" i="2"/>
  <c r="AY138" i="2"/>
  <c r="AY139" i="2"/>
  <c r="AY140" i="2"/>
  <c r="AY141" i="2"/>
  <c r="AY142" i="2"/>
  <c r="AY143" i="2"/>
  <c r="AY144" i="2"/>
  <c r="AY145" i="2"/>
  <c r="AY146" i="2"/>
  <c r="AY147" i="2"/>
  <c r="AY148" i="2"/>
  <c r="AH128" i="2"/>
  <c r="AH129" i="2" s="1"/>
  <c r="AH132" i="2"/>
  <c r="AH133" i="2"/>
  <c r="AH134" i="2"/>
  <c r="AH135" i="2"/>
  <c r="AH136" i="2"/>
  <c r="AH137" i="2"/>
  <c r="AH138" i="2"/>
  <c r="AH139" i="2"/>
  <c r="AH140" i="2"/>
  <c r="AH141" i="2"/>
  <c r="AH142" i="2"/>
  <c r="AH143" i="2"/>
  <c r="AH144" i="2"/>
  <c r="AH145" i="2"/>
  <c r="AH146" i="2"/>
  <c r="AH147" i="2"/>
  <c r="AH148" i="2"/>
  <c r="S128" i="2"/>
  <c r="S129" i="2" s="1"/>
  <c r="S132" i="2"/>
  <c r="S133" i="2"/>
  <c r="S134" i="2"/>
  <c r="S135" i="2"/>
  <c r="S136" i="2"/>
  <c r="S137" i="2"/>
  <c r="S138" i="2"/>
  <c r="S139" i="2"/>
  <c r="S140" i="2"/>
  <c r="S141" i="2"/>
  <c r="S142" i="2"/>
  <c r="S143" i="2"/>
  <c r="S144" i="2"/>
  <c r="S145" i="2"/>
  <c r="S146" i="2"/>
  <c r="S147" i="2"/>
  <c r="S148" i="2"/>
  <c r="H128" i="2"/>
  <c r="H129" i="2" s="1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BK690" i="6"/>
  <c r="BJ690" i="6"/>
  <c r="BK689" i="6"/>
  <c r="BJ689" i="6"/>
  <c r="BK688" i="6"/>
  <c r="BJ688" i="6"/>
  <c r="BK687" i="6"/>
  <c r="BJ687" i="6"/>
  <c r="BK686" i="6"/>
  <c r="BJ686" i="6"/>
  <c r="BK685" i="6"/>
  <c r="BJ685" i="6"/>
  <c r="BK684" i="6"/>
  <c r="BJ684" i="6"/>
  <c r="BK683" i="6"/>
  <c r="BJ683" i="6"/>
  <c r="BK682" i="6"/>
  <c r="BJ682" i="6"/>
  <c r="BK681" i="6"/>
  <c r="BJ681" i="6"/>
  <c r="BK680" i="6"/>
  <c r="BJ680" i="6"/>
  <c r="BK679" i="6"/>
  <c r="BJ679" i="6"/>
  <c r="BK678" i="6"/>
  <c r="BJ678" i="6"/>
  <c r="BK677" i="6"/>
  <c r="BJ677" i="6"/>
  <c r="BK676" i="6"/>
  <c r="BJ676" i="6"/>
  <c r="BK675" i="6"/>
  <c r="BJ675" i="6"/>
  <c r="BK674" i="6"/>
  <c r="BJ674" i="6"/>
  <c r="BK673" i="6"/>
  <c r="BJ673" i="6"/>
  <c r="BK672" i="6"/>
  <c r="BJ672" i="6"/>
  <c r="BK671" i="6"/>
  <c r="BJ671" i="6"/>
  <c r="BK670" i="6"/>
  <c r="BJ670" i="6"/>
  <c r="BK669" i="6"/>
  <c r="BJ669" i="6"/>
  <c r="BK668" i="6"/>
  <c r="BJ668" i="6"/>
  <c r="BK667" i="6"/>
  <c r="BJ667" i="6"/>
  <c r="BK666" i="6"/>
  <c r="BJ666" i="6"/>
  <c r="BK665" i="6"/>
  <c r="BJ665" i="6"/>
  <c r="BK664" i="6"/>
  <c r="BJ664" i="6"/>
  <c r="BK663" i="6"/>
  <c r="BJ663" i="6"/>
  <c r="BK662" i="6"/>
  <c r="BJ662" i="6"/>
  <c r="BK661" i="6"/>
  <c r="BJ661" i="6"/>
  <c r="BK660" i="6"/>
  <c r="BJ660" i="6"/>
  <c r="BK659" i="6"/>
  <c r="BJ659" i="6"/>
  <c r="BK658" i="6"/>
  <c r="BJ658" i="6"/>
  <c r="BK657" i="6"/>
  <c r="BJ657" i="6"/>
  <c r="BK656" i="6"/>
  <c r="BJ656" i="6"/>
  <c r="BK655" i="6"/>
  <c r="BJ655" i="6"/>
  <c r="BK654" i="6"/>
  <c r="BJ654" i="6"/>
  <c r="BK653" i="6"/>
  <c r="BJ653" i="6"/>
  <c r="BK652" i="6"/>
  <c r="BJ652" i="6"/>
  <c r="BK651" i="6"/>
  <c r="BJ651" i="6"/>
  <c r="BK650" i="6"/>
  <c r="BJ650" i="6"/>
  <c r="BK649" i="6"/>
  <c r="BJ649" i="6"/>
  <c r="BK648" i="6"/>
  <c r="BJ648" i="6"/>
  <c r="BK647" i="6"/>
  <c r="BJ647" i="6"/>
  <c r="BK646" i="6"/>
  <c r="BJ646" i="6"/>
  <c r="BK645" i="6"/>
  <c r="BJ645" i="6"/>
  <c r="BK644" i="6"/>
  <c r="BJ644" i="6"/>
  <c r="BK643" i="6"/>
  <c r="BJ643" i="6"/>
  <c r="BK642" i="6"/>
  <c r="BJ642" i="6"/>
  <c r="BK641" i="6"/>
  <c r="BJ641" i="6"/>
  <c r="BK640" i="6"/>
  <c r="BJ640" i="6"/>
  <c r="BK639" i="6"/>
  <c r="BJ639" i="6"/>
  <c r="BK638" i="6"/>
  <c r="BJ638" i="6"/>
  <c r="BK637" i="6"/>
  <c r="BJ637" i="6"/>
  <c r="BK636" i="6"/>
  <c r="BJ636" i="6"/>
  <c r="BK635" i="6"/>
  <c r="BJ635" i="6"/>
  <c r="BK634" i="6"/>
  <c r="BJ634" i="6"/>
  <c r="BK633" i="6"/>
  <c r="BJ633" i="6"/>
  <c r="BK632" i="6"/>
  <c r="BJ632" i="6"/>
  <c r="BK631" i="6"/>
  <c r="BJ631" i="6"/>
  <c r="BK630" i="6"/>
  <c r="BJ630" i="6"/>
  <c r="BK629" i="6"/>
  <c r="BJ629" i="6"/>
  <c r="BK628" i="6"/>
  <c r="BJ628" i="6"/>
  <c r="BK627" i="6"/>
  <c r="BJ627" i="6"/>
  <c r="BK626" i="6"/>
  <c r="BJ626" i="6"/>
  <c r="BK625" i="6"/>
  <c r="BJ625" i="6"/>
  <c r="BK624" i="6"/>
  <c r="BJ624" i="6"/>
  <c r="BK623" i="6"/>
  <c r="BJ623" i="6"/>
  <c r="BK622" i="6"/>
  <c r="BJ622" i="6"/>
  <c r="BK621" i="6"/>
  <c r="BJ621" i="6"/>
  <c r="BK620" i="6"/>
  <c r="BJ620" i="6"/>
  <c r="BK619" i="6"/>
  <c r="BJ619" i="6"/>
  <c r="BK618" i="6"/>
  <c r="BJ618" i="6"/>
  <c r="BK617" i="6"/>
  <c r="BJ617" i="6"/>
  <c r="BK616" i="6"/>
  <c r="BJ616" i="6"/>
  <c r="BK615" i="6"/>
  <c r="BJ615" i="6"/>
  <c r="BK614" i="6"/>
  <c r="BJ614" i="6"/>
  <c r="BK613" i="6"/>
  <c r="BJ613" i="6"/>
  <c r="BK612" i="6"/>
  <c r="BJ612" i="6"/>
  <c r="BK611" i="6"/>
  <c r="BJ611" i="6"/>
  <c r="BK610" i="6"/>
  <c r="BJ610" i="6"/>
  <c r="BK609" i="6"/>
  <c r="BJ609" i="6"/>
  <c r="BK608" i="6"/>
  <c r="BJ608" i="6"/>
  <c r="BK607" i="6"/>
  <c r="BJ607" i="6"/>
  <c r="BK606" i="6"/>
  <c r="BJ606" i="6"/>
  <c r="BK605" i="6"/>
  <c r="BJ605" i="6"/>
  <c r="BK604" i="6"/>
  <c r="BJ604" i="6"/>
  <c r="BK603" i="6"/>
  <c r="BJ603" i="6"/>
  <c r="BK602" i="6"/>
  <c r="BJ602" i="6"/>
  <c r="BK601" i="6"/>
  <c r="BJ601" i="6"/>
  <c r="BK600" i="6"/>
  <c r="BJ600" i="6"/>
  <c r="BK599" i="6"/>
  <c r="BJ599" i="6"/>
  <c r="BK598" i="6"/>
  <c r="BJ598" i="6"/>
  <c r="BK597" i="6"/>
  <c r="BJ597" i="6"/>
  <c r="BK596" i="6"/>
  <c r="BJ596" i="6"/>
  <c r="BK595" i="6"/>
  <c r="BJ595" i="6"/>
  <c r="BK594" i="6"/>
  <c r="BJ594" i="6"/>
  <c r="BK593" i="6"/>
  <c r="BJ593" i="6"/>
  <c r="BK592" i="6"/>
  <c r="BJ592" i="6"/>
  <c r="BK591" i="6"/>
  <c r="BJ591" i="6"/>
  <c r="BK590" i="6"/>
  <c r="BJ590" i="6"/>
  <c r="BK589" i="6"/>
  <c r="BJ589" i="6"/>
  <c r="BK588" i="6"/>
  <c r="BJ588" i="6"/>
  <c r="BK587" i="6"/>
  <c r="BJ587" i="6"/>
  <c r="BK586" i="6"/>
  <c r="BJ586" i="6"/>
  <c r="BK585" i="6"/>
  <c r="BJ585" i="6"/>
  <c r="BK584" i="6"/>
  <c r="BJ584" i="6"/>
  <c r="BK583" i="6"/>
  <c r="BJ583" i="6"/>
  <c r="BK582" i="6"/>
  <c r="BJ582" i="6"/>
  <c r="BK581" i="6"/>
  <c r="BJ581" i="6"/>
  <c r="BK580" i="6"/>
  <c r="BJ580" i="6"/>
  <c r="BK579" i="6"/>
  <c r="BJ579" i="6"/>
  <c r="BK578" i="6"/>
  <c r="BJ578" i="6"/>
  <c r="BK577" i="6"/>
  <c r="BJ577" i="6"/>
  <c r="BK576" i="6"/>
  <c r="BJ576" i="6"/>
  <c r="BK575" i="6"/>
  <c r="BJ575" i="6"/>
  <c r="BK574" i="6"/>
  <c r="BJ574" i="6"/>
  <c r="BK573" i="6"/>
  <c r="BJ573" i="6"/>
  <c r="BK572" i="6"/>
  <c r="BJ572" i="6"/>
  <c r="BK568" i="6"/>
  <c r="BK569" i="6" s="1"/>
  <c r="BJ568" i="6"/>
  <c r="BJ569" i="6" s="1"/>
  <c r="BI690" i="6"/>
  <c r="BH690" i="6"/>
  <c r="BI689" i="6"/>
  <c r="BH689" i="6"/>
  <c r="BI688" i="6"/>
  <c r="BH688" i="6"/>
  <c r="BI687" i="6"/>
  <c r="BH687" i="6"/>
  <c r="BI686" i="6"/>
  <c r="BH686" i="6"/>
  <c r="BI685" i="6"/>
  <c r="BH685" i="6"/>
  <c r="BI684" i="6"/>
  <c r="BH684" i="6"/>
  <c r="BI683" i="6"/>
  <c r="BH683" i="6"/>
  <c r="BI682" i="6"/>
  <c r="BH682" i="6"/>
  <c r="BI681" i="6"/>
  <c r="BH681" i="6"/>
  <c r="BI680" i="6"/>
  <c r="BH680" i="6"/>
  <c r="BI679" i="6"/>
  <c r="BH679" i="6"/>
  <c r="BI678" i="6"/>
  <c r="BH678" i="6"/>
  <c r="BI677" i="6"/>
  <c r="BH677" i="6"/>
  <c r="BI676" i="6"/>
  <c r="BH676" i="6"/>
  <c r="BI675" i="6"/>
  <c r="BH675" i="6"/>
  <c r="BI674" i="6"/>
  <c r="BH674" i="6"/>
  <c r="BI673" i="6"/>
  <c r="BH673" i="6"/>
  <c r="BI672" i="6"/>
  <c r="BH672" i="6"/>
  <c r="BI671" i="6"/>
  <c r="BH671" i="6"/>
  <c r="BI670" i="6"/>
  <c r="BH670" i="6"/>
  <c r="BI669" i="6"/>
  <c r="BH669" i="6"/>
  <c r="BI668" i="6"/>
  <c r="BH668" i="6"/>
  <c r="BI667" i="6"/>
  <c r="BH667" i="6"/>
  <c r="BI666" i="6"/>
  <c r="BH666" i="6"/>
  <c r="BI665" i="6"/>
  <c r="BH665" i="6"/>
  <c r="BI664" i="6"/>
  <c r="BH664" i="6"/>
  <c r="BI663" i="6"/>
  <c r="BH663" i="6"/>
  <c r="BI662" i="6"/>
  <c r="BH662" i="6"/>
  <c r="BI661" i="6"/>
  <c r="BH661" i="6"/>
  <c r="BI660" i="6"/>
  <c r="BH660" i="6"/>
  <c r="BI659" i="6"/>
  <c r="BH659" i="6"/>
  <c r="BI658" i="6"/>
  <c r="BH658" i="6"/>
  <c r="BI657" i="6"/>
  <c r="BH657" i="6"/>
  <c r="BI656" i="6"/>
  <c r="BH656" i="6"/>
  <c r="BI655" i="6"/>
  <c r="BH655" i="6"/>
  <c r="BI654" i="6"/>
  <c r="BH654" i="6"/>
  <c r="BI653" i="6"/>
  <c r="BH653" i="6"/>
  <c r="BI652" i="6"/>
  <c r="BH652" i="6"/>
  <c r="BI651" i="6"/>
  <c r="BH651" i="6"/>
  <c r="BI650" i="6"/>
  <c r="BH650" i="6"/>
  <c r="BI649" i="6"/>
  <c r="BH649" i="6"/>
  <c r="BI648" i="6"/>
  <c r="BH648" i="6"/>
  <c r="BI647" i="6"/>
  <c r="BH647" i="6"/>
  <c r="BI646" i="6"/>
  <c r="BH646" i="6"/>
  <c r="BI645" i="6"/>
  <c r="BH645" i="6"/>
  <c r="BI644" i="6"/>
  <c r="BH644" i="6"/>
  <c r="BI643" i="6"/>
  <c r="BH643" i="6"/>
  <c r="BI642" i="6"/>
  <c r="BH642" i="6"/>
  <c r="BI641" i="6"/>
  <c r="BH641" i="6"/>
  <c r="BI640" i="6"/>
  <c r="BH640" i="6"/>
  <c r="BI639" i="6"/>
  <c r="BH639" i="6"/>
  <c r="BI638" i="6"/>
  <c r="BH638" i="6"/>
  <c r="BI637" i="6"/>
  <c r="BH637" i="6"/>
  <c r="BI636" i="6"/>
  <c r="BH636" i="6"/>
  <c r="BI635" i="6"/>
  <c r="BH635" i="6"/>
  <c r="BI634" i="6"/>
  <c r="BH634" i="6"/>
  <c r="BI633" i="6"/>
  <c r="BH633" i="6"/>
  <c r="BI632" i="6"/>
  <c r="BH632" i="6"/>
  <c r="BI631" i="6"/>
  <c r="BH631" i="6"/>
  <c r="BI630" i="6"/>
  <c r="BH630" i="6"/>
  <c r="BI629" i="6"/>
  <c r="BH629" i="6"/>
  <c r="BI628" i="6"/>
  <c r="BH628" i="6"/>
  <c r="BI627" i="6"/>
  <c r="BH627" i="6"/>
  <c r="BI626" i="6"/>
  <c r="BH626" i="6"/>
  <c r="BI625" i="6"/>
  <c r="BH625" i="6"/>
  <c r="BI624" i="6"/>
  <c r="BH624" i="6"/>
  <c r="BI623" i="6"/>
  <c r="BH623" i="6"/>
  <c r="BI622" i="6"/>
  <c r="BH622" i="6"/>
  <c r="BI621" i="6"/>
  <c r="BH621" i="6"/>
  <c r="BI620" i="6"/>
  <c r="BH620" i="6"/>
  <c r="BI619" i="6"/>
  <c r="BH619" i="6"/>
  <c r="BI618" i="6"/>
  <c r="BH618" i="6"/>
  <c r="BI617" i="6"/>
  <c r="BH617" i="6"/>
  <c r="BI616" i="6"/>
  <c r="BH616" i="6"/>
  <c r="BI615" i="6"/>
  <c r="BH615" i="6"/>
  <c r="BI614" i="6"/>
  <c r="BH614" i="6"/>
  <c r="BI613" i="6"/>
  <c r="BH613" i="6"/>
  <c r="BI612" i="6"/>
  <c r="BH612" i="6"/>
  <c r="BI611" i="6"/>
  <c r="BH611" i="6"/>
  <c r="BI610" i="6"/>
  <c r="BH610" i="6"/>
  <c r="BI609" i="6"/>
  <c r="BH609" i="6"/>
  <c r="BI608" i="6"/>
  <c r="BH608" i="6"/>
  <c r="BI607" i="6"/>
  <c r="BH607" i="6"/>
  <c r="BI606" i="6"/>
  <c r="BH606" i="6"/>
  <c r="BI605" i="6"/>
  <c r="BH605" i="6"/>
  <c r="BI604" i="6"/>
  <c r="BH604" i="6"/>
  <c r="BI603" i="6"/>
  <c r="BH603" i="6"/>
  <c r="BI602" i="6"/>
  <c r="BH602" i="6"/>
  <c r="BI601" i="6"/>
  <c r="BH601" i="6"/>
  <c r="BI600" i="6"/>
  <c r="BH600" i="6"/>
  <c r="BI599" i="6"/>
  <c r="BH599" i="6"/>
  <c r="BI598" i="6"/>
  <c r="BH598" i="6"/>
  <c r="BI597" i="6"/>
  <c r="BH597" i="6"/>
  <c r="BI596" i="6"/>
  <c r="BH596" i="6"/>
  <c r="BI595" i="6"/>
  <c r="BH595" i="6"/>
  <c r="BI594" i="6"/>
  <c r="BH594" i="6"/>
  <c r="BI593" i="6"/>
  <c r="BH593" i="6"/>
  <c r="BI592" i="6"/>
  <c r="BH592" i="6"/>
  <c r="BI591" i="6"/>
  <c r="BH591" i="6"/>
  <c r="BI590" i="6"/>
  <c r="BH590" i="6"/>
  <c r="BI589" i="6"/>
  <c r="BH589" i="6"/>
  <c r="BI588" i="6"/>
  <c r="BH588" i="6"/>
  <c r="BI587" i="6"/>
  <c r="BH587" i="6"/>
  <c r="BI586" i="6"/>
  <c r="BH586" i="6"/>
  <c r="BI585" i="6"/>
  <c r="BH585" i="6"/>
  <c r="BI584" i="6"/>
  <c r="BH584" i="6"/>
  <c r="BI583" i="6"/>
  <c r="BH583" i="6"/>
  <c r="BI582" i="6"/>
  <c r="BH582" i="6"/>
  <c r="BI581" i="6"/>
  <c r="BH581" i="6"/>
  <c r="BI580" i="6"/>
  <c r="BH580" i="6"/>
  <c r="BI579" i="6"/>
  <c r="BH579" i="6"/>
  <c r="BI578" i="6"/>
  <c r="BH578" i="6"/>
  <c r="BI577" i="6"/>
  <c r="BH577" i="6"/>
  <c r="BI576" i="6"/>
  <c r="BH576" i="6"/>
  <c r="BI575" i="6"/>
  <c r="BH575" i="6"/>
  <c r="BI574" i="6"/>
  <c r="BH574" i="6"/>
  <c r="BI573" i="6"/>
  <c r="BH573" i="6"/>
  <c r="BI572" i="6"/>
  <c r="BH572" i="6"/>
  <c r="BI568" i="6"/>
  <c r="BI569" i="6" s="1"/>
  <c r="BH568" i="6"/>
  <c r="BH569" i="6" s="1"/>
  <c r="BG690" i="6"/>
  <c r="BF690" i="6"/>
  <c r="BG689" i="6"/>
  <c r="BF689" i="6"/>
  <c r="BG688" i="6"/>
  <c r="BF688" i="6"/>
  <c r="BG687" i="6"/>
  <c r="BF687" i="6"/>
  <c r="BG686" i="6"/>
  <c r="BF686" i="6"/>
  <c r="BG685" i="6"/>
  <c r="BF685" i="6"/>
  <c r="BG684" i="6"/>
  <c r="BF684" i="6"/>
  <c r="BG683" i="6"/>
  <c r="BF683" i="6"/>
  <c r="BG682" i="6"/>
  <c r="BF682" i="6"/>
  <c r="BG681" i="6"/>
  <c r="BF681" i="6"/>
  <c r="BG680" i="6"/>
  <c r="BF680" i="6"/>
  <c r="BG679" i="6"/>
  <c r="BF679" i="6"/>
  <c r="BG678" i="6"/>
  <c r="BF678" i="6"/>
  <c r="BG677" i="6"/>
  <c r="BF677" i="6"/>
  <c r="BG676" i="6"/>
  <c r="BF676" i="6"/>
  <c r="BG675" i="6"/>
  <c r="BF675" i="6"/>
  <c r="BG674" i="6"/>
  <c r="BF674" i="6"/>
  <c r="BG673" i="6"/>
  <c r="BF673" i="6"/>
  <c r="BG672" i="6"/>
  <c r="BF672" i="6"/>
  <c r="BG671" i="6"/>
  <c r="BF671" i="6"/>
  <c r="BG670" i="6"/>
  <c r="BF670" i="6"/>
  <c r="BG669" i="6"/>
  <c r="BF669" i="6"/>
  <c r="BG668" i="6"/>
  <c r="BF668" i="6"/>
  <c r="BG667" i="6"/>
  <c r="BF667" i="6"/>
  <c r="BG666" i="6"/>
  <c r="BF666" i="6"/>
  <c r="BG665" i="6"/>
  <c r="BF665" i="6"/>
  <c r="BG664" i="6"/>
  <c r="BF664" i="6"/>
  <c r="BG663" i="6"/>
  <c r="BF663" i="6"/>
  <c r="BG662" i="6"/>
  <c r="BF662" i="6"/>
  <c r="BG661" i="6"/>
  <c r="BF661" i="6"/>
  <c r="BG660" i="6"/>
  <c r="BF660" i="6"/>
  <c r="BG659" i="6"/>
  <c r="BF659" i="6"/>
  <c r="BG658" i="6"/>
  <c r="BF658" i="6"/>
  <c r="BG657" i="6"/>
  <c r="BF657" i="6"/>
  <c r="BG656" i="6"/>
  <c r="BF656" i="6"/>
  <c r="BG655" i="6"/>
  <c r="BF655" i="6"/>
  <c r="BG654" i="6"/>
  <c r="BF654" i="6"/>
  <c r="BG653" i="6"/>
  <c r="BF653" i="6"/>
  <c r="BG652" i="6"/>
  <c r="BF652" i="6"/>
  <c r="BG651" i="6"/>
  <c r="BF651" i="6"/>
  <c r="BG650" i="6"/>
  <c r="BF650" i="6"/>
  <c r="BG649" i="6"/>
  <c r="BF649" i="6"/>
  <c r="BG648" i="6"/>
  <c r="BF648" i="6"/>
  <c r="BG647" i="6"/>
  <c r="BF647" i="6"/>
  <c r="BG646" i="6"/>
  <c r="BF646" i="6"/>
  <c r="BG645" i="6"/>
  <c r="BF645" i="6"/>
  <c r="BG644" i="6"/>
  <c r="BF644" i="6"/>
  <c r="BG643" i="6"/>
  <c r="BF643" i="6"/>
  <c r="BG642" i="6"/>
  <c r="BF642" i="6"/>
  <c r="BG641" i="6"/>
  <c r="BF641" i="6"/>
  <c r="BG640" i="6"/>
  <c r="BF640" i="6"/>
  <c r="BG639" i="6"/>
  <c r="BF639" i="6"/>
  <c r="BG638" i="6"/>
  <c r="BF638" i="6"/>
  <c r="BG637" i="6"/>
  <c r="BF637" i="6"/>
  <c r="BG636" i="6"/>
  <c r="BF636" i="6"/>
  <c r="BG635" i="6"/>
  <c r="BF635" i="6"/>
  <c r="BG634" i="6"/>
  <c r="BF634" i="6"/>
  <c r="BG633" i="6"/>
  <c r="BF633" i="6"/>
  <c r="BG632" i="6"/>
  <c r="BF632" i="6"/>
  <c r="BG631" i="6"/>
  <c r="BF631" i="6"/>
  <c r="BG630" i="6"/>
  <c r="BF630" i="6"/>
  <c r="BG629" i="6"/>
  <c r="BF629" i="6"/>
  <c r="BG628" i="6"/>
  <c r="BF628" i="6"/>
  <c r="BG627" i="6"/>
  <c r="BF627" i="6"/>
  <c r="BG626" i="6"/>
  <c r="BF626" i="6"/>
  <c r="BG625" i="6"/>
  <c r="BF625" i="6"/>
  <c r="BG624" i="6"/>
  <c r="BF624" i="6"/>
  <c r="BG623" i="6"/>
  <c r="BF623" i="6"/>
  <c r="BG622" i="6"/>
  <c r="BF622" i="6"/>
  <c r="BG621" i="6"/>
  <c r="BF621" i="6"/>
  <c r="BG620" i="6"/>
  <c r="BF620" i="6"/>
  <c r="BG619" i="6"/>
  <c r="BF619" i="6"/>
  <c r="BG618" i="6"/>
  <c r="BF618" i="6"/>
  <c r="BG617" i="6"/>
  <c r="BF617" i="6"/>
  <c r="BG616" i="6"/>
  <c r="BF616" i="6"/>
  <c r="BG615" i="6"/>
  <c r="BF615" i="6"/>
  <c r="BG614" i="6"/>
  <c r="BF614" i="6"/>
  <c r="BG613" i="6"/>
  <c r="BF613" i="6"/>
  <c r="BG612" i="6"/>
  <c r="BF612" i="6"/>
  <c r="BG611" i="6"/>
  <c r="BF611" i="6"/>
  <c r="BG610" i="6"/>
  <c r="BF610" i="6"/>
  <c r="BG609" i="6"/>
  <c r="BF609" i="6"/>
  <c r="BG608" i="6"/>
  <c r="BF608" i="6"/>
  <c r="BG607" i="6"/>
  <c r="BF607" i="6"/>
  <c r="BG606" i="6"/>
  <c r="BF606" i="6"/>
  <c r="BG605" i="6"/>
  <c r="BF605" i="6"/>
  <c r="BG604" i="6"/>
  <c r="BF604" i="6"/>
  <c r="BG603" i="6"/>
  <c r="BF603" i="6"/>
  <c r="BG602" i="6"/>
  <c r="BF602" i="6"/>
  <c r="BG601" i="6"/>
  <c r="BF601" i="6"/>
  <c r="BG600" i="6"/>
  <c r="BF600" i="6"/>
  <c r="BG599" i="6"/>
  <c r="BF599" i="6"/>
  <c r="BG598" i="6"/>
  <c r="BF598" i="6"/>
  <c r="BG597" i="6"/>
  <c r="BF597" i="6"/>
  <c r="BG596" i="6"/>
  <c r="BF596" i="6"/>
  <c r="BG595" i="6"/>
  <c r="BF595" i="6"/>
  <c r="BG594" i="6"/>
  <c r="BF594" i="6"/>
  <c r="BG593" i="6"/>
  <c r="BF593" i="6"/>
  <c r="BG592" i="6"/>
  <c r="BF592" i="6"/>
  <c r="BG591" i="6"/>
  <c r="BF591" i="6"/>
  <c r="BG590" i="6"/>
  <c r="BF590" i="6"/>
  <c r="BG589" i="6"/>
  <c r="BF589" i="6"/>
  <c r="BG588" i="6"/>
  <c r="BF588" i="6"/>
  <c r="BG587" i="6"/>
  <c r="BF587" i="6"/>
  <c r="BG586" i="6"/>
  <c r="BF586" i="6"/>
  <c r="BG585" i="6"/>
  <c r="BF585" i="6"/>
  <c r="BG584" i="6"/>
  <c r="BF584" i="6"/>
  <c r="BG583" i="6"/>
  <c r="BF583" i="6"/>
  <c r="BG582" i="6"/>
  <c r="BF582" i="6"/>
  <c r="BG581" i="6"/>
  <c r="BF581" i="6"/>
  <c r="BG580" i="6"/>
  <c r="BF580" i="6"/>
  <c r="BG579" i="6"/>
  <c r="BF579" i="6"/>
  <c r="BG578" i="6"/>
  <c r="BF578" i="6"/>
  <c r="BG577" i="6"/>
  <c r="BF577" i="6"/>
  <c r="BG576" i="6"/>
  <c r="BF576" i="6"/>
  <c r="BG575" i="6"/>
  <c r="BF575" i="6"/>
  <c r="BG574" i="6"/>
  <c r="BF574" i="6"/>
  <c r="BG573" i="6"/>
  <c r="BF573" i="6"/>
  <c r="BG572" i="6"/>
  <c r="BF572" i="6"/>
  <c r="BG568" i="6"/>
  <c r="BG569" i="6" s="1"/>
  <c r="BF568" i="6"/>
  <c r="BF569" i="6" s="1"/>
  <c r="BE690" i="6"/>
  <c r="BD690" i="6"/>
  <c r="BE689" i="6"/>
  <c r="BD689" i="6"/>
  <c r="BE688" i="6"/>
  <c r="BD688" i="6"/>
  <c r="BE687" i="6"/>
  <c r="BD687" i="6"/>
  <c r="BE686" i="6"/>
  <c r="BD686" i="6"/>
  <c r="BE685" i="6"/>
  <c r="BD685" i="6"/>
  <c r="BE684" i="6"/>
  <c r="BD684" i="6"/>
  <c r="BE683" i="6"/>
  <c r="BD683" i="6"/>
  <c r="BE682" i="6"/>
  <c r="BD682" i="6"/>
  <c r="BE681" i="6"/>
  <c r="BD681" i="6"/>
  <c r="BE680" i="6"/>
  <c r="BD680" i="6"/>
  <c r="BE679" i="6"/>
  <c r="BD679" i="6"/>
  <c r="BE678" i="6"/>
  <c r="BD678" i="6"/>
  <c r="BE677" i="6"/>
  <c r="BD677" i="6"/>
  <c r="BE676" i="6"/>
  <c r="BD676" i="6"/>
  <c r="BE675" i="6"/>
  <c r="BD675" i="6"/>
  <c r="BE674" i="6"/>
  <c r="BD674" i="6"/>
  <c r="BE673" i="6"/>
  <c r="BD673" i="6"/>
  <c r="BE672" i="6"/>
  <c r="BD672" i="6"/>
  <c r="BE671" i="6"/>
  <c r="BD671" i="6"/>
  <c r="BE670" i="6"/>
  <c r="BD670" i="6"/>
  <c r="BE669" i="6"/>
  <c r="BD669" i="6"/>
  <c r="BE668" i="6"/>
  <c r="BD668" i="6"/>
  <c r="BE667" i="6"/>
  <c r="BD667" i="6"/>
  <c r="BE666" i="6"/>
  <c r="BD666" i="6"/>
  <c r="BE665" i="6"/>
  <c r="BD665" i="6"/>
  <c r="BE664" i="6"/>
  <c r="BD664" i="6"/>
  <c r="BE663" i="6"/>
  <c r="BD663" i="6"/>
  <c r="BE662" i="6"/>
  <c r="BD662" i="6"/>
  <c r="BE661" i="6"/>
  <c r="BD661" i="6"/>
  <c r="BE660" i="6"/>
  <c r="BD660" i="6"/>
  <c r="BE659" i="6"/>
  <c r="BD659" i="6"/>
  <c r="BE658" i="6"/>
  <c r="BD658" i="6"/>
  <c r="BE657" i="6"/>
  <c r="BD657" i="6"/>
  <c r="BE656" i="6"/>
  <c r="BD656" i="6"/>
  <c r="BE655" i="6"/>
  <c r="BD655" i="6"/>
  <c r="BE654" i="6"/>
  <c r="BD654" i="6"/>
  <c r="BE653" i="6"/>
  <c r="BD653" i="6"/>
  <c r="BE652" i="6"/>
  <c r="BD652" i="6"/>
  <c r="BE651" i="6"/>
  <c r="BD651" i="6"/>
  <c r="BE650" i="6"/>
  <c r="BD650" i="6"/>
  <c r="BE649" i="6"/>
  <c r="BD649" i="6"/>
  <c r="BE648" i="6"/>
  <c r="BD648" i="6"/>
  <c r="BE647" i="6"/>
  <c r="BD647" i="6"/>
  <c r="BE646" i="6"/>
  <c r="BD646" i="6"/>
  <c r="BE645" i="6"/>
  <c r="BD645" i="6"/>
  <c r="BE644" i="6"/>
  <c r="BD644" i="6"/>
  <c r="BE643" i="6"/>
  <c r="BD643" i="6"/>
  <c r="BE642" i="6"/>
  <c r="BD642" i="6"/>
  <c r="BE641" i="6"/>
  <c r="BD641" i="6"/>
  <c r="BE640" i="6"/>
  <c r="BD640" i="6"/>
  <c r="BE639" i="6"/>
  <c r="BD639" i="6"/>
  <c r="BE638" i="6"/>
  <c r="BD638" i="6"/>
  <c r="BE637" i="6"/>
  <c r="BD637" i="6"/>
  <c r="BE636" i="6"/>
  <c r="BD636" i="6"/>
  <c r="BE635" i="6"/>
  <c r="BD635" i="6"/>
  <c r="BE634" i="6"/>
  <c r="BD634" i="6"/>
  <c r="BE633" i="6"/>
  <c r="BD633" i="6"/>
  <c r="BE632" i="6"/>
  <c r="BD632" i="6"/>
  <c r="BE631" i="6"/>
  <c r="BD631" i="6"/>
  <c r="BE630" i="6"/>
  <c r="BD630" i="6"/>
  <c r="BE629" i="6"/>
  <c r="BD629" i="6"/>
  <c r="BE628" i="6"/>
  <c r="BD628" i="6"/>
  <c r="BE627" i="6"/>
  <c r="BD627" i="6"/>
  <c r="BE626" i="6"/>
  <c r="BD626" i="6"/>
  <c r="BE625" i="6"/>
  <c r="BD625" i="6"/>
  <c r="BE624" i="6"/>
  <c r="BD624" i="6"/>
  <c r="BE623" i="6"/>
  <c r="BD623" i="6"/>
  <c r="BE622" i="6"/>
  <c r="BD622" i="6"/>
  <c r="BE621" i="6"/>
  <c r="BD621" i="6"/>
  <c r="BE620" i="6"/>
  <c r="BD620" i="6"/>
  <c r="BE619" i="6"/>
  <c r="BD619" i="6"/>
  <c r="BE618" i="6"/>
  <c r="BD618" i="6"/>
  <c r="BE617" i="6"/>
  <c r="BD617" i="6"/>
  <c r="BE616" i="6"/>
  <c r="BD616" i="6"/>
  <c r="BE615" i="6"/>
  <c r="BD615" i="6"/>
  <c r="BE614" i="6"/>
  <c r="BD614" i="6"/>
  <c r="BE613" i="6"/>
  <c r="BD613" i="6"/>
  <c r="BE612" i="6"/>
  <c r="BD612" i="6"/>
  <c r="BE611" i="6"/>
  <c r="BD611" i="6"/>
  <c r="BE610" i="6"/>
  <c r="BD610" i="6"/>
  <c r="BE609" i="6"/>
  <c r="BD609" i="6"/>
  <c r="BE608" i="6"/>
  <c r="BD608" i="6"/>
  <c r="BE607" i="6"/>
  <c r="BD607" i="6"/>
  <c r="BE606" i="6"/>
  <c r="BD606" i="6"/>
  <c r="BE605" i="6"/>
  <c r="BD605" i="6"/>
  <c r="BE604" i="6"/>
  <c r="BD604" i="6"/>
  <c r="BE603" i="6"/>
  <c r="BD603" i="6"/>
  <c r="BE602" i="6"/>
  <c r="BD602" i="6"/>
  <c r="BE601" i="6"/>
  <c r="BD601" i="6"/>
  <c r="BE600" i="6"/>
  <c r="BD600" i="6"/>
  <c r="BE599" i="6"/>
  <c r="BD599" i="6"/>
  <c r="BE598" i="6"/>
  <c r="BD598" i="6"/>
  <c r="BE597" i="6"/>
  <c r="BD597" i="6"/>
  <c r="BE596" i="6"/>
  <c r="BD596" i="6"/>
  <c r="BE595" i="6"/>
  <c r="BD595" i="6"/>
  <c r="BE594" i="6"/>
  <c r="BD594" i="6"/>
  <c r="BE593" i="6"/>
  <c r="BD593" i="6"/>
  <c r="BE592" i="6"/>
  <c r="BD592" i="6"/>
  <c r="BE591" i="6"/>
  <c r="BD591" i="6"/>
  <c r="BE590" i="6"/>
  <c r="BD590" i="6"/>
  <c r="BE589" i="6"/>
  <c r="BD589" i="6"/>
  <c r="BE588" i="6"/>
  <c r="BD588" i="6"/>
  <c r="BE587" i="6"/>
  <c r="BD587" i="6"/>
  <c r="BE586" i="6"/>
  <c r="BD586" i="6"/>
  <c r="BE585" i="6"/>
  <c r="BD585" i="6"/>
  <c r="BE584" i="6"/>
  <c r="BD584" i="6"/>
  <c r="BE583" i="6"/>
  <c r="BD583" i="6"/>
  <c r="BE582" i="6"/>
  <c r="BD582" i="6"/>
  <c r="BE581" i="6"/>
  <c r="BD581" i="6"/>
  <c r="BE580" i="6"/>
  <c r="BD580" i="6"/>
  <c r="BE579" i="6"/>
  <c r="BD579" i="6"/>
  <c r="BE578" i="6"/>
  <c r="BD578" i="6"/>
  <c r="BE577" i="6"/>
  <c r="BD577" i="6"/>
  <c r="BE576" i="6"/>
  <c r="BD576" i="6"/>
  <c r="BE575" i="6"/>
  <c r="BD575" i="6"/>
  <c r="BE574" i="6"/>
  <c r="BD574" i="6"/>
  <c r="BE573" i="6"/>
  <c r="BD573" i="6"/>
  <c r="BE572" i="6"/>
  <c r="BD572" i="6"/>
  <c r="BE568" i="6"/>
  <c r="BE569" i="6" s="1"/>
  <c r="BD568" i="6"/>
  <c r="BD569" i="6" s="1"/>
  <c r="K666" i="5"/>
  <c r="K669" i="5"/>
  <c r="K671" i="5"/>
  <c r="K672" i="5"/>
  <c r="K673" i="5"/>
  <c r="K674" i="5"/>
  <c r="K675" i="5"/>
  <c r="K676" i="5"/>
  <c r="K677" i="5"/>
  <c r="K678" i="5"/>
  <c r="K679" i="5"/>
  <c r="K680" i="5"/>
  <c r="K681" i="5"/>
  <c r="K683" i="5"/>
  <c r="K684" i="5"/>
  <c r="K687" i="5"/>
  <c r="K688" i="5"/>
  <c r="K689" i="5"/>
  <c r="K690" i="5"/>
  <c r="G568" i="5"/>
  <c r="G569" i="5" s="1"/>
  <c r="J568" i="5"/>
  <c r="J569" i="5" s="1"/>
  <c r="G572" i="5"/>
  <c r="J572" i="5"/>
  <c r="G573" i="5"/>
  <c r="J573" i="5"/>
  <c r="G574" i="5"/>
  <c r="J574" i="5"/>
  <c r="G575" i="5"/>
  <c r="J575" i="5"/>
  <c r="G576" i="5"/>
  <c r="J576" i="5"/>
  <c r="G577" i="5"/>
  <c r="J577" i="5"/>
  <c r="G578" i="5"/>
  <c r="J578" i="5"/>
  <c r="G579" i="5"/>
  <c r="J579" i="5"/>
  <c r="G580" i="5"/>
  <c r="J580" i="5"/>
  <c r="G581" i="5"/>
  <c r="J581" i="5"/>
  <c r="G582" i="5"/>
  <c r="J582" i="5"/>
  <c r="G583" i="5"/>
  <c r="J583" i="5"/>
  <c r="G584" i="5"/>
  <c r="J584" i="5"/>
  <c r="G585" i="5"/>
  <c r="J585" i="5"/>
  <c r="G586" i="5"/>
  <c r="J586" i="5"/>
  <c r="G587" i="5"/>
  <c r="J587" i="5"/>
  <c r="G588" i="5"/>
  <c r="J588" i="5"/>
  <c r="G589" i="5"/>
  <c r="J589" i="5"/>
  <c r="G590" i="5"/>
  <c r="J590" i="5"/>
  <c r="G591" i="5"/>
  <c r="J591" i="5"/>
  <c r="G592" i="5"/>
  <c r="J592" i="5"/>
  <c r="G593" i="5"/>
  <c r="J593" i="5"/>
  <c r="G594" i="5"/>
  <c r="J594" i="5"/>
  <c r="G595" i="5"/>
  <c r="J595" i="5"/>
  <c r="G596" i="5"/>
  <c r="J596" i="5"/>
  <c r="G597" i="5"/>
  <c r="J597" i="5"/>
  <c r="G598" i="5"/>
  <c r="J598" i="5"/>
  <c r="G599" i="5"/>
  <c r="J599" i="5"/>
  <c r="G600" i="5"/>
  <c r="J600" i="5"/>
  <c r="G601" i="5"/>
  <c r="J601" i="5"/>
  <c r="G602" i="5"/>
  <c r="J602" i="5"/>
  <c r="G603" i="5"/>
  <c r="J603" i="5"/>
  <c r="G604" i="5"/>
  <c r="J604" i="5"/>
  <c r="G605" i="5"/>
  <c r="J605" i="5"/>
  <c r="G606" i="5"/>
  <c r="J606" i="5"/>
  <c r="G607" i="5"/>
  <c r="J607" i="5"/>
  <c r="G608" i="5"/>
  <c r="J608" i="5"/>
  <c r="G609" i="5"/>
  <c r="J609" i="5"/>
  <c r="G610" i="5"/>
  <c r="J610" i="5"/>
  <c r="G611" i="5"/>
  <c r="J611" i="5"/>
  <c r="G612" i="5"/>
  <c r="J612" i="5"/>
  <c r="G613" i="5"/>
  <c r="J613" i="5"/>
  <c r="G614" i="5"/>
  <c r="J614" i="5"/>
  <c r="G615" i="5"/>
  <c r="J615" i="5"/>
  <c r="G616" i="5"/>
  <c r="J616" i="5"/>
  <c r="G617" i="5"/>
  <c r="J617" i="5"/>
  <c r="G618" i="5"/>
  <c r="J618" i="5"/>
  <c r="G619" i="5"/>
  <c r="J619" i="5"/>
  <c r="G620" i="5"/>
  <c r="J620" i="5"/>
  <c r="G621" i="5"/>
  <c r="J621" i="5"/>
  <c r="G622" i="5"/>
  <c r="J622" i="5"/>
  <c r="G623" i="5"/>
  <c r="J623" i="5"/>
  <c r="G624" i="5"/>
  <c r="J624" i="5"/>
  <c r="G625" i="5"/>
  <c r="J625" i="5"/>
  <c r="G626" i="5"/>
  <c r="J626" i="5"/>
  <c r="G627" i="5"/>
  <c r="J627" i="5"/>
  <c r="G628" i="5"/>
  <c r="J628" i="5"/>
  <c r="G629" i="5"/>
  <c r="J629" i="5"/>
  <c r="G630" i="5"/>
  <c r="J630" i="5"/>
  <c r="G631" i="5"/>
  <c r="J631" i="5"/>
  <c r="G632" i="5"/>
  <c r="J632" i="5"/>
  <c r="G633" i="5"/>
  <c r="J633" i="5"/>
  <c r="G634" i="5"/>
  <c r="J634" i="5"/>
  <c r="G635" i="5"/>
  <c r="J635" i="5"/>
  <c r="G636" i="5"/>
  <c r="J636" i="5"/>
  <c r="G637" i="5"/>
  <c r="J637" i="5"/>
  <c r="G638" i="5"/>
  <c r="J638" i="5"/>
  <c r="G639" i="5"/>
  <c r="J639" i="5"/>
  <c r="G640" i="5"/>
  <c r="J640" i="5"/>
  <c r="G641" i="5"/>
  <c r="J641" i="5"/>
  <c r="G642" i="5"/>
  <c r="J642" i="5"/>
  <c r="G643" i="5"/>
  <c r="J643" i="5"/>
  <c r="G644" i="5"/>
  <c r="J644" i="5"/>
  <c r="G645" i="5"/>
  <c r="J645" i="5"/>
  <c r="G646" i="5"/>
  <c r="J646" i="5"/>
  <c r="G647" i="5"/>
  <c r="J647" i="5"/>
  <c r="G648" i="5"/>
  <c r="J648" i="5"/>
  <c r="G649" i="5"/>
  <c r="J649" i="5"/>
  <c r="G650" i="5"/>
  <c r="J650" i="5"/>
  <c r="G651" i="5"/>
  <c r="J651" i="5"/>
  <c r="G652" i="5"/>
  <c r="J652" i="5"/>
  <c r="G653" i="5"/>
  <c r="J653" i="5"/>
  <c r="G654" i="5"/>
  <c r="J654" i="5"/>
  <c r="G655" i="5"/>
  <c r="J655" i="5"/>
  <c r="G656" i="5"/>
  <c r="J656" i="5"/>
  <c r="G657" i="5"/>
  <c r="J657" i="5"/>
  <c r="G658" i="5"/>
  <c r="J658" i="5"/>
  <c r="G659" i="5"/>
  <c r="J659" i="5"/>
  <c r="G660" i="5"/>
  <c r="J660" i="5"/>
  <c r="G661" i="5"/>
  <c r="J661" i="5"/>
  <c r="G662" i="5"/>
  <c r="J662" i="5"/>
  <c r="G663" i="5"/>
  <c r="J663" i="5"/>
  <c r="G664" i="5"/>
  <c r="J664" i="5"/>
  <c r="G665" i="5"/>
  <c r="J665" i="5"/>
  <c r="G666" i="5"/>
  <c r="J666" i="5"/>
  <c r="G669" i="5"/>
  <c r="J669" i="5"/>
  <c r="G671" i="5"/>
  <c r="J671" i="5"/>
  <c r="G672" i="5"/>
  <c r="J672" i="5"/>
  <c r="G673" i="5"/>
  <c r="J673" i="5"/>
  <c r="G674" i="5"/>
  <c r="J674" i="5"/>
  <c r="G675" i="5"/>
  <c r="J675" i="5"/>
  <c r="G676" i="5"/>
  <c r="J676" i="5"/>
  <c r="G677" i="5"/>
  <c r="J677" i="5"/>
  <c r="G678" i="5"/>
  <c r="J678" i="5"/>
  <c r="G679" i="5"/>
  <c r="J679" i="5"/>
  <c r="G680" i="5"/>
  <c r="J680" i="5"/>
  <c r="G681" i="5"/>
  <c r="J681" i="5"/>
  <c r="G683" i="5"/>
  <c r="J683" i="5"/>
  <c r="G684" i="5"/>
  <c r="J684" i="5"/>
  <c r="G687" i="5"/>
  <c r="J687" i="5"/>
  <c r="G688" i="5"/>
  <c r="J688" i="5"/>
  <c r="G689" i="5"/>
  <c r="J689" i="5"/>
  <c r="G690" i="5"/>
  <c r="J690" i="5"/>
  <c r="W568" i="5"/>
  <c r="W569" i="5" s="1"/>
  <c r="W572" i="5"/>
  <c r="W573" i="5"/>
  <c r="W574" i="5"/>
  <c r="W575" i="5"/>
  <c r="W576" i="5"/>
  <c r="W577" i="5"/>
  <c r="W578" i="5"/>
  <c r="W579" i="5"/>
  <c r="W580" i="5"/>
  <c r="W581" i="5"/>
  <c r="W582" i="5"/>
  <c r="W583" i="5"/>
  <c r="W584" i="5"/>
  <c r="W585" i="5"/>
  <c r="W586" i="5"/>
  <c r="W587" i="5"/>
  <c r="W588" i="5"/>
  <c r="W589" i="5"/>
  <c r="W590" i="5"/>
  <c r="W591" i="5"/>
  <c r="W592" i="5"/>
  <c r="W593" i="5"/>
  <c r="W594" i="5"/>
  <c r="W595" i="5"/>
  <c r="W596" i="5"/>
  <c r="W597" i="5"/>
  <c r="W598" i="5"/>
  <c r="W599" i="5"/>
  <c r="W600" i="5"/>
  <c r="W601" i="5"/>
  <c r="W602" i="5"/>
  <c r="W603" i="5"/>
  <c r="W604" i="5"/>
  <c r="W605" i="5"/>
  <c r="W606" i="5"/>
  <c r="W607" i="5"/>
  <c r="W608" i="5"/>
  <c r="W609" i="5"/>
  <c r="W610" i="5"/>
  <c r="W611" i="5"/>
  <c r="W612" i="5"/>
  <c r="W613" i="5"/>
  <c r="W614" i="5"/>
  <c r="W615" i="5"/>
  <c r="W616" i="5"/>
  <c r="W617" i="5"/>
  <c r="W618" i="5"/>
  <c r="W619" i="5"/>
  <c r="W620" i="5"/>
  <c r="W621" i="5"/>
  <c r="W622" i="5"/>
  <c r="W623" i="5"/>
  <c r="W624" i="5"/>
  <c r="W625" i="5"/>
  <c r="W626" i="5"/>
  <c r="W627" i="5"/>
  <c r="W628" i="5"/>
  <c r="W629" i="5"/>
  <c r="W630" i="5"/>
  <c r="W631" i="5"/>
  <c r="W632" i="5"/>
  <c r="W633" i="5"/>
  <c r="W634" i="5"/>
  <c r="W635" i="5"/>
  <c r="W636" i="5"/>
  <c r="W637" i="5"/>
  <c r="W638" i="5"/>
  <c r="W639" i="5"/>
  <c r="W640" i="5"/>
  <c r="W641" i="5"/>
  <c r="W642" i="5"/>
  <c r="W643" i="5"/>
  <c r="W644" i="5"/>
  <c r="W645" i="5"/>
  <c r="W646" i="5"/>
  <c r="W647" i="5"/>
  <c r="W648" i="5"/>
  <c r="W649" i="5"/>
  <c r="W650" i="5"/>
  <c r="W651" i="5"/>
  <c r="W652" i="5"/>
  <c r="W653" i="5"/>
  <c r="W654" i="5"/>
  <c r="W655" i="5"/>
  <c r="W656" i="5"/>
  <c r="W657" i="5"/>
  <c r="W658" i="5"/>
  <c r="W659" i="5"/>
  <c r="W660" i="5"/>
  <c r="W661" i="5"/>
  <c r="W662" i="5"/>
  <c r="W663" i="5"/>
  <c r="W664" i="5"/>
  <c r="W665" i="5"/>
  <c r="W668" i="5"/>
  <c r="W669" i="5"/>
  <c r="W672" i="5"/>
  <c r="W673" i="5"/>
  <c r="W674" i="5"/>
  <c r="W675" i="5"/>
  <c r="W676" i="5"/>
  <c r="W677" i="5"/>
  <c r="W678" i="5"/>
  <c r="W680" i="5"/>
  <c r="W681" i="5"/>
  <c r="W682" i="5"/>
  <c r="W683" i="5"/>
  <c r="W684" i="5"/>
  <c r="W685" i="5"/>
  <c r="W686" i="5"/>
  <c r="W687" i="5"/>
  <c r="W688" i="5"/>
  <c r="W689" i="5"/>
  <c r="W690" i="5"/>
  <c r="BA568" i="5"/>
  <c r="BA569" i="5" s="1"/>
  <c r="BA572" i="5"/>
  <c r="BA573" i="5"/>
  <c r="BA574" i="5"/>
  <c r="BA575" i="5"/>
  <c r="BA576" i="5"/>
  <c r="BA577" i="5"/>
  <c r="BA578" i="5"/>
  <c r="BA579" i="5"/>
  <c r="BA580" i="5"/>
  <c r="BA581" i="5"/>
  <c r="BA582" i="5"/>
  <c r="BA583" i="5"/>
  <c r="BA584" i="5"/>
  <c r="BA585" i="5"/>
  <c r="BA586" i="5"/>
  <c r="BA587" i="5"/>
  <c r="BA588" i="5"/>
  <c r="BA589" i="5"/>
  <c r="BA590" i="5"/>
  <c r="BA591" i="5"/>
  <c r="BA592" i="5"/>
  <c r="BA593" i="5"/>
  <c r="BA594" i="5"/>
  <c r="BA595" i="5"/>
  <c r="BA596" i="5"/>
  <c r="BA597" i="5"/>
  <c r="BA598" i="5"/>
  <c r="BA599" i="5"/>
  <c r="BA600" i="5"/>
  <c r="BA601" i="5"/>
  <c r="BA602" i="5"/>
  <c r="BA603" i="5"/>
  <c r="BA604" i="5"/>
  <c r="BA605" i="5"/>
  <c r="BA606" i="5"/>
  <c r="BA607" i="5"/>
  <c r="BA608" i="5"/>
  <c r="BA609" i="5"/>
  <c r="BA610" i="5"/>
  <c r="BA611" i="5"/>
  <c r="BA612" i="5"/>
  <c r="BA613" i="5"/>
  <c r="BA614" i="5"/>
  <c r="BA615" i="5"/>
  <c r="BA616" i="5"/>
  <c r="BA617" i="5"/>
  <c r="BA618" i="5"/>
  <c r="BA619" i="5"/>
  <c r="BA620" i="5"/>
  <c r="BA621" i="5"/>
  <c r="BA622" i="5"/>
  <c r="BA623" i="5"/>
  <c r="BA624" i="5"/>
  <c r="BA625" i="5"/>
  <c r="BA626" i="5"/>
  <c r="BA627" i="5"/>
  <c r="BA628" i="5"/>
  <c r="BA629" i="5"/>
  <c r="BA630" i="5"/>
  <c r="BA631" i="5"/>
  <c r="BA632" i="5"/>
  <c r="BA633" i="5"/>
  <c r="BA634" i="5"/>
  <c r="BA635" i="5"/>
  <c r="BA636" i="5"/>
  <c r="BA637" i="5"/>
  <c r="BA638" i="5"/>
  <c r="BA639" i="5"/>
  <c r="BA640" i="5"/>
  <c r="BA641" i="5"/>
  <c r="BA642" i="5"/>
  <c r="BA643" i="5"/>
  <c r="BA644" i="5"/>
  <c r="BA645" i="5"/>
  <c r="BA646" i="5"/>
  <c r="BA647" i="5"/>
  <c r="BA648" i="5"/>
  <c r="BA649" i="5"/>
  <c r="BA650" i="5"/>
  <c r="BA651" i="5"/>
  <c r="BA652" i="5"/>
  <c r="BA653" i="5"/>
  <c r="BA654" i="5"/>
  <c r="BA655" i="5"/>
  <c r="BA656" i="5"/>
  <c r="BA657" i="5"/>
  <c r="BA658" i="5"/>
  <c r="BA659" i="5"/>
  <c r="BA660" i="5"/>
  <c r="BA661" i="5"/>
  <c r="BA662" i="5"/>
  <c r="BA663" i="5"/>
  <c r="BA664" i="5"/>
  <c r="BA665" i="5"/>
  <c r="BA666" i="5"/>
  <c r="BA667" i="5"/>
  <c r="BA668" i="5"/>
  <c r="BA669" i="5"/>
  <c r="BA670" i="5"/>
  <c r="BA671" i="5"/>
  <c r="BA672" i="5"/>
  <c r="BA673" i="5"/>
  <c r="BA675" i="5"/>
  <c r="BA676" i="5"/>
  <c r="BA677" i="5"/>
  <c r="BA678" i="5"/>
  <c r="BA679" i="5"/>
  <c r="BA681" i="5"/>
  <c r="BA683" i="5"/>
  <c r="BA684" i="5"/>
  <c r="BA686" i="5"/>
  <c r="BA687" i="5"/>
  <c r="BA688" i="5"/>
  <c r="BA689" i="5"/>
  <c r="BA690" i="5"/>
  <c r="CI666" i="5"/>
  <c r="CI667" i="5"/>
  <c r="CI668" i="5"/>
  <c r="CI669" i="5"/>
  <c r="CI670" i="5"/>
  <c r="CI671" i="5"/>
  <c r="CI672" i="5"/>
  <c r="CI674" i="5"/>
  <c r="CI675" i="5"/>
  <c r="CI677" i="5"/>
  <c r="CI678" i="5"/>
  <c r="CI679" i="5"/>
  <c r="CI680" i="5"/>
  <c r="CI683" i="5"/>
  <c r="CI684" i="5"/>
  <c r="CI685" i="5"/>
  <c r="CI686" i="5"/>
  <c r="CI687" i="5"/>
  <c r="CI688" i="5"/>
  <c r="CI689" i="5"/>
  <c r="CI690" i="5"/>
  <c r="BH568" i="5"/>
  <c r="BH569" i="5" s="1"/>
  <c r="BH572" i="5"/>
  <c r="BH573" i="5"/>
  <c r="BH574" i="5"/>
  <c r="BH575" i="5"/>
  <c r="BH576" i="5"/>
  <c r="BH577" i="5"/>
  <c r="BH578" i="5"/>
  <c r="BH579" i="5"/>
  <c r="BH580" i="5"/>
  <c r="BH581" i="5"/>
  <c r="BH582" i="5"/>
  <c r="BH583" i="5"/>
  <c r="BH584" i="5"/>
  <c r="BH585" i="5"/>
  <c r="BH586" i="5"/>
  <c r="BH587" i="5"/>
  <c r="BH588" i="5"/>
  <c r="BH589" i="5"/>
  <c r="BH590" i="5"/>
  <c r="BH591" i="5"/>
  <c r="BH592" i="5"/>
  <c r="BH593" i="5"/>
  <c r="BH594" i="5"/>
  <c r="BH595" i="5"/>
  <c r="BH596" i="5"/>
  <c r="BH597" i="5"/>
  <c r="BH598" i="5"/>
  <c r="BH599" i="5"/>
  <c r="BH600" i="5"/>
  <c r="BH601" i="5"/>
  <c r="BH602" i="5"/>
  <c r="BH603" i="5"/>
  <c r="BH604" i="5"/>
  <c r="BH605" i="5"/>
  <c r="BH606" i="5"/>
  <c r="BH607" i="5"/>
  <c r="BH608" i="5"/>
  <c r="BH609" i="5"/>
  <c r="BH610" i="5"/>
  <c r="BH611" i="5"/>
  <c r="BH612" i="5"/>
  <c r="BH613" i="5"/>
  <c r="BH614" i="5"/>
  <c r="BH615" i="5"/>
  <c r="BH616" i="5"/>
  <c r="BH617" i="5"/>
  <c r="BH618" i="5"/>
  <c r="BH619" i="5"/>
  <c r="BH620" i="5"/>
  <c r="BH621" i="5"/>
  <c r="BH622" i="5"/>
  <c r="BH623" i="5"/>
  <c r="BH624" i="5"/>
  <c r="BH625" i="5"/>
  <c r="BH626" i="5"/>
  <c r="BH627" i="5"/>
  <c r="BH628" i="5"/>
  <c r="BH629" i="5"/>
  <c r="BH630" i="5"/>
  <c r="BH631" i="5"/>
  <c r="BH632" i="5"/>
  <c r="BH633" i="5"/>
  <c r="BH634" i="5"/>
  <c r="BH635" i="5"/>
  <c r="BH636" i="5"/>
  <c r="BH637" i="5"/>
  <c r="BH638" i="5"/>
  <c r="BH639" i="5"/>
  <c r="BH640" i="5"/>
  <c r="BH641" i="5"/>
  <c r="BH642" i="5"/>
  <c r="BH643" i="5"/>
  <c r="BH644" i="5"/>
  <c r="BH645" i="5"/>
  <c r="BH646" i="5"/>
  <c r="BH647" i="5"/>
  <c r="BH648" i="5"/>
  <c r="BH649" i="5"/>
  <c r="BH650" i="5"/>
  <c r="BH651" i="5"/>
  <c r="BH652" i="5"/>
  <c r="BH653" i="5"/>
  <c r="BH654" i="5"/>
  <c r="BH655" i="5"/>
  <c r="BH656" i="5"/>
  <c r="BH657" i="5"/>
  <c r="BH658" i="5"/>
  <c r="BH659" i="5"/>
  <c r="BH660" i="5"/>
  <c r="BH661" i="5"/>
  <c r="BH662" i="5"/>
  <c r="BH663" i="5"/>
  <c r="BH664" i="5"/>
  <c r="BH665" i="5"/>
  <c r="BH666" i="5"/>
  <c r="BH667" i="5"/>
  <c r="BH668" i="5"/>
  <c r="BH669" i="5"/>
  <c r="BH670" i="5"/>
  <c r="BH671" i="5"/>
  <c r="BH672" i="5"/>
  <c r="BH673" i="5"/>
  <c r="BH674" i="5"/>
  <c r="BH675" i="5"/>
  <c r="BH676" i="5"/>
  <c r="BH677" i="5"/>
  <c r="BH678" i="5"/>
  <c r="BH679" i="5"/>
  <c r="BH680" i="5"/>
  <c r="BH681" i="5"/>
  <c r="BH682" i="5"/>
  <c r="BH683" i="5"/>
  <c r="BH684" i="5"/>
  <c r="BH685" i="5"/>
  <c r="BH686" i="5"/>
  <c r="BH687" i="5"/>
  <c r="BH688" i="5"/>
  <c r="BH689" i="5"/>
  <c r="BH690" i="5"/>
  <c r="Z228" i="4"/>
  <c r="Z231" i="4"/>
  <c r="Z232" i="4"/>
  <c r="Z233" i="4"/>
  <c r="Z234" i="4"/>
  <c r="Z235" i="4"/>
  <c r="Z236" i="4"/>
  <c r="Z237" i="4"/>
  <c r="Z238" i="4"/>
  <c r="Z239" i="4"/>
  <c r="Z240" i="4"/>
  <c r="Z241" i="4"/>
  <c r="Z242" i="4"/>
  <c r="J67" i="3"/>
  <c r="J45" i="3"/>
  <c r="J46" i="3" s="1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AL45" i="3"/>
  <c r="AL46" i="3" s="1"/>
  <c r="AL49" i="3"/>
  <c r="AL50" i="3"/>
  <c r="AL51" i="3"/>
  <c r="AL52" i="3"/>
  <c r="AL53" i="3"/>
  <c r="AL54" i="3"/>
  <c r="AL55" i="3"/>
  <c r="AL56" i="3"/>
  <c r="AL57" i="3"/>
  <c r="AL58" i="3"/>
  <c r="AL59" i="3"/>
  <c r="AL60" i="3"/>
  <c r="AL61" i="3"/>
  <c r="AL62" i="3"/>
  <c r="AL63" i="3"/>
  <c r="AL64" i="3"/>
  <c r="AL65" i="3"/>
  <c r="AL66" i="3"/>
  <c r="AL67" i="3"/>
  <c r="AP45" i="3"/>
  <c r="AP46" i="3" s="1"/>
  <c r="AP49" i="3"/>
  <c r="AP50" i="3"/>
  <c r="AP51" i="3"/>
  <c r="AP52" i="3"/>
  <c r="AP53" i="3"/>
  <c r="AP54" i="3"/>
  <c r="AP55" i="3"/>
  <c r="AP56" i="3"/>
  <c r="AP57" i="3"/>
  <c r="AP58" i="3"/>
  <c r="AP59" i="3"/>
  <c r="AP60" i="3"/>
  <c r="AP61" i="3"/>
  <c r="AP62" i="3"/>
  <c r="AP63" i="3"/>
  <c r="AP64" i="3"/>
  <c r="AP65" i="3"/>
  <c r="AP66" i="3"/>
  <c r="AP67" i="3"/>
  <c r="BL45" i="3"/>
  <c r="BL46" i="3" s="1"/>
  <c r="BL49" i="3"/>
  <c r="BL50" i="3"/>
  <c r="BL51" i="3"/>
  <c r="BL52" i="3"/>
  <c r="BL53" i="3"/>
  <c r="BL54" i="3"/>
  <c r="BL55" i="3"/>
  <c r="BL56" i="3"/>
  <c r="BL57" i="3"/>
  <c r="BL58" i="3"/>
  <c r="BL59" i="3"/>
  <c r="BL60" i="3"/>
  <c r="BL61" i="3"/>
  <c r="BL62" i="3"/>
  <c r="BL63" i="3"/>
  <c r="BL64" i="3"/>
  <c r="BL65" i="3"/>
  <c r="BL66" i="3"/>
  <c r="BL67" i="3"/>
  <c r="BV45" i="3"/>
  <c r="BV46" i="3" s="1"/>
  <c r="BV49" i="3"/>
  <c r="BV50" i="3"/>
  <c r="BV51" i="3"/>
  <c r="BV52" i="3"/>
  <c r="BV53" i="3"/>
  <c r="BV54" i="3"/>
  <c r="BV55" i="3"/>
  <c r="BV56" i="3"/>
  <c r="BV57" i="3"/>
  <c r="BV58" i="3"/>
  <c r="BV59" i="3"/>
  <c r="BV60" i="3"/>
  <c r="BV61" i="3"/>
  <c r="BV62" i="3"/>
  <c r="BV63" i="3"/>
  <c r="BV64" i="3"/>
  <c r="BV65" i="3"/>
  <c r="BV66" i="3"/>
  <c r="BV67" i="3"/>
  <c r="CI45" i="3"/>
  <c r="CI46" i="3" s="1"/>
  <c r="CI49" i="3"/>
  <c r="CI50" i="3"/>
  <c r="CI51" i="3"/>
  <c r="CI52" i="3"/>
  <c r="CI53" i="3"/>
  <c r="CI54" i="3"/>
  <c r="CI55" i="3"/>
  <c r="CI56" i="3"/>
  <c r="CI57" i="3"/>
  <c r="CI58" i="3"/>
  <c r="CI59" i="3"/>
  <c r="CI60" i="3"/>
  <c r="CI61" i="3"/>
  <c r="CI62" i="3"/>
  <c r="CI63" i="3"/>
  <c r="CI64" i="3"/>
  <c r="CI65" i="3"/>
  <c r="CI66" i="3"/>
  <c r="CI67" i="3"/>
  <c r="DF568" i="5"/>
  <c r="DF569" i="5" s="1"/>
  <c r="DF572" i="5"/>
  <c r="DF573" i="5"/>
  <c r="DF574" i="5"/>
  <c r="DF575" i="5"/>
  <c r="DF576" i="5"/>
  <c r="DF577" i="5"/>
  <c r="DF578" i="5"/>
  <c r="DF579" i="5"/>
  <c r="DF580" i="5"/>
  <c r="DF581" i="5"/>
  <c r="DF582" i="5"/>
  <c r="DF583" i="5"/>
  <c r="DF584" i="5"/>
  <c r="DF585" i="5"/>
  <c r="DF586" i="5"/>
  <c r="DF587" i="5"/>
  <c r="DF588" i="5"/>
  <c r="DF589" i="5"/>
  <c r="DF590" i="5"/>
  <c r="DF591" i="5"/>
  <c r="DF592" i="5"/>
  <c r="DF593" i="5"/>
  <c r="DF594" i="5"/>
  <c r="DF595" i="5"/>
  <c r="DF596" i="5"/>
  <c r="DF597" i="5"/>
  <c r="DF598" i="5"/>
  <c r="DF599" i="5"/>
  <c r="DF600" i="5"/>
  <c r="DF601" i="5"/>
  <c r="DF602" i="5"/>
  <c r="DF603" i="5"/>
  <c r="DF604" i="5"/>
  <c r="DF605" i="5"/>
  <c r="DF606" i="5"/>
  <c r="DF607" i="5"/>
  <c r="DF608" i="5"/>
  <c r="DF609" i="5"/>
  <c r="DF610" i="5"/>
  <c r="DF611" i="5"/>
  <c r="DF612" i="5"/>
  <c r="DF613" i="5"/>
  <c r="DF614" i="5"/>
  <c r="DF615" i="5"/>
  <c r="DF616" i="5"/>
  <c r="DF617" i="5"/>
  <c r="DF618" i="5"/>
  <c r="DF619" i="5"/>
  <c r="DF620" i="5"/>
  <c r="DF621" i="5"/>
  <c r="DF622" i="5"/>
  <c r="DF623" i="5"/>
  <c r="DF624" i="5"/>
  <c r="DF625" i="5"/>
  <c r="DF626" i="5"/>
  <c r="DF627" i="5"/>
  <c r="DF628" i="5"/>
  <c r="DF629" i="5"/>
  <c r="DF630" i="5"/>
  <c r="DF631" i="5"/>
  <c r="DF632" i="5"/>
  <c r="DF633" i="5"/>
  <c r="DF634" i="5"/>
  <c r="DF635" i="5"/>
  <c r="DF636" i="5"/>
  <c r="DF637" i="5"/>
  <c r="DF638" i="5"/>
  <c r="DF639" i="5"/>
  <c r="DF640" i="5"/>
  <c r="DF641" i="5"/>
  <c r="DF642" i="5"/>
  <c r="DF643" i="5"/>
  <c r="DF644" i="5"/>
  <c r="DF645" i="5"/>
  <c r="DF646" i="5"/>
  <c r="DF647" i="5"/>
  <c r="DF648" i="5"/>
  <c r="DF649" i="5"/>
  <c r="DF650" i="5"/>
  <c r="DF651" i="5"/>
  <c r="DF652" i="5"/>
  <c r="DF653" i="5"/>
  <c r="DF654" i="5"/>
  <c r="DF655" i="5"/>
  <c r="DF656" i="5"/>
  <c r="DF657" i="5"/>
  <c r="DF658" i="5"/>
  <c r="DF659" i="5"/>
  <c r="DF660" i="5"/>
  <c r="DF661" i="5"/>
  <c r="DF662" i="5"/>
  <c r="DF663" i="5"/>
  <c r="DF664" i="5"/>
  <c r="DF665" i="5"/>
  <c r="DF666" i="5"/>
  <c r="DF667" i="5"/>
  <c r="DF668" i="5"/>
  <c r="DF669" i="5"/>
  <c r="DF670" i="5"/>
  <c r="DF671" i="5"/>
  <c r="DF672" i="5"/>
  <c r="DF673" i="5"/>
  <c r="DF674" i="5"/>
  <c r="DF675" i="5"/>
  <c r="DF676" i="5"/>
  <c r="DF677" i="5"/>
  <c r="DF678" i="5"/>
  <c r="DF679" i="5"/>
  <c r="DF680" i="5"/>
  <c r="DF681" i="5"/>
  <c r="DF682" i="5"/>
  <c r="DF683" i="5"/>
  <c r="DF684" i="5"/>
  <c r="DF685" i="5"/>
  <c r="DF686" i="5"/>
  <c r="DF687" i="5"/>
  <c r="DF688" i="5"/>
  <c r="DF689" i="5"/>
  <c r="DF690" i="5"/>
  <c r="DR568" i="5"/>
  <c r="DR569" i="5" s="1"/>
  <c r="DR572" i="5"/>
  <c r="DR573" i="5"/>
  <c r="DR574" i="5"/>
  <c r="DR575" i="5"/>
  <c r="DR576" i="5"/>
  <c r="DR577" i="5"/>
  <c r="DR578" i="5"/>
  <c r="DR579" i="5"/>
  <c r="DR580" i="5"/>
  <c r="DR581" i="5"/>
  <c r="DR582" i="5"/>
  <c r="DR583" i="5"/>
  <c r="DR584" i="5"/>
  <c r="DR585" i="5"/>
  <c r="DR586" i="5"/>
  <c r="DR587" i="5"/>
  <c r="DR588" i="5"/>
  <c r="DR589" i="5"/>
  <c r="DR590" i="5"/>
  <c r="DR591" i="5"/>
  <c r="DR592" i="5"/>
  <c r="DR593" i="5"/>
  <c r="DR594" i="5"/>
  <c r="DR595" i="5"/>
  <c r="DR596" i="5"/>
  <c r="DR597" i="5"/>
  <c r="DR598" i="5"/>
  <c r="DR599" i="5"/>
  <c r="DR600" i="5"/>
  <c r="DR601" i="5"/>
  <c r="DR602" i="5"/>
  <c r="DR603" i="5"/>
  <c r="DR604" i="5"/>
  <c r="DR605" i="5"/>
  <c r="DR606" i="5"/>
  <c r="DR607" i="5"/>
  <c r="DR608" i="5"/>
  <c r="DR609" i="5"/>
  <c r="DR610" i="5"/>
  <c r="DR611" i="5"/>
  <c r="DR612" i="5"/>
  <c r="DR613" i="5"/>
  <c r="DR614" i="5"/>
  <c r="DR615" i="5"/>
  <c r="DR616" i="5"/>
  <c r="DR617" i="5"/>
  <c r="DR618" i="5"/>
  <c r="DR619" i="5"/>
  <c r="DR620" i="5"/>
  <c r="DR621" i="5"/>
  <c r="DR622" i="5"/>
  <c r="DR623" i="5"/>
  <c r="DR624" i="5"/>
  <c r="DR625" i="5"/>
  <c r="DR626" i="5"/>
  <c r="DR627" i="5"/>
  <c r="DR628" i="5"/>
  <c r="DR629" i="5"/>
  <c r="DR630" i="5"/>
  <c r="DR631" i="5"/>
  <c r="DR632" i="5"/>
  <c r="DR633" i="5"/>
  <c r="DR634" i="5"/>
  <c r="DR635" i="5"/>
  <c r="DR636" i="5"/>
  <c r="DR637" i="5"/>
  <c r="DR638" i="5"/>
  <c r="DR639" i="5"/>
  <c r="DR640" i="5"/>
  <c r="DR641" i="5"/>
  <c r="DR642" i="5"/>
  <c r="DR643" i="5"/>
  <c r="DR644" i="5"/>
  <c r="DR645" i="5"/>
  <c r="DR646" i="5"/>
  <c r="DR647" i="5"/>
  <c r="DR648" i="5"/>
  <c r="DR649" i="5"/>
  <c r="DR650" i="5"/>
  <c r="DR651" i="5"/>
  <c r="DR652" i="5"/>
  <c r="DR653" i="5"/>
  <c r="DR654" i="5"/>
  <c r="DR655" i="5"/>
  <c r="DR656" i="5"/>
  <c r="DR657" i="5"/>
  <c r="DR658" i="5"/>
  <c r="DR659" i="5"/>
  <c r="DR660" i="5"/>
  <c r="DR661" i="5"/>
  <c r="DR662" i="5"/>
  <c r="DR663" i="5"/>
  <c r="DR664" i="5"/>
  <c r="DR665" i="5"/>
  <c r="DR667" i="5"/>
  <c r="DR668" i="5"/>
  <c r="DR669" i="5"/>
  <c r="DR670" i="5"/>
  <c r="DR671" i="5"/>
  <c r="DR672" i="5"/>
  <c r="DR675" i="5"/>
  <c r="DR676" i="5"/>
  <c r="DR677" i="5"/>
  <c r="DR678" i="5"/>
  <c r="DR679" i="5"/>
  <c r="DR680" i="5"/>
  <c r="DR681" i="5"/>
  <c r="DR682" i="5"/>
  <c r="DR683" i="5"/>
  <c r="DR684" i="5"/>
  <c r="DR685" i="5"/>
  <c r="DR687" i="5"/>
  <c r="DR688" i="5"/>
  <c r="DR689" i="5"/>
  <c r="DR690" i="5"/>
  <c r="BZ568" i="5"/>
  <c r="BZ569" i="5" s="1"/>
  <c r="BZ572" i="5"/>
  <c r="BZ573" i="5"/>
  <c r="BZ574" i="5"/>
  <c r="BZ575" i="5"/>
  <c r="BZ576" i="5"/>
  <c r="BZ577" i="5"/>
  <c r="BZ578" i="5"/>
  <c r="BZ579" i="5"/>
  <c r="BZ580" i="5"/>
  <c r="BZ581" i="5"/>
  <c r="BZ582" i="5"/>
  <c r="BZ583" i="5"/>
  <c r="BZ584" i="5"/>
  <c r="BZ585" i="5"/>
  <c r="BZ586" i="5"/>
  <c r="BZ587" i="5"/>
  <c r="BZ588" i="5"/>
  <c r="BZ589" i="5"/>
  <c r="BZ590" i="5"/>
  <c r="BZ591" i="5"/>
  <c r="BZ592" i="5"/>
  <c r="BZ593" i="5"/>
  <c r="BZ594" i="5"/>
  <c r="BZ595" i="5"/>
  <c r="BZ596" i="5"/>
  <c r="BZ597" i="5"/>
  <c r="BZ598" i="5"/>
  <c r="BZ599" i="5"/>
  <c r="BZ600" i="5"/>
  <c r="BZ601" i="5"/>
  <c r="BZ602" i="5"/>
  <c r="BZ603" i="5"/>
  <c r="BZ604" i="5"/>
  <c r="BZ605" i="5"/>
  <c r="BZ606" i="5"/>
  <c r="BZ607" i="5"/>
  <c r="BZ608" i="5"/>
  <c r="BZ609" i="5"/>
  <c r="BZ610" i="5"/>
  <c r="BZ611" i="5"/>
  <c r="BZ612" i="5"/>
  <c r="BZ613" i="5"/>
  <c r="BZ614" i="5"/>
  <c r="BZ615" i="5"/>
  <c r="BZ616" i="5"/>
  <c r="BZ617" i="5"/>
  <c r="BZ618" i="5"/>
  <c r="BZ619" i="5"/>
  <c r="BZ620" i="5"/>
  <c r="BZ621" i="5"/>
  <c r="BZ622" i="5"/>
  <c r="BZ623" i="5"/>
  <c r="BZ624" i="5"/>
  <c r="BZ625" i="5"/>
  <c r="BZ626" i="5"/>
  <c r="BZ627" i="5"/>
  <c r="BZ628" i="5"/>
  <c r="BZ629" i="5"/>
  <c r="BZ630" i="5"/>
  <c r="BZ631" i="5"/>
  <c r="BZ632" i="5"/>
  <c r="BZ633" i="5"/>
  <c r="BZ634" i="5"/>
  <c r="BZ635" i="5"/>
  <c r="BZ636" i="5"/>
  <c r="BZ637" i="5"/>
  <c r="BZ638" i="5"/>
  <c r="BZ639" i="5"/>
  <c r="BZ640" i="5"/>
  <c r="BZ641" i="5"/>
  <c r="BZ642" i="5"/>
  <c r="BZ643" i="5"/>
  <c r="BZ644" i="5"/>
  <c r="BZ645" i="5"/>
  <c r="BZ646" i="5"/>
  <c r="BZ647" i="5"/>
  <c r="BZ648" i="5"/>
  <c r="BZ649" i="5"/>
  <c r="BZ650" i="5"/>
  <c r="BZ651" i="5"/>
  <c r="BZ652" i="5"/>
  <c r="BZ653" i="5"/>
  <c r="BZ654" i="5"/>
  <c r="BZ655" i="5"/>
  <c r="BZ656" i="5"/>
  <c r="BZ657" i="5"/>
  <c r="BZ658" i="5"/>
  <c r="BZ659" i="5"/>
  <c r="BZ660" i="5"/>
  <c r="BZ661" i="5"/>
  <c r="BZ662" i="5"/>
  <c r="BZ663" i="5"/>
  <c r="BZ664" i="5"/>
  <c r="BZ665" i="5"/>
  <c r="BZ666" i="5"/>
  <c r="BZ667" i="5"/>
  <c r="BZ670" i="5"/>
  <c r="BZ671" i="5"/>
  <c r="BZ672" i="5"/>
  <c r="BZ673" i="5"/>
  <c r="BZ674" i="5"/>
  <c r="BZ675" i="5"/>
  <c r="BZ677" i="5"/>
  <c r="BZ678" i="5"/>
  <c r="BZ679" i="5"/>
  <c r="BZ680" i="5"/>
  <c r="BZ681" i="5"/>
  <c r="BZ682" i="5"/>
  <c r="BZ683" i="5"/>
  <c r="BZ684" i="5"/>
  <c r="BZ685" i="5"/>
  <c r="BZ686" i="5"/>
  <c r="BZ687" i="5"/>
  <c r="BZ688" i="5"/>
  <c r="BZ689" i="5"/>
  <c r="BZ690" i="5"/>
  <c r="F227" i="4"/>
  <c r="F228" i="4" s="1"/>
  <c r="F231" i="4"/>
  <c r="F232" i="4"/>
  <c r="F233" i="4"/>
  <c r="F234" i="4"/>
  <c r="F235" i="4"/>
  <c r="F236" i="4"/>
  <c r="F237" i="4"/>
  <c r="F238" i="4"/>
  <c r="F239" i="4"/>
  <c r="F240" i="4"/>
  <c r="F241" i="4"/>
  <c r="F242" i="4"/>
  <c r="BZ45" i="3"/>
  <c r="BZ46" i="3" s="1"/>
  <c r="BZ49" i="3"/>
  <c r="BZ50" i="3"/>
  <c r="BZ51" i="3"/>
  <c r="BZ52" i="3"/>
  <c r="BZ53" i="3"/>
  <c r="BZ54" i="3"/>
  <c r="BZ55" i="3"/>
  <c r="BZ56" i="3"/>
  <c r="BZ57" i="3"/>
  <c r="BZ58" i="3"/>
  <c r="BZ59" i="3"/>
  <c r="BZ60" i="3"/>
  <c r="BZ61" i="3"/>
  <c r="BZ62" i="3"/>
  <c r="BZ63" i="3"/>
  <c r="BZ64" i="3"/>
  <c r="BZ65" i="3"/>
  <c r="BZ66" i="3"/>
  <c r="BZ67" i="3"/>
  <c r="AK45" i="3"/>
  <c r="AK46" i="3" s="1"/>
  <c r="AK49" i="3"/>
  <c r="AK50" i="3"/>
  <c r="AK51" i="3"/>
  <c r="AK52" i="3"/>
  <c r="AK53" i="3"/>
  <c r="AK54" i="3"/>
  <c r="AK55" i="3"/>
  <c r="AK56" i="3"/>
  <c r="AK57" i="3"/>
  <c r="AK58" i="3"/>
  <c r="AK59" i="3"/>
  <c r="AK60" i="3"/>
  <c r="AK61" i="3"/>
  <c r="AK62" i="3"/>
  <c r="AK63" i="3"/>
  <c r="AK64" i="3"/>
  <c r="AK65" i="3"/>
  <c r="AK66" i="3"/>
  <c r="AK67" i="3"/>
  <c r="AC45" i="3"/>
  <c r="AC46" i="3" s="1"/>
  <c r="AC49" i="3"/>
  <c r="AC50" i="3"/>
  <c r="AC51" i="3"/>
  <c r="AC52" i="3"/>
  <c r="AC53" i="3"/>
  <c r="AC54" i="3"/>
  <c r="AC55" i="3"/>
  <c r="AC56" i="3"/>
  <c r="AC57" i="3"/>
  <c r="AC58" i="3"/>
  <c r="AC59" i="3"/>
  <c r="AC60" i="3"/>
  <c r="AC61" i="3"/>
  <c r="AC62" i="3"/>
  <c r="AC63" i="3"/>
  <c r="AC64" i="3"/>
  <c r="AC65" i="3"/>
  <c r="AC66" i="3"/>
  <c r="AC67" i="3"/>
  <c r="AG45" i="3"/>
  <c r="AG46" i="3" s="1"/>
  <c r="AG49" i="3"/>
  <c r="AG50" i="3"/>
  <c r="AG51" i="3"/>
  <c r="AG52" i="3"/>
  <c r="AG53" i="3"/>
  <c r="AG54" i="3"/>
  <c r="AG55" i="3"/>
  <c r="AG56" i="3"/>
  <c r="AG57" i="3"/>
  <c r="AG58" i="3"/>
  <c r="AG59" i="3"/>
  <c r="AG60" i="3"/>
  <c r="AG61" i="3"/>
  <c r="AG62" i="3"/>
  <c r="AG63" i="3"/>
  <c r="AG64" i="3"/>
  <c r="AG65" i="3"/>
  <c r="AG66" i="3"/>
  <c r="AG67" i="3"/>
  <c r="Y45" i="3"/>
  <c r="Y46" i="3" s="1"/>
  <c r="Y49" i="3"/>
  <c r="Y50" i="3"/>
  <c r="Y51" i="3"/>
  <c r="Y52" i="3"/>
  <c r="Y53" i="3"/>
  <c r="Y54" i="3"/>
  <c r="Y55" i="3"/>
  <c r="Y56" i="3"/>
  <c r="Y57" i="3"/>
  <c r="Y58" i="3"/>
  <c r="Y59" i="3"/>
  <c r="Y60" i="3"/>
  <c r="Y61" i="3"/>
  <c r="Y62" i="3"/>
  <c r="Y63" i="3"/>
  <c r="Y64" i="3"/>
  <c r="Y65" i="3"/>
  <c r="Y66" i="3"/>
  <c r="Y67" i="3"/>
  <c r="U45" i="3"/>
  <c r="U46" i="3" s="1"/>
  <c r="U49" i="3"/>
  <c r="U50" i="3"/>
  <c r="U51" i="3"/>
  <c r="U52" i="3"/>
  <c r="U53" i="3"/>
  <c r="U54" i="3"/>
  <c r="U55" i="3"/>
  <c r="U56" i="3"/>
  <c r="U57" i="3"/>
  <c r="U58" i="3"/>
  <c r="U59" i="3"/>
  <c r="U60" i="3"/>
  <c r="U61" i="3"/>
  <c r="U62" i="3"/>
  <c r="U63" i="3"/>
  <c r="U64" i="3"/>
  <c r="U65" i="3"/>
  <c r="U66" i="3"/>
  <c r="U67" i="3"/>
  <c r="BZ128" i="2"/>
  <c r="BZ129" i="2" s="1"/>
  <c r="BZ132" i="2"/>
  <c r="BZ133" i="2"/>
  <c r="BZ134" i="2"/>
  <c r="BZ135" i="2"/>
  <c r="BZ136" i="2"/>
  <c r="BZ137" i="2"/>
  <c r="BZ138" i="2"/>
  <c r="BZ139" i="2"/>
  <c r="BZ140" i="2"/>
  <c r="BZ141" i="2"/>
  <c r="BZ142" i="2"/>
  <c r="BZ143" i="2"/>
  <c r="BZ144" i="2"/>
  <c r="BZ145" i="2"/>
  <c r="BZ146" i="2"/>
  <c r="BZ147" i="2"/>
  <c r="F128" i="2"/>
  <c r="F129" i="2" s="1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D688" i="7"/>
  <c r="D689" i="7"/>
  <c r="D690" i="7"/>
  <c r="BC665" i="6"/>
  <c r="BB665" i="6"/>
  <c r="BA665" i="6"/>
  <c r="AZ665" i="6"/>
  <c r="AY665" i="6"/>
  <c r="AX665" i="6"/>
  <c r="AW665" i="6"/>
  <c r="AV665" i="6"/>
  <c r="AU665" i="6"/>
  <c r="AT665" i="6"/>
  <c r="AS665" i="6"/>
  <c r="AR665" i="6"/>
  <c r="AQ665" i="6"/>
  <c r="AP665" i="6"/>
  <c r="AO665" i="6"/>
  <c r="AN665" i="6"/>
  <c r="AM665" i="6"/>
  <c r="AL665" i="6"/>
  <c r="AK665" i="6"/>
  <c r="AJ665" i="6"/>
  <c r="AI665" i="6"/>
  <c r="AH665" i="6"/>
  <c r="AG665" i="6"/>
  <c r="AF665" i="6"/>
  <c r="AE665" i="6"/>
  <c r="AD665" i="6"/>
  <c r="AC665" i="6"/>
  <c r="AB665" i="6"/>
  <c r="AA665" i="6"/>
  <c r="Z665" i="6"/>
  <c r="Y665" i="6"/>
  <c r="X665" i="6"/>
  <c r="W665" i="6"/>
  <c r="V665" i="6"/>
  <c r="U665" i="6"/>
  <c r="T665" i="6"/>
  <c r="S665" i="6"/>
  <c r="R665" i="6"/>
  <c r="Q665" i="6"/>
  <c r="P665" i="6"/>
  <c r="O665" i="6"/>
  <c r="N665" i="6"/>
  <c r="M665" i="6"/>
  <c r="L665" i="6"/>
  <c r="K665" i="6"/>
  <c r="J665" i="6"/>
  <c r="I665" i="6"/>
  <c r="H665" i="6"/>
  <c r="G665" i="6"/>
  <c r="F665" i="6"/>
  <c r="BC664" i="6"/>
  <c r="BB664" i="6"/>
  <c r="BA664" i="6"/>
  <c r="AZ664" i="6"/>
  <c r="AY664" i="6"/>
  <c r="AX664" i="6"/>
  <c r="AW664" i="6"/>
  <c r="AV664" i="6"/>
  <c r="AU664" i="6"/>
  <c r="AT664" i="6"/>
  <c r="AS664" i="6"/>
  <c r="AR664" i="6"/>
  <c r="AQ664" i="6"/>
  <c r="AP664" i="6"/>
  <c r="AO664" i="6"/>
  <c r="AN664" i="6"/>
  <c r="AM664" i="6"/>
  <c r="AL664" i="6"/>
  <c r="AK664" i="6"/>
  <c r="AJ664" i="6"/>
  <c r="AI664" i="6"/>
  <c r="AH664" i="6"/>
  <c r="AG664" i="6"/>
  <c r="AF664" i="6"/>
  <c r="AE664" i="6"/>
  <c r="AD664" i="6"/>
  <c r="AC664" i="6"/>
  <c r="AB664" i="6"/>
  <c r="AA664" i="6"/>
  <c r="Z664" i="6"/>
  <c r="Y664" i="6"/>
  <c r="X664" i="6"/>
  <c r="W664" i="6"/>
  <c r="V664" i="6"/>
  <c r="U664" i="6"/>
  <c r="T664" i="6"/>
  <c r="S664" i="6"/>
  <c r="R664" i="6"/>
  <c r="Q664" i="6"/>
  <c r="P664" i="6"/>
  <c r="O664" i="6"/>
  <c r="N664" i="6"/>
  <c r="M664" i="6"/>
  <c r="L664" i="6"/>
  <c r="K664" i="6"/>
  <c r="J664" i="6"/>
  <c r="I664" i="6"/>
  <c r="H664" i="6"/>
  <c r="G664" i="6"/>
  <c r="F664" i="6"/>
  <c r="BC663" i="6"/>
  <c r="BB663" i="6"/>
  <c r="BA663" i="6"/>
  <c r="AZ663" i="6"/>
  <c r="AY663" i="6"/>
  <c r="AX663" i="6"/>
  <c r="AW663" i="6"/>
  <c r="AV663" i="6"/>
  <c r="AU663" i="6"/>
  <c r="AT663" i="6"/>
  <c r="AS663" i="6"/>
  <c r="AR663" i="6"/>
  <c r="AQ663" i="6"/>
  <c r="AP663" i="6"/>
  <c r="AO663" i="6"/>
  <c r="AN663" i="6"/>
  <c r="AM663" i="6"/>
  <c r="AL663" i="6"/>
  <c r="AK663" i="6"/>
  <c r="AJ663" i="6"/>
  <c r="AI663" i="6"/>
  <c r="AH663" i="6"/>
  <c r="AG663" i="6"/>
  <c r="AF663" i="6"/>
  <c r="AE663" i="6"/>
  <c r="AD663" i="6"/>
  <c r="AC663" i="6"/>
  <c r="AB663" i="6"/>
  <c r="AA663" i="6"/>
  <c r="Z663" i="6"/>
  <c r="Y663" i="6"/>
  <c r="X663" i="6"/>
  <c r="W663" i="6"/>
  <c r="V663" i="6"/>
  <c r="U663" i="6"/>
  <c r="T663" i="6"/>
  <c r="S663" i="6"/>
  <c r="R663" i="6"/>
  <c r="Q663" i="6"/>
  <c r="P663" i="6"/>
  <c r="O663" i="6"/>
  <c r="N663" i="6"/>
  <c r="M663" i="6"/>
  <c r="L663" i="6"/>
  <c r="K663" i="6"/>
  <c r="J663" i="6"/>
  <c r="I663" i="6"/>
  <c r="H663" i="6"/>
  <c r="G663" i="6"/>
  <c r="F663" i="6"/>
  <c r="BC662" i="6"/>
  <c r="BB662" i="6"/>
  <c r="BA662" i="6"/>
  <c r="AZ662" i="6"/>
  <c r="AY662" i="6"/>
  <c r="AX662" i="6"/>
  <c r="AW662" i="6"/>
  <c r="AV662" i="6"/>
  <c r="AU662" i="6"/>
  <c r="AT662" i="6"/>
  <c r="AS662" i="6"/>
  <c r="AR662" i="6"/>
  <c r="AQ662" i="6"/>
  <c r="AP662" i="6"/>
  <c r="AO662" i="6"/>
  <c r="AN662" i="6"/>
  <c r="AM662" i="6"/>
  <c r="AL662" i="6"/>
  <c r="AK662" i="6"/>
  <c r="AJ662" i="6"/>
  <c r="AI662" i="6"/>
  <c r="AH662" i="6"/>
  <c r="AG662" i="6"/>
  <c r="AF662" i="6"/>
  <c r="AE662" i="6"/>
  <c r="AD662" i="6"/>
  <c r="AC662" i="6"/>
  <c r="AB662" i="6"/>
  <c r="AA662" i="6"/>
  <c r="Z662" i="6"/>
  <c r="Y662" i="6"/>
  <c r="X662" i="6"/>
  <c r="W662" i="6"/>
  <c r="V662" i="6"/>
  <c r="U662" i="6"/>
  <c r="T662" i="6"/>
  <c r="S662" i="6"/>
  <c r="R662" i="6"/>
  <c r="Q662" i="6"/>
  <c r="P662" i="6"/>
  <c r="O662" i="6"/>
  <c r="N662" i="6"/>
  <c r="M662" i="6"/>
  <c r="L662" i="6"/>
  <c r="K662" i="6"/>
  <c r="J662" i="6"/>
  <c r="I662" i="6"/>
  <c r="H662" i="6"/>
  <c r="G662" i="6"/>
  <c r="F662" i="6"/>
  <c r="BC661" i="6"/>
  <c r="BB661" i="6"/>
  <c r="BA661" i="6"/>
  <c r="AZ661" i="6"/>
  <c r="AY661" i="6"/>
  <c r="AX661" i="6"/>
  <c r="AW661" i="6"/>
  <c r="AV661" i="6"/>
  <c r="AU661" i="6"/>
  <c r="AT661" i="6"/>
  <c r="AS661" i="6"/>
  <c r="AR661" i="6"/>
  <c r="AQ661" i="6"/>
  <c r="AP661" i="6"/>
  <c r="AO661" i="6"/>
  <c r="AN661" i="6"/>
  <c r="AM661" i="6"/>
  <c r="AL661" i="6"/>
  <c r="AK661" i="6"/>
  <c r="AJ661" i="6"/>
  <c r="AI661" i="6"/>
  <c r="AH661" i="6"/>
  <c r="AG661" i="6"/>
  <c r="AF661" i="6"/>
  <c r="AE661" i="6"/>
  <c r="AD661" i="6"/>
  <c r="AC661" i="6"/>
  <c r="AB661" i="6"/>
  <c r="AA661" i="6"/>
  <c r="Z661" i="6"/>
  <c r="Y661" i="6"/>
  <c r="X661" i="6"/>
  <c r="W661" i="6"/>
  <c r="V661" i="6"/>
  <c r="U661" i="6"/>
  <c r="T661" i="6"/>
  <c r="S661" i="6"/>
  <c r="R661" i="6"/>
  <c r="Q661" i="6"/>
  <c r="P661" i="6"/>
  <c r="O661" i="6"/>
  <c r="N661" i="6"/>
  <c r="M661" i="6"/>
  <c r="L661" i="6"/>
  <c r="K661" i="6"/>
  <c r="J661" i="6"/>
  <c r="I661" i="6"/>
  <c r="H661" i="6"/>
  <c r="G661" i="6"/>
  <c r="F661" i="6"/>
  <c r="BC660" i="6"/>
  <c r="BB660" i="6"/>
  <c r="BA660" i="6"/>
  <c r="AZ660" i="6"/>
  <c r="AY660" i="6"/>
  <c r="AX660" i="6"/>
  <c r="AW660" i="6"/>
  <c r="AV660" i="6"/>
  <c r="AU660" i="6"/>
  <c r="AT660" i="6"/>
  <c r="AS660" i="6"/>
  <c r="AR660" i="6"/>
  <c r="AQ660" i="6"/>
  <c r="AP660" i="6"/>
  <c r="AO660" i="6"/>
  <c r="AN660" i="6"/>
  <c r="AM660" i="6"/>
  <c r="AL660" i="6"/>
  <c r="AK660" i="6"/>
  <c r="AJ660" i="6"/>
  <c r="AI660" i="6"/>
  <c r="AH660" i="6"/>
  <c r="AG660" i="6"/>
  <c r="AF660" i="6"/>
  <c r="AE660" i="6"/>
  <c r="AD660" i="6"/>
  <c r="AC660" i="6"/>
  <c r="AB660" i="6"/>
  <c r="AA660" i="6"/>
  <c r="Z660" i="6"/>
  <c r="Y660" i="6"/>
  <c r="X660" i="6"/>
  <c r="W660" i="6"/>
  <c r="V660" i="6"/>
  <c r="U660" i="6"/>
  <c r="T660" i="6"/>
  <c r="S660" i="6"/>
  <c r="R660" i="6"/>
  <c r="Q660" i="6"/>
  <c r="P660" i="6"/>
  <c r="O660" i="6"/>
  <c r="N660" i="6"/>
  <c r="M660" i="6"/>
  <c r="L660" i="6"/>
  <c r="K660" i="6"/>
  <c r="J660" i="6"/>
  <c r="I660" i="6"/>
  <c r="H660" i="6"/>
  <c r="G660" i="6"/>
  <c r="F660" i="6"/>
  <c r="BC659" i="6"/>
  <c r="BB659" i="6"/>
  <c r="BA659" i="6"/>
  <c r="AZ659" i="6"/>
  <c r="AY659" i="6"/>
  <c r="AX659" i="6"/>
  <c r="AW659" i="6"/>
  <c r="AV659" i="6"/>
  <c r="AU659" i="6"/>
  <c r="AT659" i="6"/>
  <c r="AS659" i="6"/>
  <c r="AR659" i="6"/>
  <c r="AQ659" i="6"/>
  <c r="AP659" i="6"/>
  <c r="AO659" i="6"/>
  <c r="AN659" i="6"/>
  <c r="AM659" i="6"/>
  <c r="AL659" i="6"/>
  <c r="AK659" i="6"/>
  <c r="AJ659" i="6"/>
  <c r="AI659" i="6"/>
  <c r="AH659" i="6"/>
  <c r="AG659" i="6"/>
  <c r="AF659" i="6"/>
  <c r="AE659" i="6"/>
  <c r="AD659" i="6"/>
  <c r="AC659" i="6"/>
  <c r="AB659" i="6"/>
  <c r="AA659" i="6"/>
  <c r="Z659" i="6"/>
  <c r="Y659" i="6"/>
  <c r="X659" i="6"/>
  <c r="W659" i="6"/>
  <c r="V659" i="6"/>
  <c r="U659" i="6"/>
  <c r="T659" i="6"/>
  <c r="S659" i="6"/>
  <c r="R659" i="6"/>
  <c r="Q659" i="6"/>
  <c r="P659" i="6"/>
  <c r="O659" i="6"/>
  <c r="N659" i="6"/>
  <c r="M659" i="6"/>
  <c r="L659" i="6"/>
  <c r="K659" i="6"/>
  <c r="J659" i="6"/>
  <c r="I659" i="6"/>
  <c r="H659" i="6"/>
  <c r="G659" i="6"/>
  <c r="F659" i="6"/>
  <c r="BC658" i="6"/>
  <c r="BB658" i="6"/>
  <c r="BA658" i="6"/>
  <c r="AZ658" i="6"/>
  <c r="AY658" i="6"/>
  <c r="AX658" i="6"/>
  <c r="AW658" i="6"/>
  <c r="AV658" i="6"/>
  <c r="AU658" i="6"/>
  <c r="AT658" i="6"/>
  <c r="AS658" i="6"/>
  <c r="AR658" i="6"/>
  <c r="AQ658" i="6"/>
  <c r="AP658" i="6"/>
  <c r="AO658" i="6"/>
  <c r="AN658" i="6"/>
  <c r="AM658" i="6"/>
  <c r="AL658" i="6"/>
  <c r="AK658" i="6"/>
  <c r="AJ658" i="6"/>
  <c r="AI658" i="6"/>
  <c r="AH658" i="6"/>
  <c r="AG658" i="6"/>
  <c r="AF658" i="6"/>
  <c r="AE658" i="6"/>
  <c r="AD658" i="6"/>
  <c r="AC658" i="6"/>
  <c r="AB658" i="6"/>
  <c r="AA658" i="6"/>
  <c r="Z658" i="6"/>
  <c r="Y658" i="6"/>
  <c r="X658" i="6"/>
  <c r="W658" i="6"/>
  <c r="V658" i="6"/>
  <c r="U658" i="6"/>
  <c r="T658" i="6"/>
  <c r="S658" i="6"/>
  <c r="R658" i="6"/>
  <c r="Q658" i="6"/>
  <c r="P658" i="6"/>
  <c r="O658" i="6"/>
  <c r="N658" i="6"/>
  <c r="M658" i="6"/>
  <c r="L658" i="6"/>
  <c r="K658" i="6"/>
  <c r="J658" i="6"/>
  <c r="I658" i="6"/>
  <c r="H658" i="6"/>
  <c r="G658" i="6"/>
  <c r="F658" i="6"/>
  <c r="BC657" i="6"/>
  <c r="BB657" i="6"/>
  <c r="BA657" i="6"/>
  <c r="AZ657" i="6"/>
  <c r="AY657" i="6"/>
  <c r="AX657" i="6"/>
  <c r="AW657" i="6"/>
  <c r="AV657" i="6"/>
  <c r="AU657" i="6"/>
  <c r="AT657" i="6"/>
  <c r="AS657" i="6"/>
  <c r="AR657" i="6"/>
  <c r="AQ657" i="6"/>
  <c r="AP657" i="6"/>
  <c r="AO657" i="6"/>
  <c r="AN657" i="6"/>
  <c r="AM657" i="6"/>
  <c r="AL657" i="6"/>
  <c r="AK657" i="6"/>
  <c r="AJ657" i="6"/>
  <c r="AI657" i="6"/>
  <c r="AH657" i="6"/>
  <c r="AG657" i="6"/>
  <c r="AF657" i="6"/>
  <c r="AE657" i="6"/>
  <c r="AD657" i="6"/>
  <c r="AC657" i="6"/>
  <c r="AB657" i="6"/>
  <c r="AA657" i="6"/>
  <c r="Z657" i="6"/>
  <c r="Y657" i="6"/>
  <c r="X657" i="6"/>
  <c r="W657" i="6"/>
  <c r="V657" i="6"/>
  <c r="U657" i="6"/>
  <c r="T657" i="6"/>
  <c r="S657" i="6"/>
  <c r="R657" i="6"/>
  <c r="Q657" i="6"/>
  <c r="P657" i="6"/>
  <c r="O657" i="6"/>
  <c r="N657" i="6"/>
  <c r="M657" i="6"/>
  <c r="L657" i="6"/>
  <c r="K657" i="6"/>
  <c r="J657" i="6"/>
  <c r="I657" i="6"/>
  <c r="H657" i="6"/>
  <c r="G657" i="6"/>
  <c r="F657" i="6"/>
  <c r="BC656" i="6"/>
  <c r="BB656" i="6"/>
  <c r="BA656" i="6"/>
  <c r="AZ656" i="6"/>
  <c r="AY656" i="6"/>
  <c r="AX656" i="6"/>
  <c r="AW656" i="6"/>
  <c r="AV656" i="6"/>
  <c r="AU656" i="6"/>
  <c r="AT656" i="6"/>
  <c r="AS656" i="6"/>
  <c r="AR656" i="6"/>
  <c r="AQ656" i="6"/>
  <c r="AP656" i="6"/>
  <c r="AO656" i="6"/>
  <c r="AN656" i="6"/>
  <c r="AM656" i="6"/>
  <c r="AL656" i="6"/>
  <c r="AK656" i="6"/>
  <c r="AJ656" i="6"/>
  <c r="AI656" i="6"/>
  <c r="AH656" i="6"/>
  <c r="AG656" i="6"/>
  <c r="AF656" i="6"/>
  <c r="AE656" i="6"/>
  <c r="AD656" i="6"/>
  <c r="AC656" i="6"/>
  <c r="AB656" i="6"/>
  <c r="AA656" i="6"/>
  <c r="Z656" i="6"/>
  <c r="Y656" i="6"/>
  <c r="X656" i="6"/>
  <c r="W656" i="6"/>
  <c r="V656" i="6"/>
  <c r="U656" i="6"/>
  <c r="T656" i="6"/>
  <c r="S656" i="6"/>
  <c r="R656" i="6"/>
  <c r="Q656" i="6"/>
  <c r="P656" i="6"/>
  <c r="O656" i="6"/>
  <c r="N656" i="6"/>
  <c r="M656" i="6"/>
  <c r="L656" i="6"/>
  <c r="K656" i="6"/>
  <c r="J656" i="6"/>
  <c r="I656" i="6"/>
  <c r="H656" i="6"/>
  <c r="G656" i="6"/>
  <c r="F656" i="6"/>
  <c r="BC655" i="6"/>
  <c r="BB655" i="6"/>
  <c r="BA655" i="6"/>
  <c r="AZ655" i="6"/>
  <c r="AY655" i="6"/>
  <c r="AX655" i="6"/>
  <c r="AW655" i="6"/>
  <c r="AV655" i="6"/>
  <c r="AU655" i="6"/>
  <c r="AT655" i="6"/>
  <c r="AS655" i="6"/>
  <c r="AR655" i="6"/>
  <c r="AQ655" i="6"/>
  <c r="AP655" i="6"/>
  <c r="AO655" i="6"/>
  <c r="AN655" i="6"/>
  <c r="AM655" i="6"/>
  <c r="AL655" i="6"/>
  <c r="AK655" i="6"/>
  <c r="AJ655" i="6"/>
  <c r="AI655" i="6"/>
  <c r="AH655" i="6"/>
  <c r="AG655" i="6"/>
  <c r="AF655" i="6"/>
  <c r="AE655" i="6"/>
  <c r="AD655" i="6"/>
  <c r="AC655" i="6"/>
  <c r="AB655" i="6"/>
  <c r="AA655" i="6"/>
  <c r="Z655" i="6"/>
  <c r="Y655" i="6"/>
  <c r="X655" i="6"/>
  <c r="W655" i="6"/>
  <c r="V655" i="6"/>
  <c r="U655" i="6"/>
  <c r="T655" i="6"/>
  <c r="S655" i="6"/>
  <c r="R655" i="6"/>
  <c r="Q655" i="6"/>
  <c r="P655" i="6"/>
  <c r="O655" i="6"/>
  <c r="N655" i="6"/>
  <c r="M655" i="6"/>
  <c r="L655" i="6"/>
  <c r="K655" i="6"/>
  <c r="J655" i="6"/>
  <c r="I655" i="6"/>
  <c r="H655" i="6"/>
  <c r="G655" i="6"/>
  <c r="F655" i="6"/>
  <c r="BC654" i="6"/>
  <c r="BB654" i="6"/>
  <c r="BA654" i="6"/>
  <c r="AZ654" i="6"/>
  <c r="AY654" i="6"/>
  <c r="AX654" i="6"/>
  <c r="AW654" i="6"/>
  <c r="AV654" i="6"/>
  <c r="AU654" i="6"/>
  <c r="AT654" i="6"/>
  <c r="AS654" i="6"/>
  <c r="AR654" i="6"/>
  <c r="AQ654" i="6"/>
  <c r="AP654" i="6"/>
  <c r="AO654" i="6"/>
  <c r="AN654" i="6"/>
  <c r="AM654" i="6"/>
  <c r="AL654" i="6"/>
  <c r="AK654" i="6"/>
  <c r="AJ654" i="6"/>
  <c r="AI654" i="6"/>
  <c r="AH654" i="6"/>
  <c r="AG654" i="6"/>
  <c r="AF654" i="6"/>
  <c r="AE654" i="6"/>
  <c r="AD654" i="6"/>
  <c r="AC654" i="6"/>
  <c r="AB654" i="6"/>
  <c r="AA654" i="6"/>
  <c r="Z654" i="6"/>
  <c r="Y654" i="6"/>
  <c r="X654" i="6"/>
  <c r="W654" i="6"/>
  <c r="V654" i="6"/>
  <c r="U654" i="6"/>
  <c r="T654" i="6"/>
  <c r="S654" i="6"/>
  <c r="R654" i="6"/>
  <c r="Q654" i="6"/>
  <c r="P654" i="6"/>
  <c r="O654" i="6"/>
  <c r="N654" i="6"/>
  <c r="M654" i="6"/>
  <c r="L654" i="6"/>
  <c r="K654" i="6"/>
  <c r="J654" i="6"/>
  <c r="I654" i="6"/>
  <c r="H654" i="6"/>
  <c r="G654" i="6"/>
  <c r="F654" i="6"/>
  <c r="BC653" i="6"/>
  <c r="BB653" i="6"/>
  <c r="BA653" i="6"/>
  <c r="AZ653" i="6"/>
  <c r="AY653" i="6"/>
  <c r="AX653" i="6"/>
  <c r="AW653" i="6"/>
  <c r="AV653" i="6"/>
  <c r="AU653" i="6"/>
  <c r="AT653" i="6"/>
  <c r="AS653" i="6"/>
  <c r="AR653" i="6"/>
  <c r="AQ653" i="6"/>
  <c r="AP653" i="6"/>
  <c r="AO653" i="6"/>
  <c r="AN653" i="6"/>
  <c r="AM653" i="6"/>
  <c r="AL653" i="6"/>
  <c r="AK653" i="6"/>
  <c r="AJ653" i="6"/>
  <c r="AI653" i="6"/>
  <c r="AH653" i="6"/>
  <c r="AG653" i="6"/>
  <c r="AF653" i="6"/>
  <c r="AE653" i="6"/>
  <c r="AD653" i="6"/>
  <c r="AC653" i="6"/>
  <c r="AB653" i="6"/>
  <c r="AA653" i="6"/>
  <c r="Z653" i="6"/>
  <c r="Y653" i="6"/>
  <c r="X653" i="6"/>
  <c r="W653" i="6"/>
  <c r="V653" i="6"/>
  <c r="U653" i="6"/>
  <c r="T653" i="6"/>
  <c r="S653" i="6"/>
  <c r="R653" i="6"/>
  <c r="Q653" i="6"/>
  <c r="P653" i="6"/>
  <c r="O653" i="6"/>
  <c r="N653" i="6"/>
  <c r="M653" i="6"/>
  <c r="L653" i="6"/>
  <c r="K653" i="6"/>
  <c r="J653" i="6"/>
  <c r="I653" i="6"/>
  <c r="H653" i="6"/>
  <c r="G653" i="6"/>
  <c r="F653" i="6"/>
  <c r="BC652" i="6"/>
  <c r="BB652" i="6"/>
  <c r="BA652" i="6"/>
  <c r="AZ652" i="6"/>
  <c r="AY652" i="6"/>
  <c r="AX652" i="6"/>
  <c r="AW652" i="6"/>
  <c r="AV652" i="6"/>
  <c r="AU652" i="6"/>
  <c r="AT652" i="6"/>
  <c r="AS652" i="6"/>
  <c r="AR652" i="6"/>
  <c r="AQ652" i="6"/>
  <c r="AP652" i="6"/>
  <c r="AO652" i="6"/>
  <c r="AN652" i="6"/>
  <c r="AM652" i="6"/>
  <c r="AL652" i="6"/>
  <c r="AK652" i="6"/>
  <c r="AJ652" i="6"/>
  <c r="AI652" i="6"/>
  <c r="AH652" i="6"/>
  <c r="AG652" i="6"/>
  <c r="AF652" i="6"/>
  <c r="AE652" i="6"/>
  <c r="AD652" i="6"/>
  <c r="AC652" i="6"/>
  <c r="AB652" i="6"/>
  <c r="AA652" i="6"/>
  <c r="Z652" i="6"/>
  <c r="Y652" i="6"/>
  <c r="X652" i="6"/>
  <c r="W652" i="6"/>
  <c r="V652" i="6"/>
  <c r="U652" i="6"/>
  <c r="T652" i="6"/>
  <c r="S652" i="6"/>
  <c r="R652" i="6"/>
  <c r="Q652" i="6"/>
  <c r="P652" i="6"/>
  <c r="O652" i="6"/>
  <c r="N652" i="6"/>
  <c r="M652" i="6"/>
  <c r="L652" i="6"/>
  <c r="K652" i="6"/>
  <c r="J652" i="6"/>
  <c r="I652" i="6"/>
  <c r="H652" i="6"/>
  <c r="G652" i="6"/>
  <c r="F652" i="6"/>
  <c r="BC651" i="6"/>
  <c r="BB651" i="6"/>
  <c r="BA651" i="6"/>
  <c r="AZ651" i="6"/>
  <c r="AY651" i="6"/>
  <c r="AX651" i="6"/>
  <c r="AW651" i="6"/>
  <c r="AV651" i="6"/>
  <c r="AU651" i="6"/>
  <c r="AT651" i="6"/>
  <c r="AS651" i="6"/>
  <c r="AR651" i="6"/>
  <c r="AQ651" i="6"/>
  <c r="AP651" i="6"/>
  <c r="AO651" i="6"/>
  <c r="AN651" i="6"/>
  <c r="AM651" i="6"/>
  <c r="AL651" i="6"/>
  <c r="AK651" i="6"/>
  <c r="AJ651" i="6"/>
  <c r="AI651" i="6"/>
  <c r="AH651" i="6"/>
  <c r="AG651" i="6"/>
  <c r="AF651" i="6"/>
  <c r="AE651" i="6"/>
  <c r="AD651" i="6"/>
  <c r="AC651" i="6"/>
  <c r="AB651" i="6"/>
  <c r="AA651" i="6"/>
  <c r="Z651" i="6"/>
  <c r="Y651" i="6"/>
  <c r="X651" i="6"/>
  <c r="W651" i="6"/>
  <c r="V651" i="6"/>
  <c r="U651" i="6"/>
  <c r="T651" i="6"/>
  <c r="S651" i="6"/>
  <c r="R651" i="6"/>
  <c r="Q651" i="6"/>
  <c r="P651" i="6"/>
  <c r="O651" i="6"/>
  <c r="N651" i="6"/>
  <c r="M651" i="6"/>
  <c r="L651" i="6"/>
  <c r="K651" i="6"/>
  <c r="J651" i="6"/>
  <c r="I651" i="6"/>
  <c r="H651" i="6"/>
  <c r="G651" i="6"/>
  <c r="F651" i="6"/>
  <c r="BC650" i="6"/>
  <c r="BB650" i="6"/>
  <c r="BA650" i="6"/>
  <c r="AZ650" i="6"/>
  <c r="AY650" i="6"/>
  <c r="AX650" i="6"/>
  <c r="AW650" i="6"/>
  <c r="AV650" i="6"/>
  <c r="AU650" i="6"/>
  <c r="AT650" i="6"/>
  <c r="AS650" i="6"/>
  <c r="AR650" i="6"/>
  <c r="AQ650" i="6"/>
  <c r="AP650" i="6"/>
  <c r="AO650" i="6"/>
  <c r="AN650" i="6"/>
  <c r="AM650" i="6"/>
  <c r="AL650" i="6"/>
  <c r="AK650" i="6"/>
  <c r="AJ650" i="6"/>
  <c r="AI650" i="6"/>
  <c r="AH650" i="6"/>
  <c r="AG650" i="6"/>
  <c r="AF650" i="6"/>
  <c r="AE650" i="6"/>
  <c r="AD650" i="6"/>
  <c r="AC650" i="6"/>
  <c r="AB650" i="6"/>
  <c r="AA650" i="6"/>
  <c r="Z650" i="6"/>
  <c r="Y650" i="6"/>
  <c r="X650" i="6"/>
  <c r="W650" i="6"/>
  <c r="V650" i="6"/>
  <c r="U650" i="6"/>
  <c r="T650" i="6"/>
  <c r="S650" i="6"/>
  <c r="R650" i="6"/>
  <c r="Q650" i="6"/>
  <c r="P650" i="6"/>
  <c r="O650" i="6"/>
  <c r="N650" i="6"/>
  <c r="M650" i="6"/>
  <c r="L650" i="6"/>
  <c r="K650" i="6"/>
  <c r="J650" i="6"/>
  <c r="I650" i="6"/>
  <c r="H650" i="6"/>
  <c r="G650" i="6"/>
  <c r="F650" i="6"/>
  <c r="BC649" i="6"/>
  <c r="BB649" i="6"/>
  <c r="BA649" i="6"/>
  <c r="AZ649" i="6"/>
  <c r="AY649" i="6"/>
  <c r="AX649" i="6"/>
  <c r="AW649" i="6"/>
  <c r="AV649" i="6"/>
  <c r="AU649" i="6"/>
  <c r="AT649" i="6"/>
  <c r="AS649" i="6"/>
  <c r="AR649" i="6"/>
  <c r="AQ649" i="6"/>
  <c r="AP649" i="6"/>
  <c r="AO649" i="6"/>
  <c r="AN649" i="6"/>
  <c r="AM649" i="6"/>
  <c r="AL649" i="6"/>
  <c r="AK649" i="6"/>
  <c r="AJ649" i="6"/>
  <c r="AI649" i="6"/>
  <c r="AH649" i="6"/>
  <c r="AG649" i="6"/>
  <c r="AF649" i="6"/>
  <c r="AE649" i="6"/>
  <c r="AD649" i="6"/>
  <c r="AC649" i="6"/>
  <c r="AB649" i="6"/>
  <c r="AA649" i="6"/>
  <c r="Z649" i="6"/>
  <c r="Y649" i="6"/>
  <c r="X649" i="6"/>
  <c r="W649" i="6"/>
  <c r="V649" i="6"/>
  <c r="U649" i="6"/>
  <c r="T649" i="6"/>
  <c r="S649" i="6"/>
  <c r="R649" i="6"/>
  <c r="Q649" i="6"/>
  <c r="P649" i="6"/>
  <c r="O649" i="6"/>
  <c r="N649" i="6"/>
  <c r="M649" i="6"/>
  <c r="L649" i="6"/>
  <c r="K649" i="6"/>
  <c r="J649" i="6"/>
  <c r="I649" i="6"/>
  <c r="H649" i="6"/>
  <c r="G649" i="6"/>
  <c r="F649" i="6"/>
  <c r="BC648" i="6"/>
  <c r="BB648" i="6"/>
  <c r="BA648" i="6"/>
  <c r="AZ648" i="6"/>
  <c r="AY648" i="6"/>
  <c r="AX648" i="6"/>
  <c r="AW648" i="6"/>
  <c r="AV648" i="6"/>
  <c r="AU648" i="6"/>
  <c r="AT648" i="6"/>
  <c r="AS648" i="6"/>
  <c r="AR648" i="6"/>
  <c r="AQ648" i="6"/>
  <c r="AP648" i="6"/>
  <c r="AO648" i="6"/>
  <c r="AN648" i="6"/>
  <c r="AM648" i="6"/>
  <c r="AL648" i="6"/>
  <c r="AK648" i="6"/>
  <c r="AJ648" i="6"/>
  <c r="AI648" i="6"/>
  <c r="AH648" i="6"/>
  <c r="AG648" i="6"/>
  <c r="AF648" i="6"/>
  <c r="AE648" i="6"/>
  <c r="AD648" i="6"/>
  <c r="AC648" i="6"/>
  <c r="AB648" i="6"/>
  <c r="AA648" i="6"/>
  <c r="Z648" i="6"/>
  <c r="Y648" i="6"/>
  <c r="X648" i="6"/>
  <c r="W648" i="6"/>
  <c r="V648" i="6"/>
  <c r="U648" i="6"/>
  <c r="T648" i="6"/>
  <c r="S648" i="6"/>
  <c r="R648" i="6"/>
  <c r="Q648" i="6"/>
  <c r="P648" i="6"/>
  <c r="O648" i="6"/>
  <c r="N648" i="6"/>
  <c r="M648" i="6"/>
  <c r="L648" i="6"/>
  <c r="K648" i="6"/>
  <c r="J648" i="6"/>
  <c r="I648" i="6"/>
  <c r="H648" i="6"/>
  <c r="G648" i="6"/>
  <c r="F648" i="6"/>
  <c r="BC647" i="6"/>
  <c r="BB647" i="6"/>
  <c r="BA647" i="6"/>
  <c r="AZ647" i="6"/>
  <c r="AY647" i="6"/>
  <c r="AX647" i="6"/>
  <c r="AW647" i="6"/>
  <c r="AV647" i="6"/>
  <c r="AU647" i="6"/>
  <c r="AT647" i="6"/>
  <c r="AS647" i="6"/>
  <c r="AR647" i="6"/>
  <c r="AQ647" i="6"/>
  <c r="AP647" i="6"/>
  <c r="AO647" i="6"/>
  <c r="AN647" i="6"/>
  <c r="AM647" i="6"/>
  <c r="AL647" i="6"/>
  <c r="AK647" i="6"/>
  <c r="AJ647" i="6"/>
  <c r="AI647" i="6"/>
  <c r="AH647" i="6"/>
  <c r="AG647" i="6"/>
  <c r="AF647" i="6"/>
  <c r="AE647" i="6"/>
  <c r="AD647" i="6"/>
  <c r="AC647" i="6"/>
  <c r="AB647" i="6"/>
  <c r="AA647" i="6"/>
  <c r="Z647" i="6"/>
  <c r="Y647" i="6"/>
  <c r="X647" i="6"/>
  <c r="W647" i="6"/>
  <c r="V647" i="6"/>
  <c r="U647" i="6"/>
  <c r="T647" i="6"/>
  <c r="S647" i="6"/>
  <c r="R647" i="6"/>
  <c r="Q647" i="6"/>
  <c r="P647" i="6"/>
  <c r="O647" i="6"/>
  <c r="N647" i="6"/>
  <c r="M647" i="6"/>
  <c r="L647" i="6"/>
  <c r="K647" i="6"/>
  <c r="J647" i="6"/>
  <c r="I647" i="6"/>
  <c r="H647" i="6"/>
  <c r="G647" i="6"/>
  <c r="F647" i="6"/>
  <c r="BC646" i="6"/>
  <c r="BB646" i="6"/>
  <c r="BA646" i="6"/>
  <c r="AZ646" i="6"/>
  <c r="AY646" i="6"/>
  <c r="AX646" i="6"/>
  <c r="AW646" i="6"/>
  <c r="AV646" i="6"/>
  <c r="AU646" i="6"/>
  <c r="AT646" i="6"/>
  <c r="AS646" i="6"/>
  <c r="AR646" i="6"/>
  <c r="AQ646" i="6"/>
  <c r="AP646" i="6"/>
  <c r="AO646" i="6"/>
  <c r="AN646" i="6"/>
  <c r="AM646" i="6"/>
  <c r="AL646" i="6"/>
  <c r="AK646" i="6"/>
  <c r="AJ646" i="6"/>
  <c r="AI646" i="6"/>
  <c r="AH646" i="6"/>
  <c r="AG646" i="6"/>
  <c r="AF646" i="6"/>
  <c r="AE646" i="6"/>
  <c r="AD646" i="6"/>
  <c r="AC646" i="6"/>
  <c r="AB646" i="6"/>
  <c r="AA646" i="6"/>
  <c r="Z646" i="6"/>
  <c r="Y646" i="6"/>
  <c r="X646" i="6"/>
  <c r="W646" i="6"/>
  <c r="V646" i="6"/>
  <c r="U646" i="6"/>
  <c r="T646" i="6"/>
  <c r="S646" i="6"/>
  <c r="R646" i="6"/>
  <c r="Q646" i="6"/>
  <c r="P646" i="6"/>
  <c r="O646" i="6"/>
  <c r="N646" i="6"/>
  <c r="M646" i="6"/>
  <c r="L646" i="6"/>
  <c r="K646" i="6"/>
  <c r="J646" i="6"/>
  <c r="I646" i="6"/>
  <c r="H646" i="6"/>
  <c r="G646" i="6"/>
  <c r="F646" i="6"/>
  <c r="BC645" i="6"/>
  <c r="BB645" i="6"/>
  <c r="BA645" i="6"/>
  <c r="AZ645" i="6"/>
  <c r="AY645" i="6"/>
  <c r="AX645" i="6"/>
  <c r="AW645" i="6"/>
  <c r="AV645" i="6"/>
  <c r="AU645" i="6"/>
  <c r="AT645" i="6"/>
  <c r="AS645" i="6"/>
  <c r="AR645" i="6"/>
  <c r="AQ645" i="6"/>
  <c r="AP645" i="6"/>
  <c r="AO645" i="6"/>
  <c r="AN645" i="6"/>
  <c r="AM645" i="6"/>
  <c r="AL645" i="6"/>
  <c r="AK645" i="6"/>
  <c r="AJ645" i="6"/>
  <c r="AI645" i="6"/>
  <c r="AH645" i="6"/>
  <c r="AG645" i="6"/>
  <c r="AF645" i="6"/>
  <c r="AE645" i="6"/>
  <c r="AD645" i="6"/>
  <c r="AC645" i="6"/>
  <c r="AB645" i="6"/>
  <c r="AA645" i="6"/>
  <c r="Z645" i="6"/>
  <c r="Y645" i="6"/>
  <c r="X645" i="6"/>
  <c r="W645" i="6"/>
  <c r="V645" i="6"/>
  <c r="U645" i="6"/>
  <c r="T645" i="6"/>
  <c r="S645" i="6"/>
  <c r="R645" i="6"/>
  <c r="Q645" i="6"/>
  <c r="P645" i="6"/>
  <c r="O645" i="6"/>
  <c r="N645" i="6"/>
  <c r="M645" i="6"/>
  <c r="L645" i="6"/>
  <c r="K645" i="6"/>
  <c r="J645" i="6"/>
  <c r="I645" i="6"/>
  <c r="H645" i="6"/>
  <c r="G645" i="6"/>
  <c r="F645" i="6"/>
  <c r="BC644" i="6"/>
  <c r="BB644" i="6"/>
  <c r="BA644" i="6"/>
  <c r="AZ644" i="6"/>
  <c r="AY644" i="6"/>
  <c r="AX644" i="6"/>
  <c r="AW644" i="6"/>
  <c r="AV644" i="6"/>
  <c r="AU644" i="6"/>
  <c r="AT644" i="6"/>
  <c r="AS644" i="6"/>
  <c r="AR644" i="6"/>
  <c r="AQ644" i="6"/>
  <c r="AP644" i="6"/>
  <c r="AO644" i="6"/>
  <c r="AN644" i="6"/>
  <c r="AM644" i="6"/>
  <c r="AL644" i="6"/>
  <c r="AK644" i="6"/>
  <c r="AJ644" i="6"/>
  <c r="AI644" i="6"/>
  <c r="AH644" i="6"/>
  <c r="AG644" i="6"/>
  <c r="AF644" i="6"/>
  <c r="AE644" i="6"/>
  <c r="AD644" i="6"/>
  <c r="AC644" i="6"/>
  <c r="AB644" i="6"/>
  <c r="AA644" i="6"/>
  <c r="Z644" i="6"/>
  <c r="Y644" i="6"/>
  <c r="X644" i="6"/>
  <c r="W644" i="6"/>
  <c r="V644" i="6"/>
  <c r="U644" i="6"/>
  <c r="T644" i="6"/>
  <c r="S644" i="6"/>
  <c r="R644" i="6"/>
  <c r="Q644" i="6"/>
  <c r="P644" i="6"/>
  <c r="O644" i="6"/>
  <c r="N644" i="6"/>
  <c r="M644" i="6"/>
  <c r="L644" i="6"/>
  <c r="K644" i="6"/>
  <c r="J644" i="6"/>
  <c r="I644" i="6"/>
  <c r="H644" i="6"/>
  <c r="G644" i="6"/>
  <c r="F644" i="6"/>
  <c r="BC643" i="6"/>
  <c r="BB643" i="6"/>
  <c r="BA643" i="6"/>
  <c r="AZ643" i="6"/>
  <c r="AY643" i="6"/>
  <c r="AX643" i="6"/>
  <c r="AW643" i="6"/>
  <c r="AV643" i="6"/>
  <c r="AU643" i="6"/>
  <c r="AT643" i="6"/>
  <c r="AS643" i="6"/>
  <c r="AR643" i="6"/>
  <c r="AQ643" i="6"/>
  <c r="AP643" i="6"/>
  <c r="AO643" i="6"/>
  <c r="AN643" i="6"/>
  <c r="AM643" i="6"/>
  <c r="AL643" i="6"/>
  <c r="AK643" i="6"/>
  <c r="AJ643" i="6"/>
  <c r="AI643" i="6"/>
  <c r="AH643" i="6"/>
  <c r="AG643" i="6"/>
  <c r="AF643" i="6"/>
  <c r="AE643" i="6"/>
  <c r="AD643" i="6"/>
  <c r="AC643" i="6"/>
  <c r="AB643" i="6"/>
  <c r="AA643" i="6"/>
  <c r="Z643" i="6"/>
  <c r="Y643" i="6"/>
  <c r="X643" i="6"/>
  <c r="W643" i="6"/>
  <c r="V643" i="6"/>
  <c r="U643" i="6"/>
  <c r="T643" i="6"/>
  <c r="S643" i="6"/>
  <c r="R643" i="6"/>
  <c r="Q643" i="6"/>
  <c r="P643" i="6"/>
  <c r="O643" i="6"/>
  <c r="N643" i="6"/>
  <c r="M643" i="6"/>
  <c r="L643" i="6"/>
  <c r="K643" i="6"/>
  <c r="J643" i="6"/>
  <c r="I643" i="6"/>
  <c r="H643" i="6"/>
  <c r="G643" i="6"/>
  <c r="F643" i="6"/>
  <c r="BC642" i="6"/>
  <c r="BB642" i="6"/>
  <c r="BA642" i="6"/>
  <c r="AZ642" i="6"/>
  <c r="AY642" i="6"/>
  <c r="AX642" i="6"/>
  <c r="AW642" i="6"/>
  <c r="AV642" i="6"/>
  <c r="AU642" i="6"/>
  <c r="AT642" i="6"/>
  <c r="AS642" i="6"/>
  <c r="AR642" i="6"/>
  <c r="AQ642" i="6"/>
  <c r="AP642" i="6"/>
  <c r="AO642" i="6"/>
  <c r="AN642" i="6"/>
  <c r="AM642" i="6"/>
  <c r="AL642" i="6"/>
  <c r="AK642" i="6"/>
  <c r="AJ642" i="6"/>
  <c r="AI642" i="6"/>
  <c r="AH642" i="6"/>
  <c r="AG642" i="6"/>
  <c r="AF642" i="6"/>
  <c r="AE642" i="6"/>
  <c r="AD642" i="6"/>
  <c r="AC642" i="6"/>
  <c r="AB642" i="6"/>
  <c r="AA642" i="6"/>
  <c r="Z642" i="6"/>
  <c r="Y642" i="6"/>
  <c r="X642" i="6"/>
  <c r="W642" i="6"/>
  <c r="V642" i="6"/>
  <c r="U642" i="6"/>
  <c r="T642" i="6"/>
  <c r="S642" i="6"/>
  <c r="R642" i="6"/>
  <c r="Q642" i="6"/>
  <c r="P642" i="6"/>
  <c r="O642" i="6"/>
  <c r="N642" i="6"/>
  <c r="M642" i="6"/>
  <c r="L642" i="6"/>
  <c r="K642" i="6"/>
  <c r="J642" i="6"/>
  <c r="I642" i="6"/>
  <c r="H642" i="6"/>
  <c r="G642" i="6"/>
  <c r="F642" i="6"/>
  <c r="BC641" i="6"/>
  <c r="BB641" i="6"/>
  <c r="BA641" i="6"/>
  <c r="AZ641" i="6"/>
  <c r="AY641" i="6"/>
  <c r="AX641" i="6"/>
  <c r="AW641" i="6"/>
  <c r="AV641" i="6"/>
  <c r="AU641" i="6"/>
  <c r="AT641" i="6"/>
  <c r="AS641" i="6"/>
  <c r="AR641" i="6"/>
  <c r="AQ641" i="6"/>
  <c r="AP641" i="6"/>
  <c r="AO641" i="6"/>
  <c r="AN641" i="6"/>
  <c r="AM641" i="6"/>
  <c r="AL641" i="6"/>
  <c r="AK641" i="6"/>
  <c r="AJ641" i="6"/>
  <c r="AI641" i="6"/>
  <c r="AH641" i="6"/>
  <c r="AG641" i="6"/>
  <c r="AF641" i="6"/>
  <c r="AE641" i="6"/>
  <c r="AD641" i="6"/>
  <c r="AC641" i="6"/>
  <c r="AB641" i="6"/>
  <c r="AA641" i="6"/>
  <c r="Z641" i="6"/>
  <c r="Y641" i="6"/>
  <c r="X641" i="6"/>
  <c r="W641" i="6"/>
  <c r="V641" i="6"/>
  <c r="U641" i="6"/>
  <c r="T641" i="6"/>
  <c r="S641" i="6"/>
  <c r="R641" i="6"/>
  <c r="Q641" i="6"/>
  <c r="P641" i="6"/>
  <c r="O641" i="6"/>
  <c r="N641" i="6"/>
  <c r="M641" i="6"/>
  <c r="L641" i="6"/>
  <c r="K641" i="6"/>
  <c r="J641" i="6"/>
  <c r="I641" i="6"/>
  <c r="H641" i="6"/>
  <c r="G641" i="6"/>
  <c r="F641" i="6"/>
  <c r="BC640" i="6"/>
  <c r="BB640" i="6"/>
  <c r="BA640" i="6"/>
  <c r="AZ640" i="6"/>
  <c r="AY640" i="6"/>
  <c r="AX640" i="6"/>
  <c r="AW640" i="6"/>
  <c r="AV640" i="6"/>
  <c r="AU640" i="6"/>
  <c r="AT640" i="6"/>
  <c r="AS640" i="6"/>
  <c r="AR640" i="6"/>
  <c r="AQ640" i="6"/>
  <c r="AP640" i="6"/>
  <c r="AO640" i="6"/>
  <c r="AN640" i="6"/>
  <c r="AM640" i="6"/>
  <c r="AL640" i="6"/>
  <c r="AK640" i="6"/>
  <c r="AJ640" i="6"/>
  <c r="AI640" i="6"/>
  <c r="AH640" i="6"/>
  <c r="AG640" i="6"/>
  <c r="AF640" i="6"/>
  <c r="AE640" i="6"/>
  <c r="AD640" i="6"/>
  <c r="AC640" i="6"/>
  <c r="AB640" i="6"/>
  <c r="AA640" i="6"/>
  <c r="Z640" i="6"/>
  <c r="Y640" i="6"/>
  <c r="X640" i="6"/>
  <c r="W640" i="6"/>
  <c r="V640" i="6"/>
  <c r="U640" i="6"/>
  <c r="T640" i="6"/>
  <c r="S640" i="6"/>
  <c r="R640" i="6"/>
  <c r="Q640" i="6"/>
  <c r="P640" i="6"/>
  <c r="O640" i="6"/>
  <c r="N640" i="6"/>
  <c r="M640" i="6"/>
  <c r="L640" i="6"/>
  <c r="K640" i="6"/>
  <c r="J640" i="6"/>
  <c r="I640" i="6"/>
  <c r="H640" i="6"/>
  <c r="G640" i="6"/>
  <c r="F640" i="6"/>
  <c r="BC639" i="6"/>
  <c r="BB639" i="6"/>
  <c r="BA639" i="6"/>
  <c r="AZ639" i="6"/>
  <c r="AY639" i="6"/>
  <c r="AX639" i="6"/>
  <c r="AW639" i="6"/>
  <c r="AV639" i="6"/>
  <c r="AU639" i="6"/>
  <c r="AT639" i="6"/>
  <c r="AS639" i="6"/>
  <c r="AR639" i="6"/>
  <c r="AQ639" i="6"/>
  <c r="AP639" i="6"/>
  <c r="AO639" i="6"/>
  <c r="AN639" i="6"/>
  <c r="AM639" i="6"/>
  <c r="AL639" i="6"/>
  <c r="AK639" i="6"/>
  <c r="AJ639" i="6"/>
  <c r="AI639" i="6"/>
  <c r="AH639" i="6"/>
  <c r="AG639" i="6"/>
  <c r="AF639" i="6"/>
  <c r="AE639" i="6"/>
  <c r="AD639" i="6"/>
  <c r="AC639" i="6"/>
  <c r="AB639" i="6"/>
  <c r="AA639" i="6"/>
  <c r="Z639" i="6"/>
  <c r="Y639" i="6"/>
  <c r="X639" i="6"/>
  <c r="W639" i="6"/>
  <c r="V639" i="6"/>
  <c r="U639" i="6"/>
  <c r="T639" i="6"/>
  <c r="S639" i="6"/>
  <c r="R639" i="6"/>
  <c r="Q639" i="6"/>
  <c r="P639" i="6"/>
  <c r="O639" i="6"/>
  <c r="N639" i="6"/>
  <c r="M639" i="6"/>
  <c r="L639" i="6"/>
  <c r="K639" i="6"/>
  <c r="J639" i="6"/>
  <c r="I639" i="6"/>
  <c r="H639" i="6"/>
  <c r="G639" i="6"/>
  <c r="F639" i="6"/>
  <c r="BC638" i="6"/>
  <c r="BB638" i="6"/>
  <c r="BA638" i="6"/>
  <c r="AZ638" i="6"/>
  <c r="AY638" i="6"/>
  <c r="AX638" i="6"/>
  <c r="AW638" i="6"/>
  <c r="AV638" i="6"/>
  <c r="AU638" i="6"/>
  <c r="AT638" i="6"/>
  <c r="AS638" i="6"/>
  <c r="AR638" i="6"/>
  <c r="AQ638" i="6"/>
  <c r="AP638" i="6"/>
  <c r="AO638" i="6"/>
  <c r="AN638" i="6"/>
  <c r="AM638" i="6"/>
  <c r="AL638" i="6"/>
  <c r="AK638" i="6"/>
  <c r="AJ638" i="6"/>
  <c r="AI638" i="6"/>
  <c r="AH638" i="6"/>
  <c r="AG638" i="6"/>
  <c r="AF638" i="6"/>
  <c r="AE638" i="6"/>
  <c r="AD638" i="6"/>
  <c r="AC638" i="6"/>
  <c r="AB638" i="6"/>
  <c r="AA638" i="6"/>
  <c r="Z638" i="6"/>
  <c r="Y638" i="6"/>
  <c r="X638" i="6"/>
  <c r="W638" i="6"/>
  <c r="V638" i="6"/>
  <c r="U638" i="6"/>
  <c r="T638" i="6"/>
  <c r="S638" i="6"/>
  <c r="R638" i="6"/>
  <c r="Q638" i="6"/>
  <c r="P638" i="6"/>
  <c r="O638" i="6"/>
  <c r="N638" i="6"/>
  <c r="M638" i="6"/>
  <c r="L638" i="6"/>
  <c r="K638" i="6"/>
  <c r="J638" i="6"/>
  <c r="I638" i="6"/>
  <c r="H638" i="6"/>
  <c r="G638" i="6"/>
  <c r="F638" i="6"/>
  <c r="BC637" i="6"/>
  <c r="BB637" i="6"/>
  <c r="BA637" i="6"/>
  <c r="AZ637" i="6"/>
  <c r="AY637" i="6"/>
  <c r="AX637" i="6"/>
  <c r="AW637" i="6"/>
  <c r="AV637" i="6"/>
  <c r="AU637" i="6"/>
  <c r="AT637" i="6"/>
  <c r="AS637" i="6"/>
  <c r="AR637" i="6"/>
  <c r="AQ637" i="6"/>
  <c r="AP637" i="6"/>
  <c r="AO637" i="6"/>
  <c r="AN637" i="6"/>
  <c r="AM637" i="6"/>
  <c r="AL637" i="6"/>
  <c r="AK637" i="6"/>
  <c r="AJ637" i="6"/>
  <c r="AI637" i="6"/>
  <c r="AH637" i="6"/>
  <c r="AG637" i="6"/>
  <c r="AF637" i="6"/>
  <c r="AE637" i="6"/>
  <c r="AD637" i="6"/>
  <c r="AC637" i="6"/>
  <c r="AB637" i="6"/>
  <c r="AA637" i="6"/>
  <c r="Z637" i="6"/>
  <c r="Y637" i="6"/>
  <c r="X637" i="6"/>
  <c r="W637" i="6"/>
  <c r="V637" i="6"/>
  <c r="U637" i="6"/>
  <c r="T637" i="6"/>
  <c r="S637" i="6"/>
  <c r="R637" i="6"/>
  <c r="Q637" i="6"/>
  <c r="P637" i="6"/>
  <c r="O637" i="6"/>
  <c r="N637" i="6"/>
  <c r="M637" i="6"/>
  <c r="L637" i="6"/>
  <c r="K637" i="6"/>
  <c r="J637" i="6"/>
  <c r="I637" i="6"/>
  <c r="H637" i="6"/>
  <c r="G637" i="6"/>
  <c r="F637" i="6"/>
  <c r="BC636" i="6"/>
  <c r="BB636" i="6"/>
  <c r="BA636" i="6"/>
  <c r="AZ636" i="6"/>
  <c r="AY636" i="6"/>
  <c r="AX636" i="6"/>
  <c r="AW636" i="6"/>
  <c r="AV636" i="6"/>
  <c r="AU636" i="6"/>
  <c r="AT636" i="6"/>
  <c r="AS636" i="6"/>
  <c r="AR636" i="6"/>
  <c r="AQ636" i="6"/>
  <c r="AP636" i="6"/>
  <c r="AO636" i="6"/>
  <c r="AN636" i="6"/>
  <c r="AM636" i="6"/>
  <c r="AL636" i="6"/>
  <c r="AK636" i="6"/>
  <c r="AJ636" i="6"/>
  <c r="AI636" i="6"/>
  <c r="AH636" i="6"/>
  <c r="AG636" i="6"/>
  <c r="AF636" i="6"/>
  <c r="AE636" i="6"/>
  <c r="AD636" i="6"/>
  <c r="AC636" i="6"/>
  <c r="AB636" i="6"/>
  <c r="AA636" i="6"/>
  <c r="Z636" i="6"/>
  <c r="Y636" i="6"/>
  <c r="X636" i="6"/>
  <c r="W636" i="6"/>
  <c r="V636" i="6"/>
  <c r="U636" i="6"/>
  <c r="T636" i="6"/>
  <c r="S636" i="6"/>
  <c r="R636" i="6"/>
  <c r="Q636" i="6"/>
  <c r="P636" i="6"/>
  <c r="O636" i="6"/>
  <c r="N636" i="6"/>
  <c r="M636" i="6"/>
  <c r="L636" i="6"/>
  <c r="K636" i="6"/>
  <c r="J636" i="6"/>
  <c r="I636" i="6"/>
  <c r="H636" i="6"/>
  <c r="G636" i="6"/>
  <c r="F636" i="6"/>
  <c r="BC635" i="6"/>
  <c r="BB635" i="6"/>
  <c r="BA635" i="6"/>
  <c r="AZ635" i="6"/>
  <c r="AY635" i="6"/>
  <c r="AX635" i="6"/>
  <c r="AW635" i="6"/>
  <c r="AV635" i="6"/>
  <c r="AU635" i="6"/>
  <c r="AT635" i="6"/>
  <c r="AS635" i="6"/>
  <c r="AR635" i="6"/>
  <c r="AQ635" i="6"/>
  <c r="AP635" i="6"/>
  <c r="AO635" i="6"/>
  <c r="AN635" i="6"/>
  <c r="AM635" i="6"/>
  <c r="AL635" i="6"/>
  <c r="AK635" i="6"/>
  <c r="AJ635" i="6"/>
  <c r="AI635" i="6"/>
  <c r="AH635" i="6"/>
  <c r="AG635" i="6"/>
  <c r="AF635" i="6"/>
  <c r="AE635" i="6"/>
  <c r="AD635" i="6"/>
  <c r="AC635" i="6"/>
  <c r="AB635" i="6"/>
  <c r="AA635" i="6"/>
  <c r="Z635" i="6"/>
  <c r="Y635" i="6"/>
  <c r="X635" i="6"/>
  <c r="W635" i="6"/>
  <c r="V635" i="6"/>
  <c r="U635" i="6"/>
  <c r="T635" i="6"/>
  <c r="S635" i="6"/>
  <c r="R635" i="6"/>
  <c r="Q635" i="6"/>
  <c r="P635" i="6"/>
  <c r="O635" i="6"/>
  <c r="N635" i="6"/>
  <c r="M635" i="6"/>
  <c r="L635" i="6"/>
  <c r="K635" i="6"/>
  <c r="J635" i="6"/>
  <c r="I635" i="6"/>
  <c r="H635" i="6"/>
  <c r="G635" i="6"/>
  <c r="F635" i="6"/>
  <c r="BC634" i="6"/>
  <c r="BB634" i="6"/>
  <c r="BA634" i="6"/>
  <c r="AZ634" i="6"/>
  <c r="AY634" i="6"/>
  <c r="AX634" i="6"/>
  <c r="AW634" i="6"/>
  <c r="AV634" i="6"/>
  <c r="AU634" i="6"/>
  <c r="AT634" i="6"/>
  <c r="AS634" i="6"/>
  <c r="AR634" i="6"/>
  <c r="AQ634" i="6"/>
  <c r="AP634" i="6"/>
  <c r="AO634" i="6"/>
  <c r="AN634" i="6"/>
  <c r="AM634" i="6"/>
  <c r="AL634" i="6"/>
  <c r="AK634" i="6"/>
  <c r="AJ634" i="6"/>
  <c r="AI634" i="6"/>
  <c r="AH634" i="6"/>
  <c r="AG634" i="6"/>
  <c r="AF634" i="6"/>
  <c r="AE634" i="6"/>
  <c r="AD634" i="6"/>
  <c r="AC634" i="6"/>
  <c r="AB634" i="6"/>
  <c r="AA634" i="6"/>
  <c r="Z634" i="6"/>
  <c r="Y634" i="6"/>
  <c r="X634" i="6"/>
  <c r="W634" i="6"/>
  <c r="V634" i="6"/>
  <c r="U634" i="6"/>
  <c r="T634" i="6"/>
  <c r="S634" i="6"/>
  <c r="R634" i="6"/>
  <c r="Q634" i="6"/>
  <c r="P634" i="6"/>
  <c r="O634" i="6"/>
  <c r="N634" i="6"/>
  <c r="M634" i="6"/>
  <c r="L634" i="6"/>
  <c r="K634" i="6"/>
  <c r="J634" i="6"/>
  <c r="I634" i="6"/>
  <c r="H634" i="6"/>
  <c r="G634" i="6"/>
  <c r="F634" i="6"/>
  <c r="BC633" i="6"/>
  <c r="BB633" i="6"/>
  <c r="BA633" i="6"/>
  <c r="AZ633" i="6"/>
  <c r="AY633" i="6"/>
  <c r="AX633" i="6"/>
  <c r="AW633" i="6"/>
  <c r="AV633" i="6"/>
  <c r="AU633" i="6"/>
  <c r="AT633" i="6"/>
  <c r="AS633" i="6"/>
  <c r="AR633" i="6"/>
  <c r="AQ633" i="6"/>
  <c r="AP633" i="6"/>
  <c r="AO633" i="6"/>
  <c r="AN633" i="6"/>
  <c r="AM633" i="6"/>
  <c r="AL633" i="6"/>
  <c r="AK633" i="6"/>
  <c r="AJ633" i="6"/>
  <c r="AI633" i="6"/>
  <c r="AH633" i="6"/>
  <c r="AG633" i="6"/>
  <c r="AF633" i="6"/>
  <c r="AE633" i="6"/>
  <c r="AD633" i="6"/>
  <c r="AC633" i="6"/>
  <c r="AB633" i="6"/>
  <c r="AA633" i="6"/>
  <c r="Z633" i="6"/>
  <c r="Y633" i="6"/>
  <c r="X633" i="6"/>
  <c r="W633" i="6"/>
  <c r="V633" i="6"/>
  <c r="U633" i="6"/>
  <c r="T633" i="6"/>
  <c r="S633" i="6"/>
  <c r="R633" i="6"/>
  <c r="Q633" i="6"/>
  <c r="P633" i="6"/>
  <c r="O633" i="6"/>
  <c r="N633" i="6"/>
  <c r="M633" i="6"/>
  <c r="L633" i="6"/>
  <c r="K633" i="6"/>
  <c r="J633" i="6"/>
  <c r="I633" i="6"/>
  <c r="H633" i="6"/>
  <c r="G633" i="6"/>
  <c r="F633" i="6"/>
  <c r="BC632" i="6"/>
  <c r="BB632" i="6"/>
  <c r="BA632" i="6"/>
  <c r="AZ632" i="6"/>
  <c r="AY632" i="6"/>
  <c r="AX632" i="6"/>
  <c r="AW632" i="6"/>
  <c r="AV632" i="6"/>
  <c r="AU632" i="6"/>
  <c r="AT632" i="6"/>
  <c r="AS632" i="6"/>
  <c r="AR632" i="6"/>
  <c r="AQ632" i="6"/>
  <c r="AP632" i="6"/>
  <c r="AO632" i="6"/>
  <c r="AN632" i="6"/>
  <c r="AM632" i="6"/>
  <c r="AL632" i="6"/>
  <c r="AK632" i="6"/>
  <c r="AJ632" i="6"/>
  <c r="AI632" i="6"/>
  <c r="AH632" i="6"/>
  <c r="AG632" i="6"/>
  <c r="AF632" i="6"/>
  <c r="AE632" i="6"/>
  <c r="AD632" i="6"/>
  <c r="AC632" i="6"/>
  <c r="AB632" i="6"/>
  <c r="AA632" i="6"/>
  <c r="Z632" i="6"/>
  <c r="Y632" i="6"/>
  <c r="X632" i="6"/>
  <c r="W632" i="6"/>
  <c r="V632" i="6"/>
  <c r="U632" i="6"/>
  <c r="T632" i="6"/>
  <c r="S632" i="6"/>
  <c r="R632" i="6"/>
  <c r="Q632" i="6"/>
  <c r="P632" i="6"/>
  <c r="O632" i="6"/>
  <c r="N632" i="6"/>
  <c r="M632" i="6"/>
  <c r="L632" i="6"/>
  <c r="K632" i="6"/>
  <c r="J632" i="6"/>
  <c r="I632" i="6"/>
  <c r="H632" i="6"/>
  <c r="G632" i="6"/>
  <c r="F632" i="6"/>
  <c r="BC631" i="6"/>
  <c r="BB631" i="6"/>
  <c r="BA631" i="6"/>
  <c r="AZ631" i="6"/>
  <c r="AY631" i="6"/>
  <c r="AX631" i="6"/>
  <c r="AW631" i="6"/>
  <c r="AV631" i="6"/>
  <c r="AU631" i="6"/>
  <c r="AT631" i="6"/>
  <c r="AS631" i="6"/>
  <c r="AR631" i="6"/>
  <c r="AQ631" i="6"/>
  <c r="AP631" i="6"/>
  <c r="AO631" i="6"/>
  <c r="AN631" i="6"/>
  <c r="AM631" i="6"/>
  <c r="AL631" i="6"/>
  <c r="AK631" i="6"/>
  <c r="AJ631" i="6"/>
  <c r="AI631" i="6"/>
  <c r="AH631" i="6"/>
  <c r="AG631" i="6"/>
  <c r="AF631" i="6"/>
  <c r="AE631" i="6"/>
  <c r="AD631" i="6"/>
  <c r="AC631" i="6"/>
  <c r="AB631" i="6"/>
  <c r="AA631" i="6"/>
  <c r="Z631" i="6"/>
  <c r="Y631" i="6"/>
  <c r="X631" i="6"/>
  <c r="W631" i="6"/>
  <c r="V631" i="6"/>
  <c r="U631" i="6"/>
  <c r="T631" i="6"/>
  <c r="S631" i="6"/>
  <c r="R631" i="6"/>
  <c r="Q631" i="6"/>
  <c r="P631" i="6"/>
  <c r="O631" i="6"/>
  <c r="N631" i="6"/>
  <c r="M631" i="6"/>
  <c r="L631" i="6"/>
  <c r="K631" i="6"/>
  <c r="J631" i="6"/>
  <c r="I631" i="6"/>
  <c r="H631" i="6"/>
  <c r="G631" i="6"/>
  <c r="F631" i="6"/>
  <c r="BC630" i="6"/>
  <c r="BB630" i="6"/>
  <c r="BA630" i="6"/>
  <c r="AZ630" i="6"/>
  <c r="AY630" i="6"/>
  <c r="AX630" i="6"/>
  <c r="AW630" i="6"/>
  <c r="AV630" i="6"/>
  <c r="AU630" i="6"/>
  <c r="AT630" i="6"/>
  <c r="AS630" i="6"/>
  <c r="AR630" i="6"/>
  <c r="AQ630" i="6"/>
  <c r="AP630" i="6"/>
  <c r="AO630" i="6"/>
  <c r="AN630" i="6"/>
  <c r="AM630" i="6"/>
  <c r="AL630" i="6"/>
  <c r="AK630" i="6"/>
  <c r="AJ630" i="6"/>
  <c r="AI630" i="6"/>
  <c r="AH630" i="6"/>
  <c r="AG630" i="6"/>
  <c r="AF630" i="6"/>
  <c r="AE630" i="6"/>
  <c r="AD630" i="6"/>
  <c r="AC630" i="6"/>
  <c r="AB630" i="6"/>
  <c r="AA630" i="6"/>
  <c r="Z630" i="6"/>
  <c r="Y630" i="6"/>
  <c r="X630" i="6"/>
  <c r="W630" i="6"/>
  <c r="V630" i="6"/>
  <c r="U630" i="6"/>
  <c r="T630" i="6"/>
  <c r="S630" i="6"/>
  <c r="R630" i="6"/>
  <c r="Q630" i="6"/>
  <c r="P630" i="6"/>
  <c r="O630" i="6"/>
  <c r="N630" i="6"/>
  <c r="M630" i="6"/>
  <c r="L630" i="6"/>
  <c r="K630" i="6"/>
  <c r="J630" i="6"/>
  <c r="I630" i="6"/>
  <c r="H630" i="6"/>
  <c r="G630" i="6"/>
  <c r="F630" i="6"/>
  <c r="BC629" i="6"/>
  <c r="BB629" i="6"/>
  <c r="BA629" i="6"/>
  <c r="AZ629" i="6"/>
  <c r="AY629" i="6"/>
  <c r="AX629" i="6"/>
  <c r="AW629" i="6"/>
  <c r="AV629" i="6"/>
  <c r="AU629" i="6"/>
  <c r="AT629" i="6"/>
  <c r="AS629" i="6"/>
  <c r="AR629" i="6"/>
  <c r="AQ629" i="6"/>
  <c r="AP629" i="6"/>
  <c r="AO629" i="6"/>
  <c r="AN629" i="6"/>
  <c r="AM629" i="6"/>
  <c r="AL629" i="6"/>
  <c r="AK629" i="6"/>
  <c r="AJ629" i="6"/>
  <c r="AI629" i="6"/>
  <c r="AH629" i="6"/>
  <c r="AG629" i="6"/>
  <c r="AF629" i="6"/>
  <c r="AE629" i="6"/>
  <c r="AD629" i="6"/>
  <c r="AC629" i="6"/>
  <c r="AB629" i="6"/>
  <c r="AA629" i="6"/>
  <c r="Z629" i="6"/>
  <c r="Y629" i="6"/>
  <c r="X629" i="6"/>
  <c r="W629" i="6"/>
  <c r="V629" i="6"/>
  <c r="U629" i="6"/>
  <c r="T629" i="6"/>
  <c r="S629" i="6"/>
  <c r="R629" i="6"/>
  <c r="Q629" i="6"/>
  <c r="P629" i="6"/>
  <c r="O629" i="6"/>
  <c r="N629" i="6"/>
  <c r="M629" i="6"/>
  <c r="L629" i="6"/>
  <c r="K629" i="6"/>
  <c r="J629" i="6"/>
  <c r="I629" i="6"/>
  <c r="H629" i="6"/>
  <c r="G629" i="6"/>
  <c r="F629" i="6"/>
  <c r="BC628" i="6"/>
  <c r="BB628" i="6"/>
  <c r="BA628" i="6"/>
  <c r="AZ628" i="6"/>
  <c r="AY628" i="6"/>
  <c r="AX628" i="6"/>
  <c r="AW628" i="6"/>
  <c r="AV628" i="6"/>
  <c r="AU628" i="6"/>
  <c r="AT628" i="6"/>
  <c r="AS628" i="6"/>
  <c r="AR628" i="6"/>
  <c r="AQ628" i="6"/>
  <c r="AP628" i="6"/>
  <c r="AO628" i="6"/>
  <c r="AN628" i="6"/>
  <c r="AM628" i="6"/>
  <c r="AL628" i="6"/>
  <c r="AK628" i="6"/>
  <c r="AJ628" i="6"/>
  <c r="AI628" i="6"/>
  <c r="AH628" i="6"/>
  <c r="AG628" i="6"/>
  <c r="AF628" i="6"/>
  <c r="AE628" i="6"/>
  <c r="AD628" i="6"/>
  <c r="AC628" i="6"/>
  <c r="AB628" i="6"/>
  <c r="AA628" i="6"/>
  <c r="Z628" i="6"/>
  <c r="Y628" i="6"/>
  <c r="X628" i="6"/>
  <c r="W628" i="6"/>
  <c r="V628" i="6"/>
  <c r="U628" i="6"/>
  <c r="T628" i="6"/>
  <c r="S628" i="6"/>
  <c r="R628" i="6"/>
  <c r="Q628" i="6"/>
  <c r="P628" i="6"/>
  <c r="O628" i="6"/>
  <c r="N628" i="6"/>
  <c r="M628" i="6"/>
  <c r="L628" i="6"/>
  <c r="K628" i="6"/>
  <c r="J628" i="6"/>
  <c r="I628" i="6"/>
  <c r="H628" i="6"/>
  <c r="G628" i="6"/>
  <c r="F628" i="6"/>
  <c r="BC627" i="6"/>
  <c r="BB627" i="6"/>
  <c r="BA627" i="6"/>
  <c r="AZ627" i="6"/>
  <c r="AY627" i="6"/>
  <c r="AX627" i="6"/>
  <c r="AW627" i="6"/>
  <c r="AV627" i="6"/>
  <c r="AU627" i="6"/>
  <c r="AT627" i="6"/>
  <c r="AS627" i="6"/>
  <c r="AR627" i="6"/>
  <c r="AQ627" i="6"/>
  <c r="AP627" i="6"/>
  <c r="AO627" i="6"/>
  <c r="AN627" i="6"/>
  <c r="AM627" i="6"/>
  <c r="AL627" i="6"/>
  <c r="AK627" i="6"/>
  <c r="AJ627" i="6"/>
  <c r="AI627" i="6"/>
  <c r="AH627" i="6"/>
  <c r="AG627" i="6"/>
  <c r="AF627" i="6"/>
  <c r="AE627" i="6"/>
  <c r="AD627" i="6"/>
  <c r="AC627" i="6"/>
  <c r="AB627" i="6"/>
  <c r="AA627" i="6"/>
  <c r="Z627" i="6"/>
  <c r="Y627" i="6"/>
  <c r="X627" i="6"/>
  <c r="W627" i="6"/>
  <c r="V627" i="6"/>
  <c r="U627" i="6"/>
  <c r="T627" i="6"/>
  <c r="S627" i="6"/>
  <c r="R627" i="6"/>
  <c r="Q627" i="6"/>
  <c r="P627" i="6"/>
  <c r="O627" i="6"/>
  <c r="N627" i="6"/>
  <c r="M627" i="6"/>
  <c r="L627" i="6"/>
  <c r="K627" i="6"/>
  <c r="J627" i="6"/>
  <c r="I627" i="6"/>
  <c r="H627" i="6"/>
  <c r="G627" i="6"/>
  <c r="F627" i="6"/>
  <c r="BC626" i="6"/>
  <c r="BB626" i="6"/>
  <c r="BA626" i="6"/>
  <c r="AZ626" i="6"/>
  <c r="AY626" i="6"/>
  <c r="AX626" i="6"/>
  <c r="AW626" i="6"/>
  <c r="AV626" i="6"/>
  <c r="AU626" i="6"/>
  <c r="AT626" i="6"/>
  <c r="AS626" i="6"/>
  <c r="AR626" i="6"/>
  <c r="AQ626" i="6"/>
  <c r="AP626" i="6"/>
  <c r="AO626" i="6"/>
  <c r="AN626" i="6"/>
  <c r="AM626" i="6"/>
  <c r="AL626" i="6"/>
  <c r="AK626" i="6"/>
  <c r="AJ626" i="6"/>
  <c r="AI626" i="6"/>
  <c r="AH626" i="6"/>
  <c r="AG626" i="6"/>
  <c r="AF626" i="6"/>
  <c r="AE626" i="6"/>
  <c r="AD626" i="6"/>
  <c r="AC626" i="6"/>
  <c r="AB626" i="6"/>
  <c r="AA626" i="6"/>
  <c r="Z626" i="6"/>
  <c r="Y626" i="6"/>
  <c r="X626" i="6"/>
  <c r="W626" i="6"/>
  <c r="V626" i="6"/>
  <c r="U626" i="6"/>
  <c r="T626" i="6"/>
  <c r="S626" i="6"/>
  <c r="R626" i="6"/>
  <c r="Q626" i="6"/>
  <c r="P626" i="6"/>
  <c r="O626" i="6"/>
  <c r="N626" i="6"/>
  <c r="M626" i="6"/>
  <c r="L626" i="6"/>
  <c r="K626" i="6"/>
  <c r="J626" i="6"/>
  <c r="I626" i="6"/>
  <c r="H626" i="6"/>
  <c r="G626" i="6"/>
  <c r="F626" i="6"/>
  <c r="BC625" i="6"/>
  <c r="BB625" i="6"/>
  <c r="BA625" i="6"/>
  <c r="AZ625" i="6"/>
  <c r="AY625" i="6"/>
  <c r="AX625" i="6"/>
  <c r="AW625" i="6"/>
  <c r="AV625" i="6"/>
  <c r="AU625" i="6"/>
  <c r="AT625" i="6"/>
  <c r="AS625" i="6"/>
  <c r="AR625" i="6"/>
  <c r="AQ625" i="6"/>
  <c r="AP625" i="6"/>
  <c r="AO625" i="6"/>
  <c r="AN625" i="6"/>
  <c r="AM625" i="6"/>
  <c r="AL625" i="6"/>
  <c r="AK625" i="6"/>
  <c r="AJ625" i="6"/>
  <c r="AI625" i="6"/>
  <c r="AH625" i="6"/>
  <c r="AG625" i="6"/>
  <c r="AF625" i="6"/>
  <c r="AE625" i="6"/>
  <c r="AD625" i="6"/>
  <c r="AC625" i="6"/>
  <c r="AB625" i="6"/>
  <c r="AA625" i="6"/>
  <c r="Z625" i="6"/>
  <c r="Y625" i="6"/>
  <c r="X625" i="6"/>
  <c r="W625" i="6"/>
  <c r="V625" i="6"/>
  <c r="U625" i="6"/>
  <c r="T625" i="6"/>
  <c r="S625" i="6"/>
  <c r="R625" i="6"/>
  <c r="Q625" i="6"/>
  <c r="P625" i="6"/>
  <c r="O625" i="6"/>
  <c r="N625" i="6"/>
  <c r="M625" i="6"/>
  <c r="L625" i="6"/>
  <c r="K625" i="6"/>
  <c r="J625" i="6"/>
  <c r="I625" i="6"/>
  <c r="H625" i="6"/>
  <c r="G625" i="6"/>
  <c r="F625" i="6"/>
  <c r="BC624" i="6"/>
  <c r="BB624" i="6"/>
  <c r="BA624" i="6"/>
  <c r="AZ624" i="6"/>
  <c r="AY624" i="6"/>
  <c r="AX624" i="6"/>
  <c r="AW624" i="6"/>
  <c r="AV624" i="6"/>
  <c r="AU624" i="6"/>
  <c r="AT624" i="6"/>
  <c r="AS624" i="6"/>
  <c r="AR624" i="6"/>
  <c r="AQ624" i="6"/>
  <c r="AP624" i="6"/>
  <c r="AO624" i="6"/>
  <c r="AN624" i="6"/>
  <c r="AM624" i="6"/>
  <c r="AL624" i="6"/>
  <c r="AK624" i="6"/>
  <c r="AJ624" i="6"/>
  <c r="AI624" i="6"/>
  <c r="AH624" i="6"/>
  <c r="AG624" i="6"/>
  <c r="AF624" i="6"/>
  <c r="AE624" i="6"/>
  <c r="AD624" i="6"/>
  <c r="AC624" i="6"/>
  <c r="AB624" i="6"/>
  <c r="AA624" i="6"/>
  <c r="Z624" i="6"/>
  <c r="Y624" i="6"/>
  <c r="X624" i="6"/>
  <c r="W624" i="6"/>
  <c r="V624" i="6"/>
  <c r="U624" i="6"/>
  <c r="T624" i="6"/>
  <c r="S624" i="6"/>
  <c r="R624" i="6"/>
  <c r="Q624" i="6"/>
  <c r="P624" i="6"/>
  <c r="O624" i="6"/>
  <c r="N624" i="6"/>
  <c r="M624" i="6"/>
  <c r="L624" i="6"/>
  <c r="K624" i="6"/>
  <c r="J624" i="6"/>
  <c r="I624" i="6"/>
  <c r="H624" i="6"/>
  <c r="G624" i="6"/>
  <c r="F624" i="6"/>
  <c r="BC623" i="6"/>
  <c r="BB623" i="6"/>
  <c r="BA623" i="6"/>
  <c r="AZ623" i="6"/>
  <c r="AY623" i="6"/>
  <c r="AX623" i="6"/>
  <c r="AW623" i="6"/>
  <c r="AV623" i="6"/>
  <c r="AU623" i="6"/>
  <c r="AT623" i="6"/>
  <c r="AS623" i="6"/>
  <c r="AR623" i="6"/>
  <c r="AQ623" i="6"/>
  <c r="AP623" i="6"/>
  <c r="AO623" i="6"/>
  <c r="AN623" i="6"/>
  <c r="AM623" i="6"/>
  <c r="AL623" i="6"/>
  <c r="AK623" i="6"/>
  <c r="AJ623" i="6"/>
  <c r="AI623" i="6"/>
  <c r="AH623" i="6"/>
  <c r="AG623" i="6"/>
  <c r="AF623" i="6"/>
  <c r="AE623" i="6"/>
  <c r="AD623" i="6"/>
  <c r="AC623" i="6"/>
  <c r="AB623" i="6"/>
  <c r="AA623" i="6"/>
  <c r="Z623" i="6"/>
  <c r="Y623" i="6"/>
  <c r="X623" i="6"/>
  <c r="W623" i="6"/>
  <c r="V623" i="6"/>
  <c r="U623" i="6"/>
  <c r="T623" i="6"/>
  <c r="S623" i="6"/>
  <c r="R623" i="6"/>
  <c r="Q623" i="6"/>
  <c r="P623" i="6"/>
  <c r="O623" i="6"/>
  <c r="N623" i="6"/>
  <c r="M623" i="6"/>
  <c r="L623" i="6"/>
  <c r="K623" i="6"/>
  <c r="J623" i="6"/>
  <c r="I623" i="6"/>
  <c r="H623" i="6"/>
  <c r="G623" i="6"/>
  <c r="F623" i="6"/>
  <c r="BC622" i="6"/>
  <c r="BB622" i="6"/>
  <c r="BA622" i="6"/>
  <c r="AZ622" i="6"/>
  <c r="AY622" i="6"/>
  <c r="AX622" i="6"/>
  <c r="AW622" i="6"/>
  <c r="AV622" i="6"/>
  <c r="AU622" i="6"/>
  <c r="AT622" i="6"/>
  <c r="AS622" i="6"/>
  <c r="AR622" i="6"/>
  <c r="AQ622" i="6"/>
  <c r="AP622" i="6"/>
  <c r="AO622" i="6"/>
  <c r="AN622" i="6"/>
  <c r="AM622" i="6"/>
  <c r="AL622" i="6"/>
  <c r="AK622" i="6"/>
  <c r="AJ622" i="6"/>
  <c r="AI622" i="6"/>
  <c r="AH622" i="6"/>
  <c r="AG622" i="6"/>
  <c r="AF622" i="6"/>
  <c r="AE622" i="6"/>
  <c r="AD622" i="6"/>
  <c r="AC622" i="6"/>
  <c r="AB622" i="6"/>
  <c r="AA622" i="6"/>
  <c r="Z622" i="6"/>
  <c r="Y622" i="6"/>
  <c r="X622" i="6"/>
  <c r="W622" i="6"/>
  <c r="V622" i="6"/>
  <c r="U622" i="6"/>
  <c r="T622" i="6"/>
  <c r="S622" i="6"/>
  <c r="R622" i="6"/>
  <c r="Q622" i="6"/>
  <c r="P622" i="6"/>
  <c r="O622" i="6"/>
  <c r="N622" i="6"/>
  <c r="M622" i="6"/>
  <c r="L622" i="6"/>
  <c r="K622" i="6"/>
  <c r="J622" i="6"/>
  <c r="I622" i="6"/>
  <c r="H622" i="6"/>
  <c r="G622" i="6"/>
  <c r="F622" i="6"/>
  <c r="BC621" i="6"/>
  <c r="BB621" i="6"/>
  <c r="BA621" i="6"/>
  <c r="AZ621" i="6"/>
  <c r="AY621" i="6"/>
  <c r="AX621" i="6"/>
  <c r="AW621" i="6"/>
  <c r="AV621" i="6"/>
  <c r="AU621" i="6"/>
  <c r="AT621" i="6"/>
  <c r="AS621" i="6"/>
  <c r="AR621" i="6"/>
  <c r="AQ621" i="6"/>
  <c r="AP621" i="6"/>
  <c r="AO621" i="6"/>
  <c r="AN621" i="6"/>
  <c r="AM621" i="6"/>
  <c r="AL621" i="6"/>
  <c r="AK621" i="6"/>
  <c r="AJ621" i="6"/>
  <c r="AI621" i="6"/>
  <c r="AH621" i="6"/>
  <c r="AG621" i="6"/>
  <c r="AF621" i="6"/>
  <c r="AE621" i="6"/>
  <c r="AD621" i="6"/>
  <c r="AC621" i="6"/>
  <c r="AB621" i="6"/>
  <c r="AA621" i="6"/>
  <c r="Z621" i="6"/>
  <c r="Y621" i="6"/>
  <c r="X621" i="6"/>
  <c r="W621" i="6"/>
  <c r="V621" i="6"/>
  <c r="U621" i="6"/>
  <c r="T621" i="6"/>
  <c r="S621" i="6"/>
  <c r="R621" i="6"/>
  <c r="Q621" i="6"/>
  <c r="P621" i="6"/>
  <c r="O621" i="6"/>
  <c r="N621" i="6"/>
  <c r="M621" i="6"/>
  <c r="L621" i="6"/>
  <c r="K621" i="6"/>
  <c r="J621" i="6"/>
  <c r="I621" i="6"/>
  <c r="H621" i="6"/>
  <c r="G621" i="6"/>
  <c r="F621" i="6"/>
  <c r="BC620" i="6"/>
  <c r="BB620" i="6"/>
  <c r="BA620" i="6"/>
  <c r="AZ620" i="6"/>
  <c r="AY620" i="6"/>
  <c r="AX620" i="6"/>
  <c r="AW620" i="6"/>
  <c r="AV620" i="6"/>
  <c r="AU620" i="6"/>
  <c r="AT620" i="6"/>
  <c r="AS620" i="6"/>
  <c r="AR620" i="6"/>
  <c r="AQ620" i="6"/>
  <c r="AP620" i="6"/>
  <c r="AO620" i="6"/>
  <c r="AN620" i="6"/>
  <c r="AM620" i="6"/>
  <c r="AL620" i="6"/>
  <c r="AK620" i="6"/>
  <c r="AJ620" i="6"/>
  <c r="AI620" i="6"/>
  <c r="AH620" i="6"/>
  <c r="AG620" i="6"/>
  <c r="AF620" i="6"/>
  <c r="AE620" i="6"/>
  <c r="AD620" i="6"/>
  <c r="AC620" i="6"/>
  <c r="AB620" i="6"/>
  <c r="AA620" i="6"/>
  <c r="Z620" i="6"/>
  <c r="Y620" i="6"/>
  <c r="X620" i="6"/>
  <c r="W620" i="6"/>
  <c r="V620" i="6"/>
  <c r="U620" i="6"/>
  <c r="T620" i="6"/>
  <c r="S620" i="6"/>
  <c r="R620" i="6"/>
  <c r="Q620" i="6"/>
  <c r="P620" i="6"/>
  <c r="O620" i="6"/>
  <c r="N620" i="6"/>
  <c r="M620" i="6"/>
  <c r="L620" i="6"/>
  <c r="K620" i="6"/>
  <c r="J620" i="6"/>
  <c r="I620" i="6"/>
  <c r="H620" i="6"/>
  <c r="G620" i="6"/>
  <c r="F620" i="6"/>
  <c r="BC619" i="6"/>
  <c r="BB619" i="6"/>
  <c r="BA619" i="6"/>
  <c r="AZ619" i="6"/>
  <c r="AY619" i="6"/>
  <c r="AX619" i="6"/>
  <c r="AW619" i="6"/>
  <c r="AV619" i="6"/>
  <c r="AU619" i="6"/>
  <c r="AT619" i="6"/>
  <c r="AS619" i="6"/>
  <c r="AR619" i="6"/>
  <c r="AQ619" i="6"/>
  <c r="AP619" i="6"/>
  <c r="AO619" i="6"/>
  <c r="AN619" i="6"/>
  <c r="AM619" i="6"/>
  <c r="AL619" i="6"/>
  <c r="AK619" i="6"/>
  <c r="AJ619" i="6"/>
  <c r="AI619" i="6"/>
  <c r="AH619" i="6"/>
  <c r="AG619" i="6"/>
  <c r="AF619" i="6"/>
  <c r="AE619" i="6"/>
  <c r="AD619" i="6"/>
  <c r="AC619" i="6"/>
  <c r="AB619" i="6"/>
  <c r="AA619" i="6"/>
  <c r="Z619" i="6"/>
  <c r="Y619" i="6"/>
  <c r="X619" i="6"/>
  <c r="W619" i="6"/>
  <c r="V619" i="6"/>
  <c r="U619" i="6"/>
  <c r="T619" i="6"/>
  <c r="S619" i="6"/>
  <c r="R619" i="6"/>
  <c r="Q619" i="6"/>
  <c r="P619" i="6"/>
  <c r="O619" i="6"/>
  <c r="N619" i="6"/>
  <c r="M619" i="6"/>
  <c r="L619" i="6"/>
  <c r="K619" i="6"/>
  <c r="J619" i="6"/>
  <c r="I619" i="6"/>
  <c r="H619" i="6"/>
  <c r="G619" i="6"/>
  <c r="F619" i="6"/>
  <c r="BC618" i="6"/>
  <c r="BB618" i="6"/>
  <c r="BA618" i="6"/>
  <c r="AZ618" i="6"/>
  <c r="AY618" i="6"/>
  <c r="AX618" i="6"/>
  <c r="AW618" i="6"/>
  <c r="AV618" i="6"/>
  <c r="AU618" i="6"/>
  <c r="AT618" i="6"/>
  <c r="AS618" i="6"/>
  <c r="AR618" i="6"/>
  <c r="AQ618" i="6"/>
  <c r="AP618" i="6"/>
  <c r="AO618" i="6"/>
  <c r="AN618" i="6"/>
  <c r="AM618" i="6"/>
  <c r="AL618" i="6"/>
  <c r="AK618" i="6"/>
  <c r="AJ618" i="6"/>
  <c r="AI618" i="6"/>
  <c r="AH618" i="6"/>
  <c r="AG618" i="6"/>
  <c r="AF618" i="6"/>
  <c r="AE618" i="6"/>
  <c r="AD618" i="6"/>
  <c r="AC618" i="6"/>
  <c r="AB618" i="6"/>
  <c r="AA618" i="6"/>
  <c r="Z618" i="6"/>
  <c r="Y618" i="6"/>
  <c r="X618" i="6"/>
  <c r="W618" i="6"/>
  <c r="V618" i="6"/>
  <c r="U618" i="6"/>
  <c r="T618" i="6"/>
  <c r="S618" i="6"/>
  <c r="R618" i="6"/>
  <c r="Q618" i="6"/>
  <c r="P618" i="6"/>
  <c r="O618" i="6"/>
  <c r="N618" i="6"/>
  <c r="M618" i="6"/>
  <c r="L618" i="6"/>
  <c r="K618" i="6"/>
  <c r="J618" i="6"/>
  <c r="I618" i="6"/>
  <c r="H618" i="6"/>
  <c r="G618" i="6"/>
  <c r="F618" i="6"/>
  <c r="BC617" i="6"/>
  <c r="BB617" i="6"/>
  <c r="BA617" i="6"/>
  <c r="AZ617" i="6"/>
  <c r="AY617" i="6"/>
  <c r="AX617" i="6"/>
  <c r="AW617" i="6"/>
  <c r="AV617" i="6"/>
  <c r="AU617" i="6"/>
  <c r="AT617" i="6"/>
  <c r="AS617" i="6"/>
  <c r="AR617" i="6"/>
  <c r="AQ617" i="6"/>
  <c r="AP617" i="6"/>
  <c r="AO617" i="6"/>
  <c r="AN617" i="6"/>
  <c r="AM617" i="6"/>
  <c r="AL617" i="6"/>
  <c r="AK617" i="6"/>
  <c r="AJ617" i="6"/>
  <c r="AI617" i="6"/>
  <c r="AH617" i="6"/>
  <c r="AG617" i="6"/>
  <c r="AF617" i="6"/>
  <c r="AE617" i="6"/>
  <c r="AD617" i="6"/>
  <c r="AC617" i="6"/>
  <c r="AB617" i="6"/>
  <c r="AA617" i="6"/>
  <c r="Z617" i="6"/>
  <c r="Y617" i="6"/>
  <c r="X617" i="6"/>
  <c r="W617" i="6"/>
  <c r="V617" i="6"/>
  <c r="U617" i="6"/>
  <c r="T617" i="6"/>
  <c r="S617" i="6"/>
  <c r="R617" i="6"/>
  <c r="Q617" i="6"/>
  <c r="P617" i="6"/>
  <c r="O617" i="6"/>
  <c r="N617" i="6"/>
  <c r="M617" i="6"/>
  <c r="L617" i="6"/>
  <c r="K617" i="6"/>
  <c r="J617" i="6"/>
  <c r="I617" i="6"/>
  <c r="H617" i="6"/>
  <c r="G617" i="6"/>
  <c r="F617" i="6"/>
  <c r="BC616" i="6"/>
  <c r="BB616" i="6"/>
  <c r="BA616" i="6"/>
  <c r="AZ616" i="6"/>
  <c r="AY616" i="6"/>
  <c r="AX616" i="6"/>
  <c r="AW616" i="6"/>
  <c r="AV616" i="6"/>
  <c r="AU616" i="6"/>
  <c r="AT616" i="6"/>
  <c r="AS616" i="6"/>
  <c r="AR616" i="6"/>
  <c r="AQ616" i="6"/>
  <c r="AP616" i="6"/>
  <c r="AO616" i="6"/>
  <c r="AN616" i="6"/>
  <c r="AM616" i="6"/>
  <c r="AL616" i="6"/>
  <c r="AK616" i="6"/>
  <c r="AJ616" i="6"/>
  <c r="AI616" i="6"/>
  <c r="AH616" i="6"/>
  <c r="AG616" i="6"/>
  <c r="AF616" i="6"/>
  <c r="AE616" i="6"/>
  <c r="AD616" i="6"/>
  <c r="AC616" i="6"/>
  <c r="AB616" i="6"/>
  <c r="AA616" i="6"/>
  <c r="Z616" i="6"/>
  <c r="Y616" i="6"/>
  <c r="X616" i="6"/>
  <c r="W616" i="6"/>
  <c r="V616" i="6"/>
  <c r="U616" i="6"/>
  <c r="T616" i="6"/>
  <c r="S616" i="6"/>
  <c r="R616" i="6"/>
  <c r="Q616" i="6"/>
  <c r="P616" i="6"/>
  <c r="O616" i="6"/>
  <c r="N616" i="6"/>
  <c r="M616" i="6"/>
  <c r="L616" i="6"/>
  <c r="K616" i="6"/>
  <c r="J616" i="6"/>
  <c r="I616" i="6"/>
  <c r="H616" i="6"/>
  <c r="G616" i="6"/>
  <c r="F616" i="6"/>
  <c r="BC615" i="6"/>
  <c r="BB615" i="6"/>
  <c r="BA615" i="6"/>
  <c r="AZ615" i="6"/>
  <c r="AY615" i="6"/>
  <c r="AX615" i="6"/>
  <c r="AW615" i="6"/>
  <c r="AV615" i="6"/>
  <c r="AU615" i="6"/>
  <c r="AT615" i="6"/>
  <c r="AS615" i="6"/>
  <c r="AR615" i="6"/>
  <c r="AQ615" i="6"/>
  <c r="AP615" i="6"/>
  <c r="AO615" i="6"/>
  <c r="AN615" i="6"/>
  <c r="AM615" i="6"/>
  <c r="AL615" i="6"/>
  <c r="AK615" i="6"/>
  <c r="AJ615" i="6"/>
  <c r="AI615" i="6"/>
  <c r="AH615" i="6"/>
  <c r="AG615" i="6"/>
  <c r="AF615" i="6"/>
  <c r="AE615" i="6"/>
  <c r="AD615" i="6"/>
  <c r="AC615" i="6"/>
  <c r="AB615" i="6"/>
  <c r="AA615" i="6"/>
  <c r="Z615" i="6"/>
  <c r="Y615" i="6"/>
  <c r="X615" i="6"/>
  <c r="W615" i="6"/>
  <c r="V615" i="6"/>
  <c r="U615" i="6"/>
  <c r="T615" i="6"/>
  <c r="S615" i="6"/>
  <c r="R615" i="6"/>
  <c r="Q615" i="6"/>
  <c r="P615" i="6"/>
  <c r="O615" i="6"/>
  <c r="N615" i="6"/>
  <c r="M615" i="6"/>
  <c r="L615" i="6"/>
  <c r="K615" i="6"/>
  <c r="J615" i="6"/>
  <c r="I615" i="6"/>
  <c r="H615" i="6"/>
  <c r="G615" i="6"/>
  <c r="F615" i="6"/>
  <c r="BC614" i="6"/>
  <c r="BB614" i="6"/>
  <c r="BA614" i="6"/>
  <c r="AZ614" i="6"/>
  <c r="AY614" i="6"/>
  <c r="AX614" i="6"/>
  <c r="AW614" i="6"/>
  <c r="AV614" i="6"/>
  <c r="AU614" i="6"/>
  <c r="AT614" i="6"/>
  <c r="AS614" i="6"/>
  <c r="AR614" i="6"/>
  <c r="AQ614" i="6"/>
  <c r="AP614" i="6"/>
  <c r="AO614" i="6"/>
  <c r="AN614" i="6"/>
  <c r="AM614" i="6"/>
  <c r="AL614" i="6"/>
  <c r="AK614" i="6"/>
  <c r="AJ614" i="6"/>
  <c r="AI614" i="6"/>
  <c r="AH614" i="6"/>
  <c r="AG614" i="6"/>
  <c r="AF614" i="6"/>
  <c r="AE614" i="6"/>
  <c r="AD614" i="6"/>
  <c r="AC614" i="6"/>
  <c r="AB614" i="6"/>
  <c r="AA614" i="6"/>
  <c r="Z614" i="6"/>
  <c r="Y614" i="6"/>
  <c r="X614" i="6"/>
  <c r="W614" i="6"/>
  <c r="V614" i="6"/>
  <c r="U614" i="6"/>
  <c r="T614" i="6"/>
  <c r="S614" i="6"/>
  <c r="R614" i="6"/>
  <c r="Q614" i="6"/>
  <c r="P614" i="6"/>
  <c r="O614" i="6"/>
  <c r="N614" i="6"/>
  <c r="M614" i="6"/>
  <c r="L614" i="6"/>
  <c r="K614" i="6"/>
  <c r="J614" i="6"/>
  <c r="I614" i="6"/>
  <c r="H614" i="6"/>
  <c r="G614" i="6"/>
  <c r="F614" i="6"/>
  <c r="BC613" i="6"/>
  <c r="BB613" i="6"/>
  <c r="BA613" i="6"/>
  <c r="AZ613" i="6"/>
  <c r="AY613" i="6"/>
  <c r="AX613" i="6"/>
  <c r="AW613" i="6"/>
  <c r="AV613" i="6"/>
  <c r="AU613" i="6"/>
  <c r="AT613" i="6"/>
  <c r="AS613" i="6"/>
  <c r="AR613" i="6"/>
  <c r="AQ613" i="6"/>
  <c r="AP613" i="6"/>
  <c r="AO613" i="6"/>
  <c r="AN613" i="6"/>
  <c r="AM613" i="6"/>
  <c r="AL613" i="6"/>
  <c r="AK613" i="6"/>
  <c r="AJ613" i="6"/>
  <c r="AI613" i="6"/>
  <c r="AH613" i="6"/>
  <c r="AG613" i="6"/>
  <c r="AF613" i="6"/>
  <c r="AE613" i="6"/>
  <c r="AD613" i="6"/>
  <c r="AC613" i="6"/>
  <c r="AB613" i="6"/>
  <c r="AA613" i="6"/>
  <c r="Z613" i="6"/>
  <c r="Y613" i="6"/>
  <c r="X613" i="6"/>
  <c r="W613" i="6"/>
  <c r="V613" i="6"/>
  <c r="U613" i="6"/>
  <c r="T613" i="6"/>
  <c r="S613" i="6"/>
  <c r="R613" i="6"/>
  <c r="Q613" i="6"/>
  <c r="P613" i="6"/>
  <c r="O613" i="6"/>
  <c r="N613" i="6"/>
  <c r="M613" i="6"/>
  <c r="L613" i="6"/>
  <c r="K613" i="6"/>
  <c r="J613" i="6"/>
  <c r="I613" i="6"/>
  <c r="H613" i="6"/>
  <c r="G613" i="6"/>
  <c r="F613" i="6"/>
  <c r="BC612" i="6"/>
  <c r="BB612" i="6"/>
  <c r="BA612" i="6"/>
  <c r="AZ612" i="6"/>
  <c r="AY612" i="6"/>
  <c r="AX612" i="6"/>
  <c r="AW612" i="6"/>
  <c r="AV612" i="6"/>
  <c r="AU612" i="6"/>
  <c r="AT612" i="6"/>
  <c r="AS612" i="6"/>
  <c r="AR612" i="6"/>
  <c r="AQ612" i="6"/>
  <c r="AP612" i="6"/>
  <c r="AO612" i="6"/>
  <c r="AN612" i="6"/>
  <c r="AM612" i="6"/>
  <c r="AL612" i="6"/>
  <c r="AK612" i="6"/>
  <c r="AJ612" i="6"/>
  <c r="AI612" i="6"/>
  <c r="AH612" i="6"/>
  <c r="AG612" i="6"/>
  <c r="AF612" i="6"/>
  <c r="AE612" i="6"/>
  <c r="AD612" i="6"/>
  <c r="AC612" i="6"/>
  <c r="AB612" i="6"/>
  <c r="AA612" i="6"/>
  <c r="Z612" i="6"/>
  <c r="Y612" i="6"/>
  <c r="X612" i="6"/>
  <c r="W612" i="6"/>
  <c r="V612" i="6"/>
  <c r="U612" i="6"/>
  <c r="T612" i="6"/>
  <c r="S612" i="6"/>
  <c r="R612" i="6"/>
  <c r="Q612" i="6"/>
  <c r="P612" i="6"/>
  <c r="O612" i="6"/>
  <c r="N612" i="6"/>
  <c r="M612" i="6"/>
  <c r="L612" i="6"/>
  <c r="K612" i="6"/>
  <c r="J612" i="6"/>
  <c r="I612" i="6"/>
  <c r="H612" i="6"/>
  <c r="G612" i="6"/>
  <c r="F612" i="6"/>
  <c r="BC611" i="6"/>
  <c r="BB611" i="6"/>
  <c r="BA611" i="6"/>
  <c r="AZ611" i="6"/>
  <c r="AY611" i="6"/>
  <c r="AX611" i="6"/>
  <c r="AW611" i="6"/>
  <c r="AV611" i="6"/>
  <c r="AU611" i="6"/>
  <c r="AT611" i="6"/>
  <c r="AS611" i="6"/>
  <c r="AR611" i="6"/>
  <c r="AQ611" i="6"/>
  <c r="AP611" i="6"/>
  <c r="AO611" i="6"/>
  <c r="AN611" i="6"/>
  <c r="AM611" i="6"/>
  <c r="AL611" i="6"/>
  <c r="AK611" i="6"/>
  <c r="AJ611" i="6"/>
  <c r="AI611" i="6"/>
  <c r="AH611" i="6"/>
  <c r="AG611" i="6"/>
  <c r="AF611" i="6"/>
  <c r="AE611" i="6"/>
  <c r="AD611" i="6"/>
  <c r="AC611" i="6"/>
  <c r="AB611" i="6"/>
  <c r="AA611" i="6"/>
  <c r="Z611" i="6"/>
  <c r="Y611" i="6"/>
  <c r="X611" i="6"/>
  <c r="W611" i="6"/>
  <c r="V611" i="6"/>
  <c r="U611" i="6"/>
  <c r="T611" i="6"/>
  <c r="S611" i="6"/>
  <c r="R611" i="6"/>
  <c r="Q611" i="6"/>
  <c r="P611" i="6"/>
  <c r="O611" i="6"/>
  <c r="N611" i="6"/>
  <c r="M611" i="6"/>
  <c r="L611" i="6"/>
  <c r="K611" i="6"/>
  <c r="J611" i="6"/>
  <c r="I611" i="6"/>
  <c r="H611" i="6"/>
  <c r="G611" i="6"/>
  <c r="F611" i="6"/>
  <c r="BC610" i="6"/>
  <c r="BB610" i="6"/>
  <c r="BA610" i="6"/>
  <c r="AZ610" i="6"/>
  <c r="AY610" i="6"/>
  <c r="AX610" i="6"/>
  <c r="AW610" i="6"/>
  <c r="AV610" i="6"/>
  <c r="AU610" i="6"/>
  <c r="AT610" i="6"/>
  <c r="AS610" i="6"/>
  <c r="AR610" i="6"/>
  <c r="AQ610" i="6"/>
  <c r="AP610" i="6"/>
  <c r="AO610" i="6"/>
  <c r="AN610" i="6"/>
  <c r="AM610" i="6"/>
  <c r="AL610" i="6"/>
  <c r="AK610" i="6"/>
  <c r="AJ610" i="6"/>
  <c r="AI610" i="6"/>
  <c r="AH610" i="6"/>
  <c r="AG610" i="6"/>
  <c r="AF610" i="6"/>
  <c r="AE610" i="6"/>
  <c r="AD610" i="6"/>
  <c r="AC610" i="6"/>
  <c r="AB610" i="6"/>
  <c r="AA610" i="6"/>
  <c r="Z610" i="6"/>
  <c r="Y610" i="6"/>
  <c r="X610" i="6"/>
  <c r="W610" i="6"/>
  <c r="V610" i="6"/>
  <c r="U610" i="6"/>
  <c r="T610" i="6"/>
  <c r="S610" i="6"/>
  <c r="R610" i="6"/>
  <c r="Q610" i="6"/>
  <c r="P610" i="6"/>
  <c r="O610" i="6"/>
  <c r="N610" i="6"/>
  <c r="M610" i="6"/>
  <c r="L610" i="6"/>
  <c r="K610" i="6"/>
  <c r="J610" i="6"/>
  <c r="I610" i="6"/>
  <c r="H610" i="6"/>
  <c r="G610" i="6"/>
  <c r="F610" i="6"/>
  <c r="BC609" i="6"/>
  <c r="BB609" i="6"/>
  <c r="BA609" i="6"/>
  <c r="AZ609" i="6"/>
  <c r="AY609" i="6"/>
  <c r="AX609" i="6"/>
  <c r="AW609" i="6"/>
  <c r="AV609" i="6"/>
  <c r="AU609" i="6"/>
  <c r="AT609" i="6"/>
  <c r="AS609" i="6"/>
  <c r="AR609" i="6"/>
  <c r="AQ609" i="6"/>
  <c r="AP609" i="6"/>
  <c r="AO609" i="6"/>
  <c r="AN609" i="6"/>
  <c r="AM609" i="6"/>
  <c r="AL609" i="6"/>
  <c r="AK609" i="6"/>
  <c r="AJ609" i="6"/>
  <c r="AI609" i="6"/>
  <c r="AH609" i="6"/>
  <c r="AG609" i="6"/>
  <c r="AF609" i="6"/>
  <c r="AE609" i="6"/>
  <c r="AD609" i="6"/>
  <c r="AC609" i="6"/>
  <c r="AB609" i="6"/>
  <c r="AA609" i="6"/>
  <c r="Z609" i="6"/>
  <c r="Y609" i="6"/>
  <c r="X609" i="6"/>
  <c r="W609" i="6"/>
  <c r="V609" i="6"/>
  <c r="U609" i="6"/>
  <c r="T609" i="6"/>
  <c r="S609" i="6"/>
  <c r="R609" i="6"/>
  <c r="Q609" i="6"/>
  <c r="P609" i="6"/>
  <c r="O609" i="6"/>
  <c r="N609" i="6"/>
  <c r="M609" i="6"/>
  <c r="L609" i="6"/>
  <c r="K609" i="6"/>
  <c r="J609" i="6"/>
  <c r="I609" i="6"/>
  <c r="H609" i="6"/>
  <c r="G609" i="6"/>
  <c r="F609" i="6"/>
  <c r="BC608" i="6"/>
  <c r="BB608" i="6"/>
  <c r="BA608" i="6"/>
  <c r="AZ608" i="6"/>
  <c r="AY608" i="6"/>
  <c r="AX608" i="6"/>
  <c r="AW608" i="6"/>
  <c r="AV608" i="6"/>
  <c r="AU608" i="6"/>
  <c r="AT608" i="6"/>
  <c r="AS608" i="6"/>
  <c r="AR608" i="6"/>
  <c r="AQ608" i="6"/>
  <c r="AP608" i="6"/>
  <c r="AO608" i="6"/>
  <c r="AN608" i="6"/>
  <c r="AM608" i="6"/>
  <c r="AL608" i="6"/>
  <c r="AK608" i="6"/>
  <c r="AJ608" i="6"/>
  <c r="AI608" i="6"/>
  <c r="AH608" i="6"/>
  <c r="AG608" i="6"/>
  <c r="AF608" i="6"/>
  <c r="AE608" i="6"/>
  <c r="AD608" i="6"/>
  <c r="AC608" i="6"/>
  <c r="AB608" i="6"/>
  <c r="AA608" i="6"/>
  <c r="Z608" i="6"/>
  <c r="Y608" i="6"/>
  <c r="X608" i="6"/>
  <c r="W608" i="6"/>
  <c r="V608" i="6"/>
  <c r="U608" i="6"/>
  <c r="T608" i="6"/>
  <c r="S608" i="6"/>
  <c r="R608" i="6"/>
  <c r="Q608" i="6"/>
  <c r="P608" i="6"/>
  <c r="O608" i="6"/>
  <c r="N608" i="6"/>
  <c r="M608" i="6"/>
  <c r="L608" i="6"/>
  <c r="K608" i="6"/>
  <c r="J608" i="6"/>
  <c r="I608" i="6"/>
  <c r="H608" i="6"/>
  <c r="G608" i="6"/>
  <c r="F608" i="6"/>
  <c r="BC607" i="6"/>
  <c r="BB607" i="6"/>
  <c r="BA607" i="6"/>
  <c r="AZ607" i="6"/>
  <c r="AY607" i="6"/>
  <c r="AX607" i="6"/>
  <c r="AW607" i="6"/>
  <c r="AV607" i="6"/>
  <c r="AU607" i="6"/>
  <c r="AT607" i="6"/>
  <c r="AS607" i="6"/>
  <c r="AR607" i="6"/>
  <c r="AQ607" i="6"/>
  <c r="AP607" i="6"/>
  <c r="AO607" i="6"/>
  <c r="AN607" i="6"/>
  <c r="AM607" i="6"/>
  <c r="AL607" i="6"/>
  <c r="AK607" i="6"/>
  <c r="AJ607" i="6"/>
  <c r="AI607" i="6"/>
  <c r="AH607" i="6"/>
  <c r="AG607" i="6"/>
  <c r="AF607" i="6"/>
  <c r="AE607" i="6"/>
  <c r="AD607" i="6"/>
  <c r="AC607" i="6"/>
  <c r="AB607" i="6"/>
  <c r="AA607" i="6"/>
  <c r="Z607" i="6"/>
  <c r="Y607" i="6"/>
  <c r="X607" i="6"/>
  <c r="W607" i="6"/>
  <c r="V607" i="6"/>
  <c r="U607" i="6"/>
  <c r="T607" i="6"/>
  <c r="S607" i="6"/>
  <c r="R607" i="6"/>
  <c r="Q607" i="6"/>
  <c r="P607" i="6"/>
  <c r="O607" i="6"/>
  <c r="N607" i="6"/>
  <c r="M607" i="6"/>
  <c r="L607" i="6"/>
  <c r="K607" i="6"/>
  <c r="J607" i="6"/>
  <c r="I607" i="6"/>
  <c r="H607" i="6"/>
  <c r="G607" i="6"/>
  <c r="F607" i="6"/>
  <c r="BC606" i="6"/>
  <c r="BB606" i="6"/>
  <c r="BA606" i="6"/>
  <c r="AZ606" i="6"/>
  <c r="AY606" i="6"/>
  <c r="AX606" i="6"/>
  <c r="AW606" i="6"/>
  <c r="AV606" i="6"/>
  <c r="AU606" i="6"/>
  <c r="AT606" i="6"/>
  <c r="AS606" i="6"/>
  <c r="AR606" i="6"/>
  <c r="AQ606" i="6"/>
  <c r="AP606" i="6"/>
  <c r="AO606" i="6"/>
  <c r="AN606" i="6"/>
  <c r="AM606" i="6"/>
  <c r="AL606" i="6"/>
  <c r="AK606" i="6"/>
  <c r="AJ606" i="6"/>
  <c r="AI606" i="6"/>
  <c r="AH606" i="6"/>
  <c r="AG606" i="6"/>
  <c r="AF606" i="6"/>
  <c r="AE606" i="6"/>
  <c r="AD606" i="6"/>
  <c r="AC606" i="6"/>
  <c r="AB606" i="6"/>
  <c r="AA606" i="6"/>
  <c r="Z606" i="6"/>
  <c r="Y606" i="6"/>
  <c r="X606" i="6"/>
  <c r="W606" i="6"/>
  <c r="V606" i="6"/>
  <c r="U606" i="6"/>
  <c r="T606" i="6"/>
  <c r="S606" i="6"/>
  <c r="R606" i="6"/>
  <c r="Q606" i="6"/>
  <c r="P606" i="6"/>
  <c r="O606" i="6"/>
  <c r="N606" i="6"/>
  <c r="M606" i="6"/>
  <c r="L606" i="6"/>
  <c r="K606" i="6"/>
  <c r="J606" i="6"/>
  <c r="I606" i="6"/>
  <c r="H606" i="6"/>
  <c r="G606" i="6"/>
  <c r="F606" i="6"/>
  <c r="BC605" i="6"/>
  <c r="BB605" i="6"/>
  <c r="BA605" i="6"/>
  <c r="AZ605" i="6"/>
  <c r="AY605" i="6"/>
  <c r="AX605" i="6"/>
  <c r="AW605" i="6"/>
  <c r="AV605" i="6"/>
  <c r="AU605" i="6"/>
  <c r="AT605" i="6"/>
  <c r="AS605" i="6"/>
  <c r="AR605" i="6"/>
  <c r="AQ605" i="6"/>
  <c r="AP605" i="6"/>
  <c r="AO605" i="6"/>
  <c r="AN605" i="6"/>
  <c r="AM605" i="6"/>
  <c r="AL605" i="6"/>
  <c r="AK605" i="6"/>
  <c r="AJ605" i="6"/>
  <c r="AI605" i="6"/>
  <c r="AH605" i="6"/>
  <c r="AG605" i="6"/>
  <c r="AF605" i="6"/>
  <c r="AE605" i="6"/>
  <c r="AD605" i="6"/>
  <c r="AC605" i="6"/>
  <c r="AB605" i="6"/>
  <c r="AA605" i="6"/>
  <c r="Z605" i="6"/>
  <c r="Y605" i="6"/>
  <c r="X605" i="6"/>
  <c r="W605" i="6"/>
  <c r="V605" i="6"/>
  <c r="U605" i="6"/>
  <c r="T605" i="6"/>
  <c r="S605" i="6"/>
  <c r="R605" i="6"/>
  <c r="Q605" i="6"/>
  <c r="P605" i="6"/>
  <c r="O605" i="6"/>
  <c r="N605" i="6"/>
  <c r="M605" i="6"/>
  <c r="L605" i="6"/>
  <c r="K605" i="6"/>
  <c r="J605" i="6"/>
  <c r="I605" i="6"/>
  <c r="H605" i="6"/>
  <c r="G605" i="6"/>
  <c r="F605" i="6"/>
  <c r="BC604" i="6"/>
  <c r="BB604" i="6"/>
  <c r="BA604" i="6"/>
  <c r="AZ604" i="6"/>
  <c r="AY604" i="6"/>
  <c r="AX604" i="6"/>
  <c r="AW604" i="6"/>
  <c r="AV604" i="6"/>
  <c r="AU604" i="6"/>
  <c r="AT604" i="6"/>
  <c r="AS604" i="6"/>
  <c r="AR604" i="6"/>
  <c r="AQ604" i="6"/>
  <c r="AP604" i="6"/>
  <c r="AO604" i="6"/>
  <c r="AN604" i="6"/>
  <c r="AM604" i="6"/>
  <c r="AL604" i="6"/>
  <c r="AK604" i="6"/>
  <c r="AJ604" i="6"/>
  <c r="AI604" i="6"/>
  <c r="AH604" i="6"/>
  <c r="AG604" i="6"/>
  <c r="AF604" i="6"/>
  <c r="AE604" i="6"/>
  <c r="AD604" i="6"/>
  <c r="AC604" i="6"/>
  <c r="AB604" i="6"/>
  <c r="AA604" i="6"/>
  <c r="Z604" i="6"/>
  <c r="Y604" i="6"/>
  <c r="X604" i="6"/>
  <c r="W604" i="6"/>
  <c r="V604" i="6"/>
  <c r="U604" i="6"/>
  <c r="T604" i="6"/>
  <c r="S604" i="6"/>
  <c r="R604" i="6"/>
  <c r="Q604" i="6"/>
  <c r="P604" i="6"/>
  <c r="O604" i="6"/>
  <c r="N604" i="6"/>
  <c r="M604" i="6"/>
  <c r="L604" i="6"/>
  <c r="K604" i="6"/>
  <c r="J604" i="6"/>
  <c r="I604" i="6"/>
  <c r="H604" i="6"/>
  <c r="G604" i="6"/>
  <c r="F604" i="6"/>
  <c r="BC603" i="6"/>
  <c r="BB603" i="6"/>
  <c r="BA603" i="6"/>
  <c r="AZ603" i="6"/>
  <c r="AY603" i="6"/>
  <c r="AX603" i="6"/>
  <c r="AW603" i="6"/>
  <c r="AV603" i="6"/>
  <c r="AU603" i="6"/>
  <c r="AT603" i="6"/>
  <c r="AS603" i="6"/>
  <c r="AR603" i="6"/>
  <c r="AQ603" i="6"/>
  <c r="AP603" i="6"/>
  <c r="AO603" i="6"/>
  <c r="AN603" i="6"/>
  <c r="AM603" i="6"/>
  <c r="AL603" i="6"/>
  <c r="AK603" i="6"/>
  <c r="AJ603" i="6"/>
  <c r="AI603" i="6"/>
  <c r="AH603" i="6"/>
  <c r="AG603" i="6"/>
  <c r="AF603" i="6"/>
  <c r="AE603" i="6"/>
  <c r="AD603" i="6"/>
  <c r="AC603" i="6"/>
  <c r="AB603" i="6"/>
  <c r="AA603" i="6"/>
  <c r="Z603" i="6"/>
  <c r="Y603" i="6"/>
  <c r="X603" i="6"/>
  <c r="W603" i="6"/>
  <c r="V603" i="6"/>
  <c r="U603" i="6"/>
  <c r="T603" i="6"/>
  <c r="S603" i="6"/>
  <c r="R603" i="6"/>
  <c r="Q603" i="6"/>
  <c r="P603" i="6"/>
  <c r="O603" i="6"/>
  <c r="N603" i="6"/>
  <c r="M603" i="6"/>
  <c r="L603" i="6"/>
  <c r="K603" i="6"/>
  <c r="J603" i="6"/>
  <c r="I603" i="6"/>
  <c r="H603" i="6"/>
  <c r="G603" i="6"/>
  <c r="F603" i="6"/>
  <c r="BC602" i="6"/>
  <c r="BB602" i="6"/>
  <c r="BA602" i="6"/>
  <c r="AZ602" i="6"/>
  <c r="AY602" i="6"/>
  <c r="AX602" i="6"/>
  <c r="AW602" i="6"/>
  <c r="AV602" i="6"/>
  <c r="AU602" i="6"/>
  <c r="AT602" i="6"/>
  <c r="AS602" i="6"/>
  <c r="AR602" i="6"/>
  <c r="AQ602" i="6"/>
  <c r="AP602" i="6"/>
  <c r="AO602" i="6"/>
  <c r="AN602" i="6"/>
  <c r="AM602" i="6"/>
  <c r="AL602" i="6"/>
  <c r="AK602" i="6"/>
  <c r="AJ602" i="6"/>
  <c r="AI602" i="6"/>
  <c r="AH602" i="6"/>
  <c r="AG602" i="6"/>
  <c r="AF602" i="6"/>
  <c r="AE602" i="6"/>
  <c r="AD602" i="6"/>
  <c r="AC602" i="6"/>
  <c r="AB602" i="6"/>
  <c r="AA602" i="6"/>
  <c r="Z602" i="6"/>
  <c r="Y602" i="6"/>
  <c r="X602" i="6"/>
  <c r="W602" i="6"/>
  <c r="V602" i="6"/>
  <c r="U602" i="6"/>
  <c r="T602" i="6"/>
  <c r="S602" i="6"/>
  <c r="R602" i="6"/>
  <c r="Q602" i="6"/>
  <c r="P602" i="6"/>
  <c r="O602" i="6"/>
  <c r="N602" i="6"/>
  <c r="M602" i="6"/>
  <c r="L602" i="6"/>
  <c r="K602" i="6"/>
  <c r="J602" i="6"/>
  <c r="I602" i="6"/>
  <c r="H602" i="6"/>
  <c r="G602" i="6"/>
  <c r="F602" i="6"/>
  <c r="BC601" i="6"/>
  <c r="BB601" i="6"/>
  <c r="BA601" i="6"/>
  <c r="AZ601" i="6"/>
  <c r="AY601" i="6"/>
  <c r="AX601" i="6"/>
  <c r="AW601" i="6"/>
  <c r="AV601" i="6"/>
  <c r="AU601" i="6"/>
  <c r="AT601" i="6"/>
  <c r="AS601" i="6"/>
  <c r="AR601" i="6"/>
  <c r="AQ601" i="6"/>
  <c r="AP601" i="6"/>
  <c r="AO601" i="6"/>
  <c r="AN601" i="6"/>
  <c r="AM601" i="6"/>
  <c r="AL601" i="6"/>
  <c r="AK601" i="6"/>
  <c r="AJ601" i="6"/>
  <c r="AI601" i="6"/>
  <c r="AH601" i="6"/>
  <c r="AG601" i="6"/>
  <c r="AF601" i="6"/>
  <c r="AE601" i="6"/>
  <c r="AD601" i="6"/>
  <c r="AC601" i="6"/>
  <c r="AB601" i="6"/>
  <c r="AA601" i="6"/>
  <c r="Z601" i="6"/>
  <c r="Y601" i="6"/>
  <c r="X601" i="6"/>
  <c r="W601" i="6"/>
  <c r="V601" i="6"/>
  <c r="U601" i="6"/>
  <c r="T601" i="6"/>
  <c r="S601" i="6"/>
  <c r="R601" i="6"/>
  <c r="Q601" i="6"/>
  <c r="P601" i="6"/>
  <c r="O601" i="6"/>
  <c r="N601" i="6"/>
  <c r="M601" i="6"/>
  <c r="L601" i="6"/>
  <c r="K601" i="6"/>
  <c r="J601" i="6"/>
  <c r="I601" i="6"/>
  <c r="H601" i="6"/>
  <c r="G601" i="6"/>
  <c r="F601" i="6"/>
  <c r="BC600" i="6"/>
  <c r="BB600" i="6"/>
  <c r="BA600" i="6"/>
  <c r="AZ600" i="6"/>
  <c r="AY600" i="6"/>
  <c r="AX600" i="6"/>
  <c r="AW600" i="6"/>
  <c r="AV600" i="6"/>
  <c r="AU600" i="6"/>
  <c r="AT600" i="6"/>
  <c r="AS600" i="6"/>
  <c r="AR600" i="6"/>
  <c r="AQ600" i="6"/>
  <c r="AP600" i="6"/>
  <c r="AO600" i="6"/>
  <c r="AN600" i="6"/>
  <c r="AM600" i="6"/>
  <c r="AL600" i="6"/>
  <c r="AK600" i="6"/>
  <c r="AJ600" i="6"/>
  <c r="AI600" i="6"/>
  <c r="AH600" i="6"/>
  <c r="AG600" i="6"/>
  <c r="AF600" i="6"/>
  <c r="AE600" i="6"/>
  <c r="AD600" i="6"/>
  <c r="AC600" i="6"/>
  <c r="AB600" i="6"/>
  <c r="AA600" i="6"/>
  <c r="Z600" i="6"/>
  <c r="Y600" i="6"/>
  <c r="X600" i="6"/>
  <c r="W600" i="6"/>
  <c r="V600" i="6"/>
  <c r="U600" i="6"/>
  <c r="T600" i="6"/>
  <c r="S600" i="6"/>
  <c r="R600" i="6"/>
  <c r="Q600" i="6"/>
  <c r="P600" i="6"/>
  <c r="O600" i="6"/>
  <c r="N600" i="6"/>
  <c r="M600" i="6"/>
  <c r="L600" i="6"/>
  <c r="K600" i="6"/>
  <c r="J600" i="6"/>
  <c r="I600" i="6"/>
  <c r="H600" i="6"/>
  <c r="G600" i="6"/>
  <c r="F600" i="6"/>
  <c r="BC599" i="6"/>
  <c r="BB599" i="6"/>
  <c r="BA599" i="6"/>
  <c r="AZ599" i="6"/>
  <c r="AY599" i="6"/>
  <c r="AX599" i="6"/>
  <c r="AW599" i="6"/>
  <c r="AV599" i="6"/>
  <c r="AU599" i="6"/>
  <c r="AT599" i="6"/>
  <c r="AS599" i="6"/>
  <c r="AR599" i="6"/>
  <c r="AQ599" i="6"/>
  <c r="AP599" i="6"/>
  <c r="AO599" i="6"/>
  <c r="AN599" i="6"/>
  <c r="AM599" i="6"/>
  <c r="AL599" i="6"/>
  <c r="AK599" i="6"/>
  <c r="AJ599" i="6"/>
  <c r="AI599" i="6"/>
  <c r="AH599" i="6"/>
  <c r="AG599" i="6"/>
  <c r="AF599" i="6"/>
  <c r="AE599" i="6"/>
  <c r="AD599" i="6"/>
  <c r="AC599" i="6"/>
  <c r="AB599" i="6"/>
  <c r="AA599" i="6"/>
  <c r="Z599" i="6"/>
  <c r="Y599" i="6"/>
  <c r="X599" i="6"/>
  <c r="W599" i="6"/>
  <c r="V599" i="6"/>
  <c r="U599" i="6"/>
  <c r="T599" i="6"/>
  <c r="S599" i="6"/>
  <c r="R599" i="6"/>
  <c r="Q599" i="6"/>
  <c r="P599" i="6"/>
  <c r="O599" i="6"/>
  <c r="N599" i="6"/>
  <c r="M599" i="6"/>
  <c r="L599" i="6"/>
  <c r="K599" i="6"/>
  <c r="J599" i="6"/>
  <c r="I599" i="6"/>
  <c r="H599" i="6"/>
  <c r="G599" i="6"/>
  <c r="F599" i="6"/>
  <c r="BC598" i="6"/>
  <c r="BB598" i="6"/>
  <c r="BA598" i="6"/>
  <c r="AZ598" i="6"/>
  <c r="AY598" i="6"/>
  <c r="AX598" i="6"/>
  <c r="AW598" i="6"/>
  <c r="AV598" i="6"/>
  <c r="AU598" i="6"/>
  <c r="AT598" i="6"/>
  <c r="AS598" i="6"/>
  <c r="AR598" i="6"/>
  <c r="AQ598" i="6"/>
  <c r="AP598" i="6"/>
  <c r="AO598" i="6"/>
  <c r="AN598" i="6"/>
  <c r="AM598" i="6"/>
  <c r="AL598" i="6"/>
  <c r="AK598" i="6"/>
  <c r="AJ598" i="6"/>
  <c r="AI598" i="6"/>
  <c r="AH598" i="6"/>
  <c r="AG598" i="6"/>
  <c r="AF598" i="6"/>
  <c r="AE598" i="6"/>
  <c r="AD598" i="6"/>
  <c r="AC598" i="6"/>
  <c r="AB598" i="6"/>
  <c r="AA598" i="6"/>
  <c r="Z598" i="6"/>
  <c r="Y598" i="6"/>
  <c r="X598" i="6"/>
  <c r="W598" i="6"/>
  <c r="V598" i="6"/>
  <c r="U598" i="6"/>
  <c r="T598" i="6"/>
  <c r="S598" i="6"/>
  <c r="R598" i="6"/>
  <c r="Q598" i="6"/>
  <c r="P598" i="6"/>
  <c r="O598" i="6"/>
  <c r="N598" i="6"/>
  <c r="M598" i="6"/>
  <c r="L598" i="6"/>
  <c r="K598" i="6"/>
  <c r="J598" i="6"/>
  <c r="I598" i="6"/>
  <c r="H598" i="6"/>
  <c r="G598" i="6"/>
  <c r="F598" i="6"/>
  <c r="BC597" i="6"/>
  <c r="BB597" i="6"/>
  <c r="BA597" i="6"/>
  <c r="AZ597" i="6"/>
  <c r="AY597" i="6"/>
  <c r="AX597" i="6"/>
  <c r="AW597" i="6"/>
  <c r="AV597" i="6"/>
  <c r="AU597" i="6"/>
  <c r="AT597" i="6"/>
  <c r="AS597" i="6"/>
  <c r="AR597" i="6"/>
  <c r="AQ597" i="6"/>
  <c r="AP597" i="6"/>
  <c r="AO597" i="6"/>
  <c r="AN597" i="6"/>
  <c r="AM597" i="6"/>
  <c r="AL597" i="6"/>
  <c r="AK597" i="6"/>
  <c r="AJ597" i="6"/>
  <c r="AI597" i="6"/>
  <c r="AH597" i="6"/>
  <c r="AG597" i="6"/>
  <c r="AF597" i="6"/>
  <c r="AE597" i="6"/>
  <c r="AD597" i="6"/>
  <c r="AC597" i="6"/>
  <c r="AB597" i="6"/>
  <c r="AA597" i="6"/>
  <c r="Z597" i="6"/>
  <c r="Y597" i="6"/>
  <c r="X597" i="6"/>
  <c r="W597" i="6"/>
  <c r="V597" i="6"/>
  <c r="U597" i="6"/>
  <c r="T597" i="6"/>
  <c r="S597" i="6"/>
  <c r="R597" i="6"/>
  <c r="Q597" i="6"/>
  <c r="P597" i="6"/>
  <c r="O597" i="6"/>
  <c r="N597" i="6"/>
  <c r="M597" i="6"/>
  <c r="L597" i="6"/>
  <c r="K597" i="6"/>
  <c r="J597" i="6"/>
  <c r="I597" i="6"/>
  <c r="H597" i="6"/>
  <c r="G597" i="6"/>
  <c r="F597" i="6"/>
  <c r="BC596" i="6"/>
  <c r="BB596" i="6"/>
  <c r="BA596" i="6"/>
  <c r="AZ596" i="6"/>
  <c r="AY596" i="6"/>
  <c r="AX596" i="6"/>
  <c r="AW596" i="6"/>
  <c r="AV596" i="6"/>
  <c r="AU596" i="6"/>
  <c r="AT596" i="6"/>
  <c r="AS596" i="6"/>
  <c r="AR596" i="6"/>
  <c r="AQ596" i="6"/>
  <c r="AP596" i="6"/>
  <c r="AO596" i="6"/>
  <c r="AN596" i="6"/>
  <c r="AM596" i="6"/>
  <c r="AL596" i="6"/>
  <c r="AK596" i="6"/>
  <c r="AJ596" i="6"/>
  <c r="AI596" i="6"/>
  <c r="AH596" i="6"/>
  <c r="AG596" i="6"/>
  <c r="AF596" i="6"/>
  <c r="AE596" i="6"/>
  <c r="AD596" i="6"/>
  <c r="AC596" i="6"/>
  <c r="AB596" i="6"/>
  <c r="AA596" i="6"/>
  <c r="Z596" i="6"/>
  <c r="Y596" i="6"/>
  <c r="X596" i="6"/>
  <c r="W596" i="6"/>
  <c r="V596" i="6"/>
  <c r="U596" i="6"/>
  <c r="T596" i="6"/>
  <c r="S596" i="6"/>
  <c r="R596" i="6"/>
  <c r="Q596" i="6"/>
  <c r="P596" i="6"/>
  <c r="O596" i="6"/>
  <c r="N596" i="6"/>
  <c r="M596" i="6"/>
  <c r="L596" i="6"/>
  <c r="K596" i="6"/>
  <c r="J596" i="6"/>
  <c r="I596" i="6"/>
  <c r="H596" i="6"/>
  <c r="G596" i="6"/>
  <c r="F596" i="6"/>
  <c r="BC595" i="6"/>
  <c r="BB595" i="6"/>
  <c r="BA595" i="6"/>
  <c r="AZ595" i="6"/>
  <c r="AY595" i="6"/>
  <c r="AX595" i="6"/>
  <c r="AW595" i="6"/>
  <c r="AV595" i="6"/>
  <c r="AU595" i="6"/>
  <c r="AT595" i="6"/>
  <c r="AS595" i="6"/>
  <c r="AR595" i="6"/>
  <c r="AQ595" i="6"/>
  <c r="AP595" i="6"/>
  <c r="AO595" i="6"/>
  <c r="AN595" i="6"/>
  <c r="AM595" i="6"/>
  <c r="AL595" i="6"/>
  <c r="AK595" i="6"/>
  <c r="AJ595" i="6"/>
  <c r="AI595" i="6"/>
  <c r="AH595" i="6"/>
  <c r="AG595" i="6"/>
  <c r="AF595" i="6"/>
  <c r="AE595" i="6"/>
  <c r="AD595" i="6"/>
  <c r="AC595" i="6"/>
  <c r="AB595" i="6"/>
  <c r="AA595" i="6"/>
  <c r="Z595" i="6"/>
  <c r="Y595" i="6"/>
  <c r="X595" i="6"/>
  <c r="W595" i="6"/>
  <c r="V595" i="6"/>
  <c r="U595" i="6"/>
  <c r="T595" i="6"/>
  <c r="S595" i="6"/>
  <c r="R595" i="6"/>
  <c r="Q595" i="6"/>
  <c r="P595" i="6"/>
  <c r="O595" i="6"/>
  <c r="N595" i="6"/>
  <c r="M595" i="6"/>
  <c r="L595" i="6"/>
  <c r="K595" i="6"/>
  <c r="J595" i="6"/>
  <c r="I595" i="6"/>
  <c r="H595" i="6"/>
  <c r="G595" i="6"/>
  <c r="F595" i="6"/>
  <c r="BC594" i="6"/>
  <c r="BB594" i="6"/>
  <c r="BA594" i="6"/>
  <c r="AZ594" i="6"/>
  <c r="AY594" i="6"/>
  <c r="AX594" i="6"/>
  <c r="AW594" i="6"/>
  <c r="AV594" i="6"/>
  <c r="AU594" i="6"/>
  <c r="AT594" i="6"/>
  <c r="AS594" i="6"/>
  <c r="AR594" i="6"/>
  <c r="AQ594" i="6"/>
  <c r="AP594" i="6"/>
  <c r="AO594" i="6"/>
  <c r="AN594" i="6"/>
  <c r="AM594" i="6"/>
  <c r="AL594" i="6"/>
  <c r="AK594" i="6"/>
  <c r="AJ594" i="6"/>
  <c r="AI594" i="6"/>
  <c r="AH594" i="6"/>
  <c r="AG594" i="6"/>
  <c r="AF594" i="6"/>
  <c r="AE594" i="6"/>
  <c r="AD594" i="6"/>
  <c r="AC594" i="6"/>
  <c r="AB594" i="6"/>
  <c r="AA594" i="6"/>
  <c r="Z594" i="6"/>
  <c r="Y594" i="6"/>
  <c r="X594" i="6"/>
  <c r="W594" i="6"/>
  <c r="V594" i="6"/>
  <c r="U594" i="6"/>
  <c r="T594" i="6"/>
  <c r="S594" i="6"/>
  <c r="R594" i="6"/>
  <c r="Q594" i="6"/>
  <c r="P594" i="6"/>
  <c r="O594" i="6"/>
  <c r="N594" i="6"/>
  <c r="M594" i="6"/>
  <c r="L594" i="6"/>
  <c r="K594" i="6"/>
  <c r="J594" i="6"/>
  <c r="I594" i="6"/>
  <c r="H594" i="6"/>
  <c r="G594" i="6"/>
  <c r="F594" i="6"/>
  <c r="BC593" i="6"/>
  <c r="BB593" i="6"/>
  <c r="BA593" i="6"/>
  <c r="AZ593" i="6"/>
  <c r="AY593" i="6"/>
  <c r="AX593" i="6"/>
  <c r="AW593" i="6"/>
  <c r="AV593" i="6"/>
  <c r="AU593" i="6"/>
  <c r="AT593" i="6"/>
  <c r="AS593" i="6"/>
  <c r="AR593" i="6"/>
  <c r="AQ593" i="6"/>
  <c r="AP593" i="6"/>
  <c r="AO593" i="6"/>
  <c r="AN593" i="6"/>
  <c r="AM593" i="6"/>
  <c r="AL593" i="6"/>
  <c r="AK593" i="6"/>
  <c r="AJ593" i="6"/>
  <c r="AI593" i="6"/>
  <c r="AH593" i="6"/>
  <c r="AG593" i="6"/>
  <c r="AF593" i="6"/>
  <c r="AE593" i="6"/>
  <c r="AD593" i="6"/>
  <c r="AC593" i="6"/>
  <c r="AB593" i="6"/>
  <c r="AA593" i="6"/>
  <c r="Z593" i="6"/>
  <c r="Y593" i="6"/>
  <c r="X593" i="6"/>
  <c r="W593" i="6"/>
  <c r="V593" i="6"/>
  <c r="U593" i="6"/>
  <c r="T593" i="6"/>
  <c r="S593" i="6"/>
  <c r="R593" i="6"/>
  <c r="Q593" i="6"/>
  <c r="P593" i="6"/>
  <c r="O593" i="6"/>
  <c r="N593" i="6"/>
  <c r="M593" i="6"/>
  <c r="L593" i="6"/>
  <c r="K593" i="6"/>
  <c r="J593" i="6"/>
  <c r="I593" i="6"/>
  <c r="H593" i="6"/>
  <c r="G593" i="6"/>
  <c r="F593" i="6"/>
  <c r="BC592" i="6"/>
  <c r="BB592" i="6"/>
  <c r="BA592" i="6"/>
  <c r="AZ592" i="6"/>
  <c r="AY592" i="6"/>
  <c r="AX592" i="6"/>
  <c r="AW592" i="6"/>
  <c r="AV592" i="6"/>
  <c r="AU592" i="6"/>
  <c r="AT592" i="6"/>
  <c r="AS592" i="6"/>
  <c r="AR592" i="6"/>
  <c r="AQ592" i="6"/>
  <c r="AP592" i="6"/>
  <c r="AO592" i="6"/>
  <c r="AN592" i="6"/>
  <c r="AM592" i="6"/>
  <c r="AL592" i="6"/>
  <c r="AK592" i="6"/>
  <c r="AJ592" i="6"/>
  <c r="AI592" i="6"/>
  <c r="AH592" i="6"/>
  <c r="AG592" i="6"/>
  <c r="AF592" i="6"/>
  <c r="AE592" i="6"/>
  <c r="AD592" i="6"/>
  <c r="AC592" i="6"/>
  <c r="AB592" i="6"/>
  <c r="AA592" i="6"/>
  <c r="Z592" i="6"/>
  <c r="Y592" i="6"/>
  <c r="X592" i="6"/>
  <c r="W592" i="6"/>
  <c r="V592" i="6"/>
  <c r="U592" i="6"/>
  <c r="T592" i="6"/>
  <c r="S592" i="6"/>
  <c r="R592" i="6"/>
  <c r="Q592" i="6"/>
  <c r="P592" i="6"/>
  <c r="O592" i="6"/>
  <c r="N592" i="6"/>
  <c r="M592" i="6"/>
  <c r="L592" i="6"/>
  <c r="K592" i="6"/>
  <c r="J592" i="6"/>
  <c r="I592" i="6"/>
  <c r="H592" i="6"/>
  <c r="G592" i="6"/>
  <c r="F592" i="6"/>
  <c r="BC591" i="6"/>
  <c r="BB591" i="6"/>
  <c r="BA591" i="6"/>
  <c r="AZ591" i="6"/>
  <c r="AY591" i="6"/>
  <c r="AX591" i="6"/>
  <c r="AW591" i="6"/>
  <c r="AV591" i="6"/>
  <c r="AU591" i="6"/>
  <c r="AT591" i="6"/>
  <c r="AS591" i="6"/>
  <c r="AR591" i="6"/>
  <c r="AQ591" i="6"/>
  <c r="AP591" i="6"/>
  <c r="AO591" i="6"/>
  <c r="AN591" i="6"/>
  <c r="AM591" i="6"/>
  <c r="AL591" i="6"/>
  <c r="AK591" i="6"/>
  <c r="AJ591" i="6"/>
  <c r="AI591" i="6"/>
  <c r="AH591" i="6"/>
  <c r="AG591" i="6"/>
  <c r="AF591" i="6"/>
  <c r="AE591" i="6"/>
  <c r="AD591" i="6"/>
  <c r="AC591" i="6"/>
  <c r="AB591" i="6"/>
  <c r="AA591" i="6"/>
  <c r="Z591" i="6"/>
  <c r="Y591" i="6"/>
  <c r="X591" i="6"/>
  <c r="W591" i="6"/>
  <c r="V591" i="6"/>
  <c r="U591" i="6"/>
  <c r="T591" i="6"/>
  <c r="S591" i="6"/>
  <c r="R591" i="6"/>
  <c r="Q591" i="6"/>
  <c r="P591" i="6"/>
  <c r="O591" i="6"/>
  <c r="N591" i="6"/>
  <c r="M591" i="6"/>
  <c r="L591" i="6"/>
  <c r="K591" i="6"/>
  <c r="J591" i="6"/>
  <c r="I591" i="6"/>
  <c r="H591" i="6"/>
  <c r="G591" i="6"/>
  <c r="F591" i="6"/>
  <c r="BC590" i="6"/>
  <c r="BB590" i="6"/>
  <c r="BA590" i="6"/>
  <c r="AZ590" i="6"/>
  <c r="AY590" i="6"/>
  <c r="AX590" i="6"/>
  <c r="AW590" i="6"/>
  <c r="AV590" i="6"/>
  <c r="AU590" i="6"/>
  <c r="AT590" i="6"/>
  <c r="AS590" i="6"/>
  <c r="AR590" i="6"/>
  <c r="AQ590" i="6"/>
  <c r="AP590" i="6"/>
  <c r="AO590" i="6"/>
  <c r="AN590" i="6"/>
  <c r="AM590" i="6"/>
  <c r="AL590" i="6"/>
  <c r="AK590" i="6"/>
  <c r="AJ590" i="6"/>
  <c r="AI590" i="6"/>
  <c r="AH590" i="6"/>
  <c r="AG590" i="6"/>
  <c r="AF590" i="6"/>
  <c r="AE590" i="6"/>
  <c r="AD590" i="6"/>
  <c r="AC590" i="6"/>
  <c r="AB590" i="6"/>
  <c r="AA590" i="6"/>
  <c r="Z590" i="6"/>
  <c r="Y590" i="6"/>
  <c r="X590" i="6"/>
  <c r="W590" i="6"/>
  <c r="V590" i="6"/>
  <c r="U590" i="6"/>
  <c r="T590" i="6"/>
  <c r="S590" i="6"/>
  <c r="R590" i="6"/>
  <c r="Q590" i="6"/>
  <c r="P590" i="6"/>
  <c r="O590" i="6"/>
  <c r="N590" i="6"/>
  <c r="M590" i="6"/>
  <c r="L590" i="6"/>
  <c r="K590" i="6"/>
  <c r="J590" i="6"/>
  <c r="I590" i="6"/>
  <c r="H590" i="6"/>
  <c r="G590" i="6"/>
  <c r="F590" i="6"/>
  <c r="BC589" i="6"/>
  <c r="BB589" i="6"/>
  <c r="BA589" i="6"/>
  <c r="AZ589" i="6"/>
  <c r="AY589" i="6"/>
  <c r="AX589" i="6"/>
  <c r="AW589" i="6"/>
  <c r="AV589" i="6"/>
  <c r="AU589" i="6"/>
  <c r="AT589" i="6"/>
  <c r="AS589" i="6"/>
  <c r="AR589" i="6"/>
  <c r="AQ589" i="6"/>
  <c r="AP589" i="6"/>
  <c r="AO589" i="6"/>
  <c r="AN589" i="6"/>
  <c r="AM589" i="6"/>
  <c r="AL589" i="6"/>
  <c r="AK589" i="6"/>
  <c r="AJ589" i="6"/>
  <c r="AI589" i="6"/>
  <c r="AH589" i="6"/>
  <c r="AG589" i="6"/>
  <c r="AF589" i="6"/>
  <c r="AE589" i="6"/>
  <c r="AD589" i="6"/>
  <c r="AC589" i="6"/>
  <c r="AB589" i="6"/>
  <c r="AA589" i="6"/>
  <c r="Z589" i="6"/>
  <c r="Y589" i="6"/>
  <c r="X589" i="6"/>
  <c r="W589" i="6"/>
  <c r="V589" i="6"/>
  <c r="U589" i="6"/>
  <c r="T589" i="6"/>
  <c r="S589" i="6"/>
  <c r="R589" i="6"/>
  <c r="Q589" i="6"/>
  <c r="P589" i="6"/>
  <c r="O589" i="6"/>
  <c r="N589" i="6"/>
  <c r="M589" i="6"/>
  <c r="L589" i="6"/>
  <c r="K589" i="6"/>
  <c r="J589" i="6"/>
  <c r="I589" i="6"/>
  <c r="H589" i="6"/>
  <c r="G589" i="6"/>
  <c r="F589" i="6"/>
  <c r="BC588" i="6"/>
  <c r="BB588" i="6"/>
  <c r="BA588" i="6"/>
  <c r="AZ588" i="6"/>
  <c r="AY588" i="6"/>
  <c r="AX588" i="6"/>
  <c r="AW588" i="6"/>
  <c r="AV588" i="6"/>
  <c r="AU588" i="6"/>
  <c r="AT588" i="6"/>
  <c r="AS588" i="6"/>
  <c r="AR588" i="6"/>
  <c r="AQ588" i="6"/>
  <c r="AP588" i="6"/>
  <c r="AO588" i="6"/>
  <c r="AN588" i="6"/>
  <c r="AM588" i="6"/>
  <c r="AL588" i="6"/>
  <c r="AK588" i="6"/>
  <c r="AJ588" i="6"/>
  <c r="AI588" i="6"/>
  <c r="AH588" i="6"/>
  <c r="AG588" i="6"/>
  <c r="AF588" i="6"/>
  <c r="AE588" i="6"/>
  <c r="AD588" i="6"/>
  <c r="AC588" i="6"/>
  <c r="AB588" i="6"/>
  <c r="AA588" i="6"/>
  <c r="Z588" i="6"/>
  <c r="Y588" i="6"/>
  <c r="X588" i="6"/>
  <c r="W588" i="6"/>
  <c r="V588" i="6"/>
  <c r="U588" i="6"/>
  <c r="T588" i="6"/>
  <c r="S588" i="6"/>
  <c r="R588" i="6"/>
  <c r="Q588" i="6"/>
  <c r="P588" i="6"/>
  <c r="O588" i="6"/>
  <c r="N588" i="6"/>
  <c r="M588" i="6"/>
  <c r="L588" i="6"/>
  <c r="K588" i="6"/>
  <c r="J588" i="6"/>
  <c r="I588" i="6"/>
  <c r="H588" i="6"/>
  <c r="G588" i="6"/>
  <c r="F588" i="6"/>
  <c r="BC587" i="6"/>
  <c r="BB587" i="6"/>
  <c r="BA587" i="6"/>
  <c r="AZ587" i="6"/>
  <c r="AY587" i="6"/>
  <c r="AX587" i="6"/>
  <c r="AW587" i="6"/>
  <c r="AV587" i="6"/>
  <c r="AU587" i="6"/>
  <c r="AT587" i="6"/>
  <c r="AS587" i="6"/>
  <c r="AR587" i="6"/>
  <c r="AQ587" i="6"/>
  <c r="AP587" i="6"/>
  <c r="AO587" i="6"/>
  <c r="AN587" i="6"/>
  <c r="AM587" i="6"/>
  <c r="AL587" i="6"/>
  <c r="AK587" i="6"/>
  <c r="AJ587" i="6"/>
  <c r="AI587" i="6"/>
  <c r="AH587" i="6"/>
  <c r="AG587" i="6"/>
  <c r="AF587" i="6"/>
  <c r="AE587" i="6"/>
  <c r="AD587" i="6"/>
  <c r="AC587" i="6"/>
  <c r="AB587" i="6"/>
  <c r="AA587" i="6"/>
  <c r="Z587" i="6"/>
  <c r="Y587" i="6"/>
  <c r="X587" i="6"/>
  <c r="W587" i="6"/>
  <c r="V587" i="6"/>
  <c r="U587" i="6"/>
  <c r="T587" i="6"/>
  <c r="S587" i="6"/>
  <c r="R587" i="6"/>
  <c r="Q587" i="6"/>
  <c r="P587" i="6"/>
  <c r="O587" i="6"/>
  <c r="N587" i="6"/>
  <c r="M587" i="6"/>
  <c r="L587" i="6"/>
  <c r="K587" i="6"/>
  <c r="J587" i="6"/>
  <c r="I587" i="6"/>
  <c r="H587" i="6"/>
  <c r="G587" i="6"/>
  <c r="F587" i="6"/>
  <c r="BC586" i="6"/>
  <c r="BB586" i="6"/>
  <c r="BA586" i="6"/>
  <c r="AZ586" i="6"/>
  <c r="AY586" i="6"/>
  <c r="AX586" i="6"/>
  <c r="AW586" i="6"/>
  <c r="AV586" i="6"/>
  <c r="AU586" i="6"/>
  <c r="AT586" i="6"/>
  <c r="AS586" i="6"/>
  <c r="AR586" i="6"/>
  <c r="AQ586" i="6"/>
  <c r="AP586" i="6"/>
  <c r="AO586" i="6"/>
  <c r="AN586" i="6"/>
  <c r="AM586" i="6"/>
  <c r="AL586" i="6"/>
  <c r="AK586" i="6"/>
  <c r="AJ586" i="6"/>
  <c r="AI586" i="6"/>
  <c r="AH586" i="6"/>
  <c r="AG586" i="6"/>
  <c r="AF586" i="6"/>
  <c r="AE586" i="6"/>
  <c r="AD586" i="6"/>
  <c r="AC586" i="6"/>
  <c r="AB586" i="6"/>
  <c r="AA586" i="6"/>
  <c r="Z586" i="6"/>
  <c r="Y586" i="6"/>
  <c r="X586" i="6"/>
  <c r="W586" i="6"/>
  <c r="V586" i="6"/>
  <c r="U586" i="6"/>
  <c r="T586" i="6"/>
  <c r="S586" i="6"/>
  <c r="R586" i="6"/>
  <c r="Q586" i="6"/>
  <c r="P586" i="6"/>
  <c r="O586" i="6"/>
  <c r="N586" i="6"/>
  <c r="M586" i="6"/>
  <c r="L586" i="6"/>
  <c r="K586" i="6"/>
  <c r="J586" i="6"/>
  <c r="I586" i="6"/>
  <c r="H586" i="6"/>
  <c r="G586" i="6"/>
  <c r="F586" i="6"/>
  <c r="BC585" i="6"/>
  <c r="BB585" i="6"/>
  <c r="BA585" i="6"/>
  <c r="AZ585" i="6"/>
  <c r="AY585" i="6"/>
  <c r="AX585" i="6"/>
  <c r="AW585" i="6"/>
  <c r="AV585" i="6"/>
  <c r="AU585" i="6"/>
  <c r="AT585" i="6"/>
  <c r="AS585" i="6"/>
  <c r="AR585" i="6"/>
  <c r="AQ585" i="6"/>
  <c r="AP585" i="6"/>
  <c r="AO585" i="6"/>
  <c r="AN585" i="6"/>
  <c r="AM585" i="6"/>
  <c r="AL585" i="6"/>
  <c r="AK585" i="6"/>
  <c r="AJ585" i="6"/>
  <c r="AI585" i="6"/>
  <c r="AH585" i="6"/>
  <c r="AG585" i="6"/>
  <c r="AF585" i="6"/>
  <c r="AE585" i="6"/>
  <c r="AD585" i="6"/>
  <c r="AC585" i="6"/>
  <c r="AB585" i="6"/>
  <c r="AA585" i="6"/>
  <c r="Z585" i="6"/>
  <c r="Y585" i="6"/>
  <c r="X585" i="6"/>
  <c r="W585" i="6"/>
  <c r="V585" i="6"/>
  <c r="U585" i="6"/>
  <c r="T585" i="6"/>
  <c r="S585" i="6"/>
  <c r="R585" i="6"/>
  <c r="Q585" i="6"/>
  <c r="P585" i="6"/>
  <c r="O585" i="6"/>
  <c r="N585" i="6"/>
  <c r="M585" i="6"/>
  <c r="L585" i="6"/>
  <c r="K585" i="6"/>
  <c r="J585" i="6"/>
  <c r="I585" i="6"/>
  <c r="H585" i="6"/>
  <c r="G585" i="6"/>
  <c r="F585" i="6"/>
  <c r="BC584" i="6"/>
  <c r="BB584" i="6"/>
  <c r="BA584" i="6"/>
  <c r="AZ584" i="6"/>
  <c r="AY584" i="6"/>
  <c r="AX584" i="6"/>
  <c r="AW584" i="6"/>
  <c r="AV584" i="6"/>
  <c r="AU584" i="6"/>
  <c r="AT584" i="6"/>
  <c r="AS584" i="6"/>
  <c r="AR584" i="6"/>
  <c r="AQ584" i="6"/>
  <c r="AP584" i="6"/>
  <c r="AO584" i="6"/>
  <c r="AN584" i="6"/>
  <c r="AM584" i="6"/>
  <c r="AL584" i="6"/>
  <c r="AK584" i="6"/>
  <c r="AJ584" i="6"/>
  <c r="AI584" i="6"/>
  <c r="AH584" i="6"/>
  <c r="AG584" i="6"/>
  <c r="AF584" i="6"/>
  <c r="AE584" i="6"/>
  <c r="AD584" i="6"/>
  <c r="AC584" i="6"/>
  <c r="AB584" i="6"/>
  <c r="AA584" i="6"/>
  <c r="Z584" i="6"/>
  <c r="Y584" i="6"/>
  <c r="X584" i="6"/>
  <c r="W584" i="6"/>
  <c r="V584" i="6"/>
  <c r="U584" i="6"/>
  <c r="T584" i="6"/>
  <c r="S584" i="6"/>
  <c r="R584" i="6"/>
  <c r="Q584" i="6"/>
  <c r="P584" i="6"/>
  <c r="O584" i="6"/>
  <c r="N584" i="6"/>
  <c r="M584" i="6"/>
  <c r="L584" i="6"/>
  <c r="K584" i="6"/>
  <c r="J584" i="6"/>
  <c r="I584" i="6"/>
  <c r="H584" i="6"/>
  <c r="G584" i="6"/>
  <c r="F584" i="6"/>
  <c r="BC583" i="6"/>
  <c r="BB583" i="6"/>
  <c r="BA583" i="6"/>
  <c r="AZ583" i="6"/>
  <c r="AY583" i="6"/>
  <c r="AX583" i="6"/>
  <c r="AW583" i="6"/>
  <c r="AV583" i="6"/>
  <c r="AU583" i="6"/>
  <c r="AT583" i="6"/>
  <c r="AS583" i="6"/>
  <c r="AR583" i="6"/>
  <c r="AQ583" i="6"/>
  <c r="AP583" i="6"/>
  <c r="AO583" i="6"/>
  <c r="AN583" i="6"/>
  <c r="AM583" i="6"/>
  <c r="AL583" i="6"/>
  <c r="AK583" i="6"/>
  <c r="AJ583" i="6"/>
  <c r="AI583" i="6"/>
  <c r="AH583" i="6"/>
  <c r="AG583" i="6"/>
  <c r="AF583" i="6"/>
  <c r="AE583" i="6"/>
  <c r="AD583" i="6"/>
  <c r="AC583" i="6"/>
  <c r="AB583" i="6"/>
  <c r="AA583" i="6"/>
  <c r="Z583" i="6"/>
  <c r="Y583" i="6"/>
  <c r="X583" i="6"/>
  <c r="W583" i="6"/>
  <c r="V583" i="6"/>
  <c r="U583" i="6"/>
  <c r="T583" i="6"/>
  <c r="S583" i="6"/>
  <c r="R583" i="6"/>
  <c r="Q583" i="6"/>
  <c r="P583" i="6"/>
  <c r="O583" i="6"/>
  <c r="N583" i="6"/>
  <c r="M583" i="6"/>
  <c r="L583" i="6"/>
  <c r="K583" i="6"/>
  <c r="J583" i="6"/>
  <c r="I583" i="6"/>
  <c r="H583" i="6"/>
  <c r="G583" i="6"/>
  <c r="F583" i="6"/>
  <c r="BC582" i="6"/>
  <c r="BB582" i="6"/>
  <c r="BA582" i="6"/>
  <c r="AZ582" i="6"/>
  <c r="AY582" i="6"/>
  <c r="AX582" i="6"/>
  <c r="AW582" i="6"/>
  <c r="AV582" i="6"/>
  <c r="AU582" i="6"/>
  <c r="AT582" i="6"/>
  <c r="AS582" i="6"/>
  <c r="AR582" i="6"/>
  <c r="AQ582" i="6"/>
  <c r="AP582" i="6"/>
  <c r="AO582" i="6"/>
  <c r="AN582" i="6"/>
  <c r="AM582" i="6"/>
  <c r="AL582" i="6"/>
  <c r="AK582" i="6"/>
  <c r="AJ582" i="6"/>
  <c r="AI582" i="6"/>
  <c r="AH582" i="6"/>
  <c r="AG582" i="6"/>
  <c r="AF582" i="6"/>
  <c r="AE582" i="6"/>
  <c r="AD582" i="6"/>
  <c r="AC582" i="6"/>
  <c r="AB582" i="6"/>
  <c r="AA582" i="6"/>
  <c r="Z582" i="6"/>
  <c r="Y582" i="6"/>
  <c r="X582" i="6"/>
  <c r="W582" i="6"/>
  <c r="V582" i="6"/>
  <c r="U582" i="6"/>
  <c r="T582" i="6"/>
  <c r="S582" i="6"/>
  <c r="R582" i="6"/>
  <c r="Q582" i="6"/>
  <c r="P582" i="6"/>
  <c r="O582" i="6"/>
  <c r="N582" i="6"/>
  <c r="M582" i="6"/>
  <c r="L582" i="6"/>
  <c r="K582" i="6"/>
  <c r="J582" i="6"/>
  <c r="I582" i="6"/>
  <c r="H582" i="6"/>
  <c r="G582" i="6"/>
  <c r="F582" i="6"/>
  <c r="BC581" i="6"/>
  <c r="BB581" i="6"/>
  <c r="BA581" i="6"/>
  <c r="AZ581" i="6"/>
  <c r="AY581" i="6"/>
  <c r="AX581" i="6"/>
  <c r="AW581" i="6"/>
  <c r="AV581" i="6"/>
  <c r="AU581" i="6"/>
  <c r="AT581" i="6"/>
  <c r="AS581" i="6"/>
  <c r="AR581" i="6"/>
  <c r="AQ581" i="6"/>
  <c r="AP581" i="6"/>
  <c r="AO581" i="6"/>
  <c r="AN581" i="6"/>
  <c r="AM581" i="6"/>
  <c r="AL581" i="6"/>
  <c r="AK581" i="6"/>
  <c r="AJ581" i="6"/>
  <c r="AI581" i="6"/>
  <c r="AH581" i="6"/>
  <c r="AG581" i="6"/>
  <c r="AF581" i="6"/>
  <c r="AE581" i="6"/>
  <c r="AD581" i="6"/>
  <c r="AC581" i="6"/>
  <c r="AB581" i="6"/>
  <c r="AA581" i="6"/>
  <c r="Z581" i="6"/>
  <c r="Y581" i="6"/>
  <c r="X581" i="6"/>
  <c r="W581" i="6"/>
  <c r="V581" i="6"/>
  <c r="U581" i="6"/>
  <c r="T581" i="6"/>
  <c r="S581" i="6"/>
  <c r="R581" i="6"/>
  <c r="Q581" i="6"/>
  <c r="P581" i="6"/>
  <c r="O581" i="6"/>
  <c r="N581" i="6"/>
  <c r="M581" i="6"/>
  <c r="L581" i="6"/>
  <c r="K581" i="6"/>
  <c r="J581" i="6"/>
  <c r="I581" i="6"/>
  <c r="H581" i="6"/>
  <c r="G581" i="6"/>
  <c r="F581" i="6"/>
  <c r="BC580" i="6"/>
  <c r="BB580" i="6"/>
  <c r="BA580" i="6"/>
  <c r="AZ580" i="6"/>
  <c r="AY580" i="6"/>
  <c r="AX580" i="6"/>
  <c r="AW580" i="6"/>
  <c r="AV580" i="6"/>
  <c r="AU580" i="6"/>
  <c r="AT580" i="6"/>
  <c r="AS580" i="6"/>
  <c r="AR580" i="6"/>
  <c r="AQ580" i="6"/>
  <c r="AP580" i="6"/>
  <c r="AO580" i="6"/>
  <c r="AN580" i="6"/>
  <c r="AM580" i="6"/>
  <c r="AL580" i="6"/>
  <c r="AK580" i="6"/>
  <c r="AJ580" i="6"/>
  <c r="AI580" i="6"/>
  <c r="AH580" i="6"/>
  <c r="AG580" i="6"/>
  <c r="AF580" i="6"/>
  <c r="AE580" i="6"/>
  <c r="AD580" i="6"/>
  <c r="AC580" i="6"/>
  <c r="AB580" i="6"/>
  <c r="AA580" i="6"/>
  <c r="Z580" i="6"/>
  <c r="Y580" i="6"/>
  <c r="X580" i="6"/>
  <c r="W580" i="6"/>
  <c r="V580" i="6"/>
  <c r="U580" i="6"/>
  <c r="T580" i="6"/>
  <c r="S580" i="6"/>
  <c r="R580" i="6"/>
  <c r="Q580" i="6"/>
  <c r="P580" i="6"/>
  <c r="O580" i="6"/>
  <c r="N580" i="6"/>
  <c r="M580" i="6"/>
  <c r="L580" i="6"/>
  <c r="K580" i="6"/>
  <c r="J580" i="6"/>
  <c r="I580" i="6"/>
  <c r="H580" i="6"/>
  <c r="G580" i="6"/>
  <c r="F580" i="6"/>
  <c r="BC579" i="6"/>
  <c r="BB579" i="6"/>
  <c r="BA579" i="6"/>
  <c r="AZ579" i="6"/>
  <c r="AY579" i="6"/>
  <c r="AX579" i="6"/>
  <c r="AW579" i="6"/>
  <c r="AV579" i="6"/>
  <c r="AU579" i="6"/>
  <c r="AT579" i="6"/>
  <c r="AS579" i="6"/>
  <c r="AR579" i="6"/>
  <c r="AQ579" i="6"/>
  <c r="AP579" i="6"/>
  <c r="AO579" i="6"/>
  <c r="AN579" i="6"/>
  <c r="AM579" i="6"/>
  <c r="AL579" i="6"/>
  <c r="AK579" i="6"/>
  <c r="AJ579" i="6"/>
  <c r="AI579" i="6"/>
  <c r="AH579" i="6"/>
  <c r="AG579" i="6"/>
  <c r="AF579" i="6"/>
  <c r="AE579" i="6"/>
  <c r="AD579" i="6"/>
  <c r="AC579" i="6"/>
  <c r="AB579" i="6"/>
  <c r="AA579" i="6"/>
  <c r="Z579" i="6"/>
  <c r="Y579" i="6"/>
  <c r="X579" i="6"/>
  <c r="W579" i="6"/>
  <c r="V579" i="6"/>
  <c r="U579" i="6"/>
  <c r="T579" i="6"/>
  <c r="S579" i="6"/>
  <c r="R579" i="6"/>
  <c r="Q579" i="6"/>
  <c r="P579" i="6"/>
  <c r="O579" i="6"/>
  <c r="N579" i="6"/>
  <c r="M579" i="6"/>
  <c r="L579" i="6"/>
  <c r="K579" i="6"/>
  <c r="J579" i="6"/>
  <c r="I579" i="6"/>
  <c r="H579" i="6"/>
  <c r="G579" i="6"/>
  <c r="F579" i="6"/>
  <c r="BC578" i="6"/>
  <c r="BB578" i="6"/>
  <c r="BA578" i="6"/>
  <c r="AZ578" i="6"/>
  <c r="AY578" i="6"/>
  <c r="AX578" i="6"/>
  <c r="AW578" i="6"/>
  <c r="AV578" i="6"/>
  <c r="AU578" i="6"/>
  <c r="AT578" i="6"/>
  <c r="AS578" i="6"/>
  <c r="AR578" i="6"/>
  <c r="AQ578" i="6"/>
  <c r="AP578" i="6"/>
  <c r="AO578" i="6"/>
  <c r="AN578" i="6"/>
  <c r="AM578" i="6"/>
  <c r="AL578" i="6"/>
  <c r="AK578" i="6"/>
  <c r="AJ578" i="6"/>
  <c r="AI578" i="6"/>
  <c r="AH578" i="6"/>
  <c r="AG578" i="6"/>
  <c r="AF578" i="6"/>
  <c r="AE578" i="6"/>
  <c r="AD578" i="6"/>
  <c r="AC578" i="6"/>
  <c r="AB578" i="6"/>
  <c r="AA578" i="6"/>
  <c r="Z578" i="6"/>
  <c r="Y578" i="6"/>
  <c r="X578" i="6"/>
  <c r="W578" i="6"/>
  <c r="V578" i="6"/>
  <c r="U578" i="6"/>
  <c r="T578" i="6"/>
  <c r="S578" i="6"/>
  <c r="R578" i="6"/>
  <c r="Q578" i="6"/>
  <c r="P578" i="6"/>
  <c r="O578" i="6"/>
  <c r="N578" i="6"/>
  <c r="M578" i="6"/>
  <c r="L578" i="6"/>
  <c r="K578" i="6"/>
  <c r="J578" i="6"/>
  <c r="I578" i="6"/>
  <c r="H578" i="6"/>
  <c r="G578" i="6"/>
  <c r="F578" i="6"/>
  <c r="BC577" i="6"/>
  <c r="BB577" i="6"/>
  <c r="BA577" i="6"/>
  <c r="AZ577" i="6"/>
  <c r="AY577" i="6"/>
  <c r="AX577" i="6"/>
  <c r="AW577" i="6"/>
  <c r="AV577" i="6"/>
  <c r="AU577" i="6"/>
  <c r="AT577" i="6"/>
  <c r="AS577" i="6"/>
  <c r="AR577" i="6"/>
  <c r="AQ577" i="6"/>
  <c r="AP577" i="6"/>
  <c r="AO577" i="6"/>
  <c r="AN577" i="6"/>
  <c r="AM577" i="6"/>
  <c r="AL577" i="6"/>
  <c r="AK577" i="6"/>
  <c r="AJ577" i="6"/>
  <c r="AI577" i="6"/>
  <c r="AH577" i="6"/>
  <c r="AG577" i="6"/>
  <c r="AF577" i="6"/>
  <c r="AE577" i="6"/>
  <c r="AD577" i="6"/>
  <c r="AC577" i="6"/>
  <c r="AB577" i="6"/>
  <c r="AA577" i="6"/>
  <c r="Z577" i="6"/>
  <c r="Y577" i="6"/>
  <c r="X577" i="6"/>
  <c r="W577" i="6"/>
  <c r="V577" i="6"/>
  <c r="U577" i="6"/>
  <c r="T577" i="6"/>
  <c r="S577" i="6"/>
  <c r="R577" i="6"/>
  <c r="Q577" i="6"/>
  <c r="P577" i="6"/>
  <c r="O577" i="6"/>
  <c r="N577" i="6"/>
  <c r="M577" i="6"/>
  <c r="L577" i="6"/>
  <c r="K577" i="6"/>
  <c r="J577" i="6"/>
  <c r="I577" i="6"/>
  <c r="H577" i="6"/>
  <c r="G577" i="6"/>
  <c r="F577" i="6"/>
  <c r="BC576" i="6"/>
  <c r="BB576" i="6"/>
  <c r="BA576" i="6"/>
  <c r="AZ576" i="6"/>
  <c r="AY576" i="6"/>
  <c r="AX576" i="6"/>
  <c r="AW576" i="6"/>
  <c r="AV576" i="6"/>
  <c r="AU576" i="6"/>
  <c r="AT576" i="6"/>
  <c r="AS576" i="6"/>
  <c r="AR576" i="6"/>
  <c r="AQ576" i="6"/>
  <c r="AP576" i="6"/>
  <c r="AO576" i="6"/>
  <c r="AN576" i="6"/>
  <c r="AM576" i="6"/>
  <c r="AL576" i="6"/>
  <c r="AK576" i="6"/>
  <c r="AJ576" i="6"/>
  <c r="AI576" i="6"/>
  <c r="AH576" i="6"/>
  <c r="AG576" i="6"/>
  <c r="AF576" i="6"/>
  <c r="AE576" i="6"/>
  <c r="AD576" i="6"/>
  <c r="AC576" i="6"/>
  <c r="AB576" i="6"/>
  <c r="AA576" i="6"/>
  <c r="Z576" i="6"/>
  <c r="Y576" i="6"/>
  <c r="X576" i="6"/>
  <c r="W576" i="6"/>
  <c r="V576" i="6"/>
  <c r="U576" i="6"/>
  <c r="T576" i="6"/>
  <c r="S576" i="6"/>
  <c r="R576" i="6"/>
  <c r="Q576" i="6"/>
  <c r="P576" i="6"/>
  <c r="O576" i="6"/>
  <c r="N576" i="6"/>
  <c r="M576" i="6"/>
  <c r="L576" i="6"/>
  <c r="K576" i="6"/>
  <c r="J576" i="6"/>
  <c r="I576" i="6"/>
  <c r="H576" i="6"/>
  <c r="G576" i="6"/>
  <c r="F576" i="6"/>
  <c r="BC575" i="6"/>
  <c r="BB575" i="6"/>
  <c r="BA575" i="6"/>
  <c r="AZ575" i="6"/>
  <c r="AY575" i="6"/>
  <c r="AX575" i="6"/>
  <c r="AW575" i="6"/>
  <c r="AV575" i="6"/>
  <c r="AU575" i="6"/>
  <c r="AT575" i="6"/>
  <c r="AS575" i="6"/>
  <c r="AR575" i="6"/>
  <c r="AQ575" i="6"/>
  <c r="AP575" i="6"/>
  <c r="AO575" i="6"/>
  <c r="AN575" i="6"/>
  <c r="AM575" i="6"/>
  <c r="AL575" i="6"/>
  <c r="AK575" i="6"/>
  <c r="AJ575" i="6"/>
  <c r="AI575" i="6"/>
  <c r="AH575" i="6"/>
  <c r="AG575" i="6"/>
  <c r="AF575" i="6"/>
  <c r="AE575" i="6"/>
  <c r="AD575" i="6"/>
  <c r="AC575" i="6"/>
  <c r="AB575" i="6"/>
  <c r="AA575" i="6"/>
  <c r="Z575" i="6"/>
  <c r="Y575" i="6"/>
  <c r="X575" i="6"/>
  <c r="W575" i="6"/>
  <c r="V575" i="6"/>
  <c r="U575" i="6"/>
  <c r="T575" i="6"/>
  <c r="S575" i="6"/>
  <c r="R575" i="6"/>
  <c r="Q575" i="6"/>
  <c r="P575" i="6"/>
  <c r="O575" i="6"/>
  <c r="N575" i="6"/>
  <c r="M575" i="6"/>
  <c r="L575" i="6"/>
  <c r="K575" i="6"/>
  <c r="J575" i="6"/>
  <c r="I575" i="6"/>
  <c r="H575" i="6"/>
  <c r="G575" i="6"/>
  <c r="F575" i="6"/>
  <c r="BC574" i="6"/>
  <c r="BB574" i="6"/>
  <c r="BA574" i="6"/>
  <c r="AZ574" i="6"/>
  <c r="AY574" i="6"/>
  <c r="AX574" i="6"/>
  <c r="AW574" i="6"/>
  <c r="AV574" i="6"/>
  <c r="AU574" i="6"/>
  <c r="AT574" i="6"/>
  <c r="AS574" i="6"/>
  <c r="AR574" i="6"/>
  <c r="AQ574" i="6"/>
  <c r="AP574" i="6"/>
  <c r="AO574" i="6"/>
  <c r="AN574" i="6"/>
  <c r="AM574" i="6"/>
  <c r="AL574" i="6"/>
  <c r="AK574" i="6"/>
  <c r="AJ574" i="6"/>
  <c r="AI574" i="6"/>
  <c r="AH574" i="6"/>
  <c r="AG574" i="6"/>
  <c r="AF574" i="6"/>
  <c r="AE574" i="6"/>
  <c r="AD574" i="6"/>
  <c r="AC574" i="6"/>
  <c r="AB574" i="6"/>
  <c r="AA574" i="6"/>
  <c r="Z574" i="6"/>
  <c r="Y574" i="6"/>
  <c r="X574" i="6"/>
  <c r="W574" i="6"/>
  <c r="V574" i="6"/>
  <c r="U574" i="6"/>
  <c r="T574" i="6"/>
  <c r="S574" i="6"/>
  <c r="R574" i="6"/>
  <c r="Q574" i="6"/>
  <c r="P574" i="6"/>
  <c r="O574" i="6"/>
  <c r="N574" i="6"/>
  <c r="M574" i="6"/>
  <c r="L574" i="6"/>
  <c r="K574" i="6"/>
  <c r="J574" i="6"/>
  <c r="I574" i="6"/>
  <c r="H574" i="6"/>
  <c r="G574" i="6"/>
  <c r="F574" i="6"/>
  <c r="BC573" i="6"/>
  <c r="BB573" i="6"/>
  <c r="BA573" i="6"/>
  <c r="AZ573" i="6"/>
  <c r="AY573" i="6"/>
  <c r="AX573" i="6"/>
  <c r="AW573" i="6"/>
  <c r="AV573" i="6"/>
  <c r="AU573" i="6"/>
  <c r="AT573" i="6"/>
  <c r="AS573" i="6"/>
  <c r="AR573" i="6"/>
  <c r="AQ573" i="6"/>
  <c r="AP573" i="6"/>
  <c r="AO573" i="6"/>
  <c r="AN573" i="6"/>
  <c r="AM573" i="6"/>
  <c r="AL573" i="6"/>
  <c r="AK573" i="6"/>
  <c r="AJ573" i="6"/>
  <c r="AI573" i="6"/>
  <c r="AH573" i="6"/>
  <c r="AG573" i="6"/>
  <c r="AF573" i="6"/>
  <c r="AE573" i="6"/>
  <c r="AD573" i="6"/>
  <c r="AC573" i="6"/>
  <c r="AB573" i="6"/>
  <c r="AA573" i="6"/>
  <c r="Z573" i="6"/>
  <c r="Y573" i="6"/>
  <c r="X573" i="6"/>
  <c r="W573" i="6"/>
  <c r="V573" i="6"/>
  <c r="U573" i="6"/>
  <c r="T573" i="6"/>
  <c r="S573" i="6"/>
  <c r="R573" i="6"/>
  <c r="Q573" i="6"/>
  <c r="P573" i="6"/>
  <c r="O573" i="6"/>
  <c r="N573" i="6"/>
  <c r="M573" i="6"/>
  <c r="L573" i="6"/>
  <c r="K573" i="6"/>
  <c r="J573" i="6"/>
  <c r="I573" i="6"/>
  <c r="H573" i="6"/>
  <c r="G573" i="6"/>
  <c r="F573" i="6"/>
  <c r="BC572" i="6"/>
  <c r="BB572" i="6"/>
  <c r="BA572" i="6"/>
  <c r="AZ572" i="6"/>
  <c r="AY572" i="6"/>
  <c r="AX572" i="6"/>
  <c r="AW572" i="6"/>
  <c r="AV572" i="6"/>
  <c r="AU572" i="6"/>
  <c r="AT572" i="6"/>
  <c r="AS572" i="6"/>
  <c r="AR572" i="6"/>
  <c r="AQ572" i="6"/>
  <c r="AP572" i="6"/>
  <c r="AO572" i="6"/>
  <c r="AN572" i="6"/>
  <c r="AM572" i="6"/>
  <c r="AL572" i="6"/>
  <c r="AK572" i="6"/>
  <c r="AJ572" i="6"/>
  <c r="AI572" i="6"/>
  <c r="AH572" i="6"/>
  <c r="AG572" i="6"/>
  <c r="AF572" i="6"/>
  <c r="AE572" i="6"/>
  <c r="AD572" i="6"/>
  <c r="AC572" i="6"/>
  <c r="AB572" i="6"/>
  <c r="AA572" i="6"/>
  <c r="Z572" i="6"/>
  <c r="Y572" i="6"/>
  <c r="X572" i="6"/>
  <c r="W572" i="6"/>
  <c r="V572" i="6"/>
  <c r="U572" i="6"/>
  <c r="T572" i="6"/>
  <c r="S572" i="6"/>
  <c r="R572" i="6"/>
  <c r="Q572" i="6"/>
  <c r="P572" i="6"/>
  <c r="O572" i="6"/>
  <c r="N572" i="6"/>
  <c r="M572" i="6"/>
  <c r="L572" i="6"/>
  <c r="K572" i="6"/>
  <c r="J572" i="6"/>
  <c r="I572" i="6"/>
  <c r="H572" i="6"/>
  <c r="G572" i="6"/>
  <c r="F572" i="6"/>
  <c r="D572" i="6"/>
  <c r="D573" i="6"/>
  <c r="D574" i="6"/>
  <c r="D575" i="6"/>
  <c r="D576" i="6"/>
  <c r="D577" i="6"/>
  <c r="D578" i="6"/>
  <c r="D579" i="6"/>
  <c r="D580" i="6"/>
  <c r="D581" i="6"/>
  <c r="D582" i="6"/>
  <c r="D583" i="6"/>
  <c r="D584" i="6"/>
  <c r="D585" i="6"/>
  <c r="D586" i="6"/>
  <c r="D587" i="6"/>
  <c r="D588" i="6"/>
  <c r="D589" i="6"/>
  <c r="D590" i="6"/>
  <c r="D591" i="6"/>
  <c r="D592" i="6"/>
  <c r="D593" i="6"/>
  <c r="D594" i="6"/>
  <c r="D595" i="6"/>
  <c r="D596" i="6"/>
  <c r="D597" i="6"/>
  <c r="D598" i="6"/>
  <c r="D599" i="6"/>
  <c r="D600" i="6"/>
  <c r="D601" i="6"/>
  <c r="D602" i="6"/>
  <c r="D603" i="6"/>
  <c r="D604" i="6"/>
  <c r="D605" i="6"/>
  <c r="D606" i="6"/>
  <c r="D607" i="6"/>
  <c r="D608" i="6"/>
  <c r="D609" i="6"/>
  <c r="D610" i="6"/>
  <c r="D611" i="6"/>
  <c r="D612" i="6"/>
  <c r="D613" i="6"/>
  <c r="D614" i="6"/>
  <c r="D615" i="6"/>
  <c r="D616" i="6"/>
  <c r="D617" i="6"/>
  <c r="D618" i="6"/>
  <c r="D619" i="6"/>
  <c r="D620" i="6"/>
  <c r="D621" i="6"/>
  <c r="D622" i="6"/>
  <c r="D623" i="6"/>
  <c r="D624" i="6"/>
  <c r="D625" i="6"/>
  <c r="D626" i="6"/>
  <c r="D627" i="6"/>
  <c r="D628" i="6"/>
  <c r="D629" i="6"/>
  <c r="D630" i="6"/>
  <c r="D631" i="6"/>
  <c r="D632" i="6"/>
  <c r="D633" i="6"/>
  <c r="D634" i="6"/>
  <c r="D635" i="6"/>
  <c r="D636" i="6"/>
  <c r="D637" i="6"/>
  <c r="D638" i="6"/>
  <c r="D639" i="6"/>
  <c r="D640" i="6"/>
  <c r="D641" i="6"/>
  <c r="D642" i="6"/>
  <c r="D643" i="6"/>
  <c r="D644" i="6"/>
  <c r="D645" i="6"/>
  <c r="D646" i="6"/>
  <c r="D647" i="6"/>
  <c r="D648" i="6"/>
  <c r="D649" i="6"/>
  <c r="D650" i="6"/>
  <c r="D651" i="6"/>
  <c r="D652" i="6"/>
  <c r="D653" i="6"/>
  <c r="D654" i="6"/>
  <c r="D655" i="6"/>
  <c r="D656" i="6"/>
  <c r="D657" i="6"/>
  <c r="D658" i="6"/>
  <c r="D659" i="6"/>
  <c r="D660" i="6"/>
  <c r="D661" i="6"/>
  <c r="D662" i="6"/>
  <c r="D663" i="6"/>
  <c r="D664" i="6"/>
  <c r="D665" i="6"/>
  <c r="C665" i="6"/>
  <c r="C664" i="6"/>
  <c r="C663" i="6"/>
  <c r="C662" i="6"/>
  <c r="C661" i="6"/>
  <c r="C660" i="6"/>
  <c r="C659" i="6"/>
  <c r="C658" i="6"/>
  <c r="C657" i="6"/>
  <c r="C656" i="6"/>
  <c r="C655" i="6"/>
  <c r="C654" i="6"/>
  <c r="C653" i="6"/>
  <c r="C652" i="6"/>
  <c r="C651" i="6"/>
  <c r="C650" i="6"/>
  <c r="C649" i="6"/>
  <c r="C648" i="6"/>
  <c r="C647" i="6"/>
  <c r="C646" i="6"/>
  <c r="C645" i="6"/>
  <c r="C644" i="6"/>
  <c r="C643" i="6"/>
  <c r="C642" i="6"/>
  <c r="C641" i="6"/>
  <c r="C640" i="6"/>
  <c r="C639" i="6"/>
  <c r="C638" i="6"/>
  <c r="C637" i="6"/>
  <c r="C636" i="6"/>
  <c r="C635" i="6"/>
  <c r="C634" i="6"/>
  <c r="C633" i="6"/>
  <c r="C632" i="6"/>
  <c r="C631" i="6"/>
  <c r="C630" i="6"/>
  <c r="C629" i="6"/>
  <c r="C628" i="6"/>
  <c r="C627" i="6"/>
  <c r="C626" i="6"/>
  <c r="C625" i="6"/>
  <c r="C624" i="6"/>
  <c r="C623" i="6"/>
  <c r="C622" i="6"/>
  <c r="C621" i="6"/>
  <c r="C620" i="6"/>
  <c r="C619" i="6"/>
  <c r="C618" i="6"/>
  <c r="C617" i="6"/>
  <c r="C616" i="6"/>
  <c r="C615" i="6"/>
  <c r="C614" i="6"/>
  <c r="C613" i="6"/>
  <c r="C612" i="6"/>
  <c r="C611" i="6"/>
  <c r="C610" i="6"/>
  <c r="C609" i="6"/>
  <c r="C608" i="6"/>
  <c r="C607" i="6"/>
  <c r="C606" i="6"/>
  <c r="C605" i="6"/>
  <c r="C604" i="6"/>
  <c r="C603" i="6"/>
  <c r="C602" i="6"/>
  <c r="C601" i="6"/>
  <c r="C600" i="6"/>
  <c r="C599" i="6"/>
  <c r="C598" i="6"/>
  <c r="C597" i="6"/>
  <c r="C596" i="6"/>
  <c r="C595" i="6"/>
  <c r="C594" i="6"/>
  <c r="C593" i="6"/>
  <c r="C592" i="6"/>
  <c r="C591" i="6"/>
  <c r="C590" i="6"/>
  <c r="C589" i="6"/>
  <c r="C588" i="6"/>
  <c r="C587" i="6"/>
  <c r="C586" i="6"/>
  <c r="C585" i="6"/>
  <c r="C584" i="6"/>
  <c r="C583" i="6"/>
  <c r="C582" i="6"/>
  <c r="C581" i="6"/>
  <c r="C580" i="6"/>
  <c r="C579" i="6"/>
  <c r="C578" i="6"/>
  <c r="C577" i="6"/>
  <c r="C576" i="6"/>
  <c r="C575" i="6"/>
  <c r="C574" i="6"/>
  <c r="C573" i="6"/>
  <c r="C572" i="6"/>
  <c r="E276" i="6"/>
  <c r="E54" i="6"/>
  <c r="E80" i="6"/>
  <c r="E202" i="6"/>
  <c r="K572" i="5"/>
  <c r="L572" i="5"/>
  <c r="N572" i="5"/>
  <c r="O572" i="5"/>
  <c r="Y572" i="5"/>
  <c r="Z572" i="5"/>
  <c r="AH572" i="5"/>
  <c r="AI572" i="5"/>
  <c r="AK572" i="5"/>
  <c r="AL572" i="5"/>
  <c r="AQ572" i="5"/>
  <c r="AR572" i="5"/>
  <c r="AY572" i="5"/>
  <c r="AZ572" i="5"/>
  <c r="BB572" i="5"/>
  <c r="BC572" i="5"/>
  <c r="BE572" i="5"/>
  <c r="BF572" i="5"/>
  <c r="BI572" i="5"/>
  <c r="BJ572" i="5"/>
  <c r="BL572" i="5"/>
  <c r="BM572" i="5"/>
  <c r="BQ572" i="5"/>
  <c r="BR572" i="5"/>
  <c r="BT572" i="5"/>
  <c r="BU572" i="5"/>
  <c r="CA572" i="5"/>
  <c r="CB572" i="5"/>
  <c r="CI572" i="5"/>
  <c r="CJ572" i="5"/>
  <c r="CP572" i="5"/>
  <c r="CQ572" i="5"/>
  <c r="CT572" i="5"/>
  <c r="DA572" i="5"/>
  <c r="DJ572" i="5"/>
  <c r="DK572" i="5"/>
  <c r="DN572" i="5"/>
  <c r="DO572" i="5"/>
  <c r="DS572" i="5"/>
  <c r="DT572" i="5"/>
  <c r="DX572" i="5"/>
  <c r="DY572" i="5"/>
  <c r="EB572" i="5"/>
  <c r="EC572" i="5"/>
  <c r="EE572" i="5"/>
  <c r="K573" i="5"/>
  <c r="L573" i="5"/>
  <c r="N573" i="5"/>
  <c r="O573" i="5"/>
  <c r="Y573" i="5"/>
  <c r="Z573" i="5"/>
  <c r="AH573" i="5"/>
  <c r="AI573" i="5"/>
  <c r="AK573" i="5"/>
  <c r="AL573" i="5"/>
  <c r="AQ573" i="5"/>
  <c r="AR573" i="5"/>
  <c r="AY573" i="5"/>
  <c r="AZ573" i="5"/>
  <c r="BB573" i="5"/>
  <c r="BC573" i="5"/>
  <c r="BE573" i="5"/>
  <c r="BF573" i="5"/>
  <c r="BI573" i="5"/>
  <c r="BJ573" i="5"/>
  <c r="BL573" i="5"/>
  <c r="BM573" i="5"/>
  <c r="BQ573" i="5"/>
  <c r="BR573" i="5"/>
  <c r="BT573" i="5"/>
  <c r="BU573" i="5"/>
  <c r="CA573" i="5"/>
  <c r="CB573" i="5"/>
  <c r="CI573" i="5"/>
  <c r="CJ573" i="5"/>
  <c r="CP573" i="5"/>
  <c r="CQ573" i="5"/>
  <c r="CT573" i="5"/>
  <c r="DA573" i="5"/>
  <c r="DJ573" i="5"/>
  <c r="DK573" i="5"/>
  <c r="DN573" i="5"/>
  <c r="DO573" i="5"/>
  <c r="DS573" i="5"/>
  <c r="DT573" i="5"/>
  <c r="DX573" i="5"/>
  <c r="DY573" i="5"/>
  <c r="EB573" i="5"/>
  <c r="EC573" i="5"/>
  <c r="EE573" i="5"/>
  <c r="K574" i="5"/>
  <c r="L574" i="5"/>
  <c r="N574" i="5"/>
  <c r="O574" i="5"/>
  <c r="Y574" i="5"/>
  <c r="Z574" i="5"/>
  <c r="AH574" i="5"/>
  <c r="AI574" i="5"/>
  <c r="AK574" i="5"/>
  <c r="AL574" i="5"/>
  <c r="AQ574" i="5"/>
  <c r="AR574" i="5"/>
  <c r="AY574" i="5"/>
  <c r="AZ574" i="5"/>
  <c r="BB574" i="5"/>
  <c r="BC574" i="5"/>
  <c r="BE574" i="5"/>
  <c r="BF574" i="5"/>
  <c r="BI574" i="5"/>
  <c r="BJ574" i="5"/>
  <c r="BL574" i="5"/>
  <c r="BM574" i="5"/>
  <c r="BQ574" i="5"/>
  <c r="BR574" i="5"/>
  <c r="BT574" i="5"/>
  <c r="BU574" i="5"/>
  <c r="CA574" i="5"/>
  <c r="CB574" i="5"/>
  <c r="CI574" i="5"/>
  <c r="CJ574" i="5"/>
  <c r="CP574" i="5"/>
  <c r="CQ574" i="5"/>
  <c r="CT574" i="5"/>
  <c r="DA574" i="5"/>
  <c r="DJ574" i="5"/>
  <c r="DK574" i="5"/>
  <c r="DN574" i="5"/>
  <c r="DO574" i="5"/>
  <c r="DS574" i="5"/>
  <c r="DT574" i="5"/>
  <c r="DX574" i="5"/>
  <c r="DY574" i="5"/>
  <c r="EB574" i="5"/>
  <c r="EC574" i="5"/>
  <c r="EE574" i="5"/>
  <c r="K575" i="5"/>
  <c r="L575" i="5"/>
  <c r="N575" i="5"/>
  <c r="O575" i="5"/>
  <c r="Y575" i="5"/>
  <c r="Z575" i="5"/>
  <c r="AH575" i="5"/>
  <c r="AI575" i="5"/>
  <c r="AK575" i="5"/>
  <c r="AL575" i="5"/>
  <c r="AQ575" i="5"/>
  <c r="AR575" i="5"/>
  <c r="AY575" i="5"/>
  <c r="AZ575" i="5"/>
  <c r="BB575" i="5"/>
  <c r="BC575" i="5"/>
  <c r="BE575" i="5"/>
  <c r="BF575" i="5"/>
  <c r="BI575" i="5"/>
  <c r="BJ575" i="5"/>
  <c r="BL575" i="5"/>
  <c r="BM575" i="5"/>
  <c r="BQ575" i="5"/>
  <c r="BR575" i="5"/>
  <c r="BT575" i="5"/>
  <c r="BU575" i="5"/>
  <c r="CA575" i="5"/>
  <c r="CB575" i="5"/>
  <c r="CI575" i="5"/>
  <c r="CJ575" i="5"/>
  <c r="CP575" i="5"/>
  <c r="CQ575" i="5"/>
  <c r="CT575" i="5"/>
  <c r="DA575" i="5"/>
  <c r="DJ575" i="5"/>
  <c r="DK575" i="5"/>
  <c r="DN575" i="5"/>
  <c r="DO575" i="5"/>
  <c r="DS575" i="5"/>
  <c r="DT575" i="5"/>
  <c r="DX575" i="5"/>
  <c r="DY575" i="5"/>
  <c r="EB575" i="5"/>
  <c r="EC575" i="5"/>
  <c r="EE575" i="5"/>
  <c r="K576" i="5"/>
  <c r="L576" i="5"/>
  <c r="N576" i="5"/>
  <c r="O576" i="5"/>
  <c r="Y576" i="5"/>
  <c r="Z576" i="5"/>
  <c r="AH576" i="5"/>
  <c r="AI576" i="5"/>
  <c r="AK576" i="5"/>
  <c r="AL576" i="5"/>
  <c r="AQ576" i="5"/>
  <c r="AR576" i="5"/>
  <c r="AY576" i="5"/>
  <c r="AZ576" i="5"/>
  <c r="BB576" i="5"/>
  <c r="BC576" i="5"/>
  <c r="BE576" i="5"/>
  <c r="BF576" i="5"/>
  <c r="BI576" i="5"/>
  <c r="BJ576" i="5"/>
  <c r="BL576" i="5"/>
  <c r="BM576" i="5"/>
  <c r="BQ576" i="5"/>
  <c r="BR576" i="5"/>
  <c r="BT576" i="5"/>
  <c r="BU576" i="5"/>
  <c r="CA576" i="5"/>
  <c r="CB576" i="5"/>
  <c r="CI576" i="5"/>
  <c r="CJ576" i="5"/>
  <c r="CP576" i="5"/>
  <c r="CQ576" i="5"/>
  <c r="CT576" i="5"/>
  <c r="DA576" i="5"/>
  <c r="DJ576" i="5"/>
  <c r="DK576" i="5"/>
  <c r="DN576" i="5"/>
  <c r="DO576" i="5"/>
  <c r="DS576" i="5"/>
  <c r="DT576" i="5"/>
  <c r="DX576" i="5"/>
  <c r="DY576" i="5"/>
  <c r="EB576" i="5"/>
  <c r="EC576" i="5"/>
  <c r="EE576" i="5"/>
  <c r="K577" i="5"/>
  <c r="L577" i="5"/>
  <c r="N577" i="5"/>
  <c r="O577" i="5"/>
  <c r="Y577" i="5"/>
  <c r="Z577" i="5"/>
  <c r="AH577" i="5"/>
  <c r="AI577" i="5"/>
  <c r="AK577" i="5"/>
  <c r="AL577" i="5"/>
  <c r="AQ577" i="5"/>
  <c r="AR577" i="5"/>
  <c r="AY577" i="5"/>
  <c r="AZ577" i="5"/>
  <c r="BB577" i="5"/>
  <c r="BC577" i="5"/>
  <c r="BE577" i="5"/>
  <c r="BF577" i="5"/>
  <c r="BI577" i="5"/>
  <c r="BJ577" i="5"/>
  <c r="BL577" i="5"/>
  <c r="BM577" i="5"/>
  <c r="BQ577" i="5"/>
  <c r="BR577" i="5"/>
  <c r="BT577" i="5"/>
  <c r="BU577" i="5"/>
  <c r="CA577" i="5"/>
  <c r="CB577" i="5"/>
  <c r="CI577" i="5"/>
  <c r="CJ577" i="5"/>
  <c r="CP577" i="5"/>
  <c r="CQ577" i="5"/>
  <c r="CT577" i="5"/>
  <c r="DA577" i="5"/>
  <c r="DJ577" i="5"/>
  <c r="DK577" i="5"/>
  <c r="DN577" i="5"/>
  <c r="DO577" i="5"/>
  <c r="DS577" i="5"/>
  <c r="DT577" i="5"/>
  <c r="DX577" i="5"/>
  <c r="DY577" i="5"/>
  <c r="EB577" i="5"/>
  <c r="EC577" i="5"/>
  <c r="EE577" i="5"/>
  <c r="K578" i="5"/>
  <c r="L578" i="5"/>
  <c r="N578" i="5"/>
  <c r="O578" i="5"/>
  <c r="Y578" i="5"/>
  <c r="Z578" i="5"/>
  <c r="AH578" i="5"/>
  <c r="AI578" i="5"/>
  <c r="AK578" i="5"/>
  <c r="AL578" i="5"/>
  <c r="AQ578" i="5"/>
  <c r="AR578" i="5"/>
  <c r="AY578" i="5"/>
  <c r="AZ578" i="5"/>
  <c r="BB578" i="5"/>
  <c r="BC578" i="5"/>
  <c r="BE578" i="5"/>
  <c r="BF578" i="5"/>
  <c r="BI578" i="5"/>
  <c r="BJ578" i="5"/>
  <c r="BL578" i="5"/>
  <c r="BM578" i="5"/>
  <c r="BQ578" i="5"/>
  <c r="BR578" i="5"/>
  <c r="BT578" i="5"/>
  <c r="BU578" i="5"/>
  <c r="CA578" i="5"/>
  <c r="CB578" i="5"/>
  <c r="CI578" i="5"/>
  <c r="CJ578" i="5"/>
  <c r="CP578" i="5"/>
  <c r="CQ578" i="5"/>
  <c r="CT578" i="5"/>
  <c r="DA578" i="5"/>
  <c r="DJ578" i="5"/>
  <c r="DK578" i="5"/>
  <c r="DN578" i="5"/>
  <c r="DO578" i="5"/>
  <c r="DS578" i="5"/>
  <c r="DT578" i="5"/>
  <c r="DX578" i="5"/>
  <c r="DY578" i="5"/>
  <c r="EB578" i="5"/>
  <c r="EC578" i="5"/>
  <c r="EE578" i="5"/>
  <c r="K579" i="5"/>
  <c r="L579" i="5"/>
  <c r="N579" i="5"/>
  <c r="O579" i="5"/>
  <c r="Y579" i="5"/>
  <c r="Z579" i="5"/>
  <c r="AH579" i="5"/>
  <c r="AI579" i="5"/>
  <c r="AK579" i="5"/>
  <c r="AL579" i="5"/>
  <c r="AQ579" i="5"/>
  <c r="AR579" i="5"/>
  <c r="AY579" i="5"/>
  <c r="AZ579" i="5"/>
  <c r="BB579" i="5"/>
  <c r="BC579" i="5"/>
  <c r="BE579" i="5"/>
  <c r="BF579" i="5"/>
  <c r="BI579" i="5"/>
  <c r="BJ579" i="5"/>
  <c r="BL579" i="5"/>
  <c r="BM579" i="5"/>
  <c r="BQ579" i="5"/>
  <c r="BR579" i="5"/>
  <c r="BT579" i="5"/>
  <c r="BU579" i="5"/>
  <c r="CA579" i="5"/>
  <c r="CB579" i="5"/>
  <c r="CI579" i="5"/>
  <c r="CJ579" i="5"/>
  <c r="CP579" i="5"/>
  <c r="CQ579" i="5"/>
  <c r="CT579" i="5"/>
  <c r="DA579" i="5"/>
  <c r="DJ579" i="5"/>
  <c r="DK579" i="5"/>
  <c r="DN579" i="5"/>
  <c r="DO579" i="5"/>
  <c r="DS579" i="5"/>
  <c r="DT579" i="5"/>
  <c r="DX579" i="5"/>
  <c r="DY579" i="5"/>
  <c r="EB579" i="5"/>
  <c r="EC579" i="5"/>
  <c r="EE579" i="5"/>
  <c r="K580" i="5"/>
  <c r="L580" i="5"/>
  <c r="N580" i="5"/>
  <c r="O580" i="5"/>
  <c r="Y580" i="5"/>
  <c r="Z580" i="5"/>
  <c r="AH580" i="5"/>
  <c r="AI580" i="5"/>
  <c r="AK580" i="5"/>
  <c r="AL580" i="5"/>
  <c r="AQ580" i="5"/>
  <c r="AR580" i="5"/>
  <c r="AY580" i="5"/>
  <c r="AZ580" i="5"/>
  <c r="BB580" i="5"/>
  <c r="BC580" i="5"/>
  <c r="BE580" i="5"/>
  <c r="BF580" i="5"/>
  <c r="BI580" i="5"/>
  <c r="BJ580" i="5"/>
  <c r="BL580" i="5"/>
  <c r="BM580" i="5"/>
  <c r="BQ580" i="5"/>
  <c r="BR580" i="5"/>
  <c r="BT580" i="5"/>
  <c r="BU580" i="5"/>
  <c r="CA580" i="5"/>
  <c r="CB580" i="5"/>
  <c r="CI580" i="5"/>
  <c r="CJ580" i="5"/>
  <c r="CP580" i="5"/>
  <c r="CQ580" i="5"/>
  <c r="CT580" i="5"/>
  <c r="DA580" i="5"/>
  <c r="DJ580" i="5"/>
  <c r="DK580" i="5"/>
  <c r="DN580" i="5"/>
  <c r="DO580" i="5"/>
  <c r="DS580" i="5"/>
  <c r="DT580" i="5"/>
  <c r="DX580" i="5"/>
  <c r="DY580" i="5"/>
  <c r="EB580" i="5"/>
  <c r="EC580" i="5"/>
  <c r="EE580" i="5"/>
  <c r="K581" i="5"/>
  <c r="L581" i="5"/>
  <c r="N581" i="5"/>
  <c r="O581" i="5"/>
  <c r="Y581" i="5"/>
  <c r="Z581" i="5"/>
  <c r="AH581" i="5"/>
  <c r="AI581" i="5"/>
  <c r="AK581" i="5"/>
  <c r="AL581" i="5"/>
  <c r="AQ581" i="5"/>
  <c r="AR581" i="5"/>
  <c r="AY581" i="5"/>
  <c r="AZ581" i="5"/>
  <c r="BB581" i="5"/>
  <c r="BC581" i="5"/>
  <c r="BE581" i="5"/>
  <c r="BF581" i="5"/>
  <c r="BI581" i="5"/>
  <c r="BJ581" i="5"/>
  <c r="BL581" i="5"/>
  <c r="BM581" i="5"/>
  <c r="BQ581" i="5"/>
  <c r="BR581" i="5"/>
  <c r="BT581" i="5"/>
  <c r="BU581" i="5"/>
  <c r="CA581" i="5"/>
  <c r="CB581" i="5"/>
  <c r="CI581" i="5"/>
  <c r="CJ581" i="5"/>
  <c r="CP581" i="5"/>
  <c r="CQ581" i="5"/>
  <c r="CT581" i="5"/>
  <c r="DA581" i="5"/>
  <c r="DJ581" i="5"/>
  <c r="DK581" i="5"/>
  <c r="DN581" i="5"/>
  <c r="DO581" i="5"/>
  <c r="DS581" i="5"/>
  <c r="DT581" i="5"/>
  <c r="DX581" i="5"/>
  <c r="DY581" i="5"/>
  <c r="EB581" i="5"/>
  <c r="EC581" i="5"/>
  <c r="EE581" i="5"/>
  <c r="K582" i="5"/>
  <c r="L582" i="5"/>
  <c r="N582" i="5"/>
  <c r="O582" i="5"/>
  <c r="Y582" i="5"/>
  <c r="Z582" i="5"/>
  <c r="AH582" i="5"/>
  <c r="AI582" i="5"/>
  <c r="AK582" i="5"/>
  <c r="AL582" i="5"/>
  <c r="AQ582" i="5"/>
  <c r="AR582" i="5"/>
  <c r="AY582" i="5"/>
  <c r="AZ582" i="5"/>
  <c r="BB582" i="5"/>
  <c r="BC582" i="5"/>
  <c r="BE582" i="5"/>
  <c r="BF582" i="5"/>
  <c r="BI582" i="5"/>
  <c r="BJ582" i="5"/>
  <c r="BL582" i="5"/>
  <c r="BM582" i="5"/>
  <c r="BQ582" i="5"/>
  <c r="BR582" i="5"/>
  <c r="BT582" i="5"/>
  <c r="BU582" i="5"/>
  <c r="CA582" i="5"/>
  <c r="CB582" i="5"/>
  <c r="CI582" i="5"/>
  <c r="CJ582" i="5"/>
  <c r="CP582" i="5"/>
  <c r="CQ582" i="5"/>
  <c r="CT582" i="5"/>
  <c r="DA582" i="5"/>
  <c r="DJ582" i="5"/>
  <c r="DK582" i="5"/>
  <c r="DN582" i="5"/>
  <c r="DO582" i="5"/>
  <c r="DS582" i="5"/>
  <c r="DT582" i="5"/>
  <c r="DX582" i="5"/>
  <c r="DY582" i="5"/>
  <c r="EB582" i="5"/>
  <c r="EC582" i="5"/>
  <c r="EE582" i="5"/>
  <c r="K583" i="5"/>
  <c r="L583" i="5"/>
  <c r="N583" i="5"/>
  <c r="O583" i="5"/>
  <c r="Y583" i="5"/>
  <c r="Z583" i="5"/>
  <c r="AH583" i="5"/>
  <c r="AI583" i="5"/>
  <c r="AK583" i="5"/>
  <c r="AL583" i="5"/>
  <c r="AQ583" i="5"/>
  <c r="AR583" i="5"/>
  <c r="AY583" i="5"/>
  <c r="AZ583" i="5"/>
  <c r="BB583" i="5"/>
  <c r="BC583" i="5"/>
  <c r="BE583" i="5"/>
  <c r="BF583" i="5"/>
  <c r="BI583" i="5"/>
  <c r="BJ583" i="5"/>
  <c r="BL583" i="5"/>
  <c r="BM583" i="5"/>
  <c r="BQ583" i="5"/>
  <c r="BR583" i="5"/>
  <c r="BT583" i="5"/>
  <c r="BU583" i="5"/>
  <c r="CA583" i="5"/>
  <c r="CB583" i="5"/>
  <c r="CI583" i="5"/>
  <c r="CJ583" i="5"/>
  <c r="CP583" i="5"/>
  <c r="CQ583" i="5"/>
  <c r="CT583" i="5"/>
  <c r="DA583" i="5"/>
  <c r="DJ583" i="5"/>
  <c r="DK583" i="5"/>
  <c r="DN583" i="5"/>
  <c r="DO583" i="5"/>
  <c r="DS583" i="5"/>
  <c r="DT583" i="5"/>
  <c r="DX583" i="5"/>
  <c r="DY583" i="5"/>
  <c r="EB583" i="5"/>
  <c r="EC583" i="5"/>
  <c r="EE583" i="5"/>
  <c r="K584" i="5"/>
  <c r="L584" i="5"/>
  <c r="N584" i="5"/>
  <c r="O584" i="5"/>
  <c r="Y584" i="5"/>
  <c r="Z584" i="5"/>
  <c r="AH584" i="5"/>
  <c r="AI584" i="5"/>
  <c r="AK584" i="5"/>
  <c r="AL584" i="5"/>
  <c r="AQ584" i="5"/>
  <c r="AR584" i="5"/>
  <c r="AY584" i="5"/>
  <c r="AZ584" i="5"/>
  <c r="BB584" i="5"/>
  <c r="BC584" i="5"/>
  <c r="BE584" i="5"/>
  <c r="BF584" i="5"/>
  <c r="BI584" i="5"/>
  <c r="BJ584" i="5"/>
  <c r="BL584" i="5"/>
  <c r="BM584" i="5"/>
  <c r="BQ584" i="5"/>
  <c r="BR584" i="5"/>
  <c r="BT584" i="5"/>
  <c r="BU584" i="5"/>
  <c r="CA584" i="5"/>
  <c r="CB584" i="5"/>
  <c r="CI584" i="5"/>
  <c r="CJ584" i="5"/>
  <c r="CP584" i="5"/>
  <c r="CQ584" i="5"/>
  <c r="CT584" i="5"/>
  <c r="DA584" i="5"/>
  <c r="DJ584" i="5"/>
  <c r="DK584" i="5"/>
  <c r="DN584" i="5"/>
  <c r="DO584" i="5"/>
  <c r="DS584" i="5"/>
  <c r="DT584" i="5"/>
  <c r="DX584" i="5"/>
  <c r="DY584" i="5"/>
  <c r="EB584" i="5"/>
  <c r="EC584" i="5"/>
  <c r="EE584" i="5"/>
  <c r="K585" i="5"/>
  <c r="L585" i="5"/>
  <c r="N585" i="5"/>
  <c r="O585" i="5"/>
  <c r="Y585" i="5"/>
  <c r="Z585" i="5"/>
  <c r="AH585" i="5"/>
  <c r="AI585" i="5"/>
  <c r="AK585" i="5"/>
  <c r="AL585" i="5"/>
  <c r="AQ585" i="5"/>
  <c r="AR585" i="5"/>
  <c r="AY585" i="5"/>
  <c r="AZ585" i="5"/>
  <c r="BB585" i="5"/>
  <c r="BC585" i="5"/>
  <c r="BE585" i="5"/>
  <c r="BF585" i="5"/>
  <c r="BI585" i="5"/>
  <c r="BJ585" i="5"/>
  <c r="BL585" i="5"/>
  <c r="BM585" i="5"/>
  <c r="BQ585" i="5"/>
  <c r="BR585" i="5"/>
  <c r="BT585" i="5"/>
  <c r="BU585" i="5"/>
  <c r="CA585" i="5"/>
  <c r="CB585" i="5"/>
  <c r="CI585" i="5"/>
  <c r="CJ585" i="5"/>
  <c r="CP585" i="5"/>
  <c r="CQ585" i="5"/>
  <c r="CT585" i="5"/>
  <c r="DA585" i="5"/>
  <c r="DJ585" i="5"/>
  <c r="DK585" i="5"/>
  <c r="DN585" i="5"/>
  <c r="DO585" i="5"/>
  <c r="DS585" i="5"/>
  <c r="DT585" i="5"/>
  <c r="DX585" i="5"/>
  <c r="DY585" i="5"/>
  <c r="EB585" i="5"/>
  <c r="EC585" i="5"/>
  <c r="EE585" i="5"/>
  <c r="K586" i="5"/>
  <c r="L586" i="5"/>
  <c r="N586" i="5"/>
  <c r="O586" i="5"/>
  <c r="Y586" i="5"/>
  <c r="Z586" i="5"/>
  <c r="AH586" i="5"/>
  <c r="AI586" i="5"/>
  <c r="AK586" i="5"/>
  <c r="AL586" i="5"/>
  <c r="AQ586" i="5"/>
  <c r="AR586" i="5"/>
  <c r="AY586" i="5"/>
  <c r="AZ586" i="5"/>
  <c r="BB586" i="5"/>
  <c r="BC586" i="5"/>
  <c r="BE586" i="5"/>
  <c r="BF586" i="5"/>
  <c r="BI586" i="5"/>
  <c r="BJ586" i="5"/>
  <c r="BL586" i="5"/>
  <c r="BM586" i="5"/>
  <c r="BQ586" i="5"/>
  <c r="BR586" i="5"/>
  <c r="BT586" i="5"/>
  <c r="BU586" i="5"/>
  <c r="CA586" i="5"/>
  <c r="CB586" i="5"/>
  <c r="CI586" i="5"/>
  <c r="CJ586" i="5"/>
  <c r="CP586" i="5"/>
  <c r="CQ586" i="5"/>
  <c r="CT586" i="5"/>
  <c r="DA586" i="5"/>
  <c r="DJ586" i="5"/>
  <c r="DK586" i="5"/>
  <c r="DN586" i="5"/>
  <c r="DO586" i="5"/>
  <c r="DS586" i="5"/>
  <c r="DT586" i="5"/>
  <c r="DX586" i="5"/>
  <c r="DY586" i="5"/>
  <c r="EB586" i="5"/>
  <c r="EC586" i="5"/>
  <c r="EE586" i="5"/>
  <c r="K587" i="5"/>
  <c r="L587" i="5"/>
  <c r="N587" i="5"/>
  <c r="O587" i="5"/>
  <c r="Y587" i="5"/>
  <c r="Z587" i="5"/>
  <c r="AH587" i="5"/>
  <c r="AI587" i="5"/>
  <c r="AK587" i="5"/>
  <c r="AL587" i="5"/>
  <c r="AQ587" i="5"/>
  <c r="AR587" i="5"/>
  <c r="AY587" i="5"/>
  <c r="AZ587" i="5"/>
  <c r="BB587" i="5"/>
  <c r="BC587" i="5"/>
  <c r="BE587" i="5"/>
  <c r="BF587" i="5"/>
  <c r="BI587" i="5"/>
  <c r="BJ587" i="5"/>
  <c r="BL587" i="5"/>
  <c r="BM587" i="5"/>
  <c r="BQ587" i="5"/>
  <c r="BR587" i="5"/>
  <c r="BT587" i="5"/>
  <c r="BU587" i="5"/>
  <c r="CA587" i="5"/>
  <c r="CB587" i="5"/>
  <c r="CI587" i="5"/>
  <c r="CJ587" i="5"/>
  <c r="CP587" i="5"/>
  <c r="CQ587" i="5"/>
  <c r="CT587" i="5"/>
  <c r="DA587" i="5"/>
  <c r="DJ587" i="5"/>
  <c r="DK587" i="5"/>
  <c r="DN587" i="5"/>
  <c r="DO587" i="5"/>
  <c r="DS587" i="5"/>
  <c r="DT587" i="5"/>
  <c r="DX587" i="5"/>
  <c r="DY587" i="5"/>
  <c r="EB587" i="5"/>
  <c r="EC587" i="5"/>
  <c r="EE587" i="5"/>
  <c r="K588" i="5"/>
  <c r="L588" i="5"/>
  <c r="N588" i="5"/>
  <c r="O588" i="5"/>
  <c r="Y588" i="5"/>
  <c r="Z588" i="5"/>
  <c r="AH588" i="5"/>
  <c r="AI588" i="5"/>
  <c r="AK588" i="5"/>
  <c r="AL588" i="5"/>
  <c r="AQ588" i="5"/>
  <c r="AR588" i="5"/>
  <c r="AY588" i="5"/>
  <c r="AZ588" i="5"/>
  <c r="BB588" i="5"/>
  <c r="BC588" i="5"/>
  <c r="BE588" i="5"/>
  <c r="BF588" i="5"/>
  <c r="BI588" i="5"/>
  <c r="BJ588" i="5"/>
  <c r="BL588" i="5"/>
  <c r="BM588" i="5"/>
  <c r="BQ588" i="5"/>
  <c r="BR588" i="5"/>
  <c r="BT588" i="5"/>
  <c r="BU588" i="5"/>
  <c r="CA588" i="5"/>
  <c r="CB588" i="5"/>
  <c r="CI588" i="5"/>
  <c r="CJ588" i="5"/>
  <c r="CP588" i="5"/>
  <c r="CQ588" i="5"/>
  <c r="CT588" i="5"/>
  <c r="DA588" i="5"/>
  <c r="DJ588" i="5"/>
  <c r="DK588" i="5"/>
  <c r="DN588" i="5"/>
  <c r="DO588" i="5"/>
  <c r="DS588" i="5"/>
  <c r="DT588" i="5"/>
  <c r="DX588" i="5"/>
  <c r="DY588" i="5"/>
  <c r="EB588" i="5"/>
  <c r="EC588" i="5"/>
  <c r="EE588" i="5"/>
  <c r="K589" i="5"/>
  <c r="L589" i="5"/>
  <c r="N589" i="5"/>
  <c r="O589" i="5"/>
  <c r="Y589" i="5"/>
  <c r="Z589" i="5"/>
  <c r="AH589" i="5"/>
  <c r="AI589" i="5"/>
  <c r="AK589" i="5"/>
  <c r="AL589" i="5"/>
  <c r="AQ589" i="5"/>
  <c r="AR589" i="5"/>
  <c r="AY589" i="5"/>
  <c r="AZ589" i="5"/>
  <c r="BB589" i="5"/>
  <c r="BC589" i="5"/>
  <c r="BE589" i="5"/>
  <c r="BF589" i="5"/>
  <c r="BI589" i="5"/>
  <c r="BJ589" i="5"/>
  <c r="BL589" i="5"/>
  <c r="BM589" i="5"/>
  <c r="BQ589" i="5"/>
  <c r="BR589" i="5"/>
  <c r="BT589" i="5"/>
  <c r="BU589" i="5"/>
  <c r="CA589" i="5"/>
  <c r="CB589" i="5"/>
  <c r="CI589" i="5"/>
  <c r="CJ589" i="5"/>
  <c r="CP589" i="5"/>
  <c r="CQ589" i="5"/>
  <c r="CT589" i="5"/>
  <c r="DA589" i="5"/>
  <c r="DJ589" i="5"/>
  <c r="DK589" i="5"/>
  <c r="DN589" i="5"/>
  <c r="DO589" i="5"/>
  <c r="DS589" i="5"/>
  <c r="DT589" i="5"/>
  <c r="DX589" i="5"/>
  <c r="DY589" i="5"/>
  <c r="EB589" i="5"/>
  <c r="EC589" i="5"/>
  <c r="EE589" i="5"/>
  <c r="K590" i="5"/>
  <c r="L590" i="5"/>
  <c r="N590" i="5"/>
  <c r="O590" i="5"/>
  <c r="Y590" i="5"/>
  <c r="Z590" i="5"/>
  <c r="AH590" i="5"/>
  <c r="AI590" i="5"/>
  <c r="AK590" i="5"/>
  <c r="AL590" i="5"/>
  <c r="AQ590" i="5"/>
  <c r="AR590" i="5"/>
  <c r="AY590" i="5"/>
  <c r="AZ590" i="5"/>
  <c r="BB590" i="5"/>
  <c r="BC590" i="5"/>
  <c r="BE590" i="5"/>
  <c r="BF590" i="5"/>
  <c r="BI590" i="5"/>
  <c r="BJ590" i="5"/>
  <c r="BL590" i="5"/>
  <c r="BM590" i="5"/>
  <c r="BQ590" i="5"/>
  <c r="BR590" i="5"/>
  <c r="BT590" i="5"/>
  <c r="BU590" i="5"/>
  <c r="CA590" i="5"/>
  <c r="CB590" i="5"/>
  <c r="CI590" i="5"/>
  <c r="CJ590" i="5"/>
  <c r="CP590" i="5"/>
  <c r="CQ590" i="5"/>
  <c r="CT590" i="5"/>
  <c r="DA590" i="5"/>
  <c r="DJ590" i="5"/>
  <c r="DK590" i="5"/>
  <c r="DN590" i="5"/>
  <c r="DO590" i="5"/>
  <c r="DS590" i="5"/>
  <c r="DT590" i="5"/>
  <c r="DX590" i="5"/>
  <c r="DY590" i="5"/>
  <c r="EB590" i="5"/>
  <c r="EC590" i="5"/>
  <c r="EE590" i="5"/>
  <c r="K591" i="5"/>
  <c r="L591" i="5"/>
  <c r="N591" i="5"/>
  <c r="O591" i="5"/>
  <c r="Y591" i="5"/>
  <c r="Z591" i="5"/>
  <c r="AH591" i="5"/>
  <c r="AI591" i="5"/>
  <c r="AK591" i="5"/>
  <c r="AL591" i="5"/>
  <c r="AQ591" i="5"/>
  <c r="AR591" i="5"/>
  <c r="AY591" i="5"/>
  <c r="AZ591" i="5"/>
  <c r="BB591" i="5"/>
  <c r="BC591" i="5"/>
  <c r="BE591" i="5"/>
  <c r="BF591" i="5"/>
  <c r="BI591" i="5"/>
  <c r="BJ591" i="5"/>
  <c r="BL591" i="5"/>
  <c r="BM591" i="5"/>
  <c r="BQ591" i="5"/>
  <c r="BR591" i="5"/>
  <c r="BT591" i="5"/>
  <c r="BU591" i="5"/>
  <c r="CA591" i="5"/>
  <c r="CB591" i="5"/>
  <c r="CI591" i="5"/>
  <c r="CJ591" i="5"/>
  <c r="CP591" i="5"/>
  <c r="CQ591" i="5"/>
  <c r="CT591" i="5"/>
  <c r="DA591" i="5"/>
  <c r="DJ591" i="5"/>
  <c r="DK591" i="5"/>
  <c r="DN591" i="5"/>
  <c r="DO591" i="5"/>
  <c r="DS591" i="5"/>
  <c r="DT591" i="5"/>
  <c r="DX591" i="5"/>
  <c r="DY591" i="5"/>
  <c r="EB591" i="5"/>
  <c r="EC591" i="5"/>
  <c r="EE591" i="5"/>
  <c r="K592" i="5"/>
  <c r="L592" i="5"/>
  <c r="N592" i="5"/>
  <c r="O592" i="5"/>
  <c r="Y592" i="5"/>
  <c r="Z592" i="5"/>
  <c r="AH592" i="5"/>
  <c r="AI592" i="5"/>
  <c r="AK592" i="5"/>
  <c r="AL592" i="5"/>
  <c r="AQ592" i="5"/>
  <c r="AR592" i="5"/>
  <c r="AY592" i="5"/>
  <c r="AZ592" i="5"/>
  <c r="BB592" i="5"/>
  <c r="BC592" i="5"/>
  <c r="BE592" i="5"/>
  <c r="BF592" i="5"/>
  <c r="BI592" i="5"/>
  <c r="BJ592" i="5"/>
  <c r="BL592" i="5"/>
  <c r="BM592" i="5"/>
  <c r="BQ592" i="5"/>
  <c r="BR592" i="5"/>
  <c r="BT592" i="5"/>
  <c r="BU592" i="5"/>
  <c r="CA592" i="5"/>
  <c r="CB592" i="5"/>
  <c r="CI592" i="5"/>
  <c r="CJ592" i="5"/>
  <c r="CP592" i="5"/>
  <c r="CQ592" i="5"/>
  <c r="CT592" i="5"/>
  <c r="DA592" i="5"/>
  <c r="DJ592" i="5"/>
  <c r="DK592" i="5"/>
  <c r="DN592" i="5"/>
  <c r="DO592" i="5"/>
  <c r="DS592" i="5"/>
  <c r="DT592" i="5"/>
  <c r="DX592" i="5"/>
  <c r="DY592" i="5"/>
  <c r="EB592" i="5"/>
  <c r="EC592" i="5"/>
  <c r="EE592" i="5"/>
  <c r="K593" i="5"/>
  <c r="L593" i="5"/>
  <c r="N593" i="5"/>
  <c r="O593" i="5"/>
  <c r="Y593" i="5"/>
  <c r="Z593" i="5"/>
  <c r="AH593" i="5"/>
  <c r="AI593" i="5"/>
  <c r="AK593" i="5"/>
  <c r="AL593" i="5"/>
  <c r="AQ593" i="5"/>
  <c r="AR593" i="5"/>
  <c r="AY593" i="5"/>
  <c r="AZ593" i="5"/>
  <c r="BB593" i="5"/>
  <c r="BC593" i="5"/>
  <c r="BE593" i="5"/>
  <c r="BF593" i="5"/>
  <c r="BI593" i="5"/>
  <c r="BJ593" i="5"/>
  <c r="BL593" i="5"/>
  <c r="BM593" i="5"/>
  <c r="BQ593" i="5"/>
  <c r="BR593" i="5"/>
  <c r="BT593" i="5"/>
  <c r="BU593" i="5"/>
  <c r="CA593" i="5"/>
  <c r="CB593" i="5"/>
  <c r="CI593" i="5"/>
  <c r="CJ593" i="5"/>
  <c r="CP593" i="5"/>
  <c r="CQ593" i="5"/>
  <c r="CT593" i="5"/>
  <c r="DA593" i="5"/>
  <c r="DJ593" i="5"/>
  <c r="DK593" i="5"/>
  <c r="DN593" i="5"/>
  <c r="DO593" i="5"/>
  <c r="DS593" i="5"/>
  <c r="DT593" i="5"/>
  <c r="DX593" i="5"/>
  <c r="DY593" i="5"/>
  <c r="EB593" i="5"/>
  <c r="EC593" i="5"/>
  <c r="EE593" i="5"/>
  <c r="K594" i="5"/>
  <c r="L594" i="5"/>
  <c r="N594" i="5"/>
  <c r="O594" i="5"/>
  <c r="Y594" i="5"/>
  <c r="Z594" i="5"/>
  <c r="AH594" i="5"/>
  <c r="AI594" i="5"/>
  <c r="AK594" i="5"/>
  <c r="AL594" i="5"/>
  <c r="AQ594" i="5"/>
  <c r="AR594" i="5"/>
  <c r="AY594" i="5"/>
  <c r="AZ594" i="5"/>
  <c r="BB594" i="5"/>
  <c r="BC594" i="5"/>
  <c r="BE594" i="5"/>
  <c r="BF594" i="5"/>
  <c r="BI594" i="5"/>
  <c r="BJ594" i="5"/>
  <c r="BL594" i="5"/>
  <c r="BM594" i="5"/>
  <c r="BQ594" i="5"/>
  <c r="BR594" i="5"/>
  <c r="BT594" i="5"/>
  <c r="BU594" i="5"/>
  <c r="CA594" i="5"/>
  <c r="CB594" i="5"/>
  <c r="CI594" i="5"/>
  <c r="CJ594" i="5"/>
  <c r="CP594" i="5"/>
  <c r="CQ594" i="5"/>
  <c r="CT594" i="5"/>
  <c r="DA594" i="5"/>
  <c r="DJ594" i="5"/>
  <c r="DK594" i="5"/>
  <c r="DN594" i="5"/>
  <c r="DO594" i="5"/>
  <c r="DS594" i="5"/>
  <c r="DT594" i="5"/>
  <c r="DX594" i="5"/>
  <c r="DY594" i="5"/>
  <c r="EB594" i="5"/>
  <c r="EC594" i="5"/>
  <c r="EE594" i="5"/>
  <c r="K595" i="5"/>
  <c r="L595" i="5"/>
  <c r="N595" i="5"/>
  <c r="O595" i="5"/>
  <c r="Y595" i="5"/>
  <c r="Z595" i="5"/>
  <c r="AH595" i="5"/>
  <c r="AI595" i="5"/>
  <c r="AK595" i="5"/>
  <c r="AL595" i="5"/>
  <c r="AQ595" i="5"/>
  <c r="AR595" i="5"/>
  <c r="AY595" i="5"/>
  <c r="AZ595" i="5"/>
  <c r="BB595" i="5"/>
  <c r="BC595" i="5"/>
  <c r="BE595" i="5"/>
  <c r="BF595" i="5"/>
  <c r="BI595" i="5"/>
  <c r="BJ595" i="5"/>
  <c r="BL595" i="5"/>
  <c r="BM595" i="5"/>
  <c r="BQ595" i="5"/>
  <c r="BR595" i="5"/>
  <c r="BT595" i="5"/>
  <c r="BU595" i="5"/>
  <c r="CA595" i="5"/>
  <c r="CB595" i="5"/>
  <c r="CI595" i="5"/>
  <c r="CJ595" i="5"/>
  <c r="CP595" i="5"/>
  <c r="CQ595" i="5"/>
  <c r="CT595" i="5"/>
  <c r="DA595" i="5"/>
  <c r="DJ595" i="5"/>
  <c r="DK595" i="5"/>
  <c r="DN595" i="5"/>
  <c r="DO595" i="5"/>
  <c r="DS595" i="5"/>
  <c r="DT595" i="5"/>
  <c r="DX595" i="5"/>
  <c r="DY595" i="5"/>
  <c r="EB595" i="5"/>
  <c r="EC595" i="5"/>
  <c r="EE595" i="5"/>
  <c r="K596" i="5"/>
  <c r="L596" i="5"/>
  <c r="N596" i="5"/>
  <c r="O596" i="5"/>
  <c r="Y596" i="5"/>
  <c r="Z596" i="5"/>
  <c r="AH596" i="5"/>
  <c r="AI596" i="5"/>
  <c r="AK596" i="5"/>
  <c r="AL596" i="5"/>
  <c r="AQ596" i="5"/>
  <c r="AR596" i="5"/>
  <c r="AY596" i="5"/>
  <c r="AZ596" i="5"/>
  <c r="BB596" i="5"/>
  <c r="BC596" i="5"/>
  <c r="BE596" i="5"/>
  <c r="BF596" i="5"/>
  <c r="BI596" i="5"/>
  <c r="BJ596" i="5"/>
  <c r="BL596" i="5"/>
  <c r="BM596" i="5"/>
  <c r="BQ596" i="5"/>
  <c r="BR596" i="5"/>
  <c r="BT596" i="5"/>
  <c r="BU596" i="5"/>
  <c r="CA596" i="5"/>
  <c r="CB596" i="5"/>
  <c r="CI596" i="5"/>
  <c r="CJ596" i="5"/>
  <c r="CP596" i="5"/>
  <c r="CQ596" i="5"/>
  <c r="CT596" i="5"/>
  <c r="DA596" i="5"/>
  <c r="DJ596" i="5"/>
  <c r="DK596" i="5"/>
  <c r="DN596" i="5"/>
  <c r="DO596" i="5"/>
  <c r="DS596" i="5"/>
  <c r="DT596" i="5"/>
  <c r="DX596" i="5"/>
  <c r="DY596" i="5"/>
  <c r="EB596" i="5"/>
  <c r="EC596" i="5"/>
  <c r="EE596" i="5"/>
  <c r="K597" i="5"/>
  <c r="L597" i="5"/>
  <c r="N597" i="5"/>
  <c r="O597" i="5"/>
  <c r="Y597" i="5"/>
  <c r="Z597" i="5"/>
  <c r="AH597" i="5"/>
  <c r="AI597" i="5"/>
  <c r="AK597" i="5"/>
  <c r="AL597" i="5"/>
  <c r="AQ597" i="5"/>
  <c r="AR597" i="5"/>
  <c r="AY597" i="5"/>
  <c r="AZ597" i="5"/>
  <c r="BB597" i="5"/>
  <c r="BC597" i="5"/>
  <c r="BE597" i="5"/>
  <c r="BF597" i="5"/>
  <c r="BI597" i="5"/>
  <c r="BJ597" i="5"/>
  <c r="BL597" i="5"/>
  <c r="BM597" i="5"/>
  <c r="BQ597" i="5"/>
  <c r="BR597" i="5"/>
  <c r="BT597" i="5"/>
  <c r="BU597" i="5"/>
  <c r="CA597" i="5"/>
  <c r="CB597" i="5"/>
  <c r="CI597" i="5"/>
  <c r="CJ597" i="5"/>
  <c r="CP597" i="5"/>
  <c r="CQ597" i="5"/>
  <c r="CT597" i="5"/>
  <c r="DA597" i="5"/>
  <c r="DJ597" i="5"/>
  <c r="DK597" i="5"/>
  <c r="DN597" i="5"/>
  <c r="DO597" i="5"/>
  <c r="DS597" i="5"/>
  <c r="DT597" i="5"/>
  <c r="DX597" i="5"/>
  <c r="DY597" i="5"/>
  <c r="EB597" i="5"/>
  <c r="EC597" i="5"/>
  <c r="EE597" i="5"/>
  <c r="K598" i="5"/>
  <c r="L598" i="5"/>
  <c r="N598" i="5"/>
  <c r="O598" i="5"/>
  <c r="Y598" i="5"/>
  <c r="Z598" i="5"/>
  <c r="AH598" i="5"/>
  <c r="AI598" i="5"/>
  <c r="AK598" i="5"/>
  <c r="AL598" i="5"/>
  <c r="AQ598" i="5"/>
  <c r="AR598" i="5"/>
  <c r="AY598" i="5"/>
  <c r="AZ598" i="5"/>
  <c r="BB598" i="5"/>
  <c r="BC598" i="5"/>
  <c r="BE598" i="5"/>
  <c r="BF598" i="5"/>
  <c r="BI598" i="5"/>
  <c r="BJ598" i="5"/>
  <c r="BL598" i="5"/>
  <c r="BM598" i="5"/>
  <c r="BQ598" i="5"/>
  <c r="BR598" i="5"/>
  <c r="BT598" i="5"/>
  <c r="BU598" i="5"/>
  <c r="CA598" i="5"/>
  <c r="CB598" i="5"/>
  <c r="CI598" i="5"/>
  <c r="CJ598" i="5"/>
  <c r="CP598" i="5"/>
  <c r="CQ598" i="5"/>
  <c r="CT598" i="5"/>
  <c r="DA598" i="5"/>
  <c r="DJ598" i="5"/>
  <c r="DK598" i="5"/>
  <c r="DN598" i="5"/>
  <c r="DO598" i="5"/>
  <c r="DS598" i="5"/>
  <c r="DT598" i="5"/>
  <c r="DX598" i="5"/>
  <c r="DY598" i="5"/>
  <c r="EB598" i="5"/>
  <c r="EC598" i="5"/>
  <c r="EE598" i="5"/>
  <c r="K599" i="5"/>
  <c r="L599" i="5"/>
  <c r="N599" i="5"/>
  <c r="O599" i="5"/>
  <c r="Y599" i="5"/>
  <c r="Z599" i="5"/>
  <c r="AH599" i="5"/>
  <c r="AI599" i="5"/>
  <c r="AK599" i="5"/>
  <c r="AL599" i="5"/>
  <c r="AQ599" i="5"/>
  <c r="AR599" i="5"/>
  <c r="AY599" i="5"/>
  <c r="AZ599" i="5"/>
  <c r="BB599" i="5"/>
  <c r="BC599" i="5"/>
  <c r="BE599" i="5"/>
  <c r="BF599" i="5"/>
  <c r="BI599" i="5"/>
  <c r="BJ599" i="5"/>
  <c r="BL599" i="5"/>
  <c r="BM599" i="5"/>
  <c r="BQ599" i="5"/>
  <c r="BR599" i="5"/>
  <c r="BT599" i="5"/>
  <c r="BU599" i="5"/>
  <c r="CA599" i="5"/>
  <c r="CB599" i="5"/>
  <c r="CI599" i="5"/>
  <c r="CJ599" i="5"/>
  <c r="CP599" i="5"/>
  <c r="CQ599" i="5"/>
  <c r="CT599" i="5"/>
  <c r="DA599" i="5"/>
  <c r="DJ599" i="5"/>
  <c r="DK599" i="5"/>
  <c r="DN599" i="5"/>
  <c r="DO599" i="5"/>
  <c r="DS599" i="5"/>
  <c r="DT599" i="5"/>
  <c r="DX599" i="5"/>
  <c r="DY599" i="5"/>
  <c r="EB599" i="5"/>
  <c r="EC599" i="5"/>
  <c r="EE599" i="5"/>
  <c r="K600" i="5"/>
  <c r="L600" i="5"/>
  <c r="N600" i="5"/>
  <c r="O600" i="5"/>
  <c r="Y600" i="5"/>
  <c r="Z600" i="5"/>
  <c r="AH600" i="5"/>
  <c r="AI600" i="5"/>
  <c r="AK600" i="5"/>
  <c r="AL600" i="5"/>
  <c r="AQ600" i="5"/>
  <c r="AR600" i="5"/>
  <c r="AY600" i="5"/>
  <c r="AZ600" i="5"/>
  <c r="BB600" i="5"/>
  <c r="BC600" i="5"/>
  <c r="BE600" i="5"/>
  <c r="BF600" i="5"/>
  <c r="BI600" i="5"/>
  <c r="BJ600" i="5"/>
  <c r="BL600" i="5"/>
  <c r="BM600" i="5"/>
  <c r="BQ600" i="5"/>
  <c r="BR600" i="5"/>
  <c r="BT600" i="5"/>
  <c r="BU600" i="5"/>
  <c r="CA600" i="5"/>
  <c r="CB600" i="5"/>
  <c r="CI600" i="5"/>
  <c r="CJ600" i="5"/>
  <c r="CP600" i="5"/>
  <c r="CQ600" i="5"/>
  <c r="CT600" i="5"/>
  <c r="DA600" i="5"/>
  <c r="DJ600" i="5"/>
  <c r="DK600" i="5"/>
  <c r="DN600" i="5"/>
  <c r="DO600" i="5"/>
  <c r="DS600" i="5"/>
  <c r="DT600" i="5"/>
  <c r="DX600" i="5"/>
  <c r="DY600" i="5"/>
  <c r="EB600" i="5"/>
  <c r="EC600" i="5"/>
  <c r="EE600" i="5"/>
  <c r="K601" i="5"/>
  <c r="L601" i="5"/>
  <c r="N601" i="5"/>
  <c r="O601" i="5"/>
  <c r="Y601" i="5"/>
  <c r="Z601" i="5"/>
  <c r="AH601" i="5"/>
  <c r="AI601" i="5"/>
  <c r="AK601" i="5"/>
  <c r="AL601" i="5"/>
  <c r="AQ601" i="5"/>
  <c r="AR601" i="5"/>
  <c r="AY601" i="5"/>
  <c r="AZ601" i="5"/>
  <c r="BB601" i="5"/>
  <c r="BC601" i="5"/>
  <c r="BE601" i="5"/>
  <c r="BF601" i="5"/>
  <c r="BI601" i="5"/>
  <c r="BJ601" i="5"/>
  <c r="BL601" i="5"/>
  <c r="BM601" i="5"/>
  <c r="BQ601" i="5"/>
  <c r="BR601" i="5"/>
  <c r="BT601" i="5"/>
  <c r="BU601" i="5"/>
  <c r="CA601" i="5"/>
  <c r="CB601" i="5"/>
  <c r="CI601" i="5"/>
  <c r="CJ601" i="5"/>
  <c r="CP601" i="5"/>
  <c r="CQ601" i="5"/>
  <c r="CT601" i="5"/>
  <c r="DA601" i="5"/>
  <c r="DJ601" i="5"/>
  <c r="DK601" i="5"/>
  <c r="DN601" i="5"/>
  <c r="DO601" i="5"/>
  <c r="DS601" i="5"/>
  <c r="DT601" i="5"/>
  <c r="DX601" i="5"/>
  <c r="DY601" i="5"/>
  <c r="EB601" i="5"/>
  <c r="EC601" i="5"/>
  <c r="EE601" i="5"/>
  <c r="K602" i="5"/>
  <c r="L602" i="5"/>
  <c r="N602" i="5"/>
  <c r="O602" i="5"/>
  <c r="Y602" i="5"/>
  <c r="Z602" i="5"/>
  <c r="AH602" i="5"/>
  <c r="AI602" i="5"/>
  <c r="AK602" i="5"/>
  <c r="AL602" i="5"/>
  <c r="AQ602" i="5"/>
  <c r="AR602" i="5"/>
  <c r="AY602" i="5"/>
  <c r="AZ602" i="5"/>
  <c r="BB602" i="5"/>
  <c r="BC602" i="5"/>
  <c r="BE602" i="5"/>
  <c r="BF602" i="5"/>
  <c r="BI602" i="5"/>
  <c r="BJ602" i="5"/>
  <c r="BL602" i="5"/>
  <c r="BM602" i="5"/>
  <c r="BQ602" i="5"/>
  <c r="BR602" i="5"/>
  <c r="BT602" i="5"/>
  <c r="BU602" i="5"/>
  <c r="CA602" i="5"/>
  <c r="CB602" i="5"/>
  <c r="CI602" i="5"/>
  <c r="CJ602" i="5"/>
  <c r="CP602" i="5"/>
  <c r="CQ602" i="5"/>
  <c r="CT602" i="5"/>
  <c r="DA602" i="5"/>
  <c r="DJ602" i="5"/>
  <c r="DK602" i="5"/>
  <c r="DN602" i="5"/>
  <c r="DO602" i="5"/>
  <c r="DS602" i="5"/>
  <c r="DT602" i="5"/>
  <c r="DX602" i="5"/>
  <c r="DY602" i="5"/>
  <c r="EB602" i="5"/>
  <c r="EC602" i="5"/>
  <c r="EE602" i="5"/>
  <c r="K603" i="5"/>
  <c r="L603" i="5"/>
  <c r="N603" i="5"/>
  <c r="O603" i="5"/>
  <c r="Y603" i="5"/>
  <c r="Z603" i="5"/>
  <c r="AH603" i="5"/>
  <c r="AI603" i="5"/>
  <c r="AK603" i="5"/>
  <c r="AL603" i="5"/>
  <c r="AQ603" i="5"/>
  <c r="AR603" i="5"/>
  <c r="AY603" i="5"/>
  <c r="AZ603" i="5"/>
  <c r="BB603" i="5"/>
  <c r="BC603" i="5"/>
  <c r="BE603" i="5"/>
  <c r="BF603" i="5"/>
  <c r="BI603" i="5"/>
  <c r="BJ603" i="5"/>
  <c r="BL603" i="5"/>
  <c r="BM603" i="5"/>
  <c r="BQ603" i="5"/>
  <c r="BR603" i="5"/>
  <c r="BT603" i="5"/>
  <c r="BU603" i="5"/>
  <c r="CA603" i="5"/>
  <c r="CB603" i="5"/>
  <c r="CI603" i="5"/>
  <c r="CJ603" i="5"/>
  <c r="CP603" i="5"/>
  <c r="CQ603" i="5"/>
  <c r="CT603" i="5"/>
  <c r="DA603" i="5"/>
  <c r="DJ603" i="5"/>
  <c r="DK603" i="5"/>
  <c r="DN603" i="5"/>
  <c r="DO603" i="5"/>
  <c r="DS603" i="5"/>
  <c r="DT603" i="5"/>
  <c r="DX603" i="5"/>
  <c r="DY603" i="5"/>
  <c r="EB603" i="5"/>
  <c r="EC603" i="5"/>
  <c r="EE603" i="5"/>
  <c r="K604" i="5"/>
  <c r="L604" i="5"/>
  <c r="N604" i="5"/>
  <c r="O604" i="5"/>
  <c r="Y604" i="5"/>
  <c r="Z604" i="5"/>
  <c r="AH604" i="5"/>
  <c r="AI604" i="5"/>
  <c r="AK604" i="5"/>
  <c r="AL604" i="5"/>
  <c r="AQ604" i="5"/>
  <c r="AR604" i="5"/>
  <c r="AY604" i="5"/>
  <c r="AZ604" i="5"/>
  <c r="BB604" i="5"/>
  <c r="BC604" i="5"/>
  <c r="BE604" i="5"/>
  <c r="BF604" i="5"/>
  <c r="BI604" i="5"/>
  <c r="BJ604" i="5"/>
  <c r="BL604" i="5"/>
  <c r="BM604" i="5"/>
  <c r="BQ604" i="5"/>
  <c r="BR604" i="5"/>
  <c r="BT604" i="5"/>
  <c r="BU604" i="5"/>
  <c r="CA604" i="5"/>
  <c r="CB604" i="5"/>
  <c r="CI604" i="5"/>
  <c r="CJ604" i="5"/>
  <c r="CP604" i="5"/>
  <c r="CQ604" i="5"/>
  <c r="CT604" i="5"/>
  <c r="DA604" i="5"/>
  <c r="DJ604" i="5"/>
  <c r="DK604" i="5"/>
  <c r="DN604" i="5"/>
  <c r="DO604" i="5"/>
  <c r="DS604" i="5"/>
  <c r="DT604" i="5"/>
  <c r="DX604" i="5"/>
  <c r="DY604" i="5"/>
  <c r="EB604" i="5"/>
  <c r="EC604" i="5"/>
  <c r="EE604" i="5"/>
  <c r="K605" i="5"/>
  <c r="L605" i="5"/>
  <c r="N605" i="5"/>
  <c r="O605" i="5"/>
  <c r="Y605" i="5"/>
  <c r="Z605" i="5"/>
  <c r="AH605" i="5"/>
  <c r="AI605" i="5"/>
  <c r="AK605" i="5"/>
  <c r="AL605" i="5"/>
  <c r="AQ605" i="5"/>
  <c r="AR605" i="5"/>
  <c r="AY605" i="5"/>
  <c r="AZ605" i="5"/>
  <c r="BB605" i="5"/>
  <c r="BC605" i="5"/>
  <c r="BE605" i="5"/>
  <c r="BF605" i="5"/>
  <c r="BI605" i="5"/>
  <c r="BJ605" i="5"/>
  <c r="BL605" i="5"/>
  <c r="BM605" i="5"/>
  <c r="BQ605" i="5"/>
  <c r="BR605" i="5"/>
  <c r="BT605" i="5"/>
  <c r="BU605" i="5"/>
  <c r="CA605" i="5"/>
  <c r="CB605" i="5"/>
  <c r="CI605" i="5"/>
  <c r="CJ605" i="5"/>
  <c r="CP605" i="5"/>
  <c r="CQ605" i="5"/>
  <c r="CT605" i="5"/>
  <c r="DA605" i="5"/>
  <c r="DJ605" i="5"/>
  <c r="DK605" i="5"/>
  <c r="DN605" i="5"/>
  <c r="DO605" i="5"/>
  <c r="DS605" i="5"/>
  <c r="DT605" i="5"/>
  <c r="DX605" i="5"/>
  <c r="DY605" i="5"/>
  <c r="EB605" i="5"/>
  <c r="EC605" i="5"/>
  <c r="EE605" i="5"/>
  <c r="K606" i="5"/>
  <c r="L606" i="5"/>
  <c r="N606" i="5"/>
  <c r="O606" i="5"/>
  <c r="Y606" i="5"/>
  <c r="Z606" i="5"/>
  <c r="AH606" i="5"/>
  <c r="AI606" i="5"/>
  <c r="AK606" i="5"/>
  <c r="AL606" i="5"/>
  <c r="AQ606" i="5"/>
  <c r="AR606" i="5"/>
  <c r="AY606" i="5"/>
  <c r="AZ606" i="5"/>
  <c r="BB606" i="5"/>
  <c r="BC606" i="5"/>
  <c r="BE606" i="5"/>
  <c r="BF606" i="5"/>
  <c r="BI606" i="5"/>
  <c r="BJ606" i="5"/>
  <c r="BL606" i="5"/>
  <c r="BM606" i="5"/>
  <c r="BQ606" i="5"/>
  <c r="BR606" i="5"/>
  <c r="BT606" i="5"/>
  <c r="BU606" i="5"/>
  <c r="CA606" i="5"/>
  <c r="CB606" i="5"/>
  <c r="CI606" i="5"/>
  <c r="CJ606" i="5"/>
  <c r="CP606" i="5"/>
  <c r="CQ606" i="5"/>
  <c r="CT606" i="5"/>
  <c r="DA606" i="5"/>
  <c r="DJ606" i="5"/>
  <c r="DK606" i="5"/>
  <c r="DN606" i="5"/>
  <c r="DO606" i="5"/>
  <c r="DS606" i="5"/>
  <c r="DT606" i="5"/>
  <c r="DX606" i="5"/>
  <c r="DY606" i="5"/>
  <c r="EB606" i="5"/>
  <c r="EC606" i="5"/>
  <c r="EE606" i="5"/>
  <c r="K607" i="5"/>
  <c r="L607" i="5"/>
  <c r="N607" i="5"/>
  <c r="O607" i="5"/>
  <c r="Y607" i="5"/>
  <c r="Z607" i="5"/>
  <c r="AH607" i="5"/>
  <c r="AI607" i="5"/>
  <c r="AK607" i="5"/>
  <c r="AL607" i="5"/>
  <c r="AQ607" i="5"/>
  <c r="AR607" i="5"/>
  <c r="AY607" i="5"/>
  <c r="AZ607" i="5"/>
  <c r="BB607" i="5"/>
  <c r="BC607" i="5"/>
  <c r="BE607" i="5"/>
  <c r="BF607" i="5"/>
  <c r="BI607" i="5"/>
  <c r="BJ607" i="5"/>
  <c r="BL607" i="5"/>
  <c r="BM607" i="5"/>
  <c r="BQ607" i="5"/>
  <c r="BR607" i="5"/>
  <c r="BT607" i="5"/>
  <c r="BU607" i="5"/>
  <c r="CA607" i="5"/>
  <c r="CB607" i="5"/>
  <c r="CI607" i="5"/>
  <c r="CJ607" i="5"/>
  <c r="CP607" i="5"/>
  <c r="CQ607" i="5"/>
  <c r="CT607" i="5"/>
  <c r="DA607" i="5"/>
  <c r="DJ607" i="5"/>
  <c r="DK607" i="5"/>
  <c r="DN607" i="5"/>
  <c r="DO607" i="5"/>
  <c r="DS607" i="5"/>
  <c r="DT607" i="5"/>
  <c r="DX607" i="5"/>
  <c r="DY607" i="5"/>
  <c r="EB607" i="5"/>
  <c r="EC607" i="5"/>
  <c r="EE607" i="5"/>
  <c r="K608" i="5"/>
  <c r="L608" i="5"/>
  <c r="N608" i="5"/>
  <c r="O608" i="5"/>
  <c r="Y608" i="5"/>
  <c r="Z608" i="5"/>
  <c r="AH608" i="5"/>
  <c r="AI608" i="5"/>
  <c r="AK608" i="5"/>
  <c r="AL608" i="5"/>
  <c r="AQ608" i="5"/>
  <c r="AR608" i="5"/>
  <c r="AY608" i="5"/>
  <c r="AZ608" i="5"/>
  <c r="BB608" i="5"/>
  <c r="BC608" i="5"/>
  <c r="BE608" i="5"/>
  <c r="BF608" i="5"/>
  <c r="BI608" i="5"/>
  <c r="BJ608" i="5"/>
  <c r="BL608" i="5"/>
  <c r="BM608" i="5"/>
  <c r="BQ608" i="5"/>
  <c r="BR608" i="5"/>
  <c r="BT608" i="5"/>
  <c r="BU608" i="5"/>
  <c r="CA608" i="5"/>
  <c r="CB608" i="5"/>
  <c r="CI608" i="5"/>
  <c r="CJ608" i="5"/>
  <c r="CP608" i="5"/>
  <c r="CQ608" i="5"/>
  <c r="CT608" i="5"/>
  <c r="DA608" i="5"/>
  <c r="DJ608" i="5"/>
  <c r="DK608" i="5"/>
  <c r="DN608" i="5"/>
  <c r="DO608" i="5"/>
  <c r="DS608" i="5"/>
  <c r="DT608" i="5"/>
  <c r="DX608" i="5"/>
  <c r="DY608" i="5"/>
  <c r="EB608" i="5"/>
  <c r="EC608" i="5"/>
  <c r="EE608" i="5"/>
  <c r="K609" i="5"/>
  <c r="L609" i="5"/>
  <c r="N609" i="5"/>
  <c r="O609" i="5"/>
  <c r="Y609" i="5"/>
  <c r="Z609" i="5"/>
  <c r="AH609" i="5"/>
  <c r="AI609" i="5"/>
  <c r="AK609" i="5"/>
  <c r="AL609" i="5"/>
  <c r="AQ609" i="5"/>
  <c r="AR609" i="5"/>
  <c r="AY609" i="5"/>
  <c r="AZ609" i="5"/>
  <c r="BB609" i="5"/>
  <c r="BC609" i="5"/>
  <c r="BE609" i="5"/>
  <c r="BF609" i="5"/>
  <c r="BI609" i="5"/>
  <c r="BJ609" i="5"/>
  <c r="BL609" i="5"/>
  <c r="BM609" i="5"/>
  <c r="BQ609" i="5"/>
  <c r="BR609" i="5"/>
  <c r="BT609" i="5"/>
  <c r="BU609" i="5"/>
  <c r="CA609" i="5"/>
  <c r="CB609" i="5"/>
  <c r="CI609" i="5"/>
  <c r="CJ609" i="5"/>
  <c r="CP609" i="5"/>
  <c r="CQ609" i="5"/>
  <c r="CT609" i="5"/>
  <c r="DA609" i="5"/>
  <c r="DJ609" i="5"/>
  <c r="DK609" i="5"/>
  <c r="DN609" i="5"/>
  <c r="DO609" i="5"/>
  <c r="DS609" i="5"/>
  <c r="DT609" i="5"/>
  <c r="DX609" i="5"/>
  <c r="DY609" i="5"/>
  <c r="EB609" i="5"/>
  <c r="EC609" i="5"/>
  <c r="EE609" i="5"/>
  <c r="K610" i="5"/>
  <c r="L610" i="5"/>
  <c r="N610" i="5"/>
  <c r="O610" i="5"/>
  <c r="Y610" i="5"/>
  <c r="Z610" i="5"/>
  <c r="AH610" i="5"/>
  <c r="AI610" i="5"/>
  <c r="AK610" i="5"/>
  <c r="AL610" i="5"/>
  <c r="AQ610" i="5"/>
  <c r="AR610" i="5"/>
  <c r="AY610" i="5"/>
  <c r="AZ610" i="5"/>
  <c r="BB610" i="5"/>
  <c r="BC610" i="5"/>
  <c r="BE610" i="5"/>
  <c r="BF610" i="5"/>
  <c r="BI610" i="5"/>
  <c r="BJ610" i="5"/>
  <c r="BL610" i="5"/>
  <c r="BM610" i="5"/>
  <c r="BQ610" i="5"/>
  <c r="BR610" i="5"/>
  <c r="BT610" i="5"/>
  <c r="BU610" i="5"/>
  <c r="CA610" i="5"/>
  <c r="CB610" i="5"/>
  <c r="CI610" i="5"/>
  <c r="CJ610" i="5"/>
  <c r="CP610" i="5"/>
  <c r="CQ610" i="5"/>
  <c r="CT610" i="5"/>
  <c r="DA610" i="5"/>
  <c r="DJ610" i="5"/>
  <c r="DK610" i="5"/>
  <c r="DN610" i="5"/>
  <c r="DO610" i="5"/>
  <c r="DS610" i="5"/>
  <c r="DT610" i="5"/>
  <c r="DX610" i="5"/>
  <c r="DY610" i="5"/>
  <c r="EB610" i="5"/>
  <c r="EC610" i="5"/>
  <c r="EE610" i="5"/>
  <c r="K611" i="5"/>
  <c r="L611" i="5"/>
  <c r="N611" i="5"/>
  <c r="O611" i="5"/>
  <c r="Y611" i="5"/>
  <c r="Z611" i="5"/>
  <c r="AH611" i="5"/>
  <c r="AI611" i="5"/>
  <c r="AK611" i="5"/>
  <c r="AL611" i="5"/>
  <c r="AQ611" i="5"/>
  <c r="AR611" i="5"/>
  <c r="AY611" i="5"/>
  <c r="AZ611" i="5"/>
  <c r="BB611" i="5"/>
  <c r="BC611" i="5"/>
  <c r="BE611" i="5"/>
  <c r="BF611" i="5"/>
  <c r="BI611" i="5"/>
  <c r="BJ611" i="5"/>
  <c r="BL611" i="5"/>
  <c r="BM611" i="5"/>
  <c r="BQ611" i="5"/>
  <c r="BR611" i="5"/>
  <c r="BT611" i="5"/>
  <c r="BU611" i="5"/>
  <c r="CA611" i="5"/>
  <c r="CB611" i="5"/>
  <c r="CI611" i="5"/>
  <c r="CJ611" i="5"/>
  <c r="CP611" i="5"/>
  <c r="CQ611" i="5"/>
  <c r="CT611" i="5"/>
  <c r="DA611" i="5"/>
  <c r="DJ611" i="5"/>
  <c r="DK611" i="5"/>
  <c r="DN611" i="5"/>
  <c r="DO611" i="5"/>
  <c r="DS611" i="5"/>
  <c r="DT611" i="5"/>
  <c r="DX611" i="5"/>
  <c r="DY611" i="5"/>
  <c r="EB611" i="5"/>
  <c r="EC611" i="5"/>
  <c r="EE611" i="5"/>
  <c r="K612" i="5"/>
  <c r="L612" i="5"/>
  <c r="N612" i="5"/>
  <c r="O612" i="5"/>
  <c r="Y612" i="5"/>
  <c r="Z612" i="5"/>
  <c r="AH612" i="5"/>
  <c r="AI612" i="5"/>
  <c r="AK612" i="5"/>
  <c r="AL612" i="5"/>
  <c r="AQ612" i="5"/>
  <c r="AR612" i="5"/>
  <c r="AY612" i="5"/>
  <c r="AZ612" i="5"/>
  <c r="BB612" i="5"/>
  <c r="BC612" i="5"/>
  <c r="BE612" i="5"/>
  <c r="BF612" i="5"/>
  <c r="BI612" i="5"/>
  <c r="BJ612" i="5"/>
  <c r="BL612" i="5"/>
  <c r="BM612" i="5"/>
  <c r="BQ612" i="5"/>
  <c r="BR612" i="5"/>
  <c r="BT612" i="5"/>
  <c r="BU612" i="5"/>
  <c r="CA612" i="5"/>
  <c r="CB612" i="5"/>
  <c r="CI612" i="5"/>
  <c r="CJ612" i="5"/>
  <c r="CP612" i="5"/>
  <c r="CQ612" i="5"/>
  <c r="CT612" i="5"/>
  <c r="DA612" i="5"/>
  <c r="DJ612" i="5"/>
  <c r="DK612" i="5"/>
  <c r="DN612" i="5"/>
  <c r="DO612" i="5"/>
  <c r="DS612" i="5"/>
  <c r="DT612" i="5"/>
  <c r="DX612" i="5"/>
  <c r="DY612" i="5"/>
  <c r="EB612" i="5"/>
  <c r="EC612" i="5"/>
  <c r="EE612" i="5"/>
  <c r="K613" i="5"/>
  <c r="L613" i="5"/>
  <c r="N613" i="5"/>
  <c r="O613" i="5"/>
  <c r="Y613" i="5"/>
  <c r="Z613" i="5"/>
  <c r="AH613" i="5"/>
  <c r="AI613" i="5"/>
  <c r="AK613" i="5"/>
  <c r="AL613" i="5"/>
  <c r="AQ613" i="5"/>
  <c r="AR613" i="5"/>
  <c r="AY613" i="5"/>
  <c r="AZ613" i="5"/>
  <c r="BB613" i="5"/>
  <c r="BC613" i="5"/>
  <c r="BE613" i="5"/>
  <c r="BF613" i="5"/>
  <c r="BI613" i="5"/>
  <c r="BJ613" i="5"/>
  <c r="BL613" i="5"/>
  <c r="BM613" i="5"/>
  <c r="BQ613" i="5"/>
  <c r="BR613" i="5"/>
  <c r="BT613" i="5"/>
  <c r="BU613" i="5"/>
  <c r="CA613" i="5"/>
  <c r="CB613" i="5"/>
  <c r="CI613" i="5"/>
  <c r="CJ613" i="5"/>
  <c r="CP613" i="5"/>
  <c r="CQ613" i="5"/>
  <c r="CT613" i="5"/>
  <c r="DA613" i="5"/>
  <c r="DJ613" i="5"/>
  <c r="DK613" i="5"/>
  <c r="DN613" i="5"/>
  <c r="DO613" i="5"/>
  <c r="DS613" i="5"/>
  <c r="DT613" i="5"/>
  <c r="DX613" i="5"/>
  <c r="DY613" i="5"/>
  <c r="EB613" i="5"/>
  <c r="EC613" i="5"/>
  <c r="EE613" i="5"/>
  <c r="K614" i="5"/>
  <c r="L614" i="5"/>
  <c r="N614" i="5"/>
  <c r="O614" i="5"/>
  <c r="Y614" i="5"/>
  <c r="Z614" i="5"/>
  <c r="AH614" i="5"/>
  <c r="AI614" i="5"/>
  <c r="AK614" i="5"/>
  <c r="AL614" i="5"/>
  <c r="AQ614" i="5"/>
  <c r="AR614" i="5"/>
  <c r="AY614" i="5"/>
  <c r="AZ614" i="5"/>
  <c r="BB614" i="5"/>
  <c r="BC614" i="5"/>
  <c r="BE614" i="5"/>
  <c r="BF614" i="5"/>
  <c r="BI614" i="5"/>
  <c r="BJ614" i="5"/>
  <c r="BL614" i="5"/>
  <c r="BM614" i="5"/>
  <c r="BQ614" i="5"/>
  <c r="BR614" i="5"/>
  <c r="BT614" i="5"/>
  <c r="BU614" i="5"/>
  <c r="CA614" i="5"/>
  <c r="CB614" i="5"/>
  <c r="CI614" i="5"/>
  <c r="CJ614" i="5"/>
  <c r="CP614" i="5"/>
  <c r="CQ614" i="5"/>
  <c r="CT614" i="5"/>
  <c r="DA614" i="5"/>
  <c r="DJ614" i="5"/>
  <c r="DK614" i="5"/>
  <c r="DN614" i="5"/>
  <c r="DO614" i="5"/>
  <c r="DS614" i="5"/>
  <c r="DT614" i="5"/>
  <c r="DX614" i="5"/>
  <c r="DY614" i="5"/>
  <c r="EB614" i="5"/>
  <c r="EC614" i="5"/>
  <c r="EE614" i="5"/>
  <c r="K615" i="5"/>
  <c r="L615" i="5"/>
  <c r="N615" i="5"/>
  <c r="O615" i="5"/>
  <c r="Y615" i="5"/>
  <c r="Z615" i="5"/>
  <c r="AH615" i="5"/>
  <c r="AI615" i="5"/>
  <c r="AK615" i="5"/>
  <c r="AL615" i="5"/>
  <c r="AQ615" i="5"/>
  <c r="AR615" i="5"/>
  <c r="AY615" i="5"/>
  <c r="AZ615" i="5"/>
  <c r="BB615" i="5"/>
  <c r="BC615" i="5"/>
  <c r="BE615" i="5"/>
  <c r="BF615" i="5"/>
  <c r="BI615" i="5"/>
  <c r="BJ615" i="5"/>
  <c r="BL615" i="5"/>
  <c r="BM615" i="5"/>
  <c r="BQ615" i="5"/>
  <c r="BR615" i="5"/>
  <c r="BT615" i="5"/>
  <c r="BU615" i="5"/>
  <c r="CA615" i="5"/>
  <c r="CB615" i="5"/>
  <c r="CI615" i="5"/>
  <c r="CJ615" i="5"/>
  <c r="CP615" i="5"/>
  <c r="CQ615" i="5"/>
  <c r="CT615" i="5"/>
  <c r="DA615" i="5"/>
  <c r="DJ615" i="5"/>
  <c r="DK615" i="5"/>
  <c r="DN615" i="5"/>
  <c r="DO615" i="5"/>
  <c r="DS615" i="5"/>
  <c r="DT615" i="5"/>
  <c r="DX615" i="5"/>
  <c r="DY615" i="5"/>
  <c r="EB615" i="5"/>
  <c r="EC615" i="5"/>
  <c r="EE615" i="5"/>
  <c r="K616" i="5"/>
  <c r="L616" i="5"/>
  <c r="N616" i="5"/>
  <c r="O616" i="5"/>
  <c r="Y616" i="5"/>
  <c r="Z616" i="5"/>
  <c r="AH616" i="5"/>
  <c r="AI616" i="5"/>
  <c r="AK616" i="5"/>
  <c r="AL616" i="5"/>
  <c r="AQ616" i="5"/>
  <c r="AR616" i="5"/>
  <c r="AY616" i="5"/>
  <c r="AZ616" i="5"/>
  <c r="BB616" i="5"/>
  <c r="BC616" i="5"/>
  <c r="BE616" i="5"/>
  <c r="BF616" i="5"/>
  <c r="BI616" i="5"/>
  <c r="BJ616" i="5"/>
  <c r="BL616" i="5"/>
  <c r="BM616" i="5"/>
  <c r="BQ616" i="5"/>
  <c r="BR616" i="5"/>
  <c r="BT616" i="5"/>
  <c r="BU616" i="5"/>
  <c r="CA616" i="5"/>
  <c r="CB616" i="5"/>
  <c r="CI616" i="5"/>
  <c r="CJ616" i="5"/>
  <c r="CP616" i="5"/>
  <c r="CQ616" i="5"/>
  <c r="CT616" i="5"/>
  <c r="DA616" i="5"/>
  <c r="DJ616" i="5"/>
  <c r="DK616" i="5"/>
  <c r="DN616" i="5"/>
  <c r="DO616" i="5"/>
  <c r="DS616" i="5"/>
  <c r="DT616" i="5"/>
  <c r="DX616" i="5"/>
  <c r="DY616" i="5"/>
  <c r="EB616" i="5"/>
  <c r="EC616" i="5"/>
  <c r="EE616" i="5"/>
  <c r="K617" i="5"/>
  <c r="L617" i="5"/>
  <c r="N617" i="5"/>
  <c r="O617" i="5"/>
  <c r="Y617" i="5"/>
  <c r="Z617" i="5"/>
  <c r="AH617" i="5"/>
  <c r="AI617" i="5"/>
  <c r="AK617" i="5"/>
  <c r="AL617" i="5"/>
  <c r="AQ617" i="5"/>
  <c r="AR617" i="5"/>
  <c r="AY617" i="5"/>
  <c r="AZ617" i="5"/>
  <c r="BB617" i="5"/>
  <c r="BC617" i="5"/>
  <c r="BE617" i="5"/>
  <c r="BF617" i="5"/>
  <c r="BI617" i="5"/>
  <c r="BJ617" i="5"/>
  <c r="BL617" i="5"/>
  <c r="BM617" i="5"/>
  <c r="BQ617" i="5"/>
  <c r="BR617" i="5"/>
  <c r="BT617" i="5"/>
  <c r="BU617" i="5"/>
  <c r="CA617" i="5"/>
  <c r="CB617" i="5"/>
  <c r="CI617" i="5"/>
  <c r="CJ617" i="5"/>
  <c r="CP617" i="5"/>
  <c r="CQ617" i="5"/>
  <c r="CT617" i="5"/>
  <c r="DA617" i="5"/>
  <c r="DJ617" i="5"/>
  <c r="DK617" i="5"/>
  <c r="DN617" i="5"/>
  <c r="DO617" i="5"/>
  <c r="DS617" i="5"/>
  <c r="DT617" i="5"/>
  <c r="DX617" i="5"/>
  <c r="DY617" i="5"/>
  <c r="EB617" i="5"/>
  <c r="EC617" i="5"/>
  <c r="EE617" i="5"/>
  <c r="K618" i="5"/>
  <c r="L618" i="5"/>
  <c r="N618" i="5"/>
  <c r="O618" i="5"/>
  <c r="Y618" i="5"/>
  <c r="Z618" i="5"/>
  <c r="AH618" i="5"/>
  <c r="AI618" i="5"/>
  <c r="AK618" i="5"/>
  <c r="AL618" i="5"/>
  <c r="AQ618" i="5"/>
  <c r="AR618" i="5"/>
  <c r="AY618" i="5"/>
  <c r="AZ618" i="5"/>
  <c r="BB618" i="5"/>
  <c r="BC618" i="5"/>
  <c r="BE618" i="5"/>
  <c r="BF618" i="5"/>
  <c r="BI618" i="5"/>
  <c r="BJ618" i="5"/>
  <c r="BL618" i="5"/>
  <c r="BM618" i="5"/>
  <c r="BQ618" i="5"/>
  <c r="BR618" i="5"/>
  <c r="BT618" i="5"/>
  <c r="BU618" i="5"/>
  <c r="CA618" i="5"/>
  <c r="CB618" i="5"/>
  <c r="CI618" i="5"/>
  <c r="CJ618" i="5"/>
  <c r="CP618" i="5"/>
  <c r="CQ618" i="5"/>
  <c r="CT618" i="5"/>
  <c r="DA618" i="5"/>
  <c r="DJ618" i="5"/>
  <c r="DK618" i="5"/>
  <c r="DN618" i="5"/>
  <c r="DO618" i="5"/>
  <c r="DS618" i="5"/>
  <c r="DT618" i="5"/>
  <c r="DX618" i="5"/>
  <c r="DY618" i="5"/>
  <c r="EB618" i="5"/>
  <c r="EC618" i="5"/>
  <c r="EE618" i="5"/>
  <c r="K619" i="5"/>
  <c r="L619" i="5"/>
  <c r="N619" i="5"/>
  <c r="O619" i="5"/>
  <c r="Y619" i="5"/>
  <c r="Z619" i="5"/>
  <c r="AH619" i="5"/>
  <c r="AI619" i="5"/>
  <c r="AK619" i="5"/>
  <c r="AL619" i="5"/>
  <c r="AQ619" i="5"/>
  <c r="AR619" i="5"/>
  <c r="AY619" i="5"/>
  <c r="AZ619" i="5"/>
  <c r="BB619" i="5"/>
  <c r="BC619" i="5"/>
  <c r="BE619" i="5"/>
  <c r="BF619" i="5"/>
  <c r="BI619" i="5"/>
  <c r="BJ619" i="5"/>
  <c r="BL619" i="5"/>
  <c r="BM619" i="5"/>
  <c r="BQ619" i="5"/>
  <c r="BR619" i="5"/>
  <c r="BT619" i="5"/>
  <c r="BU619" i="5"/>
  <c r="CA619" i="5"/>
  <c r="CB619" i="5"/>
  <c r="CI619" i="5"/>
  <c r="CJ619" i="5"/>
  <c r="CP619" i="5"/>
  <c r="CQ619" i="5"/>
  <c r="CT619" i="5"/>
  <c r="DA619" i="5"/>
  <c r="DJ619" i="5"/>
  <c r="DK619" i="5"/>
  <c r="DN619" i="5"/>
  <c r="DO619" i="5"/>
  <c r="DS619" i="5"/>
  <c r="DT619" i="5"/>
  <c r="DX619" i="5"/>
  <c r="DY619" i="5"/>
  <c r="EB619" i="5"/>
  <c r="EC619" i="5"/>
  <c r="EE619" i="5"/>
  <c r="K620" i="5"/>
  <c r="L620" i="5"/>
  <c r="N620" i="5"/>
  <c r="O620" i="5"/>
  <c r="Y620" i="5"/>
  <c r="Z620" i="5"/>
  <c r="AH620" i="5"/>
  <c r="AI620" i="5"/>
  <c r="AK620" i="5"/>
  <c r="AL620" i="5"/>
  <c r="AQ620" i="5"/>
  <c r="AR620" i="5"/>
  <c r="AY620" i="5"/>
  <c r="AZ620" i="5"/>
  <c r="BB620" i="5"/>
  <c r="BC620" i="5"/>
  <c r="BE620" i="5"/>
  <c r="BF620" i="5"/>
  <c r="BI620" i="5"/>
  <c r="BJ620" i="5"/>
  <c r="BL620" i="5"/>
  <c r="BM620" i="5"/>
  <c r="BQ620" i="5"/>
  <c r="BR620" i="5"/>
  <c r="BT620" i="5"/>
  <c r="BU620" i="5"/>
  <c r="CA620" i="5"/>
  <c r="CB620" i="5"/>
  <c r="CI620" i="5"/>
  <c r="CJ620" i="5"/>
  <c r="CP620" i="5"/>
  <c r="CQ620" i="5"/>
  <c r="CT620" i="5"/>
  <c r="DA620" i="5"/>
  <c r="DJ620" i="5"/>
  <c r="DK620" i="5"/>
  <c r="DN620" i="5"/>
  <c r="DO620" i="5"/>
  <c r="DS620" i="5"/>
  <c r="DT620" i="5"/>
  <c r="DX620" i="5"/>
  <c r="DY620" i="5"/>
  <c r="EB620" i="5"/>
  <c r="EC620" i="5"/>
  <c r="EE620" i="5"/>
  <c r="K621" i="5"/>
  <c r="L621" i="5"/>
  <c r="N621" i="5"/>
  <c r="O621" i="5"/>
  <c r="Y621" i="5"/>
  <c r="Z621" i="5"/>
  <c r="AH621" i="5"/>
  <c r="AI621" i="5"/>
  <c r="AK621" i="5"/>
  <c r="AL621" i="5"/>
  <c r="AQ621" i="5"/>
  <c r="AR621" i="5"/>
  <c r="AY621" i="5"/>
  <c r="AZ621" i="5"/>
  <c r="BB621" i="5"/>
  <c r="BC621" i="5"/>
  <c r="BE621" i="5"/>
  <c r="BF621" i="5"/>
  <c r="BI621" i="5"/>
  <c r="BJ621" i="5"/>
  <c r="BL621" i="5"/>
  <c r="BM621" i="5"/>
  <c r="BQ621" i="5"/>
  <c r="BR621" i="5"/>
  <c r="BT621" i="5"/>
  <c r="BU621" i="5"/>
  <c r="CA621" i="5"/>
  <c r="CB621" i="5"/>
  <c r="CI621" i="5"/>
  <c r="CJ621" i="5"/>
  <c r="CP621" i="5"/>
  <c r="CQ621" i="5"/>
  <c r="CT621" i="5"/>
  <c r="DA621" i="5"/>
  <c r="DJ621" i="5"/>
  <c r="DK621" i="5"/>
  <c r="DN621" i="5"/>
  <c r="DO621" i="5"/>
  <c r="DS621" i="5"/>
  <c r="DT621" i="5"/>
  <c r="DX621" i="5"/>
  <c r="DY621" i="5"/>
  <c r="EB621" i="5"/>
  <c r="EC621" i="5"/>
  <c r="EE621" i="5"/>
  <c r="K622" i="5"/>
  <c r="L622" i="5"/>
  <c r="N622" i="5"/>
  <c r="O622" i="5"/>
  <c r="Y622" i="5"/>
  <c r="Z622" i="5"/>
  <c r="AH622" i="5"/>
  <c r="AI622" i="5"/>
  <c r="AK622" i="5"/>
  <c r="AL622" i="5"/>
  <c r="AQ622" i="5"/>
  <c r="AR622" i="5"/>
  <c r="AY622" i="5"/>
  <c r="AZ622" i="5"/>
  <c r="BB622" i="5"/>
  <c r="BC622" i="5"/>
  <c r="BE622" i="5"/>
  <c r="BF622" i="5"/>
  <c r="BI622" i="5"/>
  <c r="BJ622" i="5"/>
  <c r="BL622" i="5"/>
  <c r="BM622" i="5"/>
  <c r="BQ622" i="5"/>
  <c r="BR622" i="5"/>
  <c r="BT622" i="5"/>
  <c r="BU622" i="5"/>
  <c r="CA622" i="5"/>
  <c r="CB622" i="5"/>
  <c r="CI622" i="5"/>
  <c r="CJ622" i="5"/>
  <c r="CP622" i="5"/>
  <c r="CQ622" i="5"/>
  <c r="CT622" i="5"/>
  <c r="DA622" i="5"/>
  <c r="DJ622" i="5"/>
  <c r="DK622" i="5"/>
  <c r="DN622" i="5"/>
  <c r="DO622" i="5"/>
  <c r="DS622" i="5"/>
  <c r="DT622" i="5"/>
  <c r="DX622" i="5"/>
  <c r="DY622" i="5"/>
  <c r="EB622" i="5"/>
  <c r="EC622" i="5"/>
  <c r="EE622" i="5"/>
  <c r="K623" i="5"/>
  <c r="L623" i="5"/>
  <c r="N623" i="5"/>
  <c r="O623" i="5"/>
  <c r="Y623" i="5"/>
  <c r="Z623" i="5"/>
  <c r="AH623" i="5"/>
  <c r="AI623" i="5"/>
  <c r="AK623" i="5"/>
  <c r="AL623" i="5"/>
  <c r="AQ623" i="5"/>
  <c r="AR623" i="5"/>
  <c r="AY623" i="5"/>
  <c r="AZ623" i="5"/>
  <c r="BB623" i="5"/>
  <c r="BC623" i="5"/>
  <c r="BE623" i="5"/>
  <c r="BF623" i="5"/>
  <c r="BI623" i="5"/>
  <c r="BJ623" i="5"/>
  <c r="BL623" i="5"/>
  <c r="BM623" i="5"/>
  <c r="BQ623" i="5"/>
  <c r="BR623" i="5"/>
  <c r="BT623" i="5"/>
  <c r="BU623" i="5"/>
  <c r="CA623" i="5"/>
  <c r="CB623" i="5"/>
  <c r="CI623" i="5"/>
  <c r="CJ623" i="5"/>
  <c r="CP623" i="5"/>
  <c r="CQ623" i="5"/>
  <c r="CT623" i="5"/>
  <c r="DA623" i="5"/>
  <c r="DJ623" i="5"/>
  <c r="DK623" i="5"/>
  <c r="DN623" i="5"/>
  <c r="DO623" i="5"/>
  <c r="DS623" i="5"/>
  <c r="DT623" i="5"/>
  <c r="DX623" i="5"/>
  <c r="DY623" i="5"/>
  <c r="EB623" i="5"/>
  <c r="EC623" i="5"/>
  <c r="EE623" i="5"/>
  <c r="K624" i="5"/>
  <c r="L624" i="5"/>
  <c r="N624" i="5"/>
  <c r="O624" i="5"/>
  <c r="Y624" i="5"/>
  <c r="Z624" i="5"/>
  <c r="AH624" i="5"/>
  <c r="AI624" i="5"/>
  <c r="AK624" i="5"/>
  <c r="AL624" i="5"/>
  <c r="AQ624" i="5"/>
  <c r="AR624" i="5"/>
  <c r="AY624" i="5"/>
  <c r="AZ624" i="5"/>
  <c r="BB624" i="5"/>
  <c r="BC624" i="5"/>
  <c r="BE624" i="5"/>
  <c r="BF624" i="5"/>
  <c r="BI624" i="5"/>
  <c r="BJ624" i="5"/>
  <c r="BL624" i="5"/>
  <c r="BM624" i="5"/>
  <c r="BQ624" i="5"/>
  <c r="BR624" i="5"/>
  <c r="BT624" i="5"/>
  <c r="BU624" i="5"/>
  <c r="CA624" i="5"/>
  <c r="CB624" i="5"/>
  <c r="CI624" i="5"/>
  <c r="CJ624" i="5"/>
  <c r="CP624" i="5"/>
  <c r="CQ624" i="5"/>
  <c r="CT624" i="5"/>
  <c r="DA624" i="5"/>
  <c r="DJ624" i="5"/>
  <c r="DK624" i="5"/>
  <c r="DN624" i="5"/>
  <c r="DO624" i="5"/>
  <c r="DS624" i="5"/>
  <c r="DT624" i="5"/>
  <c r="DX624" i="5"/>
  <c r="DY624" i="5"/>
  <c r="EB624" i="5"/>
  <c r="EC624" i="5"/>
  <c r="EE624" i="5"/>
  <c r="K625" i="5"/>
  <c r="L625" i="5"/>
  <c r="N625" i="5"/>
  <c r="O625" i="5"/>
  <c r="Y625" i="5"/>
  <c r="Z625" i="5"/>
  <c r="AH625" i="5"/>
  <c r="AI625" i="5"/>
  <c r="AK625" i="5"/>
  <c r="AL625" i="5"/>
  <c r="AQ625" i="5"/>
  <c r="AR625" i="5"/>
  <c r="AY625" i="5"/>
  <c r="AZ625" i="5"/>
  <c r="BB625" i="5"/>
  <c r="BC625" i="5"/>
  <c r="BE625" i="5"/>
  <c r="BF625" i="5"/>
  <c r="BI625" i="5"/>
  <c r="BJ625" i="5"/>
  <c r="BL625" i="5"/>
  <c r="BM625" i="5"/>
  <c r="BQ625" i="5"/>
  <c r="BR625" i="5"/>
  <c r="BT625" i="5"/>
  <c r="BU625" i="5"/>
  <c r="CA625" i="5"/>
  <c r="CB625" i="5"/>
  <c r="CI625" i="5"/>
  <c r="CJ625" i="5"/>
  <c r="CP625" i="5"/>
  <c r="CQ625" i="5"/>
  <c r="CT625" i="5"/>
  <c r="DA625" i="5"/>
  <c r="DJ625" i="5"/>
  <c r="DK625" i="5"/>
  <c r="DN625" i="5"/>
  <c r="DO625" i="5"/>
  <c r="DS625" i="5"/>
  <c r="DT625" i="5"/>
  <c r="DX625" i="5"/>
  <c r="DY625" i="5"/>
  <c r="EB625" i="5"/>
  <c r="EC625" i="5"/>
  <c r="EE625" i="5"/>
  <c r="K626" i="5"/>
  <c r="L626" i="5"/>
  <c r="N626" i="5"/>
  <c r="O626" i="5"/>
  <c r="Y626" i="5"/>
  <c r="Z626" i="5"/>
  <c r="AH626" i="5"/>
  <c r="AI626" i="5"/>
  <c r="AK626" i="5"/>
  <c r="AL626" i="5"/>
  <c r="AQ626" i="5"/>
  <c r="AR626" i="5"/>
  <c r="AY626" i="5"/>
  <c r="AZ626" i="5"/>
  <c r="BB626" i="5"/>
  <c r="BC626" i="5"/>
  <c r="BE626" i="5"/>
  <c r="BF626" i="5"/>
  <c r="BI626" i="5"/>
  <c r="BJ626" i="5"/>
  <c r="BL626" i="5"/>
  <c r="BM626" i="5"/>
  <c r="BQ626" i="5"/>
  <c r="BR626" i="5"/>
  <c r="BT626" i="5"/>
  <c r="BU626" i="5"/>
  <c r="CA626" i="5"/>
  <c r="CB626" i="5"/>
  <c r="CI626" i="5"/>
  <c r="CJ626" i="5"/>
  <c r="CP626" i="5"/>
  <c r="CQ626" i="5"/>
  <c r="CT626" i="5"/>
  <c r="DA626" i="5"/>
  <c r="DJ626" i="5"/>
  <c r="DK626" i="5"/>
  <c r="DN626" i="5"/>
  <c r="DO626" i="5"/>
  <c r="DS626" i="5"/>
  <c r="DT626" i="5"/>
  <c r="DX626" i="5"/>
  <c r="DY626" i="5"/>
  <c r="EB626" i="5"/>
  <c r="EC626" i="5"/>
  <c r="EE626" i="5"/>
  <c r="K627" i="5"/>
  <c r="L627" i="5"/>
  <c r="N627" i="5"/>
  <c r="O627" i="5"/>
  <c r="Y627" i="5"/>
  <c r="Z627" i="5"/>
  <c r="AH627" i="5"/>
  <c r="AI627" i="5"/>
  <c r="AK627" i="5"/>
  <c r="AL627" i="5"/>
  <c r="AQ627" i="5"/>
  <c r="AR627" i="5"/>
  <c r="AY627" i="5"/>
  <c r="AZ627" i="5"/>
  <c r="BB627" i="5"/>
  <c r="BC627" i="5"/>
  <c r="BE627" i="5"/>
  <c r="BF627" i="5"/>
  <c r="BI627" i="5"/>
  <c r="BJ627" i="5"/>
  <c r="BL627" i="5"/>
  <c r="BM627" i="5"/>
  <c r="BQ627" i="5"/>
  <c r="BR627" i="5"/>
  <c r="BT627" i="5"/>
  <c r="BU627" i="5"/>
  <c r="CA627" i="5"/>
  <c r="CB627" i="5"/>
  <c r="CI627" i="5"/>
  <c r="CJ627" i="5"/>
  <c r="CP627" i="5"/>
  <c r="CQ627" i="5"/>
  <c r="CT627" i="5"/>
  <c r="DA627" i="5"/>
  <c r="DJ627" i="5"/>
  <c r="DK627" i="5"/>
  <c r="DN627" i="5"/>
  <c r="DO627" i="5"/>
  <c r="DS627" i="5"/>
  <c r="DT627" i="5"/>
  <c r="DX627" i="5"/>
  <c r="DY627" i="5"/>
  <c r="EB627" i="5"/>
  <c r="EC627" i="5"/>
  <c r="EE627" i="5"/>
  <c r="K628" i="5"/>
  <c r="L628" i="5"/>
  <c r="N628" i="5"/>
  <c r="O628" i="5"/>
  <c r="Y628" i="5"/>
  <c r="Z628" i="5"/>
  <c r="AH628" i="5"/>
  <c r="AI628" i="5"/>
  <c r="AK628" i="5"/>
  <c r="AL628" i="5"/>
  <c r="AQ628" i="5"/>
  <c r="AR628" i="5"/>
  <c r="AY628" i="5"/>
  <c r="AZ628" i="5"/>
  <c r="BB628" i="5"/>
  <c r="BC628" i="5"/>
  <c r="BE628" i="5"/>
  <c r="BF628" i="5"/>
  <c r="BI628" i="5"/>
  <c r="BJ628" i="5"/>
  <c r="BL628" i="5"/>
  <c r="BM628" i="5"/>
  <c r="BQ628" i="5"/>
  <c r="BR628" i="5"/>
  <c r="BT628" i="5"/>
  <c r="BU628" i="5"/>
  <c r="CA628" i="5"/>
  <c r="CB628" i="5"/>
  <c r="CI628" i="5"/>
  <c r="CJ628" i="5"/>
  <c r="CP628" i="5"/>
  <c r="CQ628" i="5"/>
  <c r="CT628" i="5"/>
  <c r="DA628" i="5"/>
  <c r="DJ628" i="5"/>
  <c r="DK628" i="5"/>
  <c r="DN628" i="5"/>
  <c r="DO628" i="5"/>
  <c r="DS628" i="5"/>
  <c r="DT628" i="5"/>
  <c r="DX628" i="5"/>
  <c r="DY628" i="5"/>
  <c r="EB628" i="5"/>
  <c r="EC628" i="5"/>
  <c r="EE628" i="5"/>
  <c r="K629" i="5"/>
  <c r="L629" i="5"/>
  <c r="N629" i="5"/>
  <c r="O629" i="5"/>
  <c r="Y629" i="5"/>
  <c r="Z629" i="5"/>
  <c r="AH629" i="5"/>
  <c r="AI629" i="5"/>
  <c r="AK629" i="5"/>
  <c r="AL629" i="5"/>
  <c r="AQ629" i="5"/>
  <c r="AR629" i="5"/>
  <c r="AY629" i="5"/>
  <c r="AZ629" i="5"/>
  <c r="BB629" i="5"/>
  <c r="BC629" i="5"/>
  <c r="BE629" i="5"/>
  <c r="BF629" i="5"/>
  <c r="BI629" i="5"/>
  <c r="BJ629" i="5"/>
  <c r="BL629" i="5"/>
  <c r="BM629" i="5"/>
  <c r="BQ629" i="5"/>
  <c r="BR629" i="5"/>
  <c r="BT629" i="5"/>
  <c r="BU629" i="5"/>
  <c r="CA629" i="5"/>
  <c r="CB629" i="5"/>
  <c r="CI629" i="5"/>
  <c r="CJ629" i="5"/>
  <c r="CP629" i="5"/>
  <c r="CQ629" i="5"/>
  <c r="CT629" i="5"/>
  <c r="DA629" i="5"/>
  <c r="DJ629" i="5"/>
  <c r="DK629" i="5"/>
  <c r="DN629" i="5"/>
  <c r="DO629" i="5"/>
  <c r="DS629" i="5"/>
  <c r="DT629" i="5"/>
  <c r="DX629" i="5"/>
  <c r="DY629" i="5"/>
  <c r="EB629" i="5"/>
  <c r="EC629" i="5"/>
  <c r="EE629" i="5"/>
  <c r="K630" i="5"/>
  <c r="L630" i="5"/>
  <c r="N630" i="5"/>
  <c r="O630" i="5"/>
  <c r="Y630" i="5"/>
  <c r="Z630" i="5"/>
  <c r="AH630" i="5"/>
  <c r="AI630" i="5"/>
  <c r="AK630" i="5"/>
  <c r="AL630" i="5"/>
  <c r="AQ630" i="5"/>
  <c r="AR630" i="5"/>
  <c r="AY630" i="5"/>
  <c r="AZ630" i="5"/>
  <c r="BB630" i="5"/>
  <c r="BC630" i="5"/>
  <c r="BE630" i="5"/>
  <c r="BF630" i="5"/>
  <c r="BI630" i="5"/>
  <c r="BJ630" i="5"/>
  <c r="BL630" i="5"/>
  <c r="BM630" i="5"/>
  <c r="BQ630" i="5"/>
  <c r="BR630" i="5"/>
  <c r="BT630" i="5"/>
  <c r="BU630" i="5"/>
  <c r="CA630" i="5"/>
  <c r="CB630" i="5"/>
  <c r="CI630" i="5"/>
  <c r="CJ630" i="5"/>
  <c r="CP630" i="5"/>
  <c r="CQ630" i="5"/>
  <c r="CT630" i="5"/>
  <c r="DA630" i="5"/>
  <c r="DJ630" i="5"/>
  <c r="DK630" i="5"/>
  <c r="DN630" i="5"/>
  <c r="DO630" i="5"/>
  <c r="DS630" i="5"/>
  <c r="DT630" i="5"/>
  <c r="DX630" i="5"/>
  <c r="DY630" i="5"/>
  <c r="EB630" i="5"/>
  <c r="EC630" i="5"/>
  <c r="EE630" i="5"/>
  <c r="K631" i="5"/>
  <c r="L631" i="5"/>
  <c r="N631" i="5"/>
  <c r="O631" i="5"/>
  <c r="Y631" i="5"/>
  <c r="Z631" i="5"/>
  <c r="AH631" i="5"/>
  <c r="AI631" i="5"/>
  <c r="AK631" i="5"/>
  <c r="AL631" i="5"/>
  <c r="AQ631" i="5"/>
  <c r="AR631" i="5"/>
  <c r="AY631" i="5"/>
  <c r="AZ631" i="5"/>
  <c r="BB631" i="5"/>
  <c r="BC631" i="5"/>
  <c r="BE631" i="5"/>
  <c r="BF631" i="5"/>
  <c r="BI631" i="5"/>
  <c r="BJ631" i="5"/>
  <c r="BL631" i="5"/>
  <c r="BM631" i="5"/>
  <c r="BQ631" i="5"/>
  <c r="BR631" i="5"/>
  <c r="BT631" i="5"/>
  <c r="BU631" i="5"/>
  <c r="CA631" i="5"/>
  <c r="CB631" i="5"/>
  <c r="CI631" i="5"/>
  <c r="CJ631" i="5"/>
  <c r="CP631" i="5"/>
  <c r="CQ631" i="5"/>
  <c r="CT631" i="5"/>
  <c r="DA631" i="5"/>
  <c r="DJ631" i="5"/>
  <c r="DK631" i="5"/>
  <c r="DN631" i="5"/>
  <c r="DO631" i="5"/>
  <c r="DS631" i="5"/>
  <c r="DT631" i="5"/>
  <c r="DX631" i="5"/>
  <c r="DY631" i="5"/>
  <c r="EB631" i="5"/>
  <c r="EC631" i="5"/>
  <c r="EE631" i="5"/>
  <c r="K632" i="5"/>
  <c r="L632" i="5"/>
  <c r="N632" i="5"/>
  <c r="O632" i="5"/>
  <c r="Y632" i="5"/>
  <c r="Z632" i="5"/>
  <c r="AH632" i="5"/>
  <c r="AI632" i="5"/>
  <c r="AK632" i="5"/>
  <c r="AL632" i="5"/>
  <c r="AQ632" i="5"/>
  <c r="AR632" i="5"/>
  <c r="AY632" i="5"/>
  <c r="AZ632" i="5"/>
  <c r="BB632" i="5"/>
  <c r="BC632" i="5"/>
  <c r="BE632" i="5"/>
  <c r="BF632" i="5"/>
  <c r="BI632" i="5"/>
  <c r="BJ632" i="5"/>
  <c r="BL632" i="5"/>
  <c r="BM632" i="5"/>
  <c r="BQ632" i="5"/>
  <c r="BR632" i="5"/>
  <c r="BT632" i="5"/>
  <c r="BU632" i="5"/>
  <c r="CA632" i="5"/>
  <c r="CB632" i="5"/>
  <c r="CI632" i="5"/>
  <c r="CJ632" i="5"/>
  <c r="CP632" i="5"/>
  <c r="CQ632" i="5"/>
  <c r="CT632" i="5"/>
  <c r="DA632" i="5"/>
  <c r="DJ632" i="5"/>
  <c r="DK632" i="5"/>
  <c r="DN632" i="5"/>
  <c r="DO632" i="5"/>
  <c r="DS632" i="5"/>
  <c r="DT632" i="5"/>
  <c r="DX632" i="5"/>
  <c r="DY632" i="5"/>
  <c r="EB632" i="5"/>
  <c r="EC632" i="5"/>
  <c r="EE632" i="5"/>
  <c r="K633" i="5"/>
  <c r="L633" i="5"/>
  <c r="N633" i="5"/>
  <c r="O633" i="5"/>
  <c r="Y633" i="5"/>
  <c r="Z633" i="5"/>
  <c r="AH633" i="5"/>
  <c r="AI633" i="5"/>
  <c r="AK633" i="5"/>
  <c r="AL633" i="5"/>
  <c r="AQ633" i="5"/>
  <c r="AR633" i="5"/>
  <c r="AY633" i="5"/>
  <c r="AZ633" i="5"/>
  <c r="BB633" i="5"/>
  <c r="BC633" i="5"/>
  <c r="BE633" i="5"/>
  <c r="BF633" i="5"/>
  <c r="BI633" i="5"/>
  <c r="BJ633" i="5"/>
  <c r="BL633" i="5"/>
  <c r="BM633" i="5"/>
  <c r="BQ633" i="5"/>
  <c r="BR633" i="5"/>
  <c r="BT633" i="5"/>
  <c r="BU633" i="5"/>
  <c r="CA633" i="5"/>
  <c r="CB633" i="5"/>
  <c r="CI633" i="5"/>
  <c r="CJ633" i="5"/>
  <c r="CP633" i="5"/>
  <c r="CQ633" i="5"/>
  <c r="CT633" i="5"/>
  <c r="DA633" i="5"/>
  <c r="DJ633" i="5"/>
  <c r="DK633" i="5"/>
  <c r="DN633" i="5"/>
  <c r="DO633" i="5"/>
  <c r="DS633" i="5"/>
  <c r="DT633" i="5"/>
  <c r="DX633" i="5"/>
  <c r="DY633" i="5"/>
  <c r="EB633" i="5"/>
  <c r="EC633" i="5"/>
  <c r="EE633" i="5"/>
  <c r="K634" i="5"/>
  <c r="L634" i="5"/>
  <c r="N634" i="5"/>
  <c r="O634" i="5"/>
  <c r="Y634" i="5"/>
  <c r="Z634" i="5"/>
  <c r="AH634" i="5"/>
  <c r="AI634" i="5"/>
  <c r="AK634" i="5"/>
  <c r="AL634" i="5"/>
  <c r="AQ634" i="5"/>
  <c r="AR634" i="5"/>
  <c r="AY634" i="5"/>
  <c r="AZ634" i="5"/>
  <c r="BB634" i="5"/>
  <c r="BC634" i="5"/>
  <c r="BE634" i="5"/>
  <c r="BF634" i="5"/>
  <c r="BI634" i="5"/>
  <c r="BJ634" i="5"/>
  <c r="BL634" i="5"/>
  <c r="BM634" i="5"/>
  <c r="BQ634" i="5"/>
  <c r="BR634" i="5"/>
  <c r="BT634" i="5"/>
  <c r="BU634" i="5"/>
  <c r="CA634" i="5"/>
  <c r="CB634" i="5"/>
  <c r="CI634" i="5"/>
  <c r="CJ634" i="5"/>
  <c r="CP634" i="5"/>
  <c r="CQ634" i="5"/>
  <c r="CT634" i="5"/>
  <c r="DA634" i="5"/>
  <c r="DJ634" i="5"/>
  <c r="DK634" i="5"/>
  <c r="DN634" i="5"/>
  <c r="DO634" i="5"/>
  <c r="DS634" i="5"/>
  <c r="DT634" i="5"/>
  <c r="DX634" i="5"/>
  <c r="DY634" i="5"/>
  <c r="EB634" i="5"/>
  <c r="EC634" i="5"/>
  <c r="EE634" i="5"/>
  <c r="K635" i="5"/>
  <c r="L635" i="5"/>
  <c r="N635" i="5"/>
  <c r="O635" i="5"/>
  <c r="Y635" i="5"/>
  <c r="Z635" i="5"/>
  <c r="AH635" i="5"/>
  <c r="AI635" i="5"/>
  <c r="AK635" i="5"/>
  <c r="AL635" i="5"/>
  <c r="AQ635" i="5"/>
  <c r="AR635" i="5"/>
  <c r="AY635" i="5"/>
  <c r="AZ635" i="5"/>
  <c r="BB635" i="5"/>
  <c r="BC635" i="5"/>
  <c r="BE635" i="5"/>
  <c r="BF635" i="5"/>
  <c r="BI635" i="5"/>
  <c r="BJ635" i="5"/>
  <c r="BL635" i="5"/>
  <c r="BM635" i="5"/>
  <c r="BQ635" i="5"/>
  <c r="BR635" i="5"/>
  <c r="BT635" i="5"/>
  <c r="BU635" i="5"/>
  <c r="CA635" i="5"/>
  <c r="CB635" i="5"/>
  <c r="CI635" i="5"/>
  <c r="CJ635" i="5"/>
  <c r="CP635" i="5"/>
  <c r="CQ635" i="5"/>
  <c r="CT635" i="5"/>
  <c r="DA635" i="5"/>
  <c r="DJ635" i="5"/>
  <c r="DK635" i="5"/>
  <c r="DN635" i="5"/>
  <c r="DO635" i="5"/>
  <c r="DS635" i="5"/>
  <c r="DT635" i="5"/>
  <c r="DX635" i="5"/>
  <c r="DY635" i="5"/>
  <c r="EB635" i="5"/>
  <c r="EC635" i="5"/>
  <c r="EE635" i="5"/>
  <c r="K636" i="5"/>
  <c r="L636" i="5"/>
  <c r="N636" i="5"/>
  <c r="O636" i="5"/>
  <c r="Y636" i="5"/>
  <c r="Z636" i="5"/>
  <c r="AH636" i="5"/>
  <c r="AI636" i="5"/>
  <c r="AK636" i="5"/>
  <c r="AL636" i="5"/>
  <c r="AQ636" i="5"/>
  <c r="AR636" i="5"/>
  <c r="AY636" i="5"/>
  <c r="AZ636" i="5"/>
  <c r="BB636" i="5"/>
  <c r="BC636" i="5"/>
  <c r="BE636" i="5"/>
  <c r="BF636" i="5"/>
  <c r="BI636" i="5"/>
  <c r="BJ636" i="5"/>
  <c r="BL636" i="5"/>
  <c r="BM636" i="5"/>
  <c r="BQ636" i="5"/>
  <c r="BR636" i="5"/>
  <c r="BT636" i="5"/>
  <c r="BU636" i="5"/>
  <c r="CA636" i="5"/>
  <c r="CB636" i="5"/>
  <c r="CI636" i="5"/>
  <c r="CJ636" i="5"/>
  <c r="CP636" i="5"/>
  <c r="CQ636" i="5"/>
  <c r="CT636" i="5"/>
  <c r="DA636" i="5"/>
  <c r="DJ636" i="5"/>
  <c r="DK636" i="5"/>
  <c r="DN636" i="5"/>
  <c r="DO636" i="5"/>
  <c r="DS636" i="5"/>
  <c r="DT636" i="5"/>
  <c r="DX636" i="5"/>
  <c r="DY636" i="5"/>
  <c r="EB636" i="5"/>
  <c r="EC636" i="5"/>
  <c r="EE636" i="5"/>
  <c r="K637" i="5"/>
  <c r="L637" i="5"/>
  <c r="N637" i="5"/>
  <c r="O637" i="5"/>
  <c r="Y637" i="5"/>
  <c r="Z637" i="5"/>
  <c r="AH637" i="5"/>
  <c r="AI637" i="5"/>
  <c r="AK637" i="5"/>
  <c r="AL637" i="5"/>
  <c r="AQ637" i="5"/>
  <c r="AR637" i="5"/>
  <c r="AY637" i="5"/>
  <c r="AZ637" i="5"/>
  <c r="BB637" i="5"/>
  <c r="BC637" i="5"/>
  <c r="BE637" i="5"/>
  <c r="BF637" i="5"/>
  <c r="BI637" i="5"/>
  <c r="BJ637" i="5"/>
  <c r="BL637" i="5"/>
  <c r="BM637" i="5"/>
  <c r="BQ637" i="5"/>
  <c r="BR637" i="5"/>
  <c r="BT637" i="5"/>
  <c r="BU637" i="5"/>
  <c r="CA637" i="5"/>
  <c r="CB637" i="5"/>
  <c r="CI637" i="5"/>
  <c r="CJ637" i="5"/>
  <c r="CP637" i="5"/>
  <c r="CQ637" i="5"/>
  <c r="CT637" i="5"/>
  <c r="DA637" i="5"/>
  <c r="DJ637" i="5"/>
  <c r="DK637" i="5"/>
  <c r="DN637" i="5"/>
  <c r="DO637" i="5"/>
  <c r="DS637" i="5"/>
  <c r="DT637" i="5"/>
  <c r="DX637" i="5"/>
  <c r="DY637" i="5"/>
  <c r="EB637" i="5"/>
  <c r="EC637" i="5"/>
  <c r="EE637" i="5"/>
  <c r="K638" i="5"/>
  <c r="L638" i="5"/>
  <c r="N638" i="5"/>
  <c r="O638" i="5"/>
  <c r="Y638" i="5"/>
  <c r="Z638" i="5"/>
  <c r="AH638" i="5"/>
  <c r="AI638" i="5"/>
  <c r="AK638" i="5"/>
  <c r="AL638" i="5"/>
  <c r="AQ638" i="5"/>
  <c r="AR638" i="5"/>
  <c r="AY638" i="5"/>
  <c r="AZ638" i="5"/>
  <c r="BB638" i="5"/>
  <c r="BC638" i="5"/>
  <c r="BE638" i="5"/>
  <c r="BF638" i="5"/>
  <c r="BI638" i="5"/>
  <c r="BJ638" i="5"/>
  <c r="BL638" i="5"/>
  <c r="BM638" i="5"/>
  <c r="BQ638" i="5"/>
  <c r="BR638" i="5"/>
  <c r="BT638" i="5"/>
  <c r="BU638" i="5"/>
  <c r="CA638" i="5"/>
  <c r="CB638" i="5"/>
  <c r="CI638" i="5"/>
  <c r="CJ638" i="5"/>
  <c r="CP638" i="5"/>
  <c r="CQ638" i="5"/>
  <c r="CT638" i="5"/>
  <c r="DA638" i="5"/>
  <c r="DJ638" i="5"/>
  <c r="DK638" i="5"/>
  <c r="DN638" i="5"/>
  <c r="DO638" i="5"/>
  <c r="DS638" i="5"/>
  <c r="DT638" i="5"/>
  <c r="DX638" i="5"/>
  <c r="DY638" i="5"/>
  <c r="EB638" i="5"/>
  <c r="EC638" i="5"/>
  <c r="EE638" i="5"/>
  <c r="K639" i="5"/>
  <c r="L639" i="5"/>
  <c r="N639" i="5"/>
  <c r="O639" i="5"/>
  <c r="Y639" i="5"/>
  <c r="Z639" i="5"/>
  <c r="AH639" i="5"/>
  <c r="AI639" i="5"/>
  <c r="AK639" i="5"/>
  <c r="AL639" i="5"/>
  <c r="AQ639" i="5"/>
  <c r="AR639" i="5"/>
  <c r="AY639" i="5"/>
  <c r="AZ639" i="5"/>
  <c r="BB639" i="5"/>
  <c r="BC639" i="5"/>
  <c r="BE639" i="5"/>
  <c r="BF639" i="5"/>
  <c r="BI639" i="5"/>
  <c r="BJ639" i="5"/>
  <c r="BL639" i="5"/>
  <c r="BM639" i="5"/>
  <c r="BQ639" i="5"/>
  <c r="BR639" i="5"/>
  <c r="BT639" i="5"/>
  <c r="BU639" i="5"/>
  <c r="CA639" i="5"/>
  <c r="CB639" i="5"/>
  <c r="CI639" i="5"/>
  <c r="CJ639" i="5"/>
  <c r="CP639" i="5"/>
  <c r="CQ639" i="5"/>
  <c r="CT639" i="5"/>
  <c r="DA639" i="5"/>
  <c r="DJ639" i="5"/>
  <c r="DK639" i="5"/>
  <c r="DN639" i="5"/>
  <c r="DO639" i="5"/>
  <c r="DS639" i="5"/>
  <c r="DT639" i="5"/>
  <c r="DX639" i="5"/>
  <c r="DY639" i="5"/>
  <c r="EB639" i="5"/>
  <c r="EC639" i="5"/>
  <c r="EE639" i="5"/>
  <c r="K640" i="5"/>
  <c r="L640" i="5"/>
  <c r="N640" i="5"/>
  <c r="O640" i="5"/>
  <c r="Y640" i="5"/>
  <c r="Z640" i="5"/>
  <c r="AH640" i="5"/>
  <c r="AI640" i="5"/>
  <c r="AK640" i="5"/>
  <c r="AL640" i="5"/>
  <c r="AQ640" i="5"/>
  <c r="AR640" i="5"/>
  <c r="AY640" i="5"/>
  <c r="AZ640" i="5"/>
  <c r="BB640" i="5"/>
  <c r="BC640" i="5"/>
  <c r="BE640" i="5"/>
  <c r="BF640" i="5"/>
  <c r="BI640" i="5"/>
  <c r="BJ640" i="5"/>
  <c r="BL640" i="5"/>
  <c r="BM640" i="5"/>
  <c r="BQ640" i="5"/>
  <c r="BR640" i="5"/>
  <c r="BT640" i="5"/>
  <c r="BU640" i="5"/>
  <c r="CA640" i="5"/>
  <c r="CB640" i="5"/>
  <c r="CI640" i="5"/>
  <c r="CJ640" i="5"/>
  <c r="CP640" i="5"/>
  <c r="CQ640" i="5"/>
  <c r="CT640" i="5"/>
  <c r="DA640" i="5"/>
  <c r="DJ640" i="5"/>
  <c r="DK640" i="5"/>
  <c r="DN640" i="5"/>
  <c r="DO640" i="5"/>
  <c r="DS640" i="5"/>
  <c r="DT640" i="5"/>
  <c r="DX640" i="5"/>
  <c r="DY640" i="5"/>
  <c r="EB640" i="5"/>
  <c r="EC640" i="5"/>
  <c r="EE640" i="5"/>
  <c r="K641" i="5"/>
  <c r="L641" i="5"/>
  <c r="N641" i="5"/>
  <c r="O641" i="5"/>
  <c r="Y641" i="5"/>
  <c r="Z641" i="5"/>
  <c r="AH641" i="5"/>
  <c r="AI641" i="5"/>
  <c r="AK641" i="5"/>
  <c r="AL641" i="5"/>
  <c r="AQ641" i="5"/>
  <c r="AR641" i="5"/>
  <c r="AY641" i="5"/>
  <c r="AZ641" i="5"/>
  <c r="BB641" i="5"/>
  <c r="BC641" i="5"/>
  <c r="BE641" i="5"/>
  <c r="BF641" i="5"/>
  <c r="BI641" i="5"/>
  <c r="BJ641" i="5"/>
  <c r="BL641" i="5"/>
  <c r="BM641" i="5"/>
  <c r="BQ641" i="5"/>
  <c r="BR641" i="5"/>
  <c r="BT641" i="5"/>
  <c r="BU641" i="5"/>
  <c r="CA641" i="5"/>
  <c r="CB641" i="5"/>
  <c r="CI641" i="5"/>
  <c r="CJ641" i="5"/>
  <c r="CP641" i="5"/>
  <c r="CQ641" i="5"/>
  <c r="CT641" i="5"/>
  <c r="DA641" i="5"/>
  <c r="DJ641" i="5"/>
  <c r="DK641" i="5"/>
  <c r="DN641" i="5"/>
  <c r="DO641" i="5"/>
  <c r="DS641" i="5"/>
  <c r="DT641" i="5"/>
  <c r="DX641" i="5"/>
  <c r="DY641" i="5"/>
  <c r="EB641" i="5"/>
  <c r="EC641" i="5"/>
  <c r="EE641" i="5"/>
  <c r="K642" i="5"/>
  <c r="L642" i="5"/>
  <c r="N642" i="5"/>
  <c r="O642" i="5"/>
  <c r="Y642" i="5"/>
  <c r="Z642" i="5"/>
  <c r="AH642" i="5"/>
  <c r="AI642" i="5"/>
  <c r="AK642" i="5"/>
  <c r="AL642" i="5"/>
  <c r="AQ642" i="5"/>
  <c r="AR642" i="5"/>
  <c r="AY642" i="5"/>
  <c r="AZ642" i="5"/>
  <c r="BB642" i="5"/>
  <c r="BC642" i="5"/>
  <c r="BE642" i="5"/>
  <c r="BF642" i="5"/>
  <c r="BI642" i="5"/>
  <c r="BJ642" i="5"/>
  <c r="BL642" i="5"/>
  <c r="BM642" i="5"/>
  <c r="BQ642" i="5"/>
  <c r="BR642" i="5"/>
  <c r="BT642" i="5"/>
  <c r="BU642" i="5"/>
  <c r="CA642" i="5"/>
  <c r="CB642" i="5"/>
  <c r="CI642" i="5"/>
  <c r="CJ642" i="5"/>
  <c r="CP642" i="5"/>
  <c r="CQ642" i="5"/>
  <c r="CT642" i="5"/>
  <c r="DA642" i="5"/>
  <c r="DJ642" i="5"/>
  <c r="DK642" i="5"/>
  <c r="DN642" i="5"/>
  <c r="DO642" i="5"/>
  <c r="DS642" i="5"/>
  <c r="DT642" i="5"/>
  <c r="DX642" i="5"/>
  <c r="DY642" i="5"/>
  <c r="EB642" i="5"/>
  <c r="EC642" i="5"/>
  <c r="EE642" i="5"/>
  <c r="K643" i="5"/>
  <c r="L643" i="5"/>
  <c r="N643" i="5"/>
  <c r="O643" i="5"/>
  <c r="Y643" i="5"/>
  <c r="Z643" i="5"/>
  <c r="AH643" i="5"/>
  <c r="AI643" i="5"/>
  <c r="AK643" i="5"/>
  <c r="AL643" i="5"/>
  <c r="AQ643" i="5"/>
  <c r="AR643" i="5"/>
  <c r="AY643" i="5"/>
  <c r="AZ643" i="5"/>
  <c r="BB643" i="5"/>
  <c r="BC643" i="5"/>
  <c r="BE643" i="5"/>
  <c r="BF643" i="5"/>
  <c r="BI643" i="5"/>
  <c r="BJ643" i="5"/>
  <c r="BL643" i="5"/>
  <c r="BM643" i="5"/>
  <c r="BQ643" i="5"/>
  <c r="BR643" i="5"/>
  <c r="BT643" i="5"/>
  <c r="BU643" i="5"/>
  <c r="CA643" i="5"/>
  <c r="CB643" i="5"/>
  <c r="CI643" i="5"/>
  <c r="CJ643" i="5"/>
  <c r="CP643" i="5"/>
  <c r="CQ643" i="5"/>
  <c r="CT643" i="5"/>
  <c r="DA643" i="5"/>
  <c r="DJ643" i="5"/>
  <c r="DK643" i="5"/>
  <c r="DN643" i="5"/>
  <c r="DO643" i="5"/>
  <c r="DS643" i="5"/>
  <c r="DT643" i="5"/>
  <c r="DX643" i="5"/>
  <c r="DY643" i="5"/>
  <c r="EB643" i="5"/>
  <c r="EC643" i="5"/>
  <c r="EE643" i="5"/>
  <c r="K644" i="5"/>
  <c r="L644" i="5"/>
  <c r="N644" i="5"/>
  <c r="O644" i="5"/>
  <c r="Y644" i="5"/>
  <c r="Z644" i="5"/>
  <c r="AH644" i="5"/>
  <c r="AI644" i="5"/>
  <c r="AK644" i="5"/>
  <c r="AL644" i="5"/>
  <c r="AQ644" i="5"/>
  <c r="AR644" i="5"/>
  <c r="AY644" i="5"/>
  <c r="AZ644" i="5"/>
  <c r="BB644" i="5"/>
  <c r="BC644" i="5"/>
  <c r="BE644" i="5"/>
  <c r="BF644" i="5"/>
  <c r="BI644" i="5"/>
  <c r="BJ644" i="5"/>
  <c r="BL644" i="5"/>
  <c r="BM644" i="5"/>
  <c r="BQ644" i="5"/>
  <c r="BR644" i="5"/>
  <c r="BT644" i="5"/>
  <c r="BU644" i="5"/>
  <c r="CA644" i="5"/>
  <c r="CB644" i="5"/>
  <c r="CI644" i="5"/>
  <c r="CJ644" i="5"/>
  <c r="CP644" i="5"/>
  <c r="CQ644" i="5"/>
  <c r="CT644" i="5"/>
  <c r="DA644" i="5"/>
  <c r="DJ644" i="5"/>
  <c r="DK644" i="5"/>
  <c r="DN644" i="5"/>
  <c r="DO644" i="5"/>
  <c r="DS644" i="5"/>
  <c r="DT644" i="5"/>
  <c r="DX644" i="5"/>
  <c r="DY644" i="5"/>
  <c r="EB644" i="5"/>
  <c r="EC644" i="5"/>
  <c r="EE644" i="5"/>
  <c r="K645" i="5"/>
  <c r="L645" i="5"/>
  <c r="N645" i="5"/>
  <c r="O645" i="5"/>
  <c r="Y645" i="5"/>
  <c r="Z645" i="5"/>
  <c r="AH645" i="5"/>
  <c r="AI645" i="5"/>
  <c r="AK645" i="5"/>
  <c r="AL645" i="5"/>
  <c r="AQ645" i="5"/>
  <c r="AR645" i="5"/>
  <c r="AY645" i="5"/>
  <c r="AZ645" i="5"/>
  <c r="BB645" i="5"/>
  <c r="BC645" i="5"/>
  <c r="BE645" i="5"/>
  <c r="BF645" i="5"/>
  <c r="BI645" i="5"/>
  <c r="BJ645" i="5"/>
  <c r="BL645" i="5"/>
  <c r="BM645" i="5"/>
  <c r="BQ645" i="5"/>
  <c r="BR645" i="5"/>
  <c r="BT645" i="5"/>
  <c r="BU645" i="5"/>
  <c r="CA645" i="5"/>
  <c r="CB645" i="5"/>
  <c r="CI645" i="5"/>
  <c r="CJ645" i="5"/>
  <c r="CP645" i="5"/>
  <c r="CQ645" i="5"/>
  <c r="CT645" i="5"/>
  <c r="DA645" i="5"/>
  <c r="DJ645" i="5"/>
  <c r="DK645" i="5"/>
  <c r="DN645" i="5"/>
  <c r="DO645" i="5"/>
  <c r="DS645" i="5"/>
  <c r="DT645" i="5"/>
  <c r="DX645" i="5"/>
  <c r="DY645" i="5"/>
  <c r="EB645" i="5"/>
  <c r="EC645" i="5"/>
  <c r="EE645" i="5"/>
  <c r="K646" i="5"/>
  <c r="L646" i="5"/>
  <c r="N646" i="5"/>
  <c r="O646" i="5"/>
  <c r="Y646" i="5"/>
  <c r="Z646" i="5"/>
  <c r="AH646" i="5"/>
  <c r="AI646" i="5"/>
  <c r="AK646" i="5"/>
  <c r="AL646" i="5"/>
  <c r="AQ646" i="5"/>
  <c r="AR646" i="5"/>
  <c r="AY646" i="5"/>
  <c r="AZ646" i="5"/>
  <c r="BB646" i="5"/>
  <c r="BC646" i="5"/>
  <c r="BE646" i="5"/>
  <c r="BF646" i="5"/>
  <c r="BI646" i="5"/>
  <c r="BJ646" i="5"/>
  <c r="BL646" i="5"/>
  <c r="BM646" i="5"/>
  <c r="BQ646" i="5"/>
  <c r="BR646" i="5"/>
  <c r="BT646" i="5"/>
  <c r="BU646" i="5"/>
  <c r="CA646" i="5"/>
  <c r="CB646" i="5"/>
  <c r="CI646" i="5"/>
  <c r="CJ646" i="5"/>
  <c r="CP646" i="5"/>
  <c r="CQ646" i="5"/>
  <c r="CT646" i="5"/>
  <c r="DA646" i="5"/>
  <c r="DJ646" i="5"/>
  <c r="DK646" i="5"/>
  <c r="DN646" i="5"/>
  <c r="DO646" i="5"/>
  <c r="DS646" i="5"/>
  <c r="DT646" i="5"/>
  <c r="DX646" i="5"/>
  <c r="DY646" i="5"/>
  <c r="EB646" i="5"/>
  <c r="EC646" i="5"/>
  <c r="EE646" i="5"/>
  <c r="K647" i="5"/>
  <c r="L647" i="5"/>
  <c r="N647" i="5"/>
  <c r="O647" i="5"/>
  <c r="Y647" i="5"/>
  <c r="Z647" i="5"/>
  <c r="AH647" i="5"/>
  <c r="AI647" i="5"/>
  <c r="AK647" i="5"/>
  <c r="AL647" i="5"/>
  <c r="AQ647" i="5"/>
  <c r="AR647" i="5"/>
  <c r="AY647" i="5"/>
  <c r="AZ647" i="5"/>
  <c r="BB647" i="5"/>
  <c r="BC647" i="5"/>
  <c r="BE647" i="5"/>
  <c r="BF647" i="5"/>
  <c r="BI647" i="5"/>
  <c r="BJ647" i="5"/>
  <c r="BL647" i="5"/>
  <c r="BM647" i="5"/>
  <c r="BQ647" i="5"/>
  <c r="BR647" i="5"/>
  <c r="BT647" i="5"/>
  <c r="BU647" i="5"/>
  <c r="CA647" i="5"/>
  <c r="CB647" i="5"/>
  <c r="CI647" i="5"/>
  <c r="CJ647" i="5"/>
  <c r="CP647" i="5"/>
  <c r="CQ647" i="5"/>
  <c r="CT647" i="5"/>
  <c r="DA647" i="5"/>
  <c r="DJ647" i="5"/>
  <c r="DK647" i="5"/>
  <c r="DN647" i="5"/>
  <c r="DO647" i="5"/>
  <c r="DS647" i="5"/>
  <c r="DT647" i="5"/>
  <c r="DX647" i="5"/>
  <c r="DY647" i="5"/>
  <c r="EB647" i="5"/>
  <c r="EC647" i="5"/>
  <c r="EE647" i="5"/>
  <c r="K648" i="5"/>
  <c r="L648" i="5"/>
  <c r="N648" i="5"/>
  <c r="O648" i="5"/>
  <c r="Y648" i="5"/>
  <c r="Z648" i="5"/>
  <c r="AH648" i="5"/>
  <c r="AI648" i="5"/>
  <c r="AK648" i="5"/>
  <c r="AL648" i="5"/>
  <c r="AQ648" i="5"/>
  <c r="AR648" i="5"/>
  <c r="AY648" i="5"/>
  <c r="AZ648" i="5"/>
  <c r="BB648" i="5"/>
  <c r="BC648" i="5"/>
  <c r="BE648" i="5"/>
  <c r="BF648" i="5"/>
  <c r="BI648" i="5"/>
  <c r="BJ648" i="5"/>
  <c r="BL648" i="5"/>
  <c r="BM648" i="5"/>
  <c r="BQ648" i="5"/>
  <c r="BR648" i="5"/>
  <c r="BT648" i="5"/>
  <c r="BU648" i="5"/>
  <c r="CA648" i="5"/>
  <c r="CB648" i="5"/>
  <c r="CI648" i="5"/>
  <c r="CJ648" i="5"/>
  <c r="CP648" i="5"/>
  <c r="CQ648" i="5"/>
  <c r="CT648" i="5"/>
  <c r="DA648" i="5"/>
  <c r="DJ648" i="5"/>
  <c r="DK648" i="5"/>
  <c r="DN648" i="5"/>
  <c r="DO648" i="5"/>
  <c r="DS648" i="5"/>
  <c r="DT648" i="5"/>
  <c r="DX648" i="5"/>
  <c r="DY648" i="5"/>
  <c r="EB648" i="5"/>
  <c r="EC648" i="5"/>
  <c r="EE648" i="5"/>
  <c r="K649" i="5"/>
  <c r="L649" i="5"/>
  <c r="N649" i="5"/>
  <c r="O649" i="5"/>
  <c r="Y649" i="5"/>
  <c r="Z649" i="5"/>
  <c r="AH649" i="5"/>
  <c r="AI649" i="5"/>
  <c r="AK649" i="5"/>
  <c r="AL649" i="5"/>
  <c r="AQ649" i="5"/>
  <c r="AR649" i="5"/>
  <c r="AY649" i="5"/>
  <c r="AZ649" i="5"/>
  <c r="BB649" i="5"/>
  <c r="BC649" i="5"/>
  <c r="BE649" i="5"/>
  <c r="BF649" i="5"/>
  <c r="BI649" i="5"/>
  <c r="BJ649" i="5"/>
  <c r="BL649" i="5"/>
  <c r="BM649" i="5"/>
  <c r="BQ649" i="5"/>
  <c r="BR649" i="5"/>
  <c r="BT649" i="5"/>
  <c r="BU649" i="5"/>
  <c r="CA649" i="5"/>
  <c r="CB649" i="5"/>
  <c r="CI649" i="5"/>
  <c r="CJ649" i="5"/>
  <c r="CP649" i="5"/>
  <c r="CQ649" i="5"/>
  <c r="CT649" i="5"/>
  <c r="DA649" i="5"/>
  <c r="DJ649" i="5"/>
  <c r="DK649" i="5"/>
  <c r="DN649" i="5"/>
  <c r="DO649" i="5"/>
  <c r="DS649" i="5"/>
  <c r="DT649" i="5"/>
  <c r="DX649" i="5"/>
  <c r="DY649" i="5"/>
  <c r="EB649" i="5"/>
  <c r="EC649" i="5"/>
  <c r="EE649" i="5"/>
  <c r="K650" i="5"/>
  <c r="L650" i="5"/>
  <c r="N650" i="5"/>
  <c r="O650" i="5"/>
  <c r="Y650" i="5"/>
  <c r="Z650" i="5"/>
  <c r="AH650" i="5"/>
  <c r="AI650" i="5"/>
  <c r="AK650" i="5"/>
  <c r="AL650" i="5"/>
  <c r="AQ650" i="5"/>
  <c r="AR650" i="5"/>
  <c r="AY650" i="5"/>
  <c r="AZ650" i="5"/>
  <c r="BB650" i="5"/>
  <c r="BC650" i="5"/>
  <c r="BE650" i="5"/>
  <c r="BF650" i="5"/>
  <c r="BI650" i="5"/>
  <c r="BJ650" i="5"/>
  <c r="BL650" i="5"/>
  <c r="BM650" i="5"/>
  <c r="BQ650" i="5"/>
  <c r="BR650" i="5"/>
  <c r="BT650" i="5"/>
  <c r="BU650" i="5"/>
  <c r="CA650" i="5"/>
  <c r="CB650" i="5"/>
  <c r="CI650" i="5"/>
  <c r="CJ650" i="5"/>
  <c r="CP650" i="5"/>
  <c r="CQ650" i="5"/>
  <c r="CT650" i="5"/>
  <c r="DA650" i="5"/>
  <c r="DJ650" i="5"/>
  <c r="DK650" i="5"/>
  <c r="DN650" i="5"/>
  <c r="DO650" i="5"/>
  <c r="DS650" i="5"/>
  <c r="DT650" i="5"/>
  <c r="DX650" i="5"/>
  <c r="DY650" i="5"/>
  <c r="EB650" i="5"/>
  <c r="EC650" i="5"/>
  <c r="EE650" i="5"/>
  <c r="K651" i="5"/>
  <c r="L651" i="5"/>
  <c r="N651" i="5"/>
  <c r="O651" i="5"/>
  <c r="Y651" i="5"/>
  <c r="Z651" i="5"/>
  <c r="AH651" i="5"/>
  <c r="AI651" i="5"/>
  <c r="AK651" i="5"/>
  <c r="AL651" i="5"/>
  <c r="AQ651" i="5"/>
  <c r="AR651" i="5"/>
  <c r="AY651" i="5"/>
  <c r="AZ651" i="5"/>
  <c r="BB651" i="5"/>
  <c r="BC651" i="5"/>
  <c r="BE651" i="5"/>
  <c r="BF651" i="5"/>
  <c r="BI651" i="5"/>
  <c r="BJ651" i="5"/>
  <c r="BL651" i="5"/>
  <c r="BM651" i="5"/>
  <c r="BQ651" i="5"/>
  <c r="BR651" i="5"/>
  <c r="BT651" i="5"/>
  <c r="BU651" i="5"/>
  <c r="CA651" i="5"/>
  <c r="CB651" i="5"/>
  <c r="CI651" i="5"/>
  <c r="CJ651" i="5"/>
  <c r="CP651" i="5"/>
  <c r="CQ651" i="5"/>
  <c r="CT651" i="5"/>
  <c r="DA651" i="5"/>
  <c r="DJ651" i="5"/>
  <c r="DK651" i="5"/>
  <c r="DN651" i="5"/>
  <c r="DO651" i="5"/>
  <c r="DS651" i="5"/>
  <c r="DT651" i="5"/>
  <c r="DX651" i="5"/>
  <c r="DY651" i="5"/>
  <c r="EB651" i="5"/>
  <c r="EC651" i="5"/>
  <c r="EE651" i="5"/>
  <c r="K652" i="5"/>
  <c r="L652" i="5"/>
  <c r="N652" i="5"/>
  <c r="O652" i="5"/>
  <c r="Y652" i="5"/>
  <c r="Z652" i="5"/>
  <c r="AH652" i="5"/>
  <c r="AI652" i="5"/>
  <c r="AK652" i="5"/>
  <c r="AL652" i="5"/>
  <c r="AQ652" i="5"/>
  <c r="AR652" i="5"/>
  <c r="AY652" i="5"/>
  <c r="AZ652" i="5"/>
  <c r="BB652" i="5"/>
  <c r="BC652" i="5"/>
  <c r="BE652" i="5"/>
  <c r="BF652" i="5"/>
  <c r="BI652" i="5"/>
  <c r="BJ652" i="5"/>
  <c r="BL652" i="5"/>
  <c r="BM652" i="5"/>
  <c r="BQ652" i="5"/>
  <c r="BR652" i="5"/>
  <c r="BT652" i="5"/>
  <c r="BU652" i="5"/>
  <c r="CA652" i="5"/>
  <c r="CB652" i="5"/>
  <c r="CI652" i="5"/>
  <c r="CJ652" i="5"/>
  <c r="CP652" i="5"/>
  <c r="CQ652" i="5"/>
  <c r="CT652" i="5"/>
  <c r="DA652" i="5"/>
  <c r="DJ652" i="5"/>
  <c r="DK652" i="5"/>
  <c r="DN652" i="5"/>
  <c r="DO652" i="5"/>
  <c r="DS652" i="5"/>
  <c r="DT652" i="5"/>
  <c r="DX652" i="5"/>
  <c r="DY652" i="5"/>
  <c r="EB652" i="5"/>
  <c r="EC652" i="5"/>
  <c r="EE652" i="5"/>
  <c r="K653" i="5"/>
  <c r="L653" i="5"/>
  <c r="N653" i="5"/>
  <c r="O653" i="5"/>
  <c r="Y653" i="5"/>
  <c r="Z653" i="5"/>
  <c r="AH653" i="5"/>
  <c r="AI653" i="5"/>
  <c r="AK653" i="5"/>
  <c r="AL653" i="5"/>
  <c r="AQ653" i="5"/>
  <c r="AR653" i="5"/>
  <c r="AY653" i="5"/>
  <c r="AZ653" i="5"/>
  <c r="BB653" i="5"/>
  <c r="BC653" i="5"/>
  <c r="BE653" i="5"/>
  <c r="BF653" i="5"/>
  <c r="BI653" i="5"/>
  <c r="BJ653" i="5"/>
  <c r="BL653" i="5"/>
  <c r="BM653" i="5"/>
  <c r="BQ653" i="5"/>
  <c r="BR653" i="5"/>
  <c r="BT653" i="5"/>
  <c r="BU653" i="5"/>
  <c r="CA653" i="5"/>
  <c r="CB653" i="5"/>
  <c r="CI653" i="5"/>
  <c r="CJ653" i="5"/>
  <c r="CP653" i="5"/>
  <c r="CQ653" i="5"/>
  <c r="CT653" i="5"/>
  <c r="DA653" i="5"/>
  <c r="DJ653" i="5"/>
  <c r="DK653" i="5"/>
  <c r="DN653" i="5"/>
  <c r="DO653" i="5"/>
  <c r="DS653" i="5"/>
  <c r="DT653" i="5"/>
  <c r="DX653" i="5"/>
  <c r="DY653" i="5"/>
  <c r="EB653" i="5"/>
  <c r="EC653" i="5"/>
  <c r="EE653" i="5"/>
  <c r="K654" i="5"/>
  <c r="L654" i="5"/>
  <c r="N654" i="5"/>
  <c r="O654" i="5"/>
  <c r="Y654" i="5"/>
  <c r="Z654" i="5"/>
  <c r="AH654" i="5"/>
  <c r="AI654" i="5"/>
  <c r="AK654" i="5"/>
  <c r="AL654" i="5"/>
  <c r="AQ654" i="5"/>
  <c r="AR654" i="5"/>
  <c r="AY654" i="5"/>
  <c r="AZ654" i="5"/>
  <c r="BB654" i="5"/>
  <c r="BC654" i="5"/>
  <c r="BE654" i="5"/>
  <c r="BF654" i="5"/>
  <c r="BI654" i="5"/>
  <c r="BJ654" i="5"/>
  <c r="BL654" i="5"/>
  <c r="BM654" i="5"/>
  <c r="BQ654" i="5"/>
  <c r="BR654" i="5"/>
  <c r="BT654" i="5"/>
  <c r="BU654" i="5"/>
  <c r="CA654" i="5"/>
  <c r="CB654" i="5"/>
  <c r="CI654" i="5"/>
  <c r="CJ654" i="5"/>
  <c r="CP654" i="5"/>
  <c r="CQ654" i="5"/>
  <c r="CT654" i="5"/>
  <c r="DA654" i="5"/>
  <c r="DJ654" i="5"/>
  <c r="DK654" i="5"/>
  <c r="DN654" i="5"/>
  <c r="DO654" i="5"/>
  <c r="DS654" i="5"/>
  <c r="DT654" i="5"/>
  <c r="DX654" i="5"/>
  <c r="DY654" i="5"/>
  <c r="EB654" i="5"/>
  <c r="EC654" i="5"/>
  <c r="EE654" i="5"/>
  <c r="K655" i="5"/>
  <c r="L655" i="5"/>
  <c r="N655" i="5"/>
  <c r="O655" i="5"/>
  <c r="Y655" i="5"/>
  <c r="Z655" i="5"/>
  <c r="AH655" i="5"/>
  <c r="AI655" i="5"/>
  <c r="AK655" i="5"/>
  <c r="AL655" i="5"/>
  <c r="AQ655" i="5"/>
  <c r="AR655" i="5"/>
  <c r="AY655" i="5"/>
  <c r="AZ655" i="5"/>
  <c r="BB655" i="5"/>
  <c r="BC655" i="5"/>
  <c r="BE655" i="5"/>
  <c r="BF655" i="5"/>
  <c r="BI655" i="5"/>
  <c r="BJ655" i="5"/>
  <c r="BL655" i="5"/>
  <c r="BM655" i="5"/>
  <c r="BQ655" i="5"/>
  <c r="BR655" i="5"/>
  <c r="BT655" i="5"/>
  <c r="BU655" i="5"/>
  <c r="CA655" i="5"/>
  <c r="CB655" i="5"/>
  <c r="CI655" i="5"/>
  <c r="CJ655" i="5"/>
  <c r="CP655" i="5"/>
  <c r="CQ655" i="5"/>
  <c r="CT655" i="5"/>
  <c r="DA655" i="5"/>
  <c r="DJ655" i="5"/>
  <c r="DK655" i="5"/>
  <c r="DN655" i="5"/>
  <c r="DO655" i="5"/>
  <c r="DS655" i="5"/>
  <c r="DT655" i="5"/>
  <c r="DX655" i="5"/>
  <c r="DY655" i="5"/>
  <c r="EB655" i="5"/>
  <c r="EC655" i="5"/>
  <c r="EE655" i="5"/>
  <c r="K656" i="5"/>
  <c r="L656" i="5"/>
  <c r="N656" i="5"/>
  <c r="O656" i="5"/>
  <c r="Y656" i="5"/>
  <c r="Z656" i="5"/>
  <c r="AH656" i="5"/>
  <c r="AI656" i="5"/>
  <c r="AK656" i="5"/>
  <c r="AL656" i="5"/>
  <c r="AQ656" i="5"/>
  <c r="AR656" i="5"/>
  <c r="AY656" i="5"/>
  <c r="AZ656" i="5"/>
  <c r="BB656" i="5"/>
  <c r="BC656" i="5"/>
  <c r="BE656" i="5"/>
  <c r="BF656" i="5"/>
  <c r="BI656" i="5"/>
  <c r="BJ656" i="5"/>
  <c r="BL656" i="5"/>
  <c r="BM656" i="5"/>
  <c r="BQ656" i="5"/>
  <c r="BR656" i="5"/>
  <c r="BT656" i="5"/>
  <c r="BU656" i="5"/>
  <c r="CA656" i="5"/>
  <c r="CB656" i="5"/>
  <c r="CI656" i="5"/>
  <c r="CJ656" i="5"/>
  <c r="CP656" i="5"/>
  <c r="CQ656" i="5"/>
  <c r="CT656" i="5"/>
  <c r="DA656" i="5"/>
  <c r="DJ656" i="5"/>
  <c r="DK656" i="5"/>
  <c r="DN656" i="5"/>
  <c r="DO656" i="5"/>
  <c r="DS656" i="5"/>
  <c r="DT656" i="5"/>
  <c r="DX656" i="5"/>
  <c r="DY656" i="5"/>
  <c r="EB656" i="5"/>
  <c r="EC656" i="5"/>
  <c r="EE656" i="5"/>
  <c r="K657" i="5"/>
  <c r="L657" i="5"/>
  <c r="N657" i="5"/>
  <c r="O657" i="5"/>
  <c r="Y657" i="5"/>
  <c r="Z657" i="5"/>
  <c r="AH657" i="5"/>
  <c r="AI657" i="5"/>
  <c r="AK657" i="5"/>
  <c r="AL657" i="5"/>
  <c r="AQ657" i="5"/>
  <c r="AR657" i="5"/>
  <c r="AY657" i="5"/>
  <c r="AZ657" i="5"/>
  <c r="BB657" i="5"/>
  <c r="BC657" i="5"/>
  <c r="BE657" i="5"/>
  <c r="BF657" i="5"/>
  <c r="BI657" i="5"/>
  <c r="BJ657" i="5"/>
  <c r="BL657" i="5"/>
  <c r="BM657" i="5"/>
  <c r="BQ657" i="5"/>
  <c r="BR657" i="5"/>
  <c r="BT657" i="5"/>
  <c r="BU657" i="5"/>
  <c r="CA657" i="5"/>
  <c r="CB657" i="5"/>
  <c r="CI657" i="5"/>
  <c r="CJ657" i="5"/>
  <c r="CP657" i="5"/>
  <c r="CQ657" i="5"/>
  <c r="CT657" i="5"/>
  <c r="DA657" i="5"/>
  <c r="DJ657" i="5"/>
  <c r="DK657" i="5"/>
  <c r="DN657" i="5"/>
  <c r="DO657" i="5"/>
  <c r="DS657" i="5"/>
  <c r="DT657" i="5"/>
  <c r="DX657" i="5"/>
  <c r="DY657" i="5"/>
  <c r="EB657" i="5"/>
  <c r="EC657" i="5"/>
  <c r="EE657" i="5"/>
  <c r="K658" i="5"/>
  <c r="L658" i="5"/>
  <c r="N658" i="5"/>
  <c r="O658" i="5"/>
  <c r="Y658" i="5"/>
  <c r="Z658" i="5"/>
  <c r="AH658" i="5"/>
  <c r="AI658" i="5"/>
  <c r="AK658" i="5"/>
  <c r="AL658" i="5"/>
  <c r="AQ658" i="5"/>
  <c r="AR658" i="5"/>
  <c r="AY658" i="5"/>
  <c r="AZ658" i="5"/>
  <c r="BB658" i="5"/>
  <c r="BC658" i="5"/>
  <c r="BE658" i="5"/>
  <c r="BF658" i="5"/>
  <c r="BI658" i="5"/>
  <c r="BJ658" i="5"/>
  <c r="BL658" i="5"/>
  <c r="BM658" i="5"/>
  <c r="BQ658" i="5"/>
  <c r="BR658" i="5"/>
  <c r="BT658" i="5"/>
  <c r="BU658" i="5"/>
  <c r="CA658" i="5"/>
  <c r="CB658" i="5"/>
  <c r="CI658" i="5"/>
  <c r="CJ658" i="5"/>
  <c r="CP658" i="5"/>
  <c r="CQ658" i="5"/>
  <c r="CT658" i="5"/>
  <c r="DA658" i="5"/>
  <c r="DJ658" i="5"/>
  <c r="DK658" i="5"/>
  <c r="DN658" i="5"/>
  <c r="DO658" i="5"/>
  <c r="DS658" i="5"/>
  <c r="DT658" i="5"/>
  <c r="DX658" i="5"/>
  <c r="DY658" i="5"/>
  <c r="EB658" i="5"/>
  <c r="EC658" i="5"/>
  <c r="EE658" i="5"/>
  <c r="K659" i="5"/>
  <c r="L659" i="5"/>
  <c r="N659" i="5"/>
  <c r="O659" i="5"/>
  <c r="Y659" i="5"/>
  <c r="Z659" i="5"/>
  <c r="AH659" i="5"/>
  <c r="AI659" i="5"/>
  <c r="AK659" i="5"/>
  <c r="AL659" i="5"/>
  <c r="AQ659" i="5"/>
  <c r="AR659" i="5"/>
  <c r="AY659" i="5"/>
  <c r="AZ659" i="5"/>
  <c r="BB659" i="5"/>
  <c r="BC659" i="5"/>
  <c r="BE659" i="5"/>
  <c r="BF659" i="5"/>
  <c r="BI659" i="5"/>
  <c r="BJ659" i="5"/>
  <c r="BL659" i="5"/>
  <c r="BM659" i="5"/>
  <c r="BQ659" i="5"/>
  <c r="BR659" i="5"/>
  <c r="BT659" i="5"/>
  <c r="BU659" i="5"/>
  <c r="CA659" i="5"/>
  <c r="CB659" i="5"/>
  <c r="CI659" i="5"/>
  <c r="CJ659" i="5"/>
  <c r="CP659" i="5"/>
  <c r="CQ659" i="5"/>
  <c r="CT659" i="5"/>
  <c r="DA659" i="5"/>
  <c r="DJ659" i="5"/>
  <c r="DK659" i="5"/>
  <c r="DN659" i="5"/>
  <c r="DO659" i="5"/>
  <c r="DS659" i="5"/>
  <c r="DT659" i="5"/>
  <c r="DX659" i="5"/>
  <c r="DY659" i="5"/>
  <c r="EB659" i="5"/>
  <c r="EC659" i="5"/>
  <c r="EE659" i="5"/>
  <c r="K660" i="5"/>
  <c r="L660" i="5"/>
  <c r="N660" i="5"/>
  <c r="O660" i="5"/>
  <c r="Y660" i="5"/>
  <c r="Z660" i="5"/>
  <c r="AH660" i="5"/>
  <c r="AI660" i="5"/>
  <c r="AK660" i="5"/>
  <c r="AL660" i="5"/>
  <c r="AQ660" i="5"/>
  <c r="AR660" i="5"/>
  <c r="AY660" i="5"/>
  <c r="AZ660" i="5"/>
  <c r="BB660" i="5"/>
  <c r="BC660" i="5"/>
  <c r="BE660" i="5"/>
  <c r="BF660" i="5"/>
  <c r="BI660" i="5"/>
  <c r="BJ660" i="5"/>
  <c r="BL660" i="5"/>
  <c r="BM660" i="5"/>
  <c r="BQ660" i="5"/>
  <c r="BR660" i="5"/>
  <c r="BT660" i="5"/>
  <c r="BU660" i="5"/>
  <c r="CA660" i="5"/>
  <c r="CB660" i="5"/>
  <c r="CI660" i="5"/>
  <c r="CJ660" i="5"/>
  <c r="CP660" i="5"/>
  <c r="CQ660" i="5"/>
  <c r="CT660" i="5"/>
  <c r="DA660" i="5"/>
  <c r="DJ660" i="5"/>
  <c r="DK660" i="5"/>
  <c r="DN660" i="5"/>
  <c r="DO660" i="5"/>
  <c r="DS660" i="5"/>
  <c r="DT660" i="5"/>
  <c r="DX660" i="5"/>
  <c r="DY660" i="5"/>
  <c r="EB660" i="5"/>
  <c r="EC660" i="5"/>
  <c r="EE660" i="5"/>
  <c r="K661" i="5"/>
  <c r="L661" i="5"/>
  <c r="N661" i="5"/>
  <c r="O661" i="5"/>
  <c r="Y661" i="5"/>
  <c r="Z661" i="5"/>
  <c r="AH661" i="5"/>
  <c r="AI661" i="5"/>
  <c r="AK661" i="5"/>
  <c r="AL661" i="5"/>
  <c r="AQ661" i="5"/>
  <c r="AR661" i="5"/>
  <c r="AY661" i="5"/>
  <c r="AZ661" i="5"/>
  <c r="BB661" i="5"/>
  <c r="BC661" i="5"/>
  <c r="BE661" i="5"/>
  <c r="BF661" i="5"/>
  <c r="BI661" i="5"/>
  <c r="BJ661" i="5"/>
  <c r="BL661" i="5"/>
  <c r="BM661" i="5"/>
  <c r="BQ661" i="5"/>
  <c r="BR661" i="5"/>
  <c r="BT661" i="5"/>
  <c r="BU661" i="5"/>
  <c r="CA661" i="5"/>
  <c r="CB661" i="5"/>
  <c r="CI661" i="5"/>
  <c r="CJ661" i="5"/>
  <c r="CP661" i="5"/>
  <c r="CQ661" i="5"/>
  <c r="CT661" i="5"/>
  <c r="DA661" i="5"/>
  <c r="DJ661" i="5"/>
  <c r="DK661" i="5"/>
  <c r="DN661" i="5"/>
  <c r="DO661" i="5"/>
  <c r="DS661" i="5"/>
  <c r="DT661" i="5"/>
  <c r="DX661" i="5"/>
  <c r="DY661" i="5"/>
  <c r="EB661" i="5"/>
  <c r="EC661" i="5"/>
  <c r="EE661" i="5"/>
  <c r="K662" i="5"/>
  <c r="L662" i="5"/>
  <c r="N662" i="5"/>
  <c r="O662" i="5"/>
  <c r="Y662" i="5"/>
  <c r="Z662" i="5"/>
  <c r="AH662" i="5"/>
  <c r="AI662" i="5"/>
  <c r="AK662" i="5"/>
  <c r="AL662" i="5"/>
  <c r="AQ662" i="5"/>
  <c r="AR662" i="5"/>
  <c r="AY662" i="5"/>
  <c r="AZ662" i="5"/>
  <c r="BB662" i="5"/>
  <c r="BC662" i="5"/>
  <c r="BE662" i="5"/>
  <c r="BF662" i="5"/>
  <c r="BI662" i="5"/>
  <c r="BJ662" i="5"/>
  <c r="BL662" i="5"/>
  <c r="BM662" i="5"/>
  <c r="BQ662" i="5"/>
  <c r="BR662" i="5"/>
  <c r="BT662" i="5"/>
  <c r="BU662" i="5"/>
  <c r="CA662" i="5"/>
  <c r="CB662" i="5"/>
  <c r="CI662" i="5"/>
  <c r="CJ662" i="5"/>
  <c r="CP662" i="5"/>
  <c r="CQ662" i="5"/>
  <c r="CT662" i="5"/>
  <c r="DA662" i="5"/>
  <c r="DJ662" i="5"/>
  <c r="DK662" i="5"/>
  <c r="DN662" i="5"/>
  <c r="DO662" i="5"/>
  <c r="DS662" i="5"/>
  <c r="DT662" i="5"/>
  <c r="DX662" i="5"/>
  <c r="DY662" i="5"/>
  <c r="EB662" i="5"/>
  <c r="EC662" i="5"/>
  <c r="EE662" i="5"/>
  <c r="K663" i="5"/>
  <c r="L663" i="5"/>
  <c r="N663" i="5"/>
  <c r="O663" i="5"/>
  <c r="Y663" i="5"/>
  <c r="Z663" i="5"/>
  <c r="AH663" i="5"/>
  <c r="AI663" i="5"/>
  <c r="AK663" i="5"/>
  <c r="AL663" i="5"/>
  <c r="AQ663" i="5"/>
  <c r="AR663" i="5"/>
  <c r="AY663" i="5"/>
  <c r="AZ663" i="5"/>
  <c r="BB663" i="5"/>
  <c r="BC663" i="5"/>
  <c r="BE663" i="5"/>
  <c r="BF663" i="5"/>
  <c r="BI663" i="5"/>
  <c r="BJ663" i="5"/>
  <c r="BL663" i="5"/>
  <c r="BM663" i="5"/>
  <c r="BQ663" i="5"/>
  <c r="BR663" i="5"/>
  <c r="BT663" i="5"/>
  <c r="BU663" i="5"/>
  <c r="CA663" i="5"/>
  <c r="CB663" i="5"/>
  <c r="CI663" i="5"/>
  <c r="CJ663" i="5"/>
  <c r="CP663" i="5"/>
  <c r="CQ663" i="5"/>
  <c r="CT663" i="5"/>
  <c r="DA663" i="5"/>
  <c r="DJ663" i="5"/>
  <c r="DK663" i="5"/>
  <c r="DN663" i="5"/>
  <c r="DO663" i="5"/>
  <c r="DS663" i="5"/>
  <c r="DT663" i="5"/>
  <c r="DX663" i="5"/>
  <c r="DY663" i="5"/>
  <c r="EB663" i="5"/>
  <c r="EC663" i="5"/>
  <c r="EE663" i="5"/>
  <c r="K664" i="5"/>
  <c r="L664" i="5"/>
  <c r="N664" i="5"/>
  <c r="O664" i="5"/>
  <c r="Y664" i="5"/>
  <c r="Z664" i="5"/>
  <c r="AH664" i="5"/>
  <c r="AI664" i="5"/>
  <c r="AK664" i="5"/>
  <c r="AL664" i="5"/>
  <c r="AQ664" i="5"/>
  <c r="AR664" i="5"/>
  <c r="AY664" i="5"/>
  <c r="AZ664" i="5"/>
  <c r="BB664" i="5"/>
  <c r="BC664" i="5"/>
  <c r="BE664" i="5"/>
  <c r="BF664" i="5"/>
  <c r="BI664" i="5"/>
  <c r="BJ664" i="5"/>
  <c r="BL664" i="5"/>
  <c r="BM664" i="5"/>
  <c r="BQ664" i="5"/>
  <c r="BR664" i="5"/>
  <c r="BT664" i="5"/>
  <c r="BU664" i="5"/>
  <c r="CA664" i="5"/>
  <c r="CB664" i="5"/>
  <c r="CI664" i="5"/>
  <c r="CJ664" i="5"/>
  <c r="CP664" i="5"/>
  <c r="CQ664" i="5"/>
  <c r="CT664" i="5"/>
  <c r="DA664" i="5"/>
  <c r="DJ664" i="5"/>
  <c r="DK664" i="5"/>
  <c r="DN664" i="5"/>
  <c r="DO664" i="5"/>
  <c r="DS664" i="5"/>
  <c r="DT664" i="5"/>
  <c r="DX664" i="5"/>
  <c r="DY664" i="5"/>
  <c r="EB664" i="5"/>
  <c r="EC664" i="5"/>
  <c r="EE664" i="5"/>
  <c r="K665" i="5"/>
  <c r="L665" i="5"/>
  <c r="N665" i="5"/>
  <c r="O665" i="5"/>
  <c r="Y665" i="5"/>
  <c r="Z665" i="5"/>
  <c r="AH665" i="5"/>
  <c r="AI665" i="5"/>
  <c r="AK665" i="5"/>
  <c r="AL665" i="5"/>
  <c r="AQ665" i="5"/>
  <c r="AR665" i="5"/>
  <c r="AY665" i="5"/>
  <c r="AZ665" i="5"/>
  <c r="BB665" i="5"/>
  <c r="BC665" i="5"/>
  <c r="BE665" i="5"/>
  <c r="BF665" i="5"/>
  <c r="BI665" i="5"/>
  <c r="BJ665" i="5"/>
  <c r="BL665" i="5"/>
  <c r="BM665" i="5"/>
  <c r="BQ665" i="5"/>
  <c r="BR665" i="5"/>
  <c r="BT665" i="5"/>
  <c r="BU665" i="5"/>
  <c r="CA665" i="5"/>
  <c r="CB665" i="5"/>
  <c r="CI665" i="5"/>
  <c r="CJ665" i="5"/>
  <c r="CP665" i="5"/>
  <c r="CQ665" i="5"/>
  <c r="CT665" i="5"/>
  <c r="DA665" i="5"/>
  <c r="DJ665" i="5"/>
  <c r="DK665" i="5"/>
  <c r="DN665" i="5"/>
  <c r="DO665" i="5"/>
  <c r="DS665" i="5"/>
  <c r="DT665" i="5"/>
  <c r="DX665" i="5"/>
  <c r="DY665" i="5"/>
  <c r="EB665" i="5"/>
  <c r="EC665" i="5"/>
  <c r="EE665" i="5"/>
  <c r="D572" i="5"/>
  <c r="D573" i="5"/>
  <c r="D574" i="5"/>
  <c r="D575" i="5"/>
  <c r="D576" i="5"/>
  <c r="D577" i="5"/>
  <c r="D578" i="5"/>
  <c r="D579" i="5"/>
  <c r="D580" i="5"/>
  <c r="D581" i="5"/>
  <c r="D582" i="5"/>
  <c r="D583" i="5"/>
  <c r="D584" i="5"/>
  <c r="D585" i="5"/>
  <c r="D586" i="5"/>
  <c r="D587" i="5"/>
  <c r="D588" i="5"/>
  <c r="D589" i="5"/>
  <c r="D590" i="5"/>
  <c r="D591" i="5"/>
  <c r="D592" i="5"/>
  <c r="D593" i="5"/>
  <c r="D594" i="5"/>
  <c r="D595" i="5"/>
  <c r="D596" i="5"/>
  <c r="D597" i="5"/>
  <c r="D598" i="5"/>
  <c r="D599" i="5"/>
  <c r="D600" i="5"/>
  <c r="D601" i="5"/>
  <c r="D602" i="5"/>
  <c r="D604" i="5"/>
  <c r="D605" i="5"/>
  <c r="D606" i="5"/>
  <c r="D607" i="5"/>
  <c r="D608" i="5"/>
  <c r="D609" i="5"/>
  <c r="D610" i="5"/>
  <c r="D611" i="5"/>
  <c r="D612" i="5"/>
  <c r="D613" i="5"/>
  <c r="D614" i="5"/>
  <c r="D615" i="5"/>
  <c r="D616" i="5"/>
  <c r="D617" i="5"/>
  <c r="D618" i="5"/>
  <c r="D619" i="5"/>
  <c r="D620" i="5"/>
  <c r="D621" i="5"/>
  <c r="D622" i="5"/>
  <c r="D623" i="5"/>
  <c r="D624" i="5"/>
  <c r="D625" i="5"/>
  <c r="D626" i="5"/>
  <c r="D627" i="5"/>
  <c r="D628" i="5"/>
  <c r="D629" i="5"/>
  <c r="D630" i="5"/>
  <c r="D631" i="5"/>
  <c r="D632" i="5"/>
  <c r="D633" i="5"/>
  <c r="D634" i="5"/>
  <c r="D635" i="5"/>
  <c r="D636" i="5"/>
  <c r="D637" i="5"/>
  <c r="D638" i="5"/>
  <c r="D639" i="5"/>
  <c r="D640" i="5"/>
  <c r="D641" i="5"/>
  <c r="D642" i="5"/>
  <c r="D643" i="5"/>
  <c r="D644" i="5"/>
  <c r="D645" i="5"/>
  <c r="D646" i="5"/>
  <c r="D647" i="5"/>
  <c r="D648" i="5"/>
  <c r="D649" i="5"/>
  <c r="D650" i="5"/>
  <c r="D651" i="5"/>
  <c r="D652" i="5"/>
  <c r="D653" i="5"/>
  <c r="D654" i="5"/>
  <c r="D655" i="5"/>
  <c r="D656" i="5"/>
  <c r="D657" i="5"/>
  <c r="D658" i="5"/>
  <c r="D659" i="5"/>
  <c r="D660" i="5"/>
  <c r="D661" i="5"/>
  <c r="D662" i="5"/>
  <c r="D663" i="5"/>
  <c r="D664" i="5"/>
  <c r="D665" i="5"/>
  <c r="C665" i="5"/>
  <c r="C664" i="5"/>
  <c r="C663" i="5"/>
  <c r="C662" i="5"/>
  <c r="C661" i="5"/>
  <c r="C660" i="5"/>
  <c r="C659" i="5"/>
  <c r="C658" i="5"/>
  <c r="C657" i="5"/>
  <c r="C656" i="5"/>
  <c r="C655" i="5"/>
  <c r="C654" i="5"/>
  <c r="C653" i="5"/>
  <c r="C652" i="5"/>
  <c r="C651" i="5"/>
  <c r="C650" i="5"/>
  <c r="C649" i="5"/>
  <c r="C648" i="5"/>
  <c r="C647" i="5"/>
  <c r="C646" i="5"/>
  <c r="C645" i="5"/>
  <c r="C644" i="5"/>
  <c r="C643" i="5"/>
  <c r="C642" i="5"/>
  <c r="C641" i="5"/>
  <c r="C640" i="5"/>
  <c r="C639" i="5"/>
  <c r="C638" i="5"/>
  <c r="C637" i="5"/>
  <c r="C636" i="5"/>
  <c r="C635" i="5"/>
  <c r="C634" i="5"/>
  <c r="C633" i="5"/>
  <c r="C632" i="5"/>
  <c r="C631" i="5"/>
  <c r="C630" i="5"/>
  <c r="C629" i="5"/>
  <c r="C628" i="5"/>
  <c r="C627" i="5"/>
  <c r="C626" i="5"/>
  <c r="C625" i="5"/>
  <c r="C624" i="5"/>
  <c r="C623" i="5"/>
  <c r="C622" i="5"/>
  <c r="C621" i="5"/>
  <c r="C620" i="5"/>
  <c r="C619" i="5"/>
  <c r="C618" i="5"/>
  <c r="C617" i="5"/>
  <c r="C616" i="5"/>
  <c r="C615" i="5"/>
  <c r="C614" i="5"/>
  <c r="C613" i="5"/>
  <c r="C612" i="5"/>
  <c r="C611" i="5"/>
  <c r="C610" i="5"/>
  <c r="C609" i="5"/>
  <c r="C608" i="5"/>
  <c r="C607" i="5"/>
  <c r="C606" i="5"/>
  <c r="C605" i="5"/>
  <c r="C604" i="5"/>
  <c r="C602" i="5"/>
  <c r="C601" i="5"/>
  <c r="C600" i="5"/>
  <c r="C599" i="5"/>
  <c r="C598" i="5"/>
  <c r="C597" i="5"/>
  <c r="C596" i="5"/>
  <c r="C595" i="5"/>
  <c r="C594" i="5"/>
  <c r="C593" i="5"/>
  <c r="C592" i="5"/>
  <c r="C591" i="5"/>
  <c r="C590" i="5"/>
  <c r="C589" i="5"/>
  <c r="C588" i="5"/>
  <c r="C587" i="5"/>
  <c r="C586" i="5"/>
  <c r="C585" i="5"/>
  <c r="C584" i="5"/>
  <c r="C583" i="5"/>
  <c r="C582" i="5"/>
  <c r="C581" i="5"/>
  <c r="C580" i="5"/>
  <c r="C579" i="5"/>
  <c r="C578" i="5"/>
  <c r="C577" i="5"/>
  <c r="C576" i="5"/>
  <c r="C575" i="5"/>
  <c r="C574" i="5"/>
  <c r="C573" i="5"/>
  <c r="C572" i="5"/>
  <c r="D665" i="7"/>
  <c r="C665" i="7"/>
  <c r="D664" i="7"/>
  <c r="C664" i="7"/>
  <c r="D663" i="7"/>
  <c r="C663" i="7"/>
  <c r="D662" i="7"/>
  <c r="C662" i="7"/>
  <c r="D661" i="7"/>
  <c r="C661" i="7"/>
  <c r="D660" i="7"/>
  <c r="C660" i="7"/>
  <c r="D659" i="7"/>
  <c r="C659" i="7"/>
  <c r="D658" i="7"/>
  <c r="C658" i="7"/>
  <c r="D657" i="7"/>
  <c r="C657" i="7"/>
  <c r="D656" i="7"/>
  <c r="C656" i="7"/>
  <c r="D655" i="7"/>
  <c r="C655" i="7"/>
  <c r="D654" i="7"/>
  <c r="D653" i="7"/>
  <c r="C653" i="7"/>
  <c r="D652" i="7"/>
  <c r="C652" i="7"/>
  <c r="D651" i="7"/>
  <c r="C651" i="7"/>
  <c r="D650" i="7"/>
  <c r="C650" i="7"/>
  <c r="D649" i="7"/>
  <c r="C649" i="7"/>
  <c r="D648" i="7"/>
  <c r="C648" i="7"/>
  <c r="D647" i="7"/>
  <c r="D616" i="7"/>
  <c r="D617" i="7"/>
  <c r="D618" i="7"/>
  <c r="D620" i="7"/>
  <c r="D621" i="7"/>
  <c r="D622" i="7"/>
  <c r="D623" i="7"/>
  <c r="D624" i="7"/>
  <c r="D625" i="7"/>
  <c r="D626" i="7"/>
  <c r="D627" i="7"/>
  <c r="D628" i="7"/>
  <c r="D629" i="7"/>
  <c r="D630" i="7"/>
  <c r="D631" i="7"/>
  <c r="D632" i="7"/>
  <c r="D633" i="7"/>
  <c r="D634" i="7"/>
  <c r="D635" i="7"/>
  <c r="D636" i="7"/>
  <c r="D637" i="7"/>
  <c r="D638" i="7"/>
  <c r="D639" i="7"/>
  <c r="D640" i="7"/>
  <c r="D641" i="7"/>
  <c r="D642" i="7"/>
  <c r="D643" i="7"/>
  <c r="D644" i="7"/>
  <c r="D645" i="7"/>
  <c r="D646" i="7"/>
  <c r="C646" i="7"/>
  <c r="C645" i="7"/>
  <c r="C644" i="7"/>
  <c r="C643" i="7"/>
  <c r="C642" i="7"/>
  <c r="C641" i="7"/>
  <c r="C640" i="7"/>
  <c r="C639" i="7"/>
  <c r="C638" i="7"/>
  <c r="C637" i="7"/>
  <c r="C636" i="7"/>
  <c r="C635" i="7"/>
  <c r="C634" i="7"/>
  <c r="C633" i="7"/>
  <c r="C632" i="7"/>
  <c r="C631" i="7"/>
  <c r="C630" i="7"/>
  <c r="C629" i="7"/>
  <c r="C628" i="7"/>
  <c r="C627" i="7"/>
  <c r="C626" i="7"/>
  <c r="C625" i="7"/>
  <c r="C624" i="7"/>
  <c r="C623" i="7"/>
  <c r="C622" i="7"/>
  <c r="C621" i="7"/>
  <c r="C620" i="7"/>
  <c r="C618" i="7"/>
  <c r="C617" i="7"/>
  <c r="C616" i="7"/>
  <c r="D599" i="7"/>
  <c r="D600" i="7"/>
  <c r="D601" i="7"/>
  <c r="D602" i="7"/>
  <c r="D603" i="7"/>
  <c r="D604" i="7"/>
  <c r="D605" i="7"/>
  <c r="D606" i="7"/>
  <c r="D607" i="7"/>
  <c r="D608" i="7"/>
  <c r="D609" i="7"/>
  <c r="D610" i="7"/>
  <c r="D611" i="7"/>
  <c r="D612" i="7"/>
  <c r="D613" i="7"/>
  <c r="D614" i="7"/>
  <c r="D615" i="7"/>
  <c r="C615" i="7"/>
  <c r="C614" i="7"/>
  <c r="C613" i="7"/>
  <c r="C612" i="7"/>
  <c r="C611" i="7"/>
  <c r="C610" i="7"/>
  <c r="C609" i="7"/>
  <c r="C607" i="7"/>
  <c r="C608" i="7"/>
  <c r="C606" i="7"/>
  <c r="C605" i="7"/>
  <c r="C604" i="7"/>
  <c r="C603" i="7"/>
  <c r="C602" i="7"/>
  <c r="C601" i="7"/>
  <c r="C600" i="7"/>
  <c r="C599" i="7"/>
  <c r="CI568" i="5"/>
  <c r="CI569" i="5" s="1"/>
  <c r="K568" i="5"/>
  <c r="K569" i="5" s="1"/>
  <c r="E276" i="5"/>
  <c r="E202" i="5"/>
  <c r="E80" i="5"/>
  <c r="E54" i="5"/>
  <c r="DA45" i="3"/>
  <c r="DA46" i="3" s="1"/>
  <c r="CW45" i="3"/>
  <c r="CW46" i="3" s="1"/>
  <c r="CA45" i="3"/>
  <c r="CA46" i="3" s="1"/>
  <c r="CD45" i="3"/>
  <c r="CD46" i="3" s="1"/>
  <c r="AW45" i="3"/>
  <c r="AW46" i="3" s="1"/>
  <c r="AA45" i="3"/>
  <c r="AA46" i="3" s="1"/>
  <c r="AE45" i="3"/>
  <c r="AE46" i="3" s="1"/>
  <c r="F45" i="3"/>
  <c r="F46" i="3" s="1"/>
  <c r="G49" i="3"/>
  <c r="K49" i="3"/>
  <c r="N49" i="3"/>
  <c r="O49" i="3"/>
  <c r="P49" i="3"/>
  <c r="Q49" i="3"/>
  <c r="R49" i="3"/>
  <c r="M49" i="3"/>
  <c r="S49" i="3"/>
  <c r="T49" i="3"/>
  <c r="V49" i="3"/>
  <c r="W49" i="3"/>
  <c r="X49" i="3"/>
  <c r="Z49" i="3"/>
  <c r="AA49" i="3"/>
  <c r="AE49" i="3"/>
  <c r="AF49" i="3"/>
  <c r="AI49" i="3"/>
  <c r="AJ49" i="3"/>
  <c r="AM49" i="3"/>
  <c r="AN49" i="3"/>
  <c r="AV49" i="3"/>
  <c r="AW49" i="3"/>
  <c r="AX49" i="3"/>
  <c r="BA49" i="3"/>
  <c r="BB49" i="3"/>
  <c r="BC49" i="3"/>
  <c r="BH49" i="3"/>
  <c r="BI49" i="3"/>
  <c r="BJ49" i="3"/>
  <c r="BO49" i="3"/>
  <c r="BT49" i="3"/>
  <c r="BU49" i="3"/>
  <c r="BX49" i="3"/>
  <c r="BY49" i="3"/>
  <c r="CA49" i="3"/>
  <c r="CB49" i="3"/>
  <c r="CC49" i="3"/>
  <c r="CD49" i="3"/>
  <c r="CF49" i="3"/>
  <c r="CG49" i="3"/>
  <c r="CH49" i="3"/>
  <c r="CJ49" i="3"/>
  <c r="CM49" i="3"/>
  <c r="CN49" i="3"/>
  <c r="CO49" i="3"/>
  <c r="CP49" i="3"/>
  <c r="CQ49" i="3"/>
  <c r="CR49" i="3"/>
  <c r="CS49" i="3"/>
  <c r="CU49" i="3"/>
  <c r="CV49" i="3"/>
  <c r="CW49" i="3"/>
  <c r="CY49" i="3"/>
  <c r="CZ49" i="3"/>
  <c r="DA49" i="3"/>
  <c r="DE49" i="3"/>
  <c r="G50" i="3"/>
  <c r="K50" i="3"/>
  <c r="N50" i="3"/>
  <c r="O50" i="3"/>
  <c r="P50" i="3"/>
  <c r="Q50" i="3"/>
  <c r="R50" i="3"/>
  <c r="M50" i="3"/>
  <c r="S50" i="3"/>
  <c r="T50" i="3"/>
  <c r="V50" i="3"/>
  <c r="W50" i="3"/>
  <c r="X50" i="3"/>
  <c r="Z50" i="3"/>
  <c r="AA50" i="3"/>
  <c r="AE50" i="3"/>
  <c r="AF50" i="3"/>
  <c r="AI50" i="3"/>
  <c r="AJ50" i="3"/>
  <c r="AM50" i="3"/>
  <c r="AN50" i="3"/>
  <c r="AV50" i="3"/>
  <c r="AW50" i="3"/>
  <c r="AX50" i="3"/>
  <c r="BA50" i="3"/>
  <c r="BB50" i="3"/>
  <c r="BC50" i="3"/>
  <c r="BH50" i="3"/>
  <c r="BI50" i="3"/>
  <c r="BJ50" i="3"/>
  <c r="BO50" i="3"/>
  <c r="BT50" i="3"/>
  <c r="BU50" i="3"/>
  <c r="BX50" i="3"/>
  <c r="BY50" i="3"/>
  <c r="CA50" i="3"/>
  <c r="CB50" i="3"/>
  <c r="CC50" i="3"/>
  <c r="CD50" i="3"/>
  <c r="CF50" i="3"/>
  <c r="CG50" i="3"/>
  <c r="CH50" i="3"/>
  <c r="CJ50" i="3"/>
  <c r="CM50" i="3"/>
  <c r="CN50" i="3"/>
  <c r="CO50" i="3"/>
  <c r="CP50" i="3"/>
  <c r="CQ50" i="3"/>
  <c r="CR50" i="3"/>
  <c r="CS50" i="3"/>
  <c r="CU50" i="3"/>
  <c r="CV50" i="3"/>
  <c r="CW50" i="3"/>
  <c r="CY50" i="3"/>
  <c r="CZ50" i="3"/>
  <c r="DA50" i="3"/>
  <c r="DE50" i="3"/>
  <c r="G51" i="3"/>
  <c r="K51" i="3"/>
  <c r="N51" i="3"/>
  <c r="O51" i="3"/>
  <c r="P51" i="3"/>
  <c r="Q51" i="3"/>
  <c r="R51" i="3"/>
  <c r="M51" i="3"/>
  <c r="S51" i="3"/>
  <c r="T51" i="3"/>
  <c r="V51" i="3"/>
  <c r="W51" i="3"/>
  <c r="X51" i="3"/>
  <c r="Z51" i="3"/>
  <c r="AA51" i="3"/>
  <c r="AE51" i="3"/>
  <c r="AF51" i="3"/>
  <c r="AI51" i="3"/>
  <c r="AJ51" i="3"/>
  <c r="AM51" i="3"/>
  <c r="AN51" i="3"/>
  <c r="AV51" i="3"/>
  <c r="AW51" i="3"/>
  <c r="AX51" i="3"/>
  <c r="BA51" i="3"/>
  <c r="BB51" i="3"/>
  <c r="BC51" i="3"/>
  <c r="BH51" i="3"/>
  <c r="BI51" i="3"/>
  <c r="BJ51" i="3"/>
  <c r="BO51" i="3"/>
  <c r="BT51" i="3"/>
  <c r="BU51" i="3"/>
  <c r="BX51" i="3"/>
  <c r="BY51" i="3"/>
  <c r="CA51" i="3"/>
  <c r="CB51" i="3"/>
  <c r="CC51" i="3"/>
  <c r="CD51" i="3"/>
  <c r="CF51" i="3"/>
  <c r="CG51" i="3"/>
  <c r="CH51" i="3"/>
  <c r="CJ51" i="3"/>
  <c r="CM51" i="3"/>
  <c r="CN51" i="3"/>
  <c r="CO51" i="3"/>
  <c r="CP51" i="3"/>
  <c r="CQ51" i="3"/>
  <c r="CR51" i="3"/>
  <c r="CS51" i="3"/>
  <c r="CU51" i="3"/>
  <c r="CV51" i="3"/>
  <c r="CW51" i="3"/>
  <c r="CY51" i="3"/>
  <c r="CZ51" i="3"/>
  <c r="DA51" i="3"/>
  <c r="DE51" i="3"/>
  <c r="G52" i="3"/>
  <c r="K52" i="3"/>
  <c r="N52" i="3"/>
  <c r="O52" i="3"/>
  <c r="P52" i="3"/>
  <c r="Q52" i="3"/>
  <c r="R52" i="3"/>
  <c r="M52" i="3"/>
  <c r="S52" i="3"/>
  <c r="T52" i="3"/>
  <c r="V52" i="3"/>
  <c r="W52" i="3"/>
  <c r="X52" i="3"/>
  <c r="Z52" i="3"/>
  <c r="AA52" i="3"/>
  <c r="AE52" i="3"/>
  <c r="AF52" i="3"/>
  <c r="AI52" i="3"/>
  <c r="AJ52" i="3"/>
  <c r="AM52" i="3"/>
  <c r="AN52" i="3"/>
  <c r="AV52" i="3"/>
  <c r="AW52" i="3"/>
  <c r="AX52" i="3"/>
  <c r="BA52" i="3"/>
  <c r="BB52" i="3"/>
  <c r="BC52" i="3"/>
  <c r="BH52" i="3"/>
  <c r="BI52" i="3"/>
  <c r="BJ52" i="3"/>
  <c r="BO52" i="3"/>
  <c r="BT52" i="3"/>
  <c r="BU52" i="3"/>
  <c r="BX52" i="3"/>
  <c r="BY52" i="3"/>
  <c r="CA52" i="3"/>
  <c r="CB52" i="3"/>
  <c r="CC52" i="3"/>
  <c r="CD52" i="3"/>
  <c r="CF52" i="3"/>
  <c r="CG52" i="3"/>
  <c r="CH52" i="3"/>
  <c r="CJ52" i="3"/>
  <c r="CM52" i="3"/>
  <c r="CN52" i="3"/>
  <c r="CO52" i="3"/>
  <c r="CP52" i="3"/>
  <c r="CQ52" i="3"/>
  <c r="CR52" i="3"/>
  <c r="CS52" i="3"/>
  <c r="CU52" i="3"/>
  <c r="CV52" i="3"/>
  <c r="CW52" i="3"/>
  <c r="CY52" i="3"/>
  <c r="CZ52" i="3"/>
  <c r="DA52" i="3"/>
  <c r="DE52" i="3"/>
  <c r="G53" i="3"/>
  <c r="K53" i="3"/>
  <c r="N53" i="3"/>
  <c r="O53" i="3"/>
  <c r="P53" i="3"/>
  <c r="Q53" i="3"/>
  <c r="R53" i="3"/>
  <c r="M53" i="3"/>
  <c r="S53" i="3"/>
  <c r="T53" i="3"/>
  <c r="V53" i="3"/>
  <c r="W53" i="3"/>
  <c r="X53" i="3"/>
  <c r="Z53" i="3"/>
  <c r="AA53" i="3"/>
  <c r="AE53" i="3"/>
  <c r="AF53" i="3"/>
  <c r="AI53" i="3"/>
  <c r="AJ53" i="3"/>
  <c r="AM53" i="3"/>
  <c r="AN53" i="3"/>
  <c r="AV53" i="3"/>
  <c r="AW53" i="3"/>
  <c r="AX53" i="3"/>
  <c r="BA53" i="3"/>
  <c r="BB53" i="3"/>
  <c r="BC53" i="3"/>
  <c r="BH53" i="3"/>
  <c r="BI53" i="3"/>
  <c r="BJ53" i="3"/>
  <c r="BO53" i="3"/>
  <c r="BT53" i="3"/>
  <c r="BU53" i="3"/>
  <c r="BX53" i="3"/>
  <c r="BY53" i="3"/>
  <c r="CA53" i="3"/>
  <c r="CB53" i="3"/>
  <c r="CC53" i="3"/>
  <c r="CD53" i="3"/>
  <c r="CF53" i="3"/>
  <c r="CG53" i="3"/>
  <c r="CH53" i="3"/>
  <c r="CJ53" i="3"/>
  <c r="CM53" i="3"/>
  <c r="CN53" i="3"/>
  <c r="CO53" i="3"/>
  <c r="CP53" i="3"/>
  <c r="CQ53" i="3"/>
  <c r="CR53" i="3"/>
  <c r="CS53" i="3"/>
  <c r="CU53" i="3"/>
  <c r="CV53" i="3"/>
  <c r="CW53" i="3"/>
  <c r="CY53" i="3"/>
  <c r="CZ53" i="3"/>
  <c r="DA53" i="3"/>
  <c r="DE53" i="3"/>
  <c r="G54" i="3"/>
  <c r="K54" i="3"/>
  <c r="N54" i="3"/>
  <c r="O54" i="3"/>
  <c r="P54" i="3"/>
  <c r="Q54" i="3"/>
  <c r="R54" i="3"/>
  <c r="M54" i="3"/>
  <c r="S54" i="3"/>
  <c r="T54" i="3"/>
  <c r="V54" i="3"/>
  <c r="W54" i="3"/>
  <c r="X54" i="3"/>
  <c r="Z54" i="3"/>
  <c r="AA54" i="3"/>
  <c r="AE54" i="3"/>
  <c r="AF54" i="3"/>
  <c r="AI54" i="3"/>
  <c r="AJ54" i="3"/>
  <c r="AM54" i="3"/>
  <c r="AN54" i="3"/>
  <c r="AV54" i="3"/>
  <c r="AW54" i="3"/>
  <c r="AX54" i="3"/>
  <c r="BA54" i="3"/>
  <c r="BB54" i="3"/>
  <c r="BC54" i="3"/>
  <c r="BH54" i="3"/>
  <c r="BI54" i="3"/>
  <c r="BJ54" i="3"/>
  <c r="BO54" i="3"/>
  <c r="BT54" i="3"/>
  <c r="BU54" i="3"/>
  <c r="BX54" i="3"/>
  <c r="BY54" i="3"/>
  <c r="CA54" i="3"/>
  <c r="CB54" i="3"/>
  <c r="CC54" i="3"/>
  <c r="CD54" i="3"/>
  <c r="CF54" i="3"/>
  <c r="CG54" i="3"/>
  <c r="CH54" i="3"/>
  <c r="CJ54" i="3"/>
  <c r="CM54" i="3"/>
  <c r="CN54" i="3"/>
  <c r="CO54" i="3"/>
  <c r="CP54" i="3"/>
  <c r="CQ54" i="3"/>
  <c r="CR54" i="3"/>
  <c r="CS54" i="3"/>
  <c r="CU54" i="3"/>
  <c r="CV54" i="3"/>
  <c r="CW54" i="3"/>
  <c r="CY54" i="3"/>
  <c r="CZ54" i="3"/>
  <c r="DA54" i="3"/>
  <c r="DE54" i="3"/>
  <c r="G55" i="3"/>
  <c r="K55" i="3"/>
  <c r="N55" i="3"/>
  <c r="O55" i="3"/>
  <c r="P55" i="3"/>
  <c r="Q55" i="3"/>
  <c r="R55" i="3"/>
  <c r="M55" i="3"/>
  <c r="S55" i="3"/>
  <c r="T55" i="3"/>
  <c r="V55" i="3"/>
  <c r="W55" i="3"/>
  <c r="X55" i="3"/>
  <c r="Z55" i="3"/>
  <c r="AA55" i="3"/>
  <c r="AE55" i="3"/>
  <c r="AF55" i="3"/>
  <c r="AI55" i="3"/>
  <c r="AJ55" i="3"/>
  <c r="AM55" i="3"/>
  <c r="AN55" i="3"/>
  <c r="AV55" i="3"/>
  <c r="AW55" i="3"/>
  <c r="AX55" i="3"/>
  <c r="BA55" i="3"/>
  <c r="BB55" i="3"/>
  <c r="BC55" i="3"/>
  <c r="BH55" i="3"/>
  <c r="BI55" i="3"/>
  <c r="BJ55" i="3"/>
  <c r="BO55" i="3"/>
  <c r="BT55" i="3"/>
  <c r="BU55" i="3"/>
  <c r="BX55" i="3"/>
  <c r="BY55" i="3"/>
  <c r="CA55" i="3"/>
  <c r="CB55" i="3"/>
  <c r="CC55" i="3"/>
  <c r="CD55" i="3"/>
  <c r="CF55" i="3"/>
  <c r="CG55" i="3"/>
  <c r="CH55" i="3"/>
  <c r="CJ55" i="3"/>
  <c r="CM55" i="3"/>
  <c r="CN55" i="3"/>
  <c r="CO55" i="3"/>
  <c r="CP55" i="3"/>
  <c r="CQ55" i="3"/>
  <c r="CR55" i="3"/>
  <c r="CS55" i="3"/>
  <c r="CU55" i="3"/>
  <c r="CV55" i="3"/>
  <c r="CW55" i="3"/>
  <c r="CY55" i="3"/>
  <c r="CZ55" i="3"/>
  <c r="DA55" i="3"/>
  <c r="DE55" i="3"/>
  <c r="G56" i="3"/>
  <c r="K56" i="3"/>
  <c r="N56" i="3"/>
  <c r="O56" i="3"/>
  <c r="P56" i="3"/>
  <c r="Q56" i="3"/>
  <c r="R56" i="3"/>
  <c r="M56" i="3"/>
  <c r="S56" i="3"/>
  <c r="T56" i="3"/>
  <c r="V56" i="3"/>
  <c r="W56" i="3"/>
  <c r="X56" i="3"/>
  <c r="Z56" i="3"/>
  <c r="AA56" i="3"/>
  <c r="AE56" i="3"/>
  <c r="AF56" i="3"/>
  <c r="AI56" i="3"/>
  <c r="AJ56" i="3"/>
  <c r="AM56" i="3"/>
  <c r="AN56" i="3"/>
  <c r="AV56" i="3"/>
  <c r="AW56" i="3"/>
  <c r="AX56" i="3"/>
  <c r="BA56" i="3"/>
  <c r="BB56" i="3"/>
  <c r="BC56" i="3"/>
  <c r="BH56" i="3"/>
  <c r="BI56" i="3"/>
  <c r="BJ56" i="3"/>
  <c r="BO56" i="3"/>
  <c r="BT56" i="3"/>
  <c r="BU56" i="3"/>
  <c r="BX56" i="3"/>
  <c r="BY56" i="3"/>
  <c r="CA56" i="3"/>
  <c r="CB56" i="3"/>
  <c r="CC56" i="3"/>
  <c r="CD56" i="3"/>
  <c r="CF56" i="3"/>
  <c r="CG56" i="3"/>
  <c r="CH56" i="3"/>
  <c r="CJ56" i="3"/>
  <c r="CM56" i="3"/>
  <c r="CN56" i="3"/>
  <c r="CO56" i="3"/>
  <c r="CP56" i="3"/>
  <c r="CQ56" i="3"/>
  <c r="CR56" i="3"/>
  <c r="CS56" i="3"/>
  <c r="CU56" i="3"/>
  <c r="CV56" i="3"/>
  <c r="CW56" i="3"/>
  <c r="CY56" i="3"/>
  <c r="CZ56" i="3"/>
  <c r="DA56" i="3"/>
  <c r="DE56" i="3"/>
  <c r="G57" i="3"/>
  <c r="K57" i="3"/>
  <c r="N57" i="3"/>
  <c r="O57" i="3"/>
  <c r="P57" i="3"/>
  <c r="Q57" i="3"/>
  <c r="R57" i="3"/>
  <c r="M57" i="3"/>
  <c r="S57" i="3"/>
  <c r="T57" i="3"/>
  <c r="V57" i="3"/>
  <c r="W57" i="3"/>
  <c r="X57" i="3"/>
  <c r="Z57" i="3"/>
  <c r="AA57" i="3"/>
  <c r="AE57" i="3"/>
  <c r="AF57" i="3"/>
  <c r="AI57" i="3"/>
  <c r="AJ57" i="3"/>
  <c r="AM57" i="3"/>
  <c r="AN57" i="3"/>
  <c r="AV57" i="3"/>
  <c r="AW57" i="3"/>
  <c r="AX57" i="3"/>
  <c r="BA57" i="3"/>
  <c r="BB57" i="3"/>
  <c r="BC57" i="3"/>
  <c r="BH57" i="3"/>
  <c r="BI57" i="3"/>
  <c r="BJ57" i="3"/>
  <c r="BO57" i="3"/>
  <c r="BT57" i="3"/>
  <c r="BU57" i="3"/>
  <c r="BX57" i="3"/>
  <c r="BY57" i="3"/>
  <c r="CA57" i="3"/>
  <c r="CB57" i="3"/>
  <c r="CC57" i="3"/>
  <c r="CD57" i="3"/>
  <c r="CF57" i="3"/>
  <c r="CG57" i="3"/>
  <c r="CH57" i="3"/>
  <c r="CJ57" i="3"/>
  <c r="CM57" i="3"/>
  <c r="CN57" i="3"/>
  <c r="CO57" i="3"/>
  <c r="CP57" i="3"/>
  <c r="CQ57" i="3"/>
  <c r="CR57" i="3"/>
  <c r="CS57" i="3"/>
  <c r="CU57" i="3"/>
  <c r="CV57" i="3"/>
  <c r="CW57" i="3"/>
  <c r="CY57" i="3"/>
  <c r="CZ57" i="3"/>
  <c r="DA57" i="3"/>
  <c r="DE57" i="3"/>
  <c r="G58" i="3"/>
  <c r="K58" i="3"/>
  <c r="N58" i="3"/>
  <c r="O58" i="3"/>
  <c r="P58" i="3"/>
  <c r="Q58" i="3"/>
  <c r="R58" i="3"/>
  <c r="M58" i="3"/>
  <c r="S58" i="3"/>
  <c r="T58" i="3"/>
  <c r="V58" i="3"/>
  <c r="W58" i="3"/>
  <c r="X58" i="3"/>
  <c r="Z58" i="3"/>
  <c r="AA58" i="3"/>
  <c r="AE58" i="3"/>
  <c r="AF58" i="3"/>
  <c r="AI58" i="3"/>
  <c r="AJ58" i="3"/>
  <c r="AM58" i="3"/>
  <c r="AN58" i="3"/>
  <c r="AV58" i="3"/>
  <c r="AW58" i="3"/>
  <c r="AX58" i="3"/>
  <c r="BA58" i="3"/>
  <c r="BB58" i="3"/>
  <c r="BC58" i="3"/>
  <c r="BH58" i="3"/>
  <c r="BI58" i="3"/>
  <c r="BJ58" i="3"/>
  <c r="BO58" i="3"/>
  <c r="BT58" i="3"/>
  <c r="BU58" i="3"/>
  <c r="BX58" i="3"/>
  <c r="BY58" i="3"/>
  <c r="CA58" i="3"/>
  <c r="CB58" i="3"/>
  <c r="CC58" i="3"/>
  <c r="CD58" i="3"/>
  <c r="CF58" i="3"/>
  <c r="CG58" i="3"/>
  <c r="CH58" i="3"/>
  <c r="CJ58" i="3"/>
  <c r="CM58" i="3"/>
  <c r="CN58" i="3"/>
  <c r="CO58" i="3"/>
  <c r="CP58" i="3"/>
  <c r="CQ58" i="3"/>
  <c r="CR58" i="3"/>
  <c r="CS58" i="3"/>
  <c r="CU58" i="3"/>
  <c r="CV58" i="3"/>
  <c r="CW58" i="3"/>
  <c r="CY58" i="3"/>
  <c r="CZ58" i="3"/>
  <c r="DA58" i="3"/>
  <c r="DE58" i="3"/>
  <c r="G59" i="3"/>
  <c r="K59" i="3"/>
  <c r="N59" i="3"/>
  <c r="O59" i="3"/>
  <c r="P59" i="3"/>
  <c r="Q59" i="3"/>
  <c r="R59" i="3"/>
  <c r="M59" i="3"/>
  <c r="S59" i="3"/>
  <c r="T59" i="3"/>
  <c r="V59" i="3"/>
  <c r="W59" i="3"/>
  <c r="X59" i="3"/>
  <c r="Z59" i="3"/>
  <c r="AA59" i="3"/>
  <c r="AE59" i="3"/>
  <c r="AF59" i="3"/>
  <c r="AI59" i="3"/>
  <c r="AJ59" i="3"/>
  <c r="AM59" i="3"/>
  <c r="AN59" i="3"/>
  <c r="AV59" i="3"/>
  <c r="AW59" i="3"/>
  <c r="AX59" i="3"/>
  <c r="BA59" i="3"/>
  <c r="BB59" i="3"/>
  <c r="BC59" i="3"/>
  <c r="BH59" i="3"/>
  <c r="BI59" i="3"/>
  <c r="BJ59" i="3"/>
  <c r="BO59" i="3"/>
  <c r="BT59" i="3"/>
  <c r="BU59" i="3"/>
  <c r="BX59" i="3"/>
  <c r="BY59" i="3"/>
  <c r="CA59" i="3"/>
  <c r="CB59" i="3"/>
  <c r="CC59" i="3"/>
  <c r="CD59" i="3"/>
  <c r="CF59" i="3"/>
  <c r="CG59" i="3"/>
  <c r="CH59" i="3"/>
  <c r="CJ59" i="3"/>
  <c r="CM59" i="3"/>
  <c r="CN59" i="3"/>
  <c r="CO59" i="3"/>
  <c r="CP59" i="3"/>
  <c r="CQ59" i="3"/>
  <c r="CR59" i="3"/>
  <c r="CS59" i="3"/>
  <c r="CU59" i="3"/>
  <c r="CV59" i="3"/>
  <c r="CW59" i="3"/>
  <c r="CY59" i="3"/>
  <c r="CZ59" i="3"/>
  <c r="DA59" i="3"/>
  <c r="DE59" i="3"/>
  <c r="G60" i="3"/>
  <c r="K60" i="3"/>
  <c r="N60" i="3"/>
  <c r="O60" i="3"/>
  <c r="P60" i="3"/>
  <c r="Q60" i="3"/>
  <c r="R60" i="3"/>
  <c r="M60" i="3"/>
  <c r="S60" i="3"/>
  <c r="T60" i="3"/>
  <c r="V60" i="3"/>
  <c r="W60" i="3"/>
  <c r="X60" i="3"/>
  <c r="Z60" i="3"/>
  <c r="AA60" i="3"/>
  <c r="AE60" i="3"/>
  <c r="AF60" i="3"/>
  <c r="AI60" i="3"/>
  <c r="AJ60" i="3"/>
  <c r="AM60" i="3"/>
  <c r="AN60" i="3"/>
  <c r="AV60" i="3"/>
  <c r="AW60" i="3"/>
  <c r="AX60" i="3"/>
  <c r="BA60" i="3"/>
  <c r="BB60" i="3"/>
  <c r="BC60" i="3"/>
  <c r="BH60" i="3"/>
  <c r="BI60" i="3"/>
  <c r="BJ60" i="3"/>
  <c r="BO60" i="3"/>
  <c r="BT60" i="3"/>
  <c r="BU60" i="3"/>
  <c r="BX60" i="3"/>
  <c r="BY60" i="3"/>
  <c r="CA60" i="3"/>
  <c r="CB60" i="3"/>
  <c r="CC60" i="3"/>
  <c r="CD60" i="3"/>
  <c r="CF60" i="3"/>
  <c r="CG60" i="3"/>
  <c r="CH60" i="3"/>
  <c r="CJ60" i="3"/>
  <c r="CM60" i="3"/>
  <c r="CN60" i="3"/>
  <c r="CO60" i="3"/>
  <c r="CP60" i="3"/>
  <c r="CQ60" i="3"/>
  <c r="CR60" i="3"/>
  <c r="CS60" i="3"/>
  <c r="CU60" i="3"/>
  <c r="CV60" i="3"/>
  <c r="CW60" i="3"/>
  <c r="CY60" i="3"/>
  <c r="CZ60" i="3"/>
  <c r="DA60" i="3"/>
  <c r="DE60" i="3"/>
  <c r="G61" i="3"/>
  <c r="K61" i="3"/>
  <c r="N61" i="3"/>
  <c r="O61" i="3"/>
  <c r="P61" i="3"/>
  <c r="Q61" i="3"/>
  <c r="R61" i="3"/>
  <c r="M61" i="3"/>
  <c r="S61" i="3"/>
  <c r="T61" i="3"/>
  <c r="V61" i="3"/>
  <c r="W61" i="3"/>
  <c r="X61" i="3"/>
  <c r="Z61" i="3"/>
  <c r="AA61" i="3"/>
  <c r="AE61" i="3"/>
  <c r="AF61" i="3"/>
  <c r="AI61" i="3"/>
  <c r="AJ61" i="3"/>
  <c r="AM61" i="3"/>
  <c r="AN61" i="3"/>
  <c r="AV61" i="3"/>
  <c r="AW61" i="3"/>
  <c r="AX61" i="3"/>
  <c r="BA61" i="3"/>
  <c r="BB61" i="3"/>
  <c r="BC61" i="3"/>
  <c r="BH61" i="3"/>
  <c r="BI61" i="3"/>
  <c r="BJ61" i="3"/>
  <c r="BO61" i="3"/>
  <c r="BT61" i="3"/>
  <c r="BU61" i="3"/>
  <c r="BX61" i="3"/>
  <c r="BY61" i="3"/>
  <c r="CA61" i="3"/>
  <c r="CB61" i="3"/>
  <c r="CC61" i="3"/>
  <c r="CD61" i="3"/>
  <c r="CF61" i="3"/>
  <c r="CG61" i="3"/>
  <c r="CH61" i="3"/>
  <c r="CJ61" i="3"/>
  <c r="CM61" i="3"/>
  <c r="CN61" i="3"/>
  <c r="CO61" i="3"/>
  <c r="CP61" i="3"/>
  <c r="CQ61" i="3"/>
  <c r="CR61" i="3"/>
  <c r="CS61" i="3"/>
  <c r="CU61" i="3"/>
  <c r="CV61" i="3"/>
  <c r="CW61" i="3"/>
  <c r="CY61" i="3"/>
  <c r="CZ61" i="3"/>
  <c r="DA61" i="3"/>
  <c r="DE61" i="3"/>
  <c r="G62" i="3"/>
  <c r="K62" i="3"/>
  <c r="N62" i="3"/>
  <c r="O62" i="3"/>
  <c r="P62" i="3"/>
  <c r="Q62" i="3"/>
  <c r="R62" i="3"/>
  <c r="M62" i="3"/>
  <c r="S62" i="3"/>
  <c r="T62" i="3"/>
  <c r="V62" i="3"/>
  <c r="W62" i="3"/>
  <c r="X62" i="3"/>
  <c r="Z62" i="3"/>
  <c r="AA62" i="3"/>
  <c r="AE62" i="3"/>
  <c r="AF62" i="3"/>
  <c r="AI62" i="3"/>
  <c r="AJ62" i="3"/>
  <c r="AM62" i="3"/>
  <c r="AN62" i="3"/>
  <c r="AV62" i="3"/>
  <c r="AW62" i="3"/>
  <c r="AX62" i="3"/>
  <c r="BA62" i="3"/>
  <c r="BB62" i="3"/>
  <c r="BC62" i="3"/>
  <c r="BH62" i="3"/>
  <c r="BI62" i="3"/>
  <c r="BJ62" i="3"/>
  <c r="BO62" i="3"/>
  <c r="BT62" i="3"/>
  <c r="BU62" i="3"/>
  <c r="BX62" i="3"/>
  <c r="BY62" i="3"/>
  <c r="CA62" i="3"/>
  <c r="CB62" i="3"/>
  <c r="CC62" i="3"/>
  <c r="CD62" i="3"/>
  <c r="CF62" i="3"/>
  <c r="CG62" i="3"/>
  <c r="CH62" i="3"/>
  <c r="CJ62" i="3"/>
  <c r="CM62" i="3"/>
  <c r="CN62" i="3"/>
  <c r="CO62" i="3"/>
  <c r="CP62" i="3"/>
  <c r="CQ62" i="3"/>
  <c r="CR62" i="3"/>
  <c r="CS62" i="3"/>
  <c r="CU62" i="3"/>
  <c r="CV62" i="3"/>
  <c r="CW62" i="3"/>
  <c r="CY62" i="3"/>
  <c r="CZ62" i="3"/>
  <c r="DA62" i="3"/>
  <c r="DE62" i="3"/>
  <c r="G63" i="3"/>
  <c r="K63" i="3"/>
  <c r="N63" i="3"/>
  <c r="O63" i="3"/>
  <c r="P63" i="3"/>
  <c r="Q63" i="3"/>
  <c r="R63" i="3"/>
  <c r="M63" i="3"/>
  <c r="S63" i="3"/>
  <c r="T63" i="3"/>
  <c r="V63" i="3"/>
  <c r="W63" i="3"/>
  <c r="X63" i="3"/>
  <c r="Z63" i="3"/>
  <c r="AA63" i="3"/>
  <c r="AE63" i="3"/>
  <c r="AF63" i="3"/>
  <c r="AI63" i="3"/>
  <c r="AJ63" i="3"/>
  <c r="AM63" i="3"/>
  <c r="AN63" i="3"/>
  <c r="AV63" i="3"/>
  <c r="AW63" i="3"/>
  <c r="AX63" i="3"/>
  <c r="BA63" i="3"/>
  <c r="BB63" i="3"/>
  <c r="BC63" i="3"/>
  <c r="BH63" i="3"/>
  <c r="BI63" i="3"/>
  <c r="BJ63" i="3"/>
  <c r="BO63" i="3"/>
  <c r="BT63" i="3"/>
  <c r="BU63" i="3"/>
  <c r="BX63" i="3"/>
  <c r="BY63" i="3"/>
  <c r="CA63" i="3"/>
  <c r="CB63" i="3"/>
  <c r="CC63" i="3"/>
  <c r="CD63" i="3"/>
  <c r="CF63" i="3"/>
  <c r="CG63" i="3"/>
  <c r="CH63" i="3"/>
  <c r="CJ63" i="3"/>
  <c r="CM63" i="3"/>
  <c r="CN63" i="3"/>
  <c r="CO63" i="3"/>
  <c r="CP63" i="3"/>
  <c r="CQ63" i="3"/>
  <c r="CR63" i="3"/>
  <c r="CS63" i="3"/>
  <c r="CU63" i="3"/>
  <c r="CV63" i="3"/>
  <c r="CW63" i="3"/>
  <c r="CY63" i="3"/>
  <c r="CZ63" i="3"/>
  <c r="DA63" i="3"/>
  <c r="DE63" i="3"/>
  <c r="G64" i="3"/>
  <c r="K64" i="3"/>
  <c r="N64" i="3"/>
  <c r="O64" i="3"/>
  <c r="P64" i="3"/>
  <c r="Q64" i="3"/>
  <c r="R64" i="3"/>
  <c r="M64" i="3"/>
  <c r="S64" i="3"/>
  <c r="T64" i="3"/>
  <c r="V64" i="3"/>
  <c r="W64" i="3"/>
  <c r="X64" i="3"/>
  <c r="Z64" i="3"/>
  <c r="AA64" i="3"/>
  <c r="AE64" i="3"/>
  <c r="AF64" i="3"/>
  <c r="AI64" i="3"/>
  <c r="AJ64" i="3"/>
  <c r="AM64" i="3"/>
  <c r="AN64" i="3"/>
  <c r="AV64" i="3"/>
  <c r="AW64" i="3"/>
  <c r="AX64" i="3"/>
  <c r="BA64" i="3"/>
  <c r="BB64" i="3"/>
  <c r="BC64" i="3"/>
  <c r="BH64" i="3"/>
  <c r="BI64" i="3"/>
  <c r="BJ64" i="3"/>
  <c r="BO64" i="3"/>
  <c r="BT64" i="3"/>
  <c r="BU64" i="3"/>
  <c r="BX64" i="3"/>
  <c r="BY64" i="3"/>
  <c r="CA64" i="3"/>
  <c r="CB64" i="3"/>
  <c r="CC64" i="3"/>
  <c r="CD64" i="3"/>
  <c r="CF64" i="3"/>
  <c r="CG64" i="3"/>
  <c r="CH64" i="3"/>
  <c r="CJ64" i="3"/>
  <c r="CM64" i="3"/>
  <c r="CN64" i="3"/>
  <c r="CO64" i="3"/>
  <c r="CP64" i="3"/>
  <c r="CQ64" i="3"/>
  <c r="CR64" i="3"/>
  <c r="CS64" i="3"/>
  <c r="CU64" i="3"/>
  <c r="CV64" i="3"/>
  <c r="CW64" i="3"/>
  <c r="CY64" i="3"/>
  <c r="CZ64" i="3"/>
  <c r="DA64" i="3"/>
  <c r="DE64" i="3"/>
  <c r="G65" i="3"/>
  <c r="K65" i="3"/>
  <c r="N65" i="3"/>
  <c r="O65" i="3"/>
  <c r="P65" i="3"/>
  <c r="Q65" i="3"/>
  <c r="R65" i="3"/>
  <c r="M65" i="3"/>
  <c r="S65" i="3"/>
  <c r="T65" i="3"/>
  <c r="V65" i="3"/>
  <c r="W65" i="3"/>
  <c r="X65" i="3"/>
  <c r="Z65" i="3"/>
  <c r="AA65" i="3"/>
  <c r="AE65" i="3"/>
  <c r="AF65" i="3"/>
  <c r="AI65" i="3"/>
  <c r="AJ65" i="3"/>
  <c r="AM65" i="3"/>
  <c r="AN65" i="3"/>
  <c r="AV65" i="3"/>
  <c r="AW65" i="3"/>
  <c r="AX65" i="3"/>
  <c r="BA65" i="3"/>
  <c r="BB65" i="3"/>
  <c r="BC65" i="3"/>
  <c r="BH65" i="3"/>
  <c r="BI65" i="3"/>
  <c r="BJ65" i="3"/>
  <c r="BO65" i="3"/>
  <c r="BT65" i="3"/>
  <c r="BU65" i="3"/>
  <c r="BX65" i="3"/>
  <c r="BY65" i="3"/>
  <c r="CA65" i="3"/>
  <c r="CB65" i="3"/>
  <c r="CC65" i="3"/>
  <c r="CD65" i="3"/>
  <c r="CF65" i="3"/>
  <c r="CG65" i="3"/>
  <c r="CH65" i="3"/>
  <c r="CJ65" i="3"/>
  <c r="CM65" i="3"/>
  <c r="CN65" i="3"/>
  <c r="CO65" i="3"/>
  <c r="CP65" i="3"/>
  <c r="CQ65" i="3"/>
  <c r="CR65" i="3"/>
  <c r="CS65" i="3"/>
  <c r="CU65" i="3"/>
  <c r="CV65" i="3"/>
  <c r="CW65" i="3"/>
  <c r="CY65" i="3"/>
  <c r="CZ65" i="3"/>
  <c r="DA65" i="3"/>
  <c r="DE65" i="3"/>
  <c r="G66" i="3"/>
  <c r="K66" i="3"/>
  <c r="N66" i="3"/>
  <c r="O66" i="3"/>
  <c r="P66" i="3"/>
  <c r="Q66" i="3"/>
  <c r="R66" i="3"/>
  <c r="M66" i="3"/>
  <c r="S66" i="3"/>
  <c r="T66" i="3"/>
  <c r="V66" i="3"/>
  <c r="W66" i="3"/>
  <c r="X66" i="3"/>
  <c r="Z66" i="3"/>
  <c r="AA66" i="3"/>
  <c r="AE66" i="3"/>
  <c r="AF66" i="3"/>
  <c r="AI66" i="3"/>
  <c r="AJ66" i="3"/>
  <c r="AM66" i="3"/>
  <c r="AN66" i="3"/>
  <c r="AV66" i="3"/>
  <c r="AW66" i="3"/>
  <c r="AX66" i="3"/>
  <c r="BA66" i="3"/>
  <c r="BB66" i="3"/>
  <c r="BC66" i="3"/>
  <c r="BH66" i="3"/>
  <c r="BI66" i="3"/>
  <c r="BJ66" i="3"/>
  <c r="BO66" i="3"/>
  <c r="BT66" i="3"/>
  <c r="BU66" i="3"/>
  <c r="BX66" i="3"/>
  <c r="BY66" i="3"/>
  <c r="CA66" i="3"/>
  <c r="CB66" i="3"/>
  <c r="CC66" i="3"/>
  <c r="CD66" i="3"/>
  <c r="CF66" i="3"/>
  <c r="CG66" i="3"/>
  <c r="CH66" i="3"/>
  <c r="CJ66" i="3"/>
  <c r="CM66" i="3"/>
  <c r="CN66" i="3"/>
  <c r="CO66" i="3"/>
  <c r="CP66" i="3"/>
  <c r="CQ66" i="3"/>
  <c r="CR66" i="3"/>
  <c r="CS66" i="3"/>
  <c r="CU66" i="3"/>
  <c r="CV66" i="3"/>
  <c r="CW66" i="3"/>
  <c r="CY66" i="3"/>
  <c r="CZ66" i="3"/>
  <c r="DA66" i="3"/>
  <c r="DE66" i="3"/>
  <c r="G67" i="3"/>
  <c r="K67" i="3"/>
  <c r="N67" i="3"/>
  <c r="O67" i="3"/>
  <c r="P67" i="3"/>
  <c r="Q67" i="3"/>
  <c r="R67" i="3"/>
  <c r="M67" i="3"/>
  <c r="S67" i="3"/>
  <c r="T67" i="3"/>
  <c r="V67" i="3"/>
  <c r="W67" i="3"/>
  <c r="X67" i="3"/>
  <c r="Z67" i="3"/>
  <c r="AA67" i="3"/>
  <c r="AE67" i="3"/>
  <c r="AF67" i="3"/>
  <c r="AI67" i="3"/>
  <c r="AJ67" i="3"/>
  <c r="AM67" i="3"/>
  <c r="AN67" i="3"/>
  <c r="AV67" i="3"/>
  <c r="AW67" i="3"/>
  <c r="AX67" i="3"/>
  <c r="BA67" i="3"/>
  <c r="BB67" i="3"/>
  <c r="BC67" i="3"/>
  <c r="BH67" i="3"/>
  <c r="BI67" i="3"/>
  <c r="BJ67" i="3"/>
  <c r="BO67" i="3"/>
  <c r="BT67" i="3"/>
  <c r="BU67" i="3"/>
  <c r="BX67" i="3"/>
  <c r="BY67" i="3"/>
  <c r="CA67" i="3"/>
  <c r="CB67" i="3"/>
  <c r="CC67" i="3"/>
  <c r="CD67" i="3"/>
  <c r="CF67" i="3"/>
  <c r="CG67" i="3"/>
  <c r="CH67" i="3"/>
  <c r="CJ67" i="3"/>
  <c r="CM67" i="3"/>
  <c r="CN67" i="3"/>
  <c r="CO67" i="3"/>
  <c r="CP67" i="3"/>
  <c r="CQ67" i="3"/>
  <c r="CR67" i="3"/>
  <c r="CS67" i="3"/>
  <c r="CU67" i="3"/>
  <c r="CV67" i="3"/>
  <c r="CW67" i="3"/>
  <c r="CY67" i="3"/>
  <c r="CZ67" i="3"/>
  <c r="DA67" i="3"/>
  <c r="DE67" i="3"/>
  <c r="F67" i="3"/>
  <c r="F66" i="3"/>
  <c r="F65" i="3"/>
  <c r="F64" i="3"/>
  <c r="F63" i="3"/>
  <c r="F62" i="3"/>
  <c r="F61" i="3"/>
  <c r="F60" i="3"/>
  <c r="F59" i="3"/>
  <c r="F58" i="3"/>
  <c r="F57" i="3"/>
  <c r="F56" i="3"/>
  <c r="F55" i="3"/>
  <c r="F54" i="3"/>
  <c r="F53" i="3"/>
  <c r="F52" i="3"/>
  <c r="F51" i="3"/>
  <c r="F50" i="3"/>
  <c r="F49" i="3"/>
  <c r="BC45" i="3" l="1"/>
  <c r="BC46" i="3" s="1"/>
  <c r="DR128" i="2"/>
  <c r="DR129" i="2" s="1"/>
  <c r="DS128" i="2"/>
  <c r="DS129" i="2" s="1"/>
  <c r="CR128" i="2"/>
  <c r="CR129" i="2" s="1"/>
  <c r="CS128" i="2"/>
  <c r="CS129" i="2" s="1"/>
  <c r="Y128" i="2"/>
  <c r="Y129" i="2" s="1"/>
  <c r="AB128" i="2"/>
  <c r="AB129" i="2" s="1"/>
  <c r="I134" i="2"/>
  <c r="J134" i="2"/>
  <c r="L134" i="2"/>
  <c r="O134" i="2"/>
  <c r="P134" i="2"/>
  <c r="Q134" i="2"/>
  <c r="R134" i="2"/>
  <c r="T134" i="2"/>
  <c r="V134" i="2"/>
  <c r="W134" i="2"/>
  <c r="X134" i="2"/>
  <c r="Y134" i="2"/>
  <c r="AB134" i="2"/>
  <c r="AD134" i="2"/>
  <c r="AE134" i="2"/>
  <c r="AF134" i="2"/>
  <c r="AJ134" i="2"/>
  <c r="AK134" i="2"/>
  <c r="AL134" i="2"/>
  <c r="AO134" i="2"/>
  <c r="AP134" i="2"/>
  <c r="AQ134" i="2"/>
  <c r="AR134" i="2"/>
  <c r="AT134" i="2"/>
  <c r="AU134" i="2"/>
  <c r="AV134" i="2"/>
  <c r="AW134" i="2"/>
  <c r="AX134" i="2"/>
  <c r="BC134" i="2"/>
  <c r="BD134" i="2"/>
  <c r="BJ134" i="2"/>
  <c r="BK134" i="2"/>
  <c r="BL134" i="2"/>
  <c r="BM134" i="2"/>
  <c r="BN134" i="2"/>
  <c r="BO134" i="2"/>
  <c r="BR134" i="2"/>
  <c r="BU134" i="2"/>
  <c r="BV134" i="2"/>
  <c r="BY134" i="2"/>
  <c r="CA134" i="2"/>
  <c r="CD134" i="2"/>
  <c r="CF134" i="2"/>
  <c r="CG134" i="2"/>
  <c r="CH134" i="2"/>
  <c r="CI134" i="2"/>
  <c r="CR134" i="2"/>
  <c r="CS134" i="2"/>
  <c r="CT134" i="2"/>
  <c r="CV134" i="2"/>
  <c r="CW134" i="2"/>
  <c r="DA134" i="2"/>
  <c r="DB134" i="2"/>
  <c r="DD134" i="2"/>
  <c r="DF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V134" i="2"/>
  <c r="I135" i="2"/>
  <c r="J135" i="2"/>
  <c r="L135" i="2"/>
  <c r="O135" i="2"/>
  <c r="P135" i="2"/>
  <c r="Q135" i="2"/>
  <c r="R135" i="2"/>
  <c r="T135" i="2"/>
  <c r="V135" i="2"/>
  <c r="W135" i="2"/>
  <c r="X135" i="2"/>
  <c r="Y135" i="2"/>
  <c r="AB135" i="2"/>
  <c r="AD135" i="2"/>
  <c r="AE135" i="2"/>
  <c r="AF135" i="2"/>
  <c r="AJ135" i="2"/>
  <c r="AK135" i="2"/>
  <c r="AL135" i="2"/>
  <c r="AO135" i="2"/>
  <c r="AP135" i="2"/>
  <c r="AQ135" i="2"/>
  <c r="AR135" i="2"/>
  <c r="AT135" i="2"/>
  <c r="AU135" i="2"/>
  <c r="AV135" i="2"/>
  <c r="AW135" i="2"/>
  <c r="AX135" i="2"/>
  <c r="BC135" i="2"/>
  <c r="BD135" i="2"/>
  <c r="BJ135" i="2"/>
  <c r="BK135" i="2"/>
  <c r="BL135" i="2"/>
  <c r="BM135" i="2"/>
  <c r="BN135" i="2"/>
  <c r="BO135" i="2"/>
  <c r="BR135" i="2"/>
  <c r="BU135" i="2"/>
  <c r="BV135" i="2"/>
  <c r="BY135" i="2"/>
  <c r="CA135" i="2"/>
  <c r="CD135" i="2"/>
  <c r="CF135" i="2"/>
  <c r="CG135" i="2"/>
  <c r="CH135" i="2"/>
  <c r="CI135" i="2"/>
  <c r="CR135" i="2"/>
  <c r="CS135" i="2"/>
  <c r="CT135" i="2"/>
  <c r="CV135" i="2"/>
  <c r="CW135" i="2"/>
  <c r="DA135" i="2"/>
  <c r="DB135" i="2"/>
  <c r="DD135" i="2"/>
  <c r="DF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V135" i="2"/>
  <c r="I136" i="2"/>
  <c r="J136" i="2"/>
  <c r="L136" i="2"/>
  <c r="O136" i="2"/>
  <c r="P136" i="2"/>
  <c r="Q136" i="2"/>
  <c r="R136" i="2"/>
  <c r="T136" i="2"/>
  <c r="V136" i="2"/>
  <c r="W136" i="2"/>
  <c r="X136" i="2"/>
  <c r="Y136" i="2"/>
  <c r="AB136" i="2"/>
  <c r="AD136" i="2"/>
  <c r="AE136" i="2"/>
  <c r="AF136" i="2"/>
  <c r="AJ136" i="2"/>
  <c r="AK136" i="2"/>
  <c r="AL136" i="2"/>
  <c r="AO136" i="2"/>
  <c r="AP136" i="2"/>
  <c r="AQ136" i="2"/>
  <c r="AR136" i="2"/>
  <c r="AT136" i="2"/>
  <c r="AU136" i="2"/>
  <c r="AV136" i="2"/>
  <c r="AW136" i="2"/>
  <c r="AX136" i="2"/>
  <c r="BC136" i="2"/>
  <c r="BD136" i="2"/>
  <c r="BJ136" i="2"/>
  <c r="BK136" i="2"/>
  <c r="BL136" i="2"/>
  <c r="BM136" i="2"/>
  <c r="BN136" i="2"/>
  <c r="BO136" i="2"/>
  <c r="BR136" i="2"/>
  <c r="BU136" i="2"/>
  <c r="BV136" i="2"/>
  <c r="BY136" i="2"/>
  <c r="CA136" i="2"/>
  <c r="CD136" i="2"/>
  <c r="CF136" i="2"/>
  <c r="CG136" i="2"/>
  <c r="CH136" i="2"/>
  <c r="CI136" i="2"/>
  <c r="CR136" i="2"/>
  <c r="CS136" i="2"/>
  <c r="CT136" i="2"/>
  <c r="CV136" i="2"/>
  <c r="CW136" i="2"/>
  <c r="DA136" i="2"/>
  <c r="DB136" i="2"/>
  <c r="DD136" i="2"/>
  <c r="DF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V136" i="2"/>
  <c r="I137" i="2"/>
  <c r="J137" i="2"/>
  <c r="L137" i="2"/>
  <c r="O137" i="2"/>
  <c r="P137" i="2"/>
  <c r="Q137" i="2"/>
  <c r="R137" i="2"/>
  <c r="T137" i="2"/>
  <c r="V137" i="2"/>
  <c r="W137" i="2"/>
  <c r="X137" i="2"/>
  <c r="Y137" i="2"/>
  <c r="AB137" i="2"/>
  <c r="AD137" i="2"/>
  <c r="AE137" i="2"/>
  <c r="AF137" i="2"/>
  <c r="AJ137" i="2"/>
  <c r="AK137" i="2"/>
  <c r="AL137" i="2"/>
  <c r="AO137" i="2"/>
  <c r="AP137" i="2"/>
  <c r="AQ137" i="2"/>
  <c r="AR137" i="2"/>
  <c r="AT137" i="2"/>
  <c r="AU137" i="2"/>
  <c r="AV137" i="2"/>
  <c r="AW137" i="2"/>
  <c r="AX137" i="2"/>
  <c r="BC137" i="2"/>
  <c r="BD137" i="2"/>
  <c r="BJ137" i="2"/>
  <c r="BK137" i="2"/>
  <c r="BL137" i="2"/>
  <c r="BM137" i="2"/>
  <c r="BN137" i="2"/>
  <c r="BO137" i="2"/>
  <c r="BR137" i="2"/>
  <c r="BU137" i="2"/>
  <c r="BV137" i="2"/>
  <c r="BY137" i="2"/>
  <c r="CA137" i="2"/>
  <c r="CD137" i="2"/>
  <c r="CF137" i="2"/>
  <c r="CG137" i="2"/>
  <c r="CH137" i="2"/>
  <c r="CI137" i="2"/>
  <c r="CR137" i="2"/>
  <c r="CS137" i="2"/>
  <c r="CT137" i="2"/>
  <c r="CV137" i="2"/>
  <c r="CW137" i="2"/>
  <c r="DA137" i="2"/>
  <c r="DB137" i="2"/>
  <c r="DD137" i="2"/>
  <c r="DF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V137" i="2"/>
  <c r="I138" i="2"/>
  <c r="J138" i="2"/>
  <c r="L138" i="2"/>
  <c r="O138" i="2"/>
  <c r="P138" i="2"/>
  <c r="Q138" i="2"/>
  <c r="R138" i="2"/>
  <c r="T138" i="2"/>
  <c r="V138" i="2"/>
  <c r="W138" i="2"/>
  <c r="X138" i="2"/>
  <c r="Y138" i="2"/>
  <c r="AB138" i="2"/>
  <c r="AD138" i="2"/>
  <c r="AE138" i="2"/>
  <c r="AF138" i="2"/>
  <c r="AJ138" i="2"/>
  <c r="AK138" i="2"/>
  <c r="AL138" i="2"/>
  <c r="AO138" i="2"/>
  <c r="AP138" i="2"/>
  <c r="AQ138" i="2"/>
  <c r="AR138" i="2"/>
  <c r="AT138" i="2"/>
  <c r="AU138" i="2"/>
  <c r="AV138" i="2"/>
  <c r="AW138" i="2"/>
  <c r="AX138" i="2"/>
  <c r="BC138" i="2"/>
  <c r="BD138" i="2"/>
  <c r="BJ138" i="2"/>
  <c r="BK138" i="2"/>
  <c r="BL138" i="2"/>
  <c r="BM138" i="2"/>
  <c r="BN138" i="2"/>
  <c r="BO138" i="2"/>
  <c r="BR138" i="2"/>
  <c r="BU138" i="2"/>
  <c r="BV138" i="2"/>
  <c r="BY138" i="2"/>
  <c r="CA138" i="2"/>
  <c r="CD138" i="2"/>
  <c r="CF138" i="2"/>
  <c r="CG138" i="2"/>
  <c r="CH138" i="2"/>
  <c r="CI138" i="2"/>
  <c r="CR138" i="2"/>
  <c r="CS138" i="2"/>
  <c r="CT138" i="2"/>
  <c r="CV138" i="2"/>
  <c r="CW138" i="2"/>
  <c r="DA138" i="2"/>
  <c r="DB138" i="2"/>
  <c r="DD138" i="2"/>
  <c r="DF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V138" i="2"/>
  <c r="I139" i="2"/>
  <c r="J139" i="2"/>
  <c r="L139" i="2"/>
  <c r="O139" i="2"/>
  <c r="P139" i="2"/>
  <c r="Q139" i="2"/>
  <c r="R139" i="2"/>
  <c r="T139" i="2"/>
  <c r="V139" i="2"/>
  <c r="W139" i="2"/>
  <c r="X139" i="2"/>
  <c r="Y139" i="2"/>
  <c r="AB139" i="2"/>
  <c r="AD139" i="2"/>
  <c r="AE139" i="2"/>
  <c r="AF139" i="2"/>
  <c r="AJ139" i="2"/>
  <c r="AK139" i="2"/>
  <c r="AL139" i="2"/>
  <c r="AO139" i="2"/>
  <c r="AP139" i="2"/>
  <c r="AQ139" i="2"/>
  <c r="AR139" i="2"/>
  <c r="AT139" i="2"/>
  <c r="AU139" i="2"/>
  <c r="AV139" i="2"/>
  <c r="AW139" i="2"/>
  <c r="AX139" i="2"/>
  <c r="BC139" i="2"/>
  <c r="BD139" i="2"/>
  <c r="BJ139" i="2"/>
  <c r="BK139" i="2"/>
  <c r="BL139" i="2"/>
  <c r="BM139" i="2"/>
  <c r="BN139" i="2"/>
  <c r="BO139" i="2"/>
  <c r="BR139" i="2"/>
  <c r="BU139" i="2"/>
  <c r="BV139" i="2"/>
  <c r="BY139" i="2"/>
  <c r="CA139" i="2"/>
  <c r="CD139" i="2"/>
  <c r="CF139" i="2"/>
  <c r="CG139" i="2"/>
  <c r="CH139" i="2"/>
  <c r="CI139" i="2"/>
  <c r="CR139" i="2"/>
  <c r="CS139" i="2"/>
  <c r="CT139" i="2"/>
  <c r="CV139" i="2"/>
  <c r="CW139" i="2"/>
  <c r="DA139" i="2"/>
  <c r="DB139" i="2"/>
  <c r="DD139" i="2"/>
  <c r="DF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V139" i="2"/>
  <c r="I140" i="2"/>
  <c r="J140" i="2"/>
  <c r="L140" i="2"/>
  <c r="O140" i="2"/>
  <c r="P140" i="2"/>
  <c r="Q140" i="2"/>
  <c r="R140" i="2"/>
  <c r="T140" i="2"/>
  <c r="V140" i="2"/>
  <c r="W140" i="2"/>
  <c r="X140" i="2"/>
  <c r="Y140" i="2"/>
  <c r="AB140" i="2"/>
  <c r="AD140" i="2"/>
  <c r="AE140" i="2"/>
  <c r="AF140" i="2"/>
  <c r="AJ140" i="2"/>
  <c r="AK140" i="2"/>
  <c r="AL140" i="2"/>
  <c r="AO140" i="2"/>
  <c r="AP140" i="2"/>
  <c r="AQ140" i="2"/>
  <c r="AR140" i="2"/>
  <c r="AT140" i="2"/>
  <c r="AU140" i="2"/>
  <c r="AV140" i="2"/>
  <c r="AW140" i="2"/>
  <c r="AX140" i="2"/>
  <c r="BC140" i="2"/>
  <c r="BD140" i="2"/>
  <c r="BJ140" i="2"/>
  <c r="BK140" i="2"/>
  <c r="BO140" i="2"/>
  <c r="BR140" i="2"/>
  <c r="BU140" i="2"/>
  <c r="BV140" i="2"/>
  <c r="BY140" i="2"/>
  <c r="CA140" i="2"/>
  <c r="CD140" i="2"/>
  <c r="CF140" i="2"/>
  <c r="CG140" i="2"/>
  <c r="CH140" i="2"/>
  <c r="CI140" i="2"/>
  <c r="CR140" i="2"/>
  <c r="CS140" i="2"/>
  <c r="CT140" i="2"/>
  <c r="CV140" i="2"/>
  <c r="CW140" i="2"/>
  <c r="DA140" i="2"/>
  <c r="DB140" i="2"/>
  <c r="DD140" i="2"/>
  <c r="DF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V140" i="2"/>
  <c r="I141" i="2"/>
  <c r="J141" i="2"/>
  <c r="L141" i="2"/>
  <c r="O141" i="2"/>
  <c r="P141" i="2"/>
  <c r="Q141" i="2"/>
  <c r="R141" i="2"/>
  <c r="T141" i="2"/>
  <c r="V141" i="2"/>
  <c r="W141" i="2"/>
  <c r="X141" i="2"/>
  <c r="Y141" i="2"/>
  <c r="AB141" i="2"/>
  <c r="AD141" i="2"/>
  <c r="AE141" i="2"/>
  <c r="AF141" i="2"/>
  <c r="AJ141" i="2"/>
  <c r="AK141" i="2"/>
  <c r="AL141" i="2"/>
  <c r="AO141" i="2"/>
  <c r="AP141" i="2"/>
  <c r="AQ141" i="2"/>
  <c r="AR141" i="2"/>
  <c r="AT141" i="2"/>
  <c r="AU141" i="2"/>
  <c r="AV141" i="2"/>
  <c r="AW141" i="2"/>
  <c r="AX141" i="2"/>
  <c r="BC141" i="2"/>
  <c r="BD141" i="2"/>
  <c r="BJ141" i="2"/>
  <c r="BK141" i="2"/>
  <c r="BL141" i="2"/>
  <c r="BM141" i="2"/>
  <c r="BN141" i="2"/>
  <c r="BO141" i="2"/>
  <c r="BR141" i="2"/>
  <c r="BU141" i="2"/>
  <c r="BV141" i="2"/>
  <c r="BY141" i="2"/>
  <c r="CA141" i="2"/>
  <c r="CD141" i="2"/>
  <c r="CF141" i="2"/>
  <c r="CG141" i="2"/>
  <c r="CH141" i="2"/>
  <c r="CI141" i="2"/>
  <c r="CR141" i="2"/>
  <c r="CS141" i="2"/>
  <c r="CT141" i="2"/>
  <c r="CV141" i="2"/>
  <c r="CW141" i="2"/>
  <c r="DA141" i="2"/>
  <c r="DB141" i="2"/>
  <c r="DD141" i="2"/>
  <c r="DF141" i="2"/>
  <c r="DH141" i="2"/>
  <c r="DI141" i="2"/>
  <c r="DJ141" i="2"/>
  <c r="DK141" i="2"/>
  <c r="DL141" i="2"/>
  <c r="DM141" i="2"/>
  <c r="DN141" i="2"/>
  <c r="DO141" i="2"/>
  <c r="DP141" i="2"/>
  <c r="DQ141" i="2"/>
  <c r="DR141" i="2"/>
  <c r="DS141" i="2"/>
  <c r="DV141" i="2"/>
  <c r="I142" i="2"/>
  <c r="J142" i="2"/>
  <c r="L142" i="2"/>
  <c r="O142" i="2"/>
  <c r="P142" i="2"/>
  <c r="Q142" i="2"/>
  <c r="R142" i="2"/>
  <c r="T142" i="2"/>
  <c r="V142" i="2"/>
  <c r="W142" i="2"/>
  <c r="X142" i="2"/>
  <c r="Y142" i="2"/>
  <c r="AB142" i="2"/>
  <c r="AD142" i="2"/>
  <c r="AE142" i="2"/>
  <c r="AF142" i="2"/>
  <c r="AJ142" i="2"/>
  <c r="AK142" i="2"/>
  <c r="AL142" i="2"/>
  <c r="AO142" i="2"/>
  <c r="AP142" i="2"/>
  <c r="AQ142" i="2"/>
  <c r="AR142" i="2"/>
  <c r="AT142" i="2"/>
  <c r="AU142" i="2"/>
  <c r="AV142" i="2"/>
  <c r="AW142" i="2"/>
  <c r="AX142" i="2"/>
  <c r="BC142" i="2"/>
  <c r="BD142" i="2"/>
  <c r="BJ142" i="2"/>
  <c r="BK142" i="2"/>
  <c r="BL142" i="2"/>
  <c r="BM142" i="2"/>
  <c r="BN142" i="2"/>
  <c r="BO142" i="2"/>
  <c r="BR142" i="2"/>
  <c r="BU142" i="2"/>
  <c r="BV142" i="2"/>
  <c r="BY142" i="2"/>
  <c r="CA142" i="2"/>
  <c r="CD142" i="2"/>
  <c r="CF142" i="2"/>
  <c r="CG142" i="2"/>
  <c r="CH142" i="2"/>
  <c r="CI142" i="2"/>
  <c r="CR142" i="2"/>
  <c r="CS142" i="2"/>
  <c r="CT142" i="2"/>
  <c r="CV142" i="2"/>
  <c r="CW142" i="2"/>
  <c r="DA142" i="2"/>
  <c r="DB142" i="2"/>
  <c r="DD142" i="2"/>
  <c r="DF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V142" i="2"/>
  <c r="I143" i="2"/>
  <c r="J143" i="2"/>
  <c r="L143" i="2"/>
  <c r="O143" i="2"/>
  <c r="P143" i="2"/>
  <c r="Q143" i="2"/>
  <c r="R143" i="2"/>
  <c r="T143" i="2"/>
  <c r="V143" i="2"/>
  <c r="W143" i="2"/>
  <c r="X143" i="2"/>
  <c r="Y143" i="2"/>
  <c r="AB143" i="2"/>
  <c r="AD143" i="2"/>
  <c r="AE143" i="2"/>
  <c r="AF143" i="2"/>
  <c r="AJ143" i="2"/>
  <c r="AK143" i="2"/>
  <c r="AL143" i="2"/>
  <c r="AO143" i="2"/>
  <c r="AP143" i="2"/>
  <c r="AQ143" i="2"/>
  <c r="AR143" i="2"/>
  <c r="AT143" i="2"/>
  <c r="AU143" i="2"/>
  <c r="AV143" i="2"/>
  <c r="AW143" i="2"/>
  <c r="AX143" i="2"/>
  <c r="BC143" i="2"/>
  <c r="BD143" i="2"/>
  <c r="BJ143" i="2"/>
  <c r="BK143" i="2"/>
  <c r="BL143" i="2"/>
  <c r="BM143" i="2"/>
  <c r="BN143" i="2"/>
  <c r="BO143" i="2"/>
  <c r="BR143" i="2"/>
  <c r="BU143" i="2"/>
  <c r="BV143" i="2"/>
  <c r="BY143" i="2"/>
  <c r="CA143" i="2"/>
  <c r="CD143" i="2"/>
  <c r="CF143" i="2"/>
  <c r="CG143" i="2"/>
  <c r="CH143" i="2"/>
  <c r="CI143" i="2"/>
  <c r="CR143" i="2"/>
  <c r="CS143" i="2"/>
  <c r="CT143" i="2"/>
  <c r="CV143" i="2"/>
  <c r="CW143" i="2"/>
  <c r="DA143" i="2"/>
  <c r="DB143" i="2"/>
  <c r="DD143" i="2"/>
  <c r="DF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V143" i="2"/>
  <c r="I144" i="2"/>
  <c r="J144" i="2"/>
  <c r="L144" i="2"/>
  <c r="O144" i="2"/>
  <c r="P144" i="2"/>
  <c r="Q144" i="2"/>
  <c r="R144" i="2"/>
  <c r="T144" i="2"/>
  <c r="V144" i="2"/>
  <c r="W144" i="2"/>
  <c r="X144" i="2"/>
  <c r="Y144" i="2"/>
  <c r="AB144" i="2"/>
  <c r="AD144" i="2"/>
  <c r="AE144" i="2"/>
  <c r="AF144" i="2"/>
  <c r="AJ144" i="2"/>
  <c r="AK144" i="2"/>
  <c r="AL144" i="2"/>
  <c r="AO144" i="2"/>
  <c r="AP144" i="2"/>
  <c r="AQ144" i="2"/>
  <c r="AR144" i="2"/>
  <c r="AT144" i="2"/>
  <c r="AU144" i="2"/>
  <c r="AV144" i="2"/>
  <c r="AW144" i="2"/>
  <c r="AX144" i="2"/>
  <c r="BC144" i="2"/>
  <c r="BD144" i="2"/>
  <c r="BJ144" i="2"/>
  <c r="BK144" i="2"/>
  <c r="BL144" i="2"/>
  <c r="BM144" i="2"/>
  <c r="BN144" i="2"/>
  <c r="BO144" i="2"/>
  <c r="BR144" i="2"/>
  <c r="BU144" i="2"/>
  <c r="BV144" i="2"/>
  <c r="BY144" i="2"/>
  <c r="CA144" i="2"/>
  <c r="CD144" i="2"/>
  <c r="CF144" i="2"/>
  <c r="CG144" i="2"/>
  <c r="CH144" i="2"/>
  <c r="CI144" i="2"/>
  <c r="CR144" i="2"/>
  <c r="CS144" i="2"/>
  <c r="CT144" i="2"/>
  <c r="CV144" i="2"/>
  <c r="CW144" i="2"/>
  <c r="DA144" i="2"/>
  <c r="DB144" i="2"/>
  <c r="DD144" i="2"/>
  <c r="DF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V144" i="2"/>
  <c r="I145" i="2"/>
  <c r="J145" i="2"/>
  <c r="L145" i="2"/>
  <c r="O145" i="2"/>
  <c r="P145" i="2"/>
  <c r="Q145" i="2"/>
  <c r="R145" i="2"/>
  <c r="T145" i="2"/>
  <c r="V145" i="2"/>
  <c r="W145" i="2"/>
  <c r="X145" i="2"/>
  <c r="Y145" i="2"/>
  <c r="AB145" i="2"/>
  <c r="AD145" i="2"/>
  <c r="AE145" i="2"/>
  <c r="AF145" i="2"/>
  <c r="AJ145" i="2"/>
  <c r="AK145" i="2"/>
  <c r="AL145" i="2"/>
  <c r="AO145" i="2"/>
  <c r="AP145" i="2"/>
  <c r="AQ145" i="2"/>
  <c r="AR145" i="2"/>
  <c r="AT145" i="2"/>
  <c r="AU145" i="2"/>
  <c r="AV145" i="2"/>
  <c r="AW145" i="2"/>
  <c r="AX145" i="2"/>
  <c r="BC145" i="2"/>
  <c r="BD145" i="2"/>
  <c r="BJ145" i="2"/>
  <c r="BK145" i="2"/>
  <c r="BL145" i="2"/>
  <c r="BM145" i="2"/>
  <c r="BN145" i="2"/>
  <c r="BO145" i="2"/>
  <c r="BR145" i="2"/>
  <c r="BU145" i="2"/>
  <c r="BV145" i="2"/>
  <c r="BY145" i="2"/>
  <c r="CA145" i="2"/>
  <c r="CD145" i="2"/>
  <c r="CF145" i="2"/>
  <c r="CG145" i="2"/>
  <c r="CH145" i="2"/>
  <c r="CI145" i="2"/>
  <c r="CR145" i="2"/>
  <c r="CS145" i="2"/>
  <c r="CT145" i="2"/>
  <c r="CV145" i="2"/>
  <c r="CW145" i="2"/>
  <c r="DA145" i="2"/>
  <c r="DB145" i="2"/>
  <c r="DD145" i="2"/>
  <c r="DF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V145" i="2"/>
  <c r="I146" i="2"/>
  <c r="J146" i="2"/>
  <c r="L146" i="2"/>
  <c r="O146" i="2"/>
  <c r="P146" i="2"/>
  <c r="Q146" i="2"/>
  <c r="R146" i="2"/>
  <c r="T146" i="2"/>
  <c r="V146" i="2"/>
  <c r="W146" i="2"/>
  <c r="X146" i="2"/>
  <c r="Y146" i="2"/>
  <c r="AB146" i="2"/>
  <c r="AD146" i="2"/>
  <c r="AE146" i="2"/>
  <c r="AF146" i="2"/>
  <c r="AJ146" i="2"/>
  <c r="AK146" i="2"/>
  <c r="AL146" i="2"/>
  <c r="AO146" i="2"/>
  <c r="AP146" i="2"/>
  <c r="AQ146" i="2"/>
  <c r="AR146" i="2"/>
  <c r="AT146" i="2"/>
  <c r="AU146" i="2"/>
  <c r="AV146" i="2"/>
  <c r="AW146" i="2"/>
  <c r="AX146" i="2"/>
  <c r="BC146" i="2"/>
  <c r="BD146" i="2"/>
  <c r="BJ146" i="2"/>
  <c r="BK146" i="2"/>
  <c r="BL146" i="2"/>
  <c r="BM146" i="2"/>
  <c r="BN146" i="2"/>
  <c r="BO146" i="2"/>
  <c r="BR146" i="2"/>
  <c r="BU146" i="2"/>
  <c r="BV146" i="2"/>
  <c r="BY146" i="2"/>
  <c r="CA146" i="2"/>
  <c r="CD146" i="2"/>
  <c r="CF146" i="2"/>
  <c r="CG146" i="2"/>
  <c r="CH146" i="2"/>
  <c r="CI146" i="2"/>
  <c r="CR146" i="2"/>
  <c r="CS146" i="2"/>
  <c r="CT146" i="2"/>
  <c r="CV146" i="2"/>
  <c r="CW146" i="2"/>
  <c r="DA146" i="2"/>
  <c r="DB146" i="2"/>
  <c r="DD146" i="2"/>
  <c r="DF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V146" i="2"/>
  <c r="I147" i="2"/>
  <c r="J147" i="2"/>
  <c r="L147" i="2"/>
  <c r="O147" i="2"/>
  <c r="P147" i="2"/>
  <c r="Q147" i="2"/>
  <c r="R147" i="2"/>
  <c r="T147" i="2"/>
  <c r="V147" i="2"/>
  <c r="W147" i="2"/>
  <c r="X147" i="2"/>
  <c r="Y147" i="2"/>
  <c r="AB147" i="2"/>
  <c r="AD147" i="2"/>
  <c r="AE147" i="2"/>
  <c r="AF147" i="2"/>
  <c r="AJ147" i="2"/>
  <c r="AK147" i="2"/>
  <c r="AL147" i="2"/>
  <c r="AO147" i="2"/>
  <c r="AP147" i="2"/>
  <c r="AQ147" i="2"/>
  <c r="AR147" i="2"/>
  <c r="AT147" i="2"/>
  <c r="AU147" i="2"/>
  <c r="AV147" i="2"/>
  <c r="AW147" i="2"/>
  <c r="AX147" i="2"/>
  <c r="BC147" i="2"/>
  <c r="BD147" i="2"/>
  <c r="BJ147" i="2"/>
  <c r="BK147" i="2"/>
  <c r="BL147" i="2"/>
  <c r="BM147" i="2"/>
  <c r="BN147" i="2"/>
  <c r="BO147" i="2"/>
  <c r="BR147" i="2"/>
  <c r="BU147" i="2"/>
  <c r="BV147" i="2"/>
  <c r="BY147" i="2"/>
  <c r="CA147" i="2"/>
  <c r="CD147" i="2"/>
  <c r="CF147" i="2"/>
  <c r="CG147" i="2"/>
  <c r="CH147" i="2"/>
  <c r="CI147" i="2"/>
  <c r="CR147" i="2"/>
  <c r="CS147" i="2"/>
  <c r="CT147" i="2"/>
  <c r="CV147" i="2"/>
  <c r="CW147" i="2"/>
  <c r="DA147" i="2"/>
  <c r="DB147" i="2"/>
  <c r="DD147" i="2"/>
  <c r="DF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V147" i="2"/>
  <c r="I148" i="2"/>
  <c r="J148" i="2"/>
  <c r="L148" i="2"/>
  <c r="O148" i="2"/>
  <c r="P148" i="2"/>
  <c r="Q148" i="2"/>
  <c r="R148" i="2"/>
  <c r="T148" i="2"/>
  <c r="V148" i="2"/>
  <c r="W148" i="2"/>
  <c r="X148" i="2"/>
  <c r="Y148" i="2"/>
  <c r="AB148" i="2"/>
  <c r="AD148" i="2"/>
  <c r="AE148" i="2"/>
  <c r="AF148" i="2"/>
  <c r="AJ148" i="2"/>
  <c r="AK148" i="2"/>
  <c r="AL148" i="2"/>
  <c r="AO148" i="2"/>
  <c r="AP148" i="2"/>
  <c r="AQ148" i="2"/>
  <c r="AR148" i="2"/>
  <c r="AT148" i="2"/>
  <c r="AU148" i="2"/>
  <c r="AV148" i="2"/>
  <c r="AW148" i="2"/>
  <c r="AX148" i="2"/>
  <c r="BC148" i="2"/>
  <c r="BD148" i="2"/>
  <c r="BJ148" i="2"/>
  <c r="BK148" i="2"/>
  <c r="BL148" i="2"/>
  <c r="BM148" i="2"/>
  <c r="BN148" i="2"/>
  <c r="BO148" i="2"/>
  <c r="BR148" i="2"/>
  <c r="BU148" i="2"/>
  <c r="BV148" i="2"/>
  <c r="BY148" i="2"/>
  <c r="CA148" i="2"/>
  <c r="CD148" i="2"/>
  <c r="CF148" i="2"/>
  <c r="CG148" i="2"/>
  <c r="CH148" i="2"/>
  <c r="CI148" i="2"/>
  <c r="CR148" i="2"/>
  <c r="CS148" i="2"/>
  <c r="CT148" i="2"/>
  <c r="CV148" i="2"/>
  <c r="CW148" i="2"/>
  <c r="DA148" i="2"/>
  <c r="DB148" i="2"/>
  <c r="DD148" i="2"/>
  <c r="DF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V148" i="2"/>
  <c r="DW148" i="2"/>
  <c r="DX148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I133" i="2"/>
  <c r="J133" i="2"/>
  <c r="L133" i="2"/>
  <c r="O133" i="2"/>
  <c r="P133" i="2"/>
  <c r="Q133" i="2"/>
  <c r="R133" i="2"/>
  <c r="T133" i="2"/>
  <c r="V133" i="2"/>
  <c r="W133" i="2"/>
  <c r="X133" i="2"/>
  <c r="Y133" i="2"/>
  <c r="AB133" i="2"/>
  <c r="AD133" i="2"/>
  <c r="AE133" i="2"/>
  <c r="AF133" i="2"/>
  <c r="AJ133" i="2"/>
  <c r="AK133" i="2"/>
  <c r="AL133" i="2"/>
  <c r="AO133" i="2"/>
  <c r="AP133" i="2"/>
  <c r="AQ133" i="2"/>
  <c r="AR133" i="2"/>
  <c r="AT133" i="2"/>
  <c r="AU133" i="2"/>
  <c r="AV133" i="2"/>
  <c r="AW133" i="2"/>
  <c r="AX133" i="2"/>
  <c r="BC133" i="2"/>
  <c r="BD133" i="2"/>
  <c r="BJ133" i="2"/>
  <c r="BK133" i="2"/>
  <c r="BL133" i="2"/>
  <c r="BM133" i="2"/>
  <c r="BN133" i="2"/>
  <c r="BO133" i="2"/>
  <c r="BR133" i="2"/>
  <c r="BU133" i="2"/>
  <c r="BV133" i="2"/>
  <c r="BY133" i="2"/>
  <c r="CA133" i="2"/>
  <c r="CD133" i="2"/>
  <c r="CF133" i="2"/>
  <c r="CG133" i="2"/>
  <c r="CH133" i="2"/>
  <c r="CI133" i="2"/>
  <c r="CR133" i="2"/>
  <c r="CS133" i="2"/>
  <c r="CT133" i="2"/>
  <c r="CV133" i="2"/>
  <c r="CW133" i="2"/>
  <c r="DA133" i="2"/>
  <c r="DB133" i="2"/>
  <c r="DD133" i="2"/>
  <c r="DF133" i="2"/>
  <c r="DH133" i="2"/>
  <c r="DI133" i="2"/>
  <c r="DJ133" i="2"/>
  <c r="DK133" i="2"/>
  <c r="DL133" i="2"/>
  <c r="DM133" i="2"/>
  <c r="DN133" i="2"/>
  <c r="DO133" i="2"/>
  <c r="DP133" i="2"/>
  <c r="DQ133" i="2"/>
  <c r="DR133" i="2"/>
  <c r="DS133" i="2"/>
  <c r="DV133" i="2"/>
  <c r="G133" i="2"/>
  <c r="I132" i="2"/>
  <c r="J132" i="2"/>
  <c r="L132" i="2"/>
  <c r="O132" i="2"/>
  <c r="P132" i="2"/>
  <c r="Q132" i="2"/>
  <c r="R132" i="2"/>
  <c r="T132" i="2"/>
  <c r="V132" i="2"/>
  <c r="W132" i="2"/>
  <c r="X132" i="2"/>
  <c r="Y132" i="2"/>
  <c r="AB132" i="2"/>
  <c r="AD132" i="2"/>
  <c r="AE132" i="2"/>
  <c r="AF132" i="2"/>
  <c r="AJ132" i="2"/>
  <c r="AK132" i="2"/>
  <c r="AL132" i="2"/>
  <c r="AO132" i="2"/>
  <c r="AP132" i="2"/>
  <c r="AQ132" i="2"/>
  <c r="AR132" i="2"/>
  <c r="AT132" i="2"/>
  <c r="AU132" i="2"/>
  <c r="AV132" i="2"/>
  <c r="AW132" i="2"/>
  <c r="AX132" i="2"/>
  <c r="BC132" i="2"/>
  <c r="BD132" i="2"/>
  <c r="BJ132" i="2"/>
  <c r="BK132" i="2"/>
  <c r="BL132" i="2"/>
  <c r="BM132" i="2"/>
  <c r="BN132" i="2"/>
  <c r="BO132" i="2"/>
  <c r="BR132" i="2"/>
  <c r="BU132" i="2"/>
  <c r="BV132" i="2"/>
  <c r="BY132" i="2"/>
  <c r="CA132" i="2"/>
  <c r="CD132" i="2"/>
  <c r="CF132" i="2"/>
  <c r="CG132" i="2"/>
  <c r="CH132" i="2"/>
  <c r="CI132" i="2"/>
  <c r="CR132" i="2"/>
  <c r="CS132" i="2"/>
  <c r="CT132" i="2"/>
  <c r="CV132" i="2"/>
  <c r="CW132" i="2"/>
  <c r="DA132" i="2"/>
  <c r="DB132" i="2"/>
  <c r="DD132" i="2"/>
  <c r="DF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V132" i="2"/>
  <c r="G132" i="2"/>
  <c r="DL128" i="2"/>
  <c r="DL129" i="2" s="1"/>
  <c r="DK128" i="2"/>
  <c r="DK129" i="2" s="1"/>
  <c r="C132" i="2"/>
  <c r="C133" i="2"/>
  <c r="C134" i="2"/>
  <c r="C135" i="2"/>
  <c r="C137" i="2"/>
  <c r="C138" i="2"/>
  <c r="C139" i="2"/>
  <c r="C141" i="2"/>
  <c r="C142" i="2"/>
  <c r="C143" i="2"/>
  <c r="C144" i="2"/>
  <c r="C145" i="2"/>
  <c r="C146" i="2"/>
  <c r="C147" i="2"/>
  <c r="C148" i="2"/>
  <c r="D148" i="2"/>
  <c r="D147" i="2"/>
  <c r="D146" i="2"/>
  <c r="D145" i="2"/>
  <c r="D144" i="2"/>
  <c r="D143" i="2"/>
  <c r="D142" i="2"/>
  <c r="D141" i="2"/>
  <c r="D139" i="2"/>
  <c r="D138" i="2"/>
  <c r="D137" i="2"/>
  <c r="D135" i="2"/>
  <c r="D134" i="2"/>
  <c r="D133" i="2"/>
  <c r="C572" i="7"/>
  <c r="C573" i="7"/>
  <c r="C574" i="7"/>
  <c r="C575" i="7"/>
  <c r="C576" i="7"/>
  <c r="C577" i="7"/>
  <c r="C578" i="7"/>
  <c r="C579" i="7"/>
  <c r="C580" i="7"/>
  <c r="C581" i="7"/>
  <c r="C582" i="7"/>
  <c r="C583" i="7"/>
  <c r="C584" i="7"/>
  <c r="C585" i="7"/>
  <c r="C586" i="7"/>
  <c r="E586" i="7" s="1"/>
  <c r="C587" i="7"/>
  <c r="C588" i="7"/>
  <c r="C589" i="7"/>
  <c r="C590" i="7"/>
  <c r="C591" i="7"/>
  <c r="C592" i="7"/>
  <c r="C593" i="7"/>
  <c r="C594" i="7"/>
  <c r="C595" i="7"/>
  <c r="C596" i="7"/>
  <c r="C597" i="7"/>
  <c r="C598" i="7"/>
  <c r="E598" i="7" s="1"/>
  <c r="D132" i="2"/>
  <c r="E124" i="2"/>
  <c r="E123" i="2"/>
  <c r="E122" i="2"/>
  <c r="E121" i="2"/>
  <c r="E120" i="2"/>
  <c r="E119" i="2"/>
  <c r="E118" i="2"/>
  <c r="E117" i="2"/>
  <c r="E116" i="2"/>
  <c r="E115" i="2"/>
  <c r="E114" i="2"/>
  <c r="E113" i="2"/>
  <c r="E112" i="2"/>
  <c r="E111" i="2"/>
  <c r="E110" i="2"/>
  <c r="E109" i="2"/>
  <c r="E108" i="2"/>
  <c r="E107" i="2"/>
  <c r="E106" i="2"/>
  <c r="E105" i="2"/>
  <c r="E104" i="2"/>
  <c r="E103" i="2"/>
  <c r="E102" i="2"/>
  <c r="E101" i="2"/>
  <c r="E100" i="2"/>
  <c r="E99" i="2"/>
  <c r="E98" i="2"/>
  <c r="E97" i="2"/>
  <c r="E96" i="2"/>
  <c r="E95" i="2"/>
  <c r="E94" i="2"/>
  <c r="E93" i="2"/>
  <c r="E92" i="2"/>
  <c r="E91" i="2"/>
  <c r="E90" i="2"/>
  <c r="E89" i="2"/>
  <c r="E88" i="2"/>
  <c r="E87" i="2"/>
  <c r="E86" i="2"/>
  <c r="E85" i="2"/>
  <c r="E84" i="2"/>
  <c r="E83" i="2"/>
  <c r="E82" i="2"/>
  <c r="E81" i="2"/>
  <c r="E80" i="2"/>
  <c r="E79" i="2"/>
  <c r="E78" i="2"/>
  <c r="E77" i="2"/>
  <c r="E76" i="2"/>
  <c r="E75" i="2"/>
  <c r="E74" i="2"/>
  <c r="E73" i="2"/>
  <c r="E72" i="2"/>
  <c r="E71" i="2"/>
  <c r="E70" i="2"/>
  <c r="E69" i="2"/>
  <c r="E68" i="2"/>
  <c r="E67" i="2"/>
  <c r="E66" i="2"/>
  <c r="E65" i="2"/>
  <c r="E64" i="2"/>
  <c r="E63" i="2"/>
  <c r="E62" i="2"/>
  <c r="E61" i="2"/>
  <c r="E60" i="2"/>
  <c r="E59" i="2"/>
  <c r="E58" i="2"/>
  <c r="E57" i="2"/>
  <c r="E56" i="2"/>
  <c r="E55" i="2"/>
  <c r="E54" i="2"/>
  <c r="E53" i="2"/>
  <c r="E52" i="2"/>
  <c r="E51" i="2"/>
  <c r="E50" i="2"/>
  <c r="E49" i="2"/>
  <c r="E48" i="2"/>
  <c r="E47" i="2"/>
  <c r="E46" i="2"/>
  <c r="E45" i="2"/>
  <c r="E44" i="2"/>
  <c r="E42" i="2"/>
  <c r="E41" i="2"/>
  <c r="E40" i="2"/>
  <c r="E39" i="2"/>
  <c r="E38" i="2"/>
  <c r="E37" i="2"/>
  <c r="E36" i="2"/>
  <c r="E35" i="2"/>
  <c r="E34" i="2"/>
  <c r="E33" i="2"/>
  <c r="E32" i="2"/>
  <c r="E31" i="2"/>
  <c r="E30" i="2"/>
  <c r="E29" i="2"/>
  <c r="E28" i="2"/>
  <c r="E27" i="2"/>
  <c r="E26" i="2"/>
  <c r="E25" i="2"/>
  <c r="E24" i="2"/>
  <c r="E23" i="2"/>
  <c r="E22" i="2"/>
  <c r="E21" i="2"/>
  <c r="E20" i="2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E5" i="2"/>
  <c r="E54" i="7"/>
  <c r="E80" i="7"/>
  <c r="E202" i="7"/>
  <c r="E276" i="7"/>
  <c r="D598" i="7"/>
  <c r="D597" i="7"/>
  <c r="D596" i="7"/>
  <c r="D595" i="7"/>
  <c r="D594" i="7"/>
  <c r="D593" i="7"/>
  <c r="D592" i="7"/>
  <c r="D591" i="7"/>
  <c r="D590" i="7"/>
  <c r="D589" i="7"/>
  <c r="D588" i="7"/>
  <c r="D587" i="7"/>
  <c r="D586" i="7"/>
  <c r="D585" i="7"/>
  <c r="D584" i="7"/>
  <c r="D583" i="7"/>
  <c r="D582" i="7"/>
  <c r="D581" i="7"/>
  <c r="D580" i="7"/>
  <c r="D579" i="7"/>
  <c r="D578" i="7"/>
  <c r="D577" i="7"/>
  <c r="D576" i="7"/>
  <c r="D575" i="7"/>
  <c r="D574" i="7"/>
  <c r="D573" i="7"/>
  <c r="D572" i="7"/>
  <c r="BR678" i="5"/>
  <c r="BT678" i="5"/>
  <c r="CP680" i="5"/>
  <c r="DK684" i="5"/>
  <c r="DN684" i="5"/>
  <c r="BM677" i="5"/>
  <c r="BQ677" i="5"/>
  <c r="Z568" i="5"/>
  <c r="Z569" i="5" s="1"/>
  <c r="AD231" i="4"/>
  <c r="AF231" i="4"/>
  <c r="AG231" i="4"/>
  <c r="AI231" i="4"/>
  <c r="AJ231" i="4"/>
  <c r="AM231" i="4"/>
  <c r="AN231" i="4"/>
  <c r="AO231" i="4"/>
  <c r="AD232" i="4"/>
  <c r="AF232" i="4"/>
  <c r="AG232" i="4"/>
  <c r="AI232" i="4"/>
  <c r="AJ232" i="4"/>
  <c r="AM232" i="4"/>
  <c r="AN232" i="4"/>
  <c r="AO232" i="4"/>
  <c r="AD233" i="4"/>
  <c r="AF233" i="4"/>
  <c r="AG233" i="4"/>
  <c r="AI233" i="4"/>
  <c r="AJ233" i="4"/>
  <c r="AM233" i="4"/>
  <c r="AN233" i="4"/>
  <c r="AO233" i="4"/>
  <c r="AD234" i="4"/>
  <c r="AF234" i="4"/>
  <c r="AG234" i="4"/>
  <c r="AI234" i="4"/>
  <c r="AJ234" i="4"/>
  <c r="AM234" i="4"/>
  <c r="AN234" i="4"/>
  <c r="AO234" i="4"/>
  <c r="AD235" i="4"/>
  <c r="AF235" i="4"/>
  <c r="AG235" i="4"/>
  <c r="AI235" i="4"/>
  <c r="AJ235" i="4"/>
  <c r="AM235" i="4"/>
  <c r="AN235" i="4"/>
  <c r="AO235" i="4"/>
  <c r="AD236" i="4"/>
  <c r="AF236" i="4"/>
  <c r="AG236" i="4"/>
  <c r="AI236" i="4"/>
  <c r="AJ236" i="4"/>
  <c r="AM236" i="4"/>
  <c r="AN236" i="4"/>
  <c r="AO236" i="4"/>
  <c r="AD237" i="4"/>
  <c r="AF237" i="4"/>
  <c r="AG237" i="4"/>
  <c r="AI237" i="4"/>
  <c r="AJ237" i="4"/>
  <c r="AM237" i="4"/>
  <c r="AN237" i="4"/>
  <c r="AO237" i="4"/>
  <c r="AD238" i="4"/>
  <c r="AF238" i="4"/>
  <c r="AG238" i="4"/>
  <c r="AI238" i="4"/>
  <c r="AJ238" i="4"/>
  <c r="AM238" i="4"/>
  <c r="AN238" i="4"/>
  <c r="AO238" i="4"/>
  <c r="AD239" i="4"/>
  <c r="AF239" i="4"/>
  <c r="AG239" i="4"/>
  <c r="AI239" i="4"/>
  <c r="AJ239" i="4"/>
  <c r="AM239" i="4"/>
  <c r="AN239" i="4"/>
  <c r="AO239" i="4"/>
  <c r="AD240" i="4"/>
  <c r="AF240" i="4"/>
  <c r="AG240" i="4"/>
  <c r="AI240" i="4"/>
  <c r="AJ240" i="4"/>
  <c r="AM240" i="4"/>
  <c r="AN240" i="4"/>
  <c r="AO240" i="4"/>
  <c r="AD241" i="4"/>
  <c r="AF241" i="4"/>
  <c r="AG241" i="4"/>
  <c r="AI241" i="4"/>
  <c r="AJ241" i="4"/>
  <c r="AM241" i="4"/>
  <c r="AN241" i="4"/>
  <c r="AO241" i="4"/>
  <c r="AD242" i="4"/>
  <c r="AF242" i="4"/>
  <c r="AG242" i="4"/>
  <c r="AI242" i="4"/>
  <c r="AJ242" i="4"/>
  <c r="AM242" i="4"/>
  <c r="AN242" i="4"/>
  <c r="AO242" i="4"/>
  <c r="H227" i="4"/>
  <c r="H228" i="4" s="1"/>
  <c r="I227" i="4"/>
  <c r="I228" i="4" s="1"/>
  <c r="L227" i="4"/>
  <c r="M227" i="4"/>
  <c r="M228" i="4" s="1"/>
  <c r="P228" i="4"/>
  <c r="Q228" i="4"/>
  <c r="T228" i="4"/>
  <c r="U228" i="4"/>
  <c r="V228" i="4"/>
  <c r="W228" i="4"/>
  <c r="X228" i="4"/>
  <c r="Y228" i="4"/>
  <c r="AA228" i="4"/>
  <c r="AB228" i="4"/>
  <c r="AC228" i="4"/>
  <c r="AD228" i="4"/>
  <c r="AF227" i="4"/>
  <c r="AF228" i="4" s="1"/>
  <c r="AG227" i="4"/>
  <c r="AG228" i="4" s="1"/>
  <c r="AI227" i="4"/>
  <c r="AI228" i="4" s="1"/>
  <c r="AJ227" i="4"/>
  <c r="AJ228" i="4" s="1"/>
  <c r="AM227" i="4"/>
  <c r="AM228" i="4" s="1"/>
  <c r="AN227" i="4"/>
  <c r="AN228" i="4" s="1"/>
  <c r="AO227" i="4"/>
  <c r="AO228" i="4" s="1"/>
  <c r="E12" i="3"/>
  <c r="K45" i="3"/>
  <c r="K46" i="3" s="1"/>
  <c r="N45" i="3"/>
  <c r="N46" i="3" s="1"/>
  <c r="O45" i="3"/>
  <c r="O46" i="3" s="1"/>
  <c r="P45" i="3"/>
  <c r="P46" i="3" s="1"/>
  <c r="Q45" i="3"/>
  <c r="Q46" i="3" s="1"/>
  <c r="R45" i="3"/>
  <c r="R46" i="3" s="1"/>
  <c r="M45" i="3"/>
  <c r="M46" i="3" s="1"/>
  <c r="S45" i="3"/>
  <c r="S46" i="3" s="1"/>
  <c r="T45" i="3"/>
  <c r="T46" i="3" s="1"/>
  <c r="V45" i="3"/>
  <c r="V46" i="3" s="1"/>
  <c r="W45" i="3"/>
  <c r="W46" i="3" s="1"/>
  <c r="X45" i="3"/>
  <c r="X46" i="3" s="1"/>
  <c r="Z45" i="3"/>
  <c r="Z46" i="3" s="1"/>
  <c r="AF45" i="3"/>
  <c r="AF46" i="3" s="1"/>
  <c r="AI45" i="3"/>
  <c r="AI46" i="3" s="1"/>
  <c r="AJ45" i="3"/>
  <c r="AJ46" i="3" s="1"/>
  <c r="AM45" i="3"/>
  <c r="AM46" i="3" s="1"/>
  <c r="AN45" i="3"/>
  <c r="AN46" i="3" s="1"/>
  <c r="AV45" i="3"/>
  <c r="AV46" i="3" s="1"/>
  <c r="AX45" i="3"/>
  <c r="AX46" i="3" s="1"/>
  <c r="BA45" i="3"/>
  <c r="BA46" i="3" s="1"/>
  <c r="BB45" i="3"/>
  <c r="BB46" i="3" s="1"/>
  <c r="BH45" i="3"/>
  <c r="BH46" i="3" s="1"/>
  <c r="BI45" i="3"/>
  <c r="BI46" i="3" s="1"/>
  <c r="BJ45" i="3"/>
  <c r="BJ46" i="3" s="1"/>
  <c r="BO45" i="3"/>
  <c r="BO46" i="3" s="1"/>
  <c r="BT45" i="3"/>
  <c r="BT46" i="3" s="1"/>
  <c r="BU45" i="3"/>
  <c r="BU46" i="3" s="1"/>
  <c r="BX45" i="3"/>
  <c r="BX46" i="3" s="1"/>
  <c r="BY45" i="3"/>
  <c r="BY46" i="3" s="1"/>
  <c r="CB45" i="3"/>
  <c r="CB46" i="3" s="1"/>
  <c r="CC45" i="3"/>
  <c r="CC46" i="3" s="1"/>
  <c r="CF45" i="3"/>
  <c r="CF46" i="3" s="1"/>
  <c r="CG45" i="3"/>
  <c r="CG46" i="3" s="1"/>
  <c r="CH45" i="3"/>
  <c r="CH46" i="3" s="1"/>
  <c r="CJ45" i="3"/>
  <c r="CJ46" i="3" s="1"/>
  <c r="CM45" i="3"/>
  <c r="CM46" i="3" s="1"/>
  <c r="CN45" i="3"/>
  <c r="CN46" i="3" s="1"/>
  <c r="CO45" i="3"/>
  <c r="CO46" i="3" s="1"/>
  <c r="CP45" i="3"/>
  <c r="CP46" i="3" s="1"/>
  <c r="CQ45" i="3"/>
  <c r="CQ46" i="3" s="1"/>
  <c r="CR45" i="3"/>
  <c r="CR46" i="3" s="1"/>
  <c r="CS45" i="3"/>
  <c r="CS46" i="3" s="1"/>
  <c r="CU45" i="3"/>
  <c r="CU46" i="3" s="1"/>
  <c r="CV45" i="3"/>
  <c r="CV46" i="3" s="1"/>
  <c r="CY45" i="3"/>
  <c r="CY46" i="3" s="1"/>
  <c r="CZ45" i="3"/>
  <c r="CZ46" i="3" s="1"/>
  <c r="DE45" i="3"/>
  <c r="DE46" i="3" s="1"/>
  <c r="C49" i="3"/>
  <c r="DX128" i="2"/>
  <c r="DX129" i="2" s="1"/>
  <c r="DV128" i="2"/>
  <c r="DV129" i="2" s="1"/>
  <c r="DW128" i="2"/>
  <c r="DW129" i="2" s="1"/>
  <c r="BM128" i="2"/>
  <c r="BM129" i="2" s="1"/>
  <c r="BN128" i="2"/>
  <c r="BN129" i="2" s="1"/>
  <c r="BO128" i="2"/>
  <c r="BO129" i="2" s="1"/>
  <c r="BR128" i="2"/>
  <c r="BR129" i="2" s="1"/>
  <c r="BU128" i="2"/>
  <c r="BU129" i="2" s="1"/>
  <c r="BV128" i="2"/>
  <c r="BV129" i="2" s="1"/>
  <c r="BY128" i="2"/>
  <c r="BY129" i="2" s="1"/>
  <c r="CA128" i="2"/>
  <c r="CA129" i="2" s="1"/>
  <c r="CD128" i="2"/>
  <c r="CD129" i="2" s="1"/>
  <c r="CF128" i="2"/>
  <c r="CF129" i="2" s="1"/>
  <c r="BL128" i="2"/>
  <c r="BL129" i="2" s="1"/>
  <c r="D568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5" i="7"/>
  <c r="E56" i="7"/>
  <c r="E57" i="7"/>
  <c r="E58" i="7"/>
  <c r="E59" i="7"/>
  <c r="E60" i="7"/>
  <c r="E61" i="7"/>
  <c r="E62" i="7"/>
  <c r="E63" i="7"/>
  <c r="E64" i="7"/>
  <c r="E65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99" i="7"/>
  <c r="E100" i="7"/>
  <c r="E101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114" i="7"/>
  <c r="E115" i="7"/>
  <c r="E116" i="7"/>
  <c r="E117" i="7"/>
  <c r="E118" i="7"/>
  <c r="E119" i="7"/>
  <c r="E120" i="7"/>
  <c r="E121" i="7"/>
  <c r="E122" i="7"/>
  <c r="E123" i="7"/>
  <c r="E124" i="7"/>
  <c r="E125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146" i="7"/>
  <c r="E147" i="7"/>
  <c r="E148" i="7"/>
  <c r="E149" i="7"/>
  <c r="E150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188" i="7"/>
  <c r="E189" i="7"/>
  <c r="E190" i="7"/>
  <c r="E191" i="7"/>
  <c r="E192" i="7"/>
  <c r="E193" i="7"/>
  <c r="E194" i="7"/>
  <c r="E195" i="7"/>
  <c r="E196" i="7"/>
  <c r="E197" i="7"/>
  <c r="E198" i="7"/>
  <c r="E199" i="7"/>
  <c r="E200" i="7"/>
  <c r="E201" i="7"/>
  <c r="E203" i="7"/>
  <c r="E204" i="7"/>
  <c r="E205" i="7"/>
  <c r="E206" i="7"/>
  <c r="E207" i="7"/>
  <c r="E208" i="7"/>
  <c r="E209" i="7"/>
  <c r="E210" i="7"/>
  <c r="E211" i="7"/>
  <c r="E212" i="7"/>
  <c r="E213" i="7"/>
  <c r="E214" i="7"/>
  <c r="E215" i="7"/>
  <c r="E216" i="7"/>
  <c r="E217" i="7"/>
  <c r="E218" i="7"/>
  <c r="E219" i="7"/>
  <c r="E220" i="7"/>
  <c r="E221" i="7"/>
  <c r="E222" i="7"/>
  <c r="E223" i="7"/>
  <c r="E224" i="7"/>
  <c r="E225" i="7"/>
  <c r="E226" i="7"/>
  <c r="E227" i="7"/>
  <c r="E228" i="7"/>
  <c r="E229" i="7"/>
  <c r="E230" i="7"/>
  <c r="E231" i="7"/>
  <c r="E233" i="7"/>
  <c r="E234" i="7"/>
  <c r="E235" i="7"/>
  <c r="E236" i="7"/>
  <c r="E237" i="7"/>
  <c r="E238" i="7"/>
  <c r="E239" i="7"/>
  <c r="E240" i="7"/>
  <c r="E241" i="7"/>
  <c r="E242" i="7"/>
  <c r="E243" i="7"/>
  <c r="E244" i="7"/>
  <c r="E245" i="7"/>
  <c r="E246" i="7"/>
  <c r="E247" i="7"/>
  <c r="E248" i="7"/>
  <c r="E249" i="7"/>
  <c r="E250" i="7"/>
  <c r="E251" i="7"/>
  <c r="E252" i="7"/>
  <c r="E253" i="7"/>
  <c r="E254" i="7"/>
  <c r="E255" i="7"/>
  <c r="E256" i="7"/>
  <c r="E257" i="7"/>
  <c r="E258" i="7"/>
  <c r="E259" i="7"/>
  <c r="E260" i="7"/>
  <c r="E261" i="7"/>
  <c r="E262" i="7"/>
  <c r="E263" i="7"/>
  <c r="E264" i="7"/>
  <c r="E265" i="7"/>
  <c r="E266" i="7"/>
  <c r="E267" i="7"/>
  <c r="E268" i="7"/>
  <c r="E269" i="7"/>
  <c r="E270" i="7"/>
  <c r="E271" i="7"/>
  <c r="E272" i="7"/>
  <c r="E273" i="7"/>
  <c r="E274" i="7"/>
  <c r="E275" i="7"/>
  <c r="E277" i="7"/>
  <c r="E278" i="7"/>
  <c r="E279" i="7"/>
  <c r="E280" i="7"/>
  <c r="E281" i="7"/>
  <c r="E282" i="7"/>
  <c r="E283" i="7"/>
  <c r="E284" i="7"/>
  <c r="E285" i="7"/>
  <c r="E286" i="7"/>
  <c r="E287" i="7"/>
  <c r="E288" i="7"/>
  <c r="E289" i="7"/>
  <c r="E290" i="7"/>
  <c r="E291" i="7"/>
  <c r="E292" i="7"/>
  <c r="E293" i="7"/>
  <c r="E294" i="7"/>
  <c r="E295" i="7"/>
  <c r="E296" i="7"/>
  <c r="E297" i="7"/>
  <c r="E298" i="7"/>
  <c r="E299" i="7"/>
  <c r="E300" i="7"/>
  <c r="E301" i="7"/>
  <c r="E302" i="7"/>
  <c r="E303" i="7"/>
  <c r="E304" i="7"/>
  <c r="E305" i="7"/>
  <c r="E306" i="7"/>
  <c r="E307" i="7"/>
  <c r="E308" i="7"/>
  <c r="E309" i="7"/>
  <c r="E310" i="7"/>
  <c r="E311" i="7"/>
  <c r="E312" i="7"/>
  <c r="E313" i="7"/>
  <c r="E314" i="7"/>
  <c r="E315" i="7"/>
  <c r="E316" i="7"/>
  <c r="E317" i="7"/>
  <c r="E318" i="7"/>
  <c r="E319" i="7"/>
  <c r="E320" i="7"/>
  <c r="E321" i="7"/>
  <c r="E322" i="7"/>
  <c r="E323" i="7"/>
  <c r="E324" i="7"/>
  <c r="E325" i="7"/>
  <c r="E326" i="7"/>
  <c r="E327" i="7"/>
  <c r="E328" i="7"/>
  <c r="E329" i="7"/>
  <c r="E330" i="7"/>
  <c r="E331" i="7"/>
  <c r="E332" i="7"/>
  <c r="E333" i="7"/>
  <c r="E334" i="7"/>
  <c r="E335" i="7"/>
  <c r="E336" i="7"/>
  <c r="E337" i="7"/>
  <c r="E338" i="7"/>
  <c r="E339" i="7"/>
  <c r="E340" i="7"/>
  <c r="E341" i="7"/>
  <c r="E342" i="7"/>
  <c r="E343" i="7"/>
  <c r="E344" i="7"/>
  <c r="E345" i="7"/>
  <c r="E346" i="7"/>
  <c r="E347" i="7"/>
  <c r="E348" i="7"/>
  <c r="E349" i="7"/>
  <c r="E350" i="7"/>
  <c r="E351" i="7"/>
  <c r="E352" i="7"/>
  <c r="E353" i="7"/>
  <c r="E354" i="7"/>
  <c r="E355" i="7"/>
  <c r="E356" i="7"/>
  <c r="E357" i="7"/>
  <c r="E358" i="7"/>
  <c r="E359" i="7"/>
  <c r="E360" i="7"/>
  <c r="E361" i="7"/>
  <c r="E362" i="7"/>
  <c r="E363" i="7"/>
  <c r="E364" i="7"/>
  <c r="E365" i="7"/>
  <c r="E366" i="7"/>
  <c r="E367" i="7"/>
  <c r="E368" i="7"/>
  <c r="E369" i="7"/>
  <c r="E370" i="7"/>
  <c r="E371" i="7"/>
  <c r="E372" i="7"/>
  <c r="E373" i="7"/>
  <c r="E374" i="7"/>
  <c r="E375" i="7"/>
  <c r="E376" i="7"/>
  <c r="E377" i="7"/>
  <c r="E378" i="7"/>
  <c r="E379" i="7"/>
  <c r="E380" i="7"/>
  <c r="E381" i="7"/>
  <c r="E382" i="7"/>
  <c r="E383" i="7"/>
  <c r="E384" i="7"/>
  <c r="E385" i="7"/>
  <c r="E386" i="7"/>
  <c r="E387" i="7"/>
  <c r="E388" i="7"/>
  <c r="E389" i="7"/>
  <c r="E390" i="7"/>
  <c r="E391" i="7"/>
  <c r="E392" i="7"/>
  <c r="E393" i="7"/>
  <c r="E394" i="7"/>
  <c r="E395" i="7"/>
  <c r="E396" i="7"/>
  <c r="E397" i="7"/>
  <c r="E398" i="7"/>
  <c r="E399" i="7"/>
  <c r="E400" i="7"/>
  <c r="E401" i="7"/>
  <c r="E402" i="7"/>
  <c r="E403" i="7"/>
  <c r="E404" i="7"/>
  <c r="E405" i="7"/>
  <c r="E406" i="7"/>
  <c r="E407" i="7"/>
  <c r="E408" i="7"/>
  <c r="E409" i="7"/>
  <c r="E410" i="7"/>
  <c r="E411" i="7"/>
  <c r="E412" i="7"/>
  <c r="E413" i="7"/>
  <c r="E414" i="7"/>
  <c r="E415" i="7"/>
  <c r="E416" i="7"/>
  <c r="E417" i="7"/>
  <c r="E418" i="7"/>
  <c r="E419" i="7"/>
  <c r="E420" i="7"/>
  <c r="E421" i="7"/>
  <c r="E422" i="7"/>
  <c r="E423" i="7"/>
  <c r="E424" i="7"/>
  <c r="E425" i="7"/>
  <c r="E426" i="7"/>
  <c r="E427" i="7"/>
  <c r="E428" i="7"/>
  <c r="E429" i="7"/>
  <c r="E430" i="7"/>
  <c r="E431" i="7"/>
  <c r="E432" i="7"/>
  <c r="E433" i="7"/>
  <c r="E434" i="7"/>
  <c r="E435" i="7"/>
  <c r="E436" i="7"/>
  <c r="E437" i="7"/>
  <c r="E438" i="7"/>
  <c r="E439" i="7"/>
  <c r="E440" i="7"/>
  <c r="E441" i="7"/>
  <c r="E442" i="7"/>
  <c r="E443" i="7"/>
  <c r="E444" i="7"/>
  <c r="E445" i="7"/>
  <c r="E446" i="7"/>
  <c r="E447" i="7"/>
  <c r="E448" i="7"/>
  <c r="E449" i="7"/>
  <c r="E450" i="7"/>
  <c r="E451" i="7"/>
  <c r="E452" i="7"/>
  <c r="E453" i="7"/>
  <c r="E454" i="7"/>
  <c r="E455" i="7"/>
  <c r="E456" i="7"/>
  <c r="E457" i="7"/>
  <c r="E458" i="7"/>
  <c r="E459" i="7"/>
  <c r="E460" i="7"/>
  <c r="E461" i="7"/>
  <c r="E462" i="7"/>
  <c r="E463" i="7"/>
  <c r="E464" i="7"/>
  <c r="E465" i="7"/>
  <c r="E466" i="7"/>
  <c r="E467" i="7"/>
  <c r="E468" i="7"/>
  <c r="E469" i="7"/>
  <c r="E470" i="7"/>
  <c r="E471" i="7"/>
  <c r="E472" i="7"/>
  <c r="E473" i="7"/>
  <c r="E474" i="7"/>
  <c r="E475" i="7"/>
  <c r="E476" i="7"/>
  <c r="E477" i="7"/>
  <c r="E478" i="7"/>
  <c r="E479" i="7"/>
  <c r="E480" i="7"/>
  <c r="E481" i="7"/>
  <c r="E482" i="7"/>
  <c r="E483" i="7"/>
  <c r="E484" i="7"/>
  <c r="E485" i="7"/>
  <c r="E486" i="7"/>
  <c r="E487" i="7"/>
  <c r="E488" i="7"/>
  <c r="E489" i="7"/>
  <c r="E490" i="7"/>
  <c r="E491" i="7"/>
  <c r="E492" i="7"/>
  <c r="E493" i="7"/>
  <c r="E494" i="7"/>
  <c r="E495" i="7"/>
  <c r="E496" i="7"/>
  <c r="E497" i="7"/>
  <c r="E498" i="7"/>
  <c r="E499" i="7"/>
  <c r="E500" i="7"/>
  <c r="E501" i="7"/>
  <c r="E502" i="7"/>
  <c r="E503" i="7"/>
  <c r="E504" i="7"/>
  <c r="E505" i="7"/>
  <c r="E506" i="7"/>
  <c r="E507" i="7"/>
  <c r="E508" i="7"/>
  <c r="E509" i="7"/>
  <c r="E510" i="7"/>
  <c r="E511" i="7"/>
  <c r="E512" i="7"/>
  <c r="E513" i="7"/>
  <c r="E514" i="7"/>
  <c r="E515" i="7"/>
  <c r="E516" i="7"/>
  <c r="E517" i="7"/>
  <c r="E518" i="7"/>
  <c r="E519" i="7"/>
  <c r="E520" i="7"/>
  <c r="E521" i="7"/>
  <c r="E522" i="7"/>
  <c r="E523" i="7"/>
  <c r="E524" i="7"/>
  <c r="E525" i="7"/>
  <c r="E526" i="7"/>
  <c r="E527" i="7"/>
  <c r="E528" i="7"/>
  <c r="E529" i="7"/>
  <c r="E530" i="7"/>
  <c r="E531" i="7"/>
  <c r="E532" i="7"/>
  <c r="E533" i="7"/>
  <c r="E534" i="7"/>
  <c r="E535" i="7"/>
  <c r="E536" i="7"/>
  <c r="E537" i="7"/>
  <c r="E538" i="7"/>
  <c r="E539" i="7"/>
  <c r="E540" i="7"/>
  <c r="E541" i="7"/>
  <c r="E542" i="7"/>
  <c r="E543" i="7"/>
  <c r="E544" i="7"/>
  <c r="E545" i="7"/>
  <c r="E546" i="7"/>
  <c r="E547" i="7"/>
  <c r="E548" i="7"/>
  <c r="E549" i="7"/>
  <c r="E550" i="7"/>
  <c r="E551" i="7"/>
  <c r="E552" i="7"/>
  <c r="E553" i="7"/>
  <c r="E554" i="7"/>
  <c r="E555" i="7"/>
  <c r="E556" i="7"/>
  <c r="E557" i="7"/>
  <c r="E558" i="7"/>
  <c r="E559" i="7"/>
  <c r="E560" i="7"/>
  <c r="E561" i="7"/>
  <c r="E562" i="7"/>
  <c r="E563" i="7"/>
  <c r="E564" i="7"/>
  <c r="E565" i="7"/>
  <c r="E566" i="7"/>
  <c r="E567" i="7"/>
  <c r="E4" i="7"/>
  <c r="AV568" i="6"/>
  <c r="AV569" i="6" s="1"/>
  <c r="AW568" i="6"/>
  <c r="AW569" i="6" s="1"/>
  <c r="AX568" i="6"/>
  <c r="AX569" i="6" s="1"/>
  <c r="AY568" i="6"/>
  <c r="AY569" i="6" s="1"/>
  <c r="AZ568" i="6"/>
  <c r="AZ569" i="6" s="1"/>
  <c r="BA568" i="6"/>
  <c r="BA569" i="6" s="1"/>
  <c r="BB568" i="6"/>
  <c r="BB569" i="6" s="1"/>
  <c r="BC568" i="6"/>
  <c r="BC569" i="6" s="1"/>
  <c r="AV666" i="6"/>
  <c r="AW666" i="6"/>
  <c r="AX666" i="6"/>
  <c r="AY666" i="6"/>
  <c r="AZ666" i="6"/>
  <c r="BA666" i="6"/>
  <c r="BB666" i="6"/>
  <c r="BC666" i="6"/>
  <c r="AV667" i="6"/>
  <c r="AW667" i="6"/>
  <c r="AX667" i="6"/>
  <c r="AY667" i="6"/>
  <c r="AZ667" i="6"/>
  <c r="BA667" i="6"/>
  <c r="BB667" i="6"/>
  <c r="BC667" i="6"/>
  <c r="AV668" i="6"/>
  <c r="AW668" i="6"/>
  <c r="AX668" i="6"/>
  <c r="AY668" i="6"/>
  <c r="AZ668" i="6"/>
  <c r="BA668" i="6"/>
  <c r="BB668" i="6"/>
  <c r="BC668" i="6"/>
  <c r="AV669" i="6"/>
  <c r="AW669" i="6"/>
  <c r="AX669" i="6"/>
  <c r="AY669" i="6"/>
  <c r="AZ669" i="6"/>
  <c r="BA669" i="6"/>
  <c r="BB669" i="6"/>
  <c r="BC669" i="6"/>
  <c r="AV670" i="6"/>
  <c r="AW670" i="6"/>
  <c r="AX670" i="6"/>
  <c r="AY670" i="6"/>
  <c r="AZ670" i="6"/>
  <c r="BA670" i="6"/>
  <c r="BB670" i="6"/>
  <c r="BC670" i="6"/>
  <c r="AV671" i="6"/>
  <c r="AW671" i="6"/>
  <c r="AX671" i="6"/>
  <c r="AY671" i="6"/>
  <c r="AZ671" i="6"/>
  <c r="BA671" i="6"/>
  <c r="BB671" i="6"/>
  <c r="BC671" i="6"/>
  <c r="AV672" i="6"/>
  <c r="AW672" i="6"/>
  <c r="AX672" i="6"/>
  <c r="AY672" i="6"/>
  <c r="AZ672" i="6"/>
  <c r="BA672" i="6"/>
  <c r="BB672" i="6"/>
  <c r="BC672" i="6"/>
  <c r="AV673" i="6"/>
  <c r="AW673" i="6"/>
  <c r="AX673" i="6"/>
  <c r="AY673" i="6"/>
  <c r="AZ673" i="6"/>
  <c r="BA673" i="6"/>
  <c r="BB673" i="6"/>
  <c r="BC673" i="6"/>
  <c r="AV674" i="6"/>
  <c r="AW674" i="6"/>
  <c r="AX674" i="6"/>
  <c r="AY674" i="6"/>
  <c r="AZ674" i="6"/>
  <c r="BA674" i="6"/>
  <c r="BB674" i="6"/>
  <c r="BC674" i="6"/>
  <c r="AV675" i="6"/>
  <c r="AW675" i="6"/>
  <c r="AX675" i="6"/>
  <c r="AY675" i="6"/>
  <c r="AZ675" i="6"/>
  <c r="BA675" i="6"/>
  <c r="BB675" i="6"/>
  <c r="BC675" i="6"/>
  <c r="AV676" i="6"/>
  <c r="AW676" i="6"/>
  <c r="AX676" i="6"/>
  <c r="AY676" i="6"/>
  <c r="AZ676" i="6"/>
  <c r="BA676" i="6"/>
  <c r="BB676" i="6"/>
  <c r="BC676" i="6"/>
  <c r="AV677" i="6"/>
  <c r="AW677" i="6"/>
  <c r="AX677" i="6"/>
  <c r="AY677" i="6"/>
  <c r="AZ677" i="6"/>
  <c r="BA677" i="6"/>
  <c r="BB677" i="6"/>
  <c r="BC677" i="6"/>
  <c r="AV678" i="6"/>
  <c r="AW678" i="6"/>
  <c r="AX678" i="6"/>
  <c r="AY678" i="6"/>
  <c r="AZ678" i="6"/>
  <c r="BA678" i="6"/>
  <c r="BB678" i="6"/>
  <c r="BC678" i="6"/>
  <c r="AV679" i="6"/>
  <c r="AW679" i="6"/>
  <c r="AX679" i="6"/>
  <c r="AY679" i="6"/>
  <c r="AZ679" i="6"/>
  <c r="BA679" i="6"/>
  <c r="BB679" i="6"/>
  <c r="BC679" i="6"/>
  <c r="AV680" i="6"/>
  <c r="AW680" i="6"/>
  <c r="AX680" i="6"/>
  <c r="AY680" i="6"/>
  <c r="AZ680" i="6"/>
  <c r="BA680" i="6"/>
  <c r="BB680" i="6"/>
  <c r="BC680" i="6"/>
  <c r="AV681" i="6"/>
  <c r="AW681" i="6"/>
  <c r="AX681" i="6"/>
  <c r="AY681" i="6"/>
  <c r="AZ681" i="6"/>
  <c r="BA681" i="6"/>
  <c r="BB681" i="6"/>
  <c r="BC681" i="6"/>
  <c r="AV682" i="6"/>
  <c r="AW682" i="6"/>
  <c r="AX682" i="6"/>
  <c r="AY682" i="6"/>
  <c r="AZ682" i="6"/>
  <c r="BA682" i="6"/>
  <c r="BB682" i="6"/>
  <c r="BC682" i="6"/>
  <c r="AV683" i="6"/>
  <c r="AW683" i="6"/>
  <c r="AX683" i="6"/>
  <c r="AY683" i="6"/>
  <c r="AZ683" i="6"/>
  <c r="BA683" i="6"/>
  <c r="BB683" i="6"/>
  <c r="BC683" i="6"/>
  <c r="AV684" i="6"/>
  <c r="AW684" i="6"/>
  <c r="AX684" i="6"/>
  <c r="AY684" i="6"/>
  <c r="AZ684" i="6"/>
  <c r="BA684" i="6"/>
  <c r="BB684" i="6"/>
  <c r="BC684" i="6"/>
  <c r="AV685" i="6"/>
  <c r="AW685" i="6"/>
  <c r="AX685" i="6"/>
  <c r="AY685" i="6"/>
  <c r="AZ685" i="6"/>
  <c r="BA685" i="6"/>
  <c r="BB685" i="6"/>
  <c r="BC685" i="6"/>
  <c r="AV686" i="6"/>
  <c r="AW686" i="6"/>
  <c r="AX686" i="6"/>
  <c r="AY686" i="6"/>
  <c r="AZ686" i="6"/>
  <c r="BA686" i="6"/>
  <c r="BB686" i="6"/>
  <c r="BC686" i="6"/>
  <c r="AV687" i="6"/>
  <c r="AW687" i="6"/>
  <c r="AX687" i="6"/>
  <c r="AY687" i="6"/>
  <c r="AZ687" i="6"/>
  <c r="BA687" i="6"/>
  <c r="BB687" i="6"/>
  <c r="BC687" i="6"/>
  <c r="AV688" i="6"/>
  <c r="AW688" i="6"/>
  <c r="AX688" i="6"/>
  <c r="AY688" i="6"/>
  <c r="AZ688" i="6"/>
  <c r="BA688" i="6"/>
  <c r="BB688" i="6"/>
  <c r="BC688" i="6"/>
  <c r="AV689" i="6"/>
  <c r="AW689" i="6"/>
  <c r="AX689" i="6"/>
  <c r="AY689" i="6"/>
  <c r="AZ689" i="6"/>
  <c r="BA689" i="6"/>
  <c r="BB689" i="6"/>
  <c r="BC689" i="6"/>
  <c r="AV690" i="6"/>
  <c r="AW690" i="6"/>
  <c r="AX690" i="6"/>
  <c r="AY690" i="6"/>
  <c r="AZ690" i="6"/>
  <c r="BA690" i="6"/>
  <c r="BB690" i="6"/>
  <c r="BC690" i="6"/>
  <c r="E4" i="6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1" i="6"/>
  <c r="E82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96" i="6"/>
  <c r="E97" i="6"/>
  <c r="E98" i="6"/>
  <c r="E99" i="6"/>
  <c r="E100" i="6"/>
  <c r="E101" i="6"/>
  <c r="E102" i="6"/>
  <c r="E103" i="6"/>
  <c r="E104" i="6"/>
  <c r="E105" i="6"/>
  <c r="E106" i="6"/>
  <c r="E107" i="6"/>
  <c r="E108" i="6"/>
  <c r="E109" i="6"/>
  <c r="E110" i="6"/>
  <c r="E111" i="6"/>
  <c r="E112" i="6"/>
  <c r="E113" i="6"/>
  <c r="E114" i="6"/>
  <c r="E115" i="6"/>
  <c r="E116" i="6"/>
  <c r="E117" i="6"/>
  <c r="E118" i="6"/>
  <c r="E119" i="6"/>
  <c r="E120" i="6"/>
  <c r="E121" i="6"/>
  <c r="E122" i="6"/>
  <c r="E123" i="6"/>
  <c r="E124" i="6"/>
  <c r="E125" i="6"/>
  <c r="E126" i="6"/>
  <c r="E127" i="6"/>
  <c r="E128" i="6"/>
  <c r="E129" i="6"/>
  <c r="E130" i="6"/>
  <c r="E131" i="6"/>
  <c r="E132" i="6"/>
  <c r="E133" i="6"/>
  <c r="E134" i="6"/>
  <c r="E135" i="6"/>
  <c r="E136" i="6"/>
  <c r="E137" i="6"/>
  <c r="E138" i="6"/>
  <c r="E139" i="6"/>
  <c r="E140" i="6"/>
  <c r="E141" i="6"/>
  <c r="E142" i="6"/>
  <c r="E143" i="6"/>
  <c r="E144" i="6"/>
  <c r="E145" i="6"/>
  <c r="E146" i="6"/>
  <c r="E147" i="6"/>
  <c r="E148" i="6"/>
  <c r="E149" i="6"/>
  <c r="E150" i="6"/>
  <c r="E151" i="6"/>
  <c r="E152" i="6"/>
  <c r="E153" i="6"/>
  <c r="E154" i="6"/>
  <c r="E155" i="6"/>
  <c r="E156" i="6"/>
  <c r="E157" i="6"/>
  <c r="E158" i="6"/>
  <c r="E159" i="6"/>
  <c r="E160" i="6"/>
  <c r="E161" i="6"/>
  <c r="E162" i="6"/>
  <c r="E163" i="6"/>
  <c r="E164" i="6"/>
  <c r="E165" i="6"/>
  <c r="E166" i="6"/>
  <c r="E167" i="6"/>
  <c r="E168" i="6"/>
  <c r="E169" i="6"/>
  <c r="E170" i="6"/>
  <c r="E171" i="6"/>
  <c r="E172" i="6"/>
  <c r="E173" i="6"/>
  <c r="E174" i="6"/>
  <c r="E175" i="6"/>
  <c r="E176" i="6"/>
  <c r="E177" i="6"/>
  <c r="E178" i="6"/>
  <c r="E179" i="6"/>
  <c r="E180" i="6"/>
  <c r="E181" i="6"/>
  <c r="E182" i="6"/>
  <c r="E183" i="6"/>
  <c r="E184" i="6"/>
  <c r="E185" i="6"/>
  <c r="E186" i="6"/>
  <c r="E187" i="6"/>
  <c r="E188" i="6"/>
  <c r="E189" i="6"/>
  <c r="E190" i="6"/>
  <c r="E191" i="6"/>
  <c r="E192" i="6"/>
  <c r="E193" i="6"/>
  <c r="E194" i="6"/>
  <c r="E195" i="6"/>
  <c r="E196" i="6"/>
  <c r="E197" i="6"/>
  <c r="E198" i="6"/>
  <c r="E199" i="6"/>
  <c r="E200" i="6"/>
  <c r="E201" i="6"/>
  <c r="E203" i="6"/>
  <c r="E204" i="6"/>
  <c r="E205" i="6"/>
  <c r="E206" i="6"/>
  <c r="E207" i="6"/>
  <c r="E208" i="6"/>
  <c r="E209" i="6"/>
  <c r="E210" i="6"/>
  <c r="E211" i="6"/>
  <c r="E212" i="6"/>
  <c r="E213" i="6"/>
  <c r="E214" i="6"/>
  <c r="E215" i="6"/>
  <c r="E216" i="6"/>
  <c r="E217" i="6"/>
  <c r="E218" i="6"/>
  <c r="E219" i="6"/>
  <c r="E220" i="6"/>
  <c r="E221" i="6"/>
  <c r="E222" i="6"/>
  <c r="E223" i="6"/>
  <c r="E224" i="6"/>
  <c r="E225" i="6"/>
  <c r="E226" i="6"/>
  <c r="E227" i="6"/>
  <c r="E228" i="6"/>
  <c r="E229" i="6"/>
  <c r="E230" i="6"/>
  <c r="E231" i="6"/>
  <c r="E233" i="6"/>
  <c r="E234" i="6"/>
  <c r="E235" i="6"/>
  <c r="E236" i="6"/>
  <c r="E237" i="6"/>
  <c r="E238" i="6"/>
  <c r="E239" i="6"/>
  <c r="E240" i="6"/>
  <c r="E241" i="6"/>
  <c r="E242" i="6"/>
  <c r="E243" i="6"/>
  <c r="E244" i="6"/>
  <c r="E245" i="6"/>
  <c r="E246" i="6"/>
  <c r="E247" i="6"/>
  <c r="E248" i="6"/>
  <c r="E249" i="6"/>
  <c r="E250" i="6"/>
  <c r="E251" i="6"/>
  <c r="E252" i="6"/>
  <c r="E253" i="6"/>
  <c r="E254" i="6"/>
  <c r="E255" i="6"/>
  <c r="E256" i="6"/>
  <c r="E257" i="6"/>
  <c r="E258" i="6"/>
  <c r="E259" i="6"/>
  <c r="E260" i="6"/>
  <c r="E261" i="6"/>
  <c r="E262" i="6"/>
  <c r="E263" i="6"/>
  <c r="E264" i="6"/>
  <c r="E265" i="6"/>
  <c r="E266" i="6"/>
  <c r="E267" i="6"/>
  <c r="E268" i="6"/>
  <c r="E269" i="6"/>
  <c r="E270" i="6"/>
  <c r="E271" i="6"/>
  <c r="E272" i="6"/>
  <c r="E273" i="6"/>
  <c r="E274" i="6"/>
  <c r="E275" i="6"/>
  <c r="E277" i="6"/>
  <c r="E278" i="6"/>
  <c r="E279" i="6"/>
  <c r="E280" i="6"/>
  <c r="E281" i="6"/>
  <c r="E282" i="6"/>
  <c r="E283" i="6"/>
  <c r="E284" i="6"/>
  <c r="E285" i="6"/>
  <c r="E286" i="6"/>
  <c r="E287" i="6"/>
  <c r="E288" i="6"/>
  <c r="E289" i="6"/>
  <c r="E290" i="6"/>
  <c r="E291" i="6"/>
  <c r="E292" i="6"/>
  <c r="E293" i="6"/>
  <c r="E294" i="6"/>
  <c r="E295" i="6"/>
  <c r="E296" i="6"/>
  <c r="E297" i="6"/>
  <c r="E298" i="6"/>
  <c r="E299" i="6"/>
  <c r="E300" i="6"/>
  <c r="E301" i="6"/>
  <c r="E302" i="6"/>
  <c r="E303" i="6"/>
  <c r="E304" i="6"/>
  <c r="E305" i="6"/>
  <c r="E306" i="6"/>
  <c r="E307" i="6"/>
  <c r="E308" i="6"/>
  <c r="E309" i="6"/>
  <c r="E310" i="6"/>
  <c r="E311" i="6"/>
  <c r="E312" i="6"/>
  <c r="E313" i="6"/>
  <c r="E314" i="6"/>
  <c r="E315" i="6"/>
  <c r="E316" i="6"/>
  <c r="E317" i="6"/>
  <c r="E318" i="6"/>
  <c r="E319" i="6"/>
  <c r="E320" i="6"/>
  <c r="E321" i="6"/>
  <c r="E322" i="6"/>
  <c r="E323" i="6"/>
  <c r="E324" i="6"/>
  <c r="E325" i="6"/>
  <c r="E326" i="6"/>
  <c r="E327" i="6"/>
  <c r="E328" i="6"/>
  <c r="E329" i="6"/>
  <c r="E330" i="6"/>
  <c r="E331" i="6"/>
  <c r="E332" i="6"/>
  <c r="E333" i="6"/>
  <c r="E334" i="6"/>
  <c r="E335" i="6"/>
  <c r="E336" i="6"/>
  <c r="E337" i="6"/>
  <c r="E338" i="6"/>
  <c r="E339" i="6"/>
  <c r="E340" i="6"/>
  <c r="E341" i="6"/>
  <c r="E342" i="6"/>
  <c r="E343" i="6"/>
  <c r="E344" i="6"/>
  <c r="E345" i="6"/>
  <c r="E346" i="6"/>
  <c r="E347" i="6"/>
  <c r="E348" i="6"/>
  <c r="E349" i="6"/>
  <c r="E350" i="6"/>
  <c r="E351" i="6"/>
  <c r="E352" i="6"/>
  <c r="E353" i="6"/>
  <c r="E354" i="6"/>
  <c r="E355" i="6"/>
  <c r="E356" i="6"/>
  <c r="E357" i="6"/>
  <c r="E358" i="6"/>
  <c r="E359" i="6"/>
  <c r="E360" i="6"/>
  <c r="E361" i="6"/>
  <c r="E362" i="6"/>
  <c r="E363" i="6"/>
  <c r="E364" i="6"/>
  <c r="E365" i="6"/>
  <c r="E366" i="6"/>
  <c r="E367" i="6"/>
  <c r="E368" i="6"/>
  <c r="E369" i="6"/>
  <c r="E370" i="6"/>
  <c r="E371" i="6"/>
  <c r="E372" i="6"/>
  <c r="E373" i="6"/>
  <c r="E374" i="6"/>
  <c r="E375" i="6"/>
  <c r="E376" i="6"/>
  <c r="E377" i="6"/>
  <c r="E378" i="6"/>
  <c r="E379" i="6"/>
  <c r="E380" i="6"/>
  <c r="E381" i="6"/>
  <c r="E382" i="6"/>
  <c r="E383" i="6"/>
  <c r="E384" i="6"/>
  <c r="E385" i="6"/>
  <c r="E386" i="6"/>
  <c r="E387" i="6"/>
  <c r="E388" i="6"/>
  <c r="E389" i="6"/>
  <c r="E390" i="6"/>
  <c r="E391" i="6"/>
  <c r="E392" i="6"/>
  <c r="E393" i="6"/>
  <c r="E394" i="6"/>
  <c r="E395" i="6"/>
  <c r="E396" i="6"/>
  <c r="E397" i="6"/>
  <c r="E398" i="6"/>
  <c r="E399" i="6"/>
  <c r="E400" i="6"/>
  <c r="E401" i="6"/>
  <c r="E402" i="6"/>
  <c r="E403" i="6"/>
  <c r="E404" i="6"/>
  <c r="E405" i="6"/>
  <c r="E406" i="6"/>
  <c r="E407" i="6"/>
  <c r="E408" i="6"/>
  <c r="E409" i="6"/>
  <c r="E410" i="6"/>
  <c r="E411" i="6"/>
  <c r="E412" i="6"/>
  <c r="E413" i="6"/>
  <c r="E414" i="6"/>
  <c r="E415" i="6"/>
  <c r="E416" i="6"/>
  <c r="E417" i="6"/>
  <c r="E418" i="6"/>
  <c r="E419" i="6"/>
  <c r="E420" i="6"/>
  <c r="E421" i="6"/>
  <c r="E422" i="6"/>
  <c r="E423" i="6"/>
  <c r="E424" i="6"/>
  <c r="E425" i="6"/>
  <c r="E426" i="6"/>
  <c r="E427" i="6"/>
  <c r="E428" i="6"/>
  <c r="E429" i="6"/>
  <c r="E430" i="6"/>
  <c r="E431" i="6"/>
  <c r="E432" i="6"/>
  <c r="E433" i="6"/>
  <c r="E434" i="6"/>
  <c r="E435" i="6"/>
  <c r="E436" i="6"/>
  <c r="E437" i="6"/>
  <c r="E438" i="6"/>
  <c r="E439" i="6"/>
  <c r="E440" i="6"/>
  <c r="E441" i="6"/>
  <c r="E442" i="6"/>
  <c r="E443" i="6"/>
  <c r="E444" i="6"/>
  <c r="E445" i="6"/>
  <c r="E446" i="6"/>
  <c r="E447" i="6"/>
  <c r="E448" i="6"/>
  <c r="E449" i="6"/>
  <c r="E450" i="6"/>
  <c r="E451" i="6"/>
  <c r="E452" i="6"/>
  <c r="E453" i="6"/>
  <c r="E454" i="6"/>
  <c r="E455" i="6"/>
  <c r="E456" i="6"/>
  <c r="E457" i="6"/>
  <c r="E458" i="6"/>
  <c r="E459" i="6"/>
  <c r="E460" i="6"/>
  <c r="E461" i="6"/>
  <c r="E462" i="6"/>
  <c r="E463" i="6"/>
  <c r="E464" i="6"/>
  <c r="E465" i="6"/>
  <c r="E466" i="6"/>
  <c r="E467" i="6"/>
  <c r="E468" i="6"/>
  <c r="E469" i="6"/>
  <c r="E470" i="6"/>
  <c r="E471" i="6"/>
  <c r="E472" i="6"/>
  <c r="E473" i="6"/>
  <c r="E474" i="6"/>
  <c r="E475" i="6"/>
  <c r="E476" i="6"/>
  <c r="E477" i="6"/>
  <c r="E478" i="6"/>
  <c r="E479" i="6"/>
  <c r="E480" i="6"/>
  <c r="E481" i="6"/>
  <c r="E482" i="6"/>
  <c r="E483" i="6"/>
  <c r="E484" i="6"/>
  <c r="E485" i="6"/>
  <c r="E486" i="6"/>
  <c r="E487" i="6"/>
  <c r="E488" i="6"/>
  <c r="E489" i="6"/>
  <c r="E490" i="6"/>
  <c r="E491" i="6"/>
  <c r="E492" i="6"/>
  <c r="E493" i="6"/>
  <c r="E494" i="6"/>
  <c r="E495" i="6"/>
  <c r="E496" i="6"/>
  <c r="E497" i="6"/>
  <c r="E498" i="6"/>
  <c r="E499" i="6"/>
  <c r="E500" i="6"/>
  <c r="E501" i="6"/>
  <c r="E502" i="6"/>
  <c r="E503" i="6"/>
  <c r="E504" i="6"/>
  <c r="E505" i="6"/>
  <c r="E506" i="6"/>
  <c r="E507" i="6"/>
  <c r="E508" i="6"/>
  <c r="E509" i="6"/>
  <c r="E510" i="6"/>
  <c r="E511" i="6"/>
  <c r="E512" i="6"/>
  <c r="E513" i="6"/>
  <c r="E514" i="6"/>
  <c r="E515" i="6"/>
  <c r="E516" i="6"/>
  <c r="E517" i="6"/>
  <c r="E518" i="6"/>
  <c r="E519" i="6"/>
  <c r="E520" i="6"/>
  <c r="E521" i="6"/>
  <c r="E522" i="6"/>
  <c r="E523" i="6"/>
  <c r="E524" i="6"/>
  <c r="E525" i="6"/>
  <c r="E526" i="6"/>
  <c r="E527" i="6"/>
  <c r="E528" i="6"/>
  <c r="E529" i="6"/>
  <c r="E530" i="6"/>
  <c r="E531" i="6"/>
  <c r="E532" i="6"/>
  <c r="E533" i="6"/>
  <c r="E534" i="6"/>
  <c r="E535" i="6"/>
  <c r="E536" i="6"/>
  <c r="E537" i="6"/>
  <c r="E538" i="6"/>
  <c r="E539" i="6"/>
  <c r="E540" i="6"/>
  <c r="E541" i="6"/>
  <c r="E542" i="6"/>
  <c r="E543" i="6"/>
  <c r="E544" i="6"/>
  <c r="E545" i="6"/>
  <c r="E546" i="6"/>
  <c r="E547" i="6"/>
  <c r="E548" i="6"/>
  <c r="E549" i="6"/>
  <c r="E550" i="6"/>
  <c r="E551" i="6"/>
  <c r="E552" i="6"/>
  <c r="E553" i="6"/>
  <c r="E554" i="6"/>
  <c r="E555" i="6"/>
  <c r="E556" i="6"/>
  <c r="E557" i="6"/>
  <c r="E558" i="6"/>
  <c r="E559" i="6"/>
  <c r="E560" i="6"/>
  <c r="E561" i="6"/>
  <c r="E562" i="6"/>
  <c r="E563" i="6"/>
  <c r="E564" i="6"/>
  <c r="E565" i="6"/>
  <c r="E566" i="6"/>
  <c r="E567" i="6"/>
  <c r="C568" i="6"/>
  <c r="E569" i="6" s="1"/>
  <c r="D568" i="6"/>
  <c r="F568" i="6"/>
  <c r="F569" i="6" s="1"/>
  <c r="G568" i="6"/>
  <c r="G569" i="6" s="1"/>
  <c r="H568" i="6"/>
  <c r="H569" i="6" s="1"/>
  <c r="I568" i="6"/>
  <c r="I569" i="6" s="1"/>
  <c r="J568" i="6"/>
  <c r="J569" i="6" s="1"/>
  <c r="K568" i="6"/>
  <c r="K569" i="6" s="1"/>
  <c r="L568" i="6"/>
  <c r="L569" i="6" s="1"/>
  <c r="M568" i="6"/>
  <c r="M569" i="6" s="1"/>
  <c r="N568" i="6"/>
  <c r="N569" i="6" s="1"/>
  <c r="O569" i="6"/>
  <c r="P568" i="6"/>
  <c r="P569" i="6" s="1"/>
  <c r="Q568" i="6"/>
  <c r="Q569" i="6" s="1"/>
  <c r="R568" i="6"/>
  <c r="R569" i="6" s="1"/>
  <c r="S568" i="6"/>
  <c r="S569" i="6" s="1"/>
  <c r="T568" i="6"/>
  <c r="T569" i="6" s="1"/>
  <c r="U568" i="6"/>
  <c r="U569" i="6" s="1"/>
  <c r="V568" i="6"/>
  <c r="V569" i="6" s="1"/>
  <c r="W568" i="6"/>
  <c r="W569" i="6" s="1"/>
  <c r="X568" i="6"/>
  <c r="X569" i="6" s="1"/>
  <c r="Y568" i="6"/>
  <c r="Y569" i="6" s="1"/>
  <c r="Z568" i="6"/>
  <c r="Z569" i="6" s="1"/>
  <c r="AA568" i="6"/>
  <c r="AA569" i="6" s="1"/>
  <c r="AB568" i="6"/>
  <c r="AB569" i="6" s="1"/>
  <c r="AC568" i="6"/>
  <c r="AC569" i="6" s="1"/>
  <c r="AD568" i="6"/>
  <c r="AD569" i="6" s="1"/>
  <c r="AE568" i="6"/>
  <c r="AE569" i="6" s="1"/>
  <c r="AF568" i="6"/>
  <c r="AF569" i="6" s="1"/>
  <c r="AG568" i="6"/>
  <c r="AG569" i="6" s="1"/>
  <c r="AH568" i="6"/>
  <c r="AH569" i="6" s="1"/>
  <c r="AI568" i="6"/>
  <c r="AI569" i="6" s="1"/>
  <c r="AJ568" i="6"/>
  <c r="AJ569" i="6" s="1"/>
  <c r="AK568" i="6"/>
  <c r="AK569" i="6" s="1"/>
  <c r="AL568" i="6"/>
  <c r="AL569" i="6" s="1"/>
  <c r="AM568" i="6"/>
  <c r="AM569" i="6" s="1"/>
  <c r="AN568" i="6"/>
  <c r="AN569" i="6" s="1"/>
  <c r="AO568" i="6"/>
  <c r="AO569" i="6" s="1"/>
  <c r="AP568" i="6"/>
  <c r="AP569" i="6" s="1"/>
  <c r="AQ568" i="6"/>
  <c r="AQ569" i="6" s="1"/>
  <c r="AR568" i="6"/>
  <c r="AR569" i="6" s="1"/>
  <c r="AS568" i="6"/>
  <c r="AS569" i="6" s="1"/>
  <c r="AT568" i="6"/>
  <c r="AT569" i="6" s="1"/>
  <c r="AU568" i="6"/>
  <c r="AU569" i="6" s="1"/>
  <c r="E577" i="6"/>
  <c r="E581" i="6"/>
  <c r="E582" i="6"/>
  <c r="E586" i="6"/>
  <c r="E587" i="6"/>
  <c r="E588" i="6"/>
  <c r="E589" i="6"/>
  <c r="E591" i="6"/>
  <c r="E592" i="6"/>
  <c r="E593" i="6"/>
  <c r="E594" i="6"/>
  <c r="E595" i="6"/>
  <c r="E596" i="6"/>
  <c r="E597" i="6"/>
  <c r="E600" i="6"/>
  <c r="E601" i="6"/>
  <c r="E604" i="6"/>
  <c r="E605" i="6"/>
  <c r="E609" i="6"/>
  <c r="E612" i="6"/>
  <c r="E613" i="6"/>
  <c r="E623" i="6"/>
  <c r="E627" i="6"/>
  <c r="E628" i="6"/>
  <c r="E631" i="6"/>
  <c r="E632" i="6"/>
  <c r="E635" i="6"/>
  <c r="E636" i="6"/>
  <c r="E639" i="6"/>
  <c r="E640" i="6"/>
  <c r="E641" i="6"/>
  <c r="E642" i="6"/>
  <c r="E643" i="6"/>
  <c r="E644" i="6"/>
  <c r="E645" i="6"/>
  <c r="E666" i="6"/>
  <c r="F666" i="6"/>
  <c r="G666" i="6"/>
  <c r="H666" i="6"/>
  <c r="I666" i="6"/>
  <c r="J666" i="6"/>
  <c r="K666" i="6"/>
  <c r="L666" i="6"/>
  <c r="M666" i="6"/>
  <c r="N666" i="6"/>
  <c r="O666" i="6"/>
  <c r="P666" i="6"/>
  <c r="Q666" i="6"/>
  <c r="R666" i="6"/>
  <c r="S666" i="6"/>
  <c r="T666" i="6"/>
  <c r="U666" i="6"/>
  <c r="V666" i="6"/>
  <c r="W666" i="6"/>
  <c r="X666" i="6"/>
  <c r="Y666" i="6"/>
  <c r="Z666" i="6"/>
  <c r="AA666" i="6"/>
  <c r="AB666" i="6"/>
  <c r="AC666" i="6"/>
  <c r="AF666" i="6"/>
  <c r="AG666" i="6"/>
  <c r="AH666" i="6"/>
  <c r="AI666" i="6"/>
  <c r="AL666" i="6"/>
  <c r="AM666" i="6"/>
  <c r="AN666" i="6"/>
  <c r="AO666" i="6"/>
  <c r="AP666" i="6"/>
  <c r="AQ666" i="6"/>
  <c r="AR666" i="6"/>
  <c r="AS666" i="6"/>
  <c r="AT666" i="6"/>
  <c r="AU666" i="6"/>
  <c r="E667" i="6"/>
  <c r="F667" i="6"/>
  <c r="G667" i="6"/>
  <c r="H667" i="6"/>
  <c r="I667" i="6"/>
  <c r="J667" i="6"/>
  <c r="K667" i="6"/>
  <c r="L667" i="6"/>
  <c r="M667" i="6"/>
  <c r="N667" i="6"/>
  <c r="O667" i="6"/>
  <c r="P667" i="6"/>
  <c r="Q667" i="6"/>
  <c r="R667" i="6"/>
  <c r="S667" i="6"/>
  <c r="T667" i="6"/>
  <c r="U667" i="6"/>
  <c r="V667" i="6"/>
  <c r="W667" i="6"/>
  <c r="X667" i="6"/>
  <c r="Y667" i="6"/>
  <c r="Z667" i="6"/>
  <c r="AA667" i="6"/>
  <c r="AD667" i="6"/>
  <c r="AE667" i="6"/>
  <c r="AF667" i="6"/>
  <c r="AG667" i="6"/>
  <c r="AH667" i="6"/>
  <c r="AI667" i="6"/>
  <c r="AJ667" i="6"/>
  <c r="AK667" i="6"/>
  <c r="AL667" i="6"/>
  <c r="AM667" i="6"/>
  <c r="AN667" i="6"/>
  <c r="AO667" i="6"/>
  <c r="AP667" i="6"/>
  <c r="AQ667" i="6"/>
  <c r="AR667" i="6"/>
  <c r="AS667" i="6"/>
  <c r="AT667" i="6"/>
  <c r="AU667" i="6"/>
  <c r="E668" i="6"/>
  <c r="F668" i="6"/>
  <c r="G668" i="6"/>
  <c r="H668" i="6"/>
  <c r="I668" i="6"/>
  <c r="J668" i="6"/>
  <c r="K668" i="6"/>
  <c r="L668" i="6"/>
  <c r="M668" i="6"/>
  <c r="N668" i="6"/>
  <c r="O668" i="6"/>
  <c r="P668" i="6"/>
  <c r="Q668" i="6"/>
  <c r="R668" i="6"/>
  <c r="S668" i="6"/>
  <c r="T668" i="6"/>
  <c r="U668" i="6"/>
  <c r="V668" i="6"/>
  <c r="W668" i="6"/>
  <c r="X668" i="6"/>
  <c r="Y668" i="6"/>
  <c r="Z668" i="6"/>
  <c r="AA668" i="6"/>
  <c r="AD668" i="6"/>
  <c r="AE668" i="6"/>
  <c r="AF668" i="6"/>
  <c r="AG668" i="6"/>
  <c r="AH668" i="6"/>
  <c r="AI668" i="6"/>
  <c r="AJ668" i="6"/>
  <c r="AK668" i="6"/>
  <c r="AL668" i="6"/>
  <c r="AM668" i="6"/>
  <c r="AP668" i="6"/>
  <c r="AQ668" i="6"/>
  <c r="AR668" i="6"/>
  <c r="AS668" i="6"/>
  <c r="AT668" i="6"/>
  <c r="AU668" i="6"/>
  <c r="E669" i="6"/>
  <c r="F669" i="6"/>
  <c r="G669" i="6"/>
  <c r="H669" i="6"/>
  <c r="I669" i="6"/>
  <c r="J669" i="6"/>
  <c r="K669" i="6"/>
  <c r="L669" i="6"/>
  <c r="M669" i="6"/>
  <c r="N669" i="6"/>
  <c r="O669" i="6"/>
  <c r="P669" i="6"/>
  <c r="Q669" i="6"/>
  <c r="R669" i="6"/>
  <c r="S669" i="6"/>
  <c r="T669" i="6"/>
  <c r="U669" i="6"/>
  <c r="V669" i="6"/>
  <c r="W669" i="6"/>
  <c r="X669" i="6"/>
  <c r="Y669" i="6"/>
  <c r="Z669" i="6"/>
  <c r="AA669" i="6"/>
  <c r="AB669" i="6"/>
  <c r="AC669" i="6"/>
  <c r="AD669" i="6"/>
  <c r="AE669" i="6"/>
  <c r="AF669" i="6"/>
  <c r="AG669" i="6"/>
  <c r="AH669" i="6"/>
  <c r="AI669" i="6"/>
  <c r="AJ669" i="6"/>
  <c r="AK669" i="6"/>
  <c r="AL669" i="6"/>
  <c r="AM669" i="6"/>
  <c r="AP669" i="6"/>
  <c r="AQ669" i="6"/>
  <c r="AR669" i="6"/>
  <c r="AS669" i="6"/>
  <c r="AT669" i="6"/>
  <c r="AU669" i="6"/>
  <c r="E670" i="6"/>
  <c r="F670" i="6"/>
  <c r="G670" i="6"/>
  <c r="H670" i="6"/>
  <c r="I670" i="6"/>
  <c r="J670" i="6"/>
  <c r="K670" i="6"/>
  <c r="L670" i="6"/>
  <c r="M670" i="6"/>
  <c r="N670" i="6"/>
  <c r="O670" i="6"/>
  <c r="P670" i="6"/>
  <c r="Q670" i="6"/>
  <c r="R670" i="6"/>
  <c r="S670" i="6"/>
  <c r="T670" i="6"/>
  <c r="U670" i="6"/>
  <c r="V670" i="6"/>
  <c r="W670" i="6"/>
  <c r="X670" i="6"/>
  <c r="Y670" i="6"/>
  <c r="Z670" i="6"/>
  <c r="AA670" i="6"/>
  <c r="AD670" i="6"/>
  <c r="AE670" i="6"/>
  <c r="AF670" i="6"/>
  <c r="AG670" i="6"/>
  <c r="AH670" i="6"/>
  <c r="AI670" i="6"/>
  <c r="AJ670" i="6"/>
  <c r="AK670" i="6"/>
  <c r="AL670" i="6"/>
  <c r="AM670" i="6"/>
  <c r="AN670" i="6"/>
  <c r="AO670" i="6"/>
  <c r="AP670" i="6"/>
  <c r="AQ670" i="6"/>
  <c r="AR670" i="6"/>
  <c r="AS670" i="6"/>
  <c r="AT670" i="6"/>
  <c r="AU670" i="6"/>
  <c r="E671" i="6"/>
  <c r="F671" i="6"/>
  <c r="G671" i="6"/>
  <c r="H671" i="6"/>
  <c r="I671" i="6"/>
  <c r="J671" i="6"/>
  <c r="K671" i="6"/>
  <c r="L671" i="6"/>
  <c r="M671" i="6"/>
  <c r="N671" i="6"/>
  <c r="O671" i="6"/>
  <c r="P671" i="6"/>
  <c r="Q671" i="6"/>
  <c r="R671" i="6"/>
  <c r="S671" i="6"/>
  <c r="T671" i="6"/>
  <c r="U671" i="6"/>
  <c r="V671" i="6"/>
  <c r="W671" i="6"/>
  <c r="X671" i="6"/>
  <c r="Y671" i="6"/>
  <c r="Z671" i="6"/>
  <c r="AA671" i="6"/>
  <c r="AB671" i="6"/>
  <c r="AC671" i="6"/>
  <c r="AD671" i="6"/>
  <c r="AE671" i="6"/>
  <c r="AF671" i="6"/>
  <c r="AG671" i="6"/>
  <c r="AH671" i="6"/>
  <c r="AI671" i="6"/>
  <c r="AJ671" i="6"/>
  <c r="AK671" i="6"/>
  <c r="AL671" i="6"/>
  <c r="AM671" i="6"/>
  <c r="AN671" i="6"/>
  <c r="AO671" i="6"/>
  <c r="AP671" i="6"/>
  <c r="AQ671" i="6"/>
  <c r="AR671" i="6"/>
  <c r="AS671" i="6"/>
  <c r="AT671" i="6"/>
  <c r="AU671" i="6"/>
  <c r="E672" i="6"/>
  <c r="F672" i="6"/>
  <c r="G672" i="6"/>
  <c r="H672" i="6"/>
  <c r="I672" i="6"/>
  <c r="J672" i="6"/>
  <c r="K672" i="6"/>
  <c r="L672" i="6"/>
  <c r="M672" i="6"/>
  <c r="N672" i="6"/>
  <c r="O672" i="6"/>
  <c r="P672" i="6"/>
  <c r="Q672" i="6"/>
  <c r="R672" i="6"/>
  <c r="S672" i="6"/>
  <c r="T672" i="6"/>
  <c r="U672" i="6"/>
  <c r="V672" i="6"/>
  <c r="W672" i="6"/>
  <c r="X672" i="6"/>
  <c r="Y672" i="6"/>
  <c r="Z672" i="6"/>
  <c r="AA672" i="6"/>
  <c r="AB672" i="6"/>
  <c r="AC672" i="6"/>
  <c r="AD672" i="6"/>
  <c r="AE672" i="6"/>
  <c r="AF672" i="6"/>
  <c r="AG672" i="6"/>
  <c r="AH672" i="6"/>
  <c r="AI672" i="6"/>
  <c r="AJ672" i="6"/>
  <c r="AK672" i="6"/>
  <c r="AL672" i="6"/>
  <c r="AM672" i="6"/>
  <c r="AN672" i="6"/>
  <c r="AO672" i="6"/>
  <c r="AP672" i="6"/>
  <c r="AQ672" i="6"/>
  <c r="AR672" i="6"/>
  <c r="AS672" i="6"/>
  <c r="AT672" i="6"/>
  <c r="AU672" i="6"/>
  <c r="E673" i="6"/>
  <c r="F673" i="6"/>
  <c r="G673" i="6"/>
  <c r="H673" i="6"/>
  <c r="I673" i="6"/>
  <c r="J673" i="6"/>
  <c r="K673" i="6"/>
  <c r="L673" i="6"/>
  <c r="M673" i="6"/>
  <c r="N673" i="6"/>
  <c r="O673" i="6"/>
  <c r="P673" i="6"/>
  <c r="Q673" i="6"/>
  <c r="R673" i="6"/>
  <c r="S673" i="6"/>
  <c r="T673" i="6"/>
  <c r="U673" i="6"/>
  <c r="V673" i="6"/>
  <c r="W673" i="6"/>
  <c r="X673" i="6"/>
  <c r="Y673" i="6"/>
  <c r="Z673" i="6"/>
  <c r="AA673" i="6"/>
  <c r="AB673" i="6"/>
  <c r="AC673" i="6"/>
  <c r="AF673" i="6"/>
  <c r="AG673" i="6"/>
  <c r="AH673" i="6"/>
  <c r="AI673" i="6"/>
  <c r="AL673" i="6"/>
  <c r="AM673" i="6"/>
  <c r="AN673" i="6"/>
  <c r="AO673" i="6"/>
  <c r="AP673" i="6"/>
  <c r="AQ673" i="6"/>
  <c r="AR673" i="6"/>
  <c r="AS673" i="6"/>
  <c r="AT673" i="6"/>
  <c r="AU673" i="6"/>
  <c r="E674" i="6"/>
  <c r="F674" i="6"/>
  <c r="G674" i="6"/>
  <c r="H674" i="6"/>
  <c r="I674" i="6"/>
  <c r="J674" i="6"/>
  <c r="K674" i="6"/>
  <c r="L674" i="6"/>
  <c r="M674" i="6"/>
  <c r="N674" i="6"/>
  <c r="O674" i="6"/>
  <c r="P674" i="6"/>
  <c r="Q674" i="6"/>
  <c r="R674" i="6"/>
  <c r="S674" i="6"/>
  <c r="T674" i="6"/>
  <c r="U674" i="6"/>
  <c r="V674" i="6"/>
  <c r="W674" i="6"/>
  <c r="X674" i="6"/>
  <c r="Y674" i="6"/>
  <c r="Z674" i="6"/>
  <c r="AA674" i="6"/>
  <c r="AB674" i="6"/>
  <c r="AC674" i="6"/>
  <c r="AD674" i="6"/>
  <c r="AE674" i="6"/>
  <c r="AF674" i="6"/>
  <c r="AG674" i="6"/>
  <c r="AH674" i="6"/>
  <c r="AI674" i="6"/>
  <c r="AL674" i="6"/>
  <c r="AM674" i="6"/>
  <c r="AN674" i="6"/>
  <c r="AO674" i="6"/>
  <c r="AP674" i="6"/>
  <c r="AQ674" i="6"/>
  <c r="AR674" i="6"/>
  <c r="AS674" i="6"/>
  <c r="AT674" i="6"/>
  <c r="AU674" i="6"/>
  <c r="F675" i="6"/>
  <c r="G675" i="6"/>
  <c r="H675" i="6"/>
  <c r="I675" i="6"/>
  <c r="J675" i="6"/>
  <c r="K675" i="6"/>
  <c r="L675" i="6"/>
  <c r="M675" i="6"/>
  <c r="N675" i="6"/>
  <c r="O675" i="6"/>
  <c r="P675" i="6"/>
  <c r="Q675" i="6"/>
  <c r="R675" i="6"/>
  <c r="S675" i="6"/>
  <c r="T675" i="6"/>
  <c r="U675" i="6"/>
  <c r="V675" i="6"/>
  <c r="W675" i="6"/>
  <c r="X675" i="6"/>
  <c r="Y675" i="6"/>
  <c r="Z675" i="6"/>
  <c r="AA675" i="6"/>
  <c r="AB675" i="6"/>
  <c r="AC675" i="6"/>
  <c r="AD675" i="6"/>
  <c r="AE675" i="6"/>
  <c r="AF675" i="6"/>
  <c r="AG675" i="6"/>
  <c r="AH675" i="6"/>
  <c r="AI675" i="6"/>
  <c r="AJ675" i="6"/>
  <c r="AK675" i="6"/>
  <c r="AL675" i="6"/>
  <c r="AM675" i="6"/>
  <c r="AN675" i="6"/>
  <c r="AO675" i="6"/>
  <c r="AP675" i="6"/>
  <c r="AQ675" i="6"/>
  <c r="AR675" i="6"/>
  <c r="AS675" i="6"/>
  <c r="AT675" i="6"/>
  <c r="AU675" i="6"/>
  <c r="E676" i="6"/>
  <c r="F676" i="6"/>
  <c r="G676" i="6"/>
  <c r="H676" i="6"/>
  <c r="I676" i="6"/>
  <c r="J676" i="6"/>
  <c r="K676" i="6"/>
  <c r="L676" i="6"/>
  <c r="M676" i="6"/>
  <c r="N676" i="6"/>
  <c r="O676" i="6"/>
  <c r="P676" i="6"/>
  <c r="Q676" i="6"/>
  <c r="R676" i="6"/>
  <c r="S676" i="6"/>
  <c r="T676" i="6"/>
  <c r="U676" i="6"/>
  <c r="V676" i="6"/>
  <c r="W676" i="6"/>
  <c r="X676" i="6"/>
  <c r="Y676" i="6"/>
  <c r="Z676" i="6"/>
  <c r="AA676" i="6"/>
  <c r="AB676" i="6"/>
  <c r="AC676" i="6"/>
  <c r="AD676" i="6"/>
  <c r="AE676" i="6"/>
  <c r="AF676" i="6"/>
  <c r="AG676" i="6"/>
  <c r="AH676" i="6"/>
  <c r="AI676" i="6"/>
  <c r="AJ676" i="6"/>
  <c r="AK676" i="6"/>
  <c r="AL676" i="6"/>
  <c r="AM676" i="6"/>
  <c r="AP676" i="6"/>
  <c r="AQ676" i="6"/>
  <c r="AR676" i="6"/>
  <c r="AS676" i="6"/>
  <c r="AT676" i="6"/>
  <c r="AU676" i="6"/>
  <c r="F677" i="6"/>
  <c r="G677" i="6"/>
  <c r="H677" i="6"/>
  <c r="I677" i="6"/>
  <c r="J677" i="6"/>
  <c r="K677" i="6"/>
  <c r="L677" i="6"/>
  <c r="M677" i="6"/>
  <c r="N677" i="6"/>
  <c r="O677" i="6"/>
  <c r="P677" i="6"/>
  <c r="Q677" i="6"/>
  <c r="R677" i="6"/>
  <c r="S677" i="6"/>
  <c r="T677" i="6"/>
  <c r="U677" i="6"/>
  <c r="V677" i="6"/>
  <c r="W677" i="6"/>
  <c r="X677" i="6"/>
  <c r="Y677" i="6"/>
  <c r="Z677" i="6"/>
  <c r="AA677" i="6"/>
  <c r="AB677" i="6"/>
  <c r="AC677" i="6"/>
  <c r="AD677" i="6"/>
  <c r="AE677" i="6"/>
  <c r="AF677" i="6"/>
  <c r="AG677" i="6"/>
  <c r="AH677" i="6"/>
  <c r="AI677" i="6"/>
  <c r="AJ677" i="6"/>
  <c r="AK677" i="6"/>
  <c r="AL677" i="6"/>
  <c r="AM677" i="6"/>
  <c r="AN677" i="6"/>
  <c r="AO677" i="6"/>
  <c r="AP677" i="6"/>
  <c r="AQ677" i="6"/>
  <c r="AR677" i="6"/>
  <c r="AS677" i="6"/>
  <c r="AT677" i="6"/>
  <c r="AU677" i="6"/>
  <c r="F678" i="6"/>
  <c r="G678" i="6"/>
  <c r="H678" i="6"/>
  <c r="I678" i="6"/>
  <c r="J678" i="6"/>
  <c r="K678" i="6"/>
  <c r="L678" i="6"/>
  <c r="M678" i="6"/>
  <c r="N678" i="6"/>
  <c r="O678" i="6"/>
  <c r="P678" i="6"/>
  <c r="Q678" i="6"/>
  <c r="R678" i="6"/>
  <c r="S678" i="6"/>
  <c r="T678" i="6"/>
  <c r="U678" i="6"/>
  <c r="V678" i="6"/>
  <c r="W678" i="6"/>
  <c r="X678" i="6"/>
  <c r="Y678" i="6"/>
  <c r="Z678" i="6"/>
  <c r="AA678" i="6"/>
  <c r="AB678" i="6"/>
  <c r="AC678" i="6"/>
  <c r="AD678" i="6"/>
  <c r="AE678" i="6"/>
  <c r="AF678" i="6"/>
  <c r="AG678" i="6"/>
  <c r="AH678" i="6"/>
  <c r="AI678" i="6"/>
  <c r="AJ678" i="6"/>
  <c r="AK678" i="6"/>
  <c r="AL678" i="6"/>
  <c r="AM678" i="6"/>
  <c r="AN678" i="6"/>
  <c r="AO678" i="6"/>
  <c r="AP678" i="6"/>
  <c r="AQ678" i="6"/>
  <c r="AR678" i="6"/>
  <c r="AS678" i="6"/>
  <c r="AT678" i="6"/>
  <c r="AU678" i="6"/>
  <c r="E679" i="6"/>
  <c r="F679" i="6"/>
  <c r="G679" i="6"/>
  <c r="H679" i="6"/>
  <c r="I679" i="6"/>
  <c r="J679" i="6"/>
  <c r="K679" i="6"/>
  <c r="L679" i="6"/>
  <c r="M679" i="6"/>
  <c r="N679" i="6"/>
  <c r="O679" i="6"/>
  <c r="P679" i="6"/>
  <c r="Q679" i="6"/>
  <c r="R679" i="6"/>
  <c r="S679" i="6"/>
  <c r="T679" i="6"/>
  <c r="U679" i="6"/>
  <c r="V679" i="6"/>
  <c r="W679" i="6"/>
  <c r="X679" i="6"/>
  <c r="Y679" i="6"/>
  <c r="Z679" i="6"/>
  <c r="AA679" i="6"/>
  <c r="AB679" i="6"/>
  <c r="AC679" i="6"/>
  <c r="AD679" i="6"/>
  <c r="AE679" i="6"/>
  <c r="AF679" i="6"/>
  <c r="AG679" i="6"/>
  <c r="AH679" i="6"/>
  <c r="AI679" i="6"/>
  <c r="AJ679" i="6"/>
  <c r="AK679" i="6"/>
  <c r="AN679" i="6"/>
  <c r="AO679" i="6"/>
  <c r="AP679" i="6"/>
  <c r="AQ679" i="6"/>
  <c r="AR679" i="6"/>
  <c r="AS679" i="6"/>
  <c r="AT679" i="6"/>
  <c r="AU679" i="6"/>
  <c r="E680" i="6"/>
  <c r="F680" i="6"/>
  <c r="G680" i="6"/>
  <c r="H680" i="6"/>
  <c r="I680" i="6"/>
  <c r="J680" i="6"/>
  <c r="K680" i="6"/>
  <c r="L680" i="6"/>
  <c r="M680" i="6"/>
  <c r="N680" i="6"/>
  <c r="O680" i="6"/>
  <c r="P680" i="6"/>
  <c r="Q680" i="6"/>
  <c r="R680" i="6"/>
  <c r="S680" i="6"/>
  <c r="T680" i="6"/>
  <c r="U680" i="6"/>
  <c r="V680" i="6"/>
  <c r="W680" i="6"/>
  <c r="X680" i="6"/>
  <c r="Y680" i="6"/>
  <c r="Z680" i="6"/>
  <c r="AA680" i="6"/>
  <c r="AB680" i="6"/>
  <c r="AC680" i="6"/>
  <c r="AD680" i="6"/>
  <c r="AE680" i="6"/>
  <c r="AF680" i="6"/>
  <c r="AG680" i="6"/>
  <c r="AH680" i="6"/>
  <c r="AI680" i="6"/>
  <c r="AJ680" i="6"/>
  <c r="AK680" i="6"/>
  <c r="AN680" i="6"/>
  <c r="AO680" i="6"/>
  <c r="AP680" i="6"/>
  <c r="AQ680" i="6"/>
  <c r="AR680" i="6"/>
  <c r="AS680" i="6"/>
  <c r="AT680" i="6"/>
  <c r="AU680" i="6"/>
  <c r="E681" i="6"/>
  <c r="F681" i="6"/>
  <c r="G681" i="6"/>
  <c r="H681" i="6"/>
  <c r="I681" i="6"/>
  <c r="J681" i="6"/>
  <c r="K681" i="6"/>
  <c r="L681" i="6"/>
  <c r="M681" i="6"/>
  <c r="N681" i="6"/>
  <c r="O681" i="6"/>
  <c r="P681" i="6"/>
  <c r="Q681" i="6"/>
  <c r="R681" i="6"/>
  <c r="S681" i="6"/>
  <c r="T681" i="6"/>
  <c r="U681" i="6"/>
  <c r="V681" i="6"/>
  <c r="W681" i="6"/>
  <c r="X681" i="6"/>
  <c r="Y681" i="6"/>
  <c r="Z681" i="6"/>
  <c r="AA681" i="6"/>
  <c r="AB681" i="6"/>
  <c r="AC681" i="6"/>
  <c r="AD681" i="6"/>
  <c r="AE681" i="6"/>
  <c r="AF681" i="6"/>
  <c r="AG681" i="6"/>
  <c r="AH681" i="6"/>
  <c r="AI681" i="6"/>
  <c r="AJ681" i="6"/>
  <c r="AK681" i="6"/>
  <c r="AL681" i="6"/>
  <c r="AM681" i="6"/>
  <c r="AN681" i="6"/>
  <c r="AO681" i="6"/>
  <c r="AP681" i="6"/>
  <c r="AQ681" i="6"/>
  <c r="AR681" i="6"/>
  <c r="AS681" i="6"/>
  <c r="AT681" i="6"/>
  <c r="AU681" i="6"/>
  <c r="E682" i="6"/>
  <c r="F682" i="6"/>
  <c r="G682" i="6"/>
  <c r="H682" i="6"/>
  <c r="I682" i="6"/>
  <c r="J682" i="6"/>
  <c r="K682" i="6"/>
  <c r="L682" i="6"/>
  <c r="M682" i="6"/>
  <c r="N682" i="6"/>
  <c r="O682" i="6"/>
  <c r="P682" i="6"/>
  <c r="Q682" i="6"/>
  <c r="R682" i="6"/>
  <c r="S682" i="6"/>
  <c r="T682" i="6"/>
  <c r="U682" i="6"/>
  <c r="V682" i="6"/>
  <c r="W682" i="6"/>
  <c r="X682" i="6"/>
  <c r="Y682" i="6"/>
  <c r="Z682" i="6"/>
  <c r="AA682" i="6"/>
  <c r="AD682" i="6"/>
  <c r="AE682" i="6"/>
  <c r="AF682" i="6"/>
  <c r="AG682" i="6"/>
  <c r="AH682" i="6"/>
  <c r="AI682" i="6"/>
  <c r="AJ682" i="6"/>
  <c r="AK682" i="6"/>
  <c r="AL682" i="6"/>
  <c r="AM682" i="6"/>
  <c r="AN682" i="6"/>
  <c r="AO682" i="6"/>
  <c r="AP682" i="6"/>
  <c r="AQ682" i="6"/>
  <c r="AR682" i="6"/>
  <c r="AS682" i="6"/>
  <c r="AT682" i="6"/>
  <c r="AU682" i="6"/>
  <c r="E683" i="6"/>
  <c r="F683" i="6"/>
  <c r="G683" i="6"/>
  <c r="H683" i="6"/>
  <c r="I683" i="6"/>
  <c r="J683" i="6"/>
  <c r="K683" i="6"/>
  <c r="L683" i="6"/>
  <c r="M683" i="6"/>
  <c r="N683" i="6"/>
  <c r="O683" i="6"/>
  <c r="P683" i="6"/>
  <c r="Q683" i="6"/>
  <c r="R683" i="6"/>
  <c r="S683" i="6"/>
  <c r="T683" i="6"/>
  <c r="U683" i="6"/>
  <c r="V683" i="6"/>
  <c r="W683" i="6"/>
  <c r="X683" i="6"/>
  <c r="Y683" i="6"/>
  <c r="Z683" i="6"/>
  <c r="AA683" i="6"/>
  <c r="AB683" i="6"/>
  <c r="AC683" i="6"/>
  <c r="AD683" i="6"/>
  <c r="AE683" i="6"/>
  <c r="AF683" i="6"/>
  <c r="AG683" i="6"/>
  <c r="AH683" i="6"/>
  <c r="AI683" i="6"/>
  <c r="AJ683" i="6"/>
  <c r="AK683" i="6"/>
  <c r="AL683" i="6"/>
  <c r="AM683" i="6"/>
  <c r="AN683" i="6"/>
  <c r="AO683" i="6"/>
  <c r="AP683" i="6"/>
  <c r="AQ683" i="6"/>
  <c r="AR683" i="6"/>
  <c r="AS683" i="6"/>
  <c r="AT683" i="6"/>
  <c r="AU683" i="6"/>
  <c r="F684" i="6"/>
  <c r="G684" i="6"/>
  <c r="H684" i="6"/>
  <c r="I684" i="6"/>
  <c r="J684" i="6"/>
  <c r="K684" i="6"/>
  <c r="L684" i="6"/>
  <c r="M684" i="6"/>
  <c r="N684" i="6"/>
  <c r="O684" i="6"/>
  <c r="P684" i="6"/>
  <c r="Q684" i="6"/>
  <c r="R684" i="6"/>
  <c r="S684" i="6"/>
  <c r="T684" i="6"/>
  <c r="U684" i="6"/>
  <c r="V684" i="6"/>
  <c r="W684" i="6"/>
  <c r="X684" i="6"/>
  <c r="Y684" i="6"/>
  <c r="Z684" i="6"/>
  <c r="AA684" i="6"/>
  <c r="AB684" i="6"/>
  <c r="AC684" i="6"/>
  <c r="AD684" i="6"/>
  <c r="AE684" i="6"/>
  <c r="AF684" i="6"/>
  <c r="AG684" i="6"/>
  <c r="AH684" i="6"/>
  <c r="AI684" i="6"/>
  <c r="AJ684" i="6"/>
  <c r="AK684" i="6"/>
  <c r="AL684" i="6"/>
  <c r="AM684" i="6"/>
  <c r="AN684" i="6"/>
  <c r="AO684" i="6"/>
  <c r="AP684" i="6"/>
  <c r="AQ684" i="6"/>
  <c r="AR684" i="6"/>
  <c r="AS684" i="6"/>
  <c r="AT684" i="6"/>
  <c r="AU684" i="6"/>
  <c r="E685" i="6"/>
  <c r="F685" i="6"/>
  <c r="G685" i="6"/>
  <c r="H685" i="6"/>
  <c r="I685" i="6"/>
  <c r="J685" i="6"/>
  <c r="K685" i="6"/>
  <c r="L685" i="6"/>
  <c r="M685" i="6"/>
  <c r="N685" i="6"/>
  <c r="O685" i="6"/>
  <c r="P685" i="6"/>
  <c r="Q685" i="6"/>
  <c r="R685" i="6"/>
  <c r="S685" i="6"/>
  <c r="T685" i="6"/>
  <c r="U685" i="6"/>
  <c r="V685" i="6"/>
  <c r="W685" i="6"/>
  <c r="X685" i="6"/>
  <c r="Y685" i="6"/>
  <c r="Z685" i="6"/>
  <c r="AA685" i="6"/>
  <c r="AD685" i="6"/>
  <c r="AE685" i="6"/>
  <c r="AF685" i="6"/>
  <c r="AG685" i="6"/>
  <c r="AH685" i="6"/>
  <c r="AI685" i="6"/>
  <c r="AJ685" i="6"/>
  <c r="AK685" i="6"/>
  <c r="AL685" i="6"/>
  <c r="AM685" i="6"/>
  <c r="AN685" i="6"/>
  <c r="AO685" i="6"/>
  <c r="AP685" i="6"/>
  <c r="AQ685" i="6"/>
  <c r="AR685" i="6"/>
  <c r="AS685" i="6"/>
  <c r="AT685" i="6"/>
  <c r="AU685" i="6"/>
  <c r="E686" i="6"/>
  <c r="F686" i="6"/>
  <c r="G686" i="6"/>
  <c r="H686" i="6"/>
  <c r="I686" i="6"/>
  <c r="J686" i="6"/>
  <c r="K686" i="6"/>
  <c r="L686" i="6"/>
  <c r="M686" i="6"/>
  <c r="N686" i="6"/>
  <c r="O686" i="6"/>
  <c r="P686" i="6"/>
  <c r="Q686" i="6"/>
  <c r="R686" i="6"/>
  <c r="S686" i="6"/>
  <c r="T686" i="6"/>
  <c r="U686" i="6"/>
  <c r="V686" i="6"/>
  <c r="W686" i="6"/>
  <c r="X686" i="6"/>
  <c r="Y686" i="6"/>
  <c r="Z686" i="6"/>
  <c r="AA686" i="6"/>
  <c r="AD686" i="6"/>
  <c r="AE686" i="6"/>
  <c r="AF686" i="6"/>
  <c r="AG686" i="6"/>
  <c r="AH686" i="6"/>
  <c r="AI686" i="6"/>
  <c r="AL686" i="6"/>
  <c r="AM686" i="6"/>
  <c r="AN686" i="6"/>
  <c r="AO686" i="6"/>
  <c r="AP686" i="6"/>
  <c r="AQ686" i="6"/>
  <c r="AR686" i="6"/>
  <c r="AS686" i="6"/>
  <c r="AT686" i="6"/>
  <c r="AU686" i="6"/>
  <c r="E687" i="6"/>
  <c r="F687" i="6"/>
  <c r="G687" i="6"/>
  <c r="H687" i="6"/>
  <c r="I687" i="6"/>
  <c r="J687" i="6"/>
  <c r="K687" i="6"/>
  <c r="L687" i="6"/>
  <c r="M687" i="6"/>
  <c r="N687" i="6"/>
  <c r="O687" i="6"/>
  <c r="P687" i="6"/>
  <c r="Q687" i="6"/>
  <c r="R687" i="6"/>
  <c r="S687" i="6"/>
  <c r="T687" i="6"/>
  <c r="U687" i="6"/>
  <c r="V687" i="6"/>
  <c r="W687" i="6"/>
  <c r="X687" i="6"/>
  <c r="Y687" i="6"/>
  <c r="Z687" i="6"/>
  <c r="AA687" i="6"/>
  <c r="AB687" i="6"/>
  <c r="AC687" i="6"/>
  <c r="AD687" i="6"/>
  <c r="AE687" i="6"/>
  <c r="AF687" i="6"/>
  <c r="AG687" i="6"/>
  <c r="AH687" i="6"/>
  <c r="AI687" i="6"/>
  <c r="AJ687" i="6"/>
  <c r="AK687" i="6"/>
  <c r="AL687" i="6"/>
  <c r="AM687" i="6"/>
  <c r="AN687" i="6"/>
  <c r="AO687" i="6"/>
  <c r="AP687" i="6"/>
  <c r="AQ687" i="6"/>
  <c r="AR687" i="6"/>
  <c r="AS687" i="6"/>
  <c r="AT687" i="6"/>
  <c r="AU687" i="6"/>
  <c r="E688" i="6"/>
  <c r="F688" i="6"/>
  <c r="G688" i="6"/>
  <c r="H688" i="6"/>
  <c r="I688" i="6"/>
  <c r="J688" i="6"/>
  <c r="K688" i="6"/>
  <c r="L688" i="6"/>
  <c r="M688" i="6"/>
  <c r="N688" i="6"/>
  <c r="O688" i="6"/>
  <c r="P688" i="6"/>
  <c r="Q688" i="6"/>
  <c r="R688" i="6"/>
  <c r="S688" i="6"/>
  <c r="T688" i="6"/>
  <c r="U688" i="6"/>
  <c r="V688" i="6"/>
  <c r="W688" i="6"/>
  <c r="X688" i="6"/>
  <c r="Y688" i="6"/>
  <c r="Z688" i="6"/>
  <c r="AA688" i="6"/>
  <c r="AB688" i="6"/>
  <c r="AC688" i="6"/>
  <c r="AD688" i="6"/>
  <c r="AE688" i="6"/>
  <c r="AF688" i="6"/>
  <c r="AG688" i="6"/>
  <c r="AH688" i="6"/>
  <c r="AI688" i="6"/>
  <c r="AJ688" i="6"/>
  <c r="AK688" i="6"/>
  <c r="AL688" i="6"/>
  <c r="AM688" i="6"/>
  <c r="AN688" i="6"/>
  <c r="AO688" i="6"/>
  <c r="AP688" i="6"/>
  <c r="AQ688" i="6"/>
  <c r="AR688" i="6"/>
  <c r="AS688" i="6"/>
  <c r="AT688" i="6"/>
  <c r="AU688" i="6"/>
  <c r="D689" i="6"/>
  <c r="E689" i="6" s="1"/>
  <c r="F689" i="6"/>
  <c r="G689" i="6"/>
  <c r="H689" i="6"/>
  <c r="I689" i="6"/>
  <c r="J689" i="6"/>
  <c r="K689" i="6"/>
  <c r="L689" i="6"/>
  <c r="M689" i="6"/>
  <c r="N689" i="6"/>
  <c r="O689" i="6"/>
  <c r="P689" i="6"/>
  <c r="Q689" i="6"/>
  <c r="R689" i="6"/>
  <c r="S689" i="6"/>
  <c r="T689" i="6"/>
  <c r="U689" i="6"/>
  <c r="V689" i="6"/>
  <c r="W689" i="6"/>
  <c r="X689" i="6"/>
  <c r="Y689" i="6"/>
  <c r="Z689" i="6"/>
  <c r="AA689" i="6"/>
  <c r="AB689" i="6"/>
  <c r="AC689" i="6"/>
  <c r="AD689" i="6"/>
  <c r="AE689" i="6"/>
  <c r="AF689" i="6"/>
  <c r="AG689" i="6"/>
  <c r="AH689" i="6"/>
  <c r="AI689" i="6"/>
  <c r="AJ689" i="6"/>
  <c r="AK689" i="6"/>
  <c r="AL689" i="6"/>
  <c r="AM689" i="6"/>
  <c r="AN689" i="6"/>
  <c r="AO689" i="6"/>
  <c r="AP689" i="6"/>
  <c r="AQ689" i="6"/>
  <c r="AR689" i="6"/>
  <c r="AS689" i="6"/>
  <c r="AT689" i="6"/>
  <c r="AU689" i="6"/>
  <c r="D690" i="6"/>
  <c r="E690" i="6" s="1"/>
  <c r="F690" i="6"/>
  <c r="G690" i="6"/>
  <c r="H690" i="6"/>
  <c r="I690" i="6"/>
  <c r="J690" i="6"/>
  <c r="K690" i="6"/>
  <c r="L690" i="6"/>
  <c r="M690" i="6"/>
  <c r="N690" i="6"/>
  <c r="O690" i="6"/>
  <c r="P690" i="6"/>
  <c r="Q690" i="6"/>
  <c r="R690" i="6"/>
  <c r="S690" i="6"/>
  <c r="T690" i="6"/>
  <c r="U690" i="6"/>
  <c r="V690" i="6"/>
  <c r="W690" i="6"/>
  <c r="X690" i="6"/>
  <c r="Y690" i="6"/>
  <c r="Z690" i="6"/>
  <c r="AA690" i="6"/>
  <c r="AB690" i="6"/>
  <c r="AC690" i="6"/>
  <c r="AD690" i="6"/>
  <c r="AE690" i="6"/>
  <c r="AF690" i="6"/>
  <c r="AG690" i="6"/>
  <c r="AH690" i="6"/>
  <c r="AI690" i="6"/>
  <c r="AJ690" i="6"/>
  <c r="AK690" i="6"/>
  <c r="AL690" i="6"/>
  <c r="AM690" i="6"/>
  <c r="AN690" i="6"/>
  <c r="AO690" i="6"/>
  <c r="AP690" i="6"/>
  <c r="AQ690" i="6"/>
  <c r="AR690" i="6"/>
  <c r="AS690" i="6"/>
  <c r="AT690" i="6"/>
  <c r="AU690" i="6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502" i="5"/>
  <c r="E503" i="5"/>
  <c r="E504" i="5"/>
  <c r="E505" i="5"/>
  <c r="E506" i="5"/>
  <c r="E507" i="5"/>
  <c r="E508" i="5"/>
  <c r="E509" i="5"/>
  <c r="E510" i="5"/>
  <c r="E511" i="5"/>
  <c r="E512" i="5"/>
  <c r="E513" i="5"/>
  <c r="E514" i="5"/>
  <c r="E515" i="5"/>
  <c r="E516" i="5"/>
  <c r="E517" i="5"/>
  <c r="E518" i="5"/>
  <c r="E519" i="5"/>
  <c r="E520" i="5"/>
  <c r="E521" i="5"/>
  <c r="E522" i="5"/>
  <c r="E523" i="5"/>
  <c r="E524" i="5"/>
  <c r="E525" i="5"/>
  <c r="E526" i="5"/>
  <c r="E527" i="5"/>
  <c r="E528" i="5"/>
  <c r="E529" i="5"/>
  <c r="E530" i="5"/>
  <c r="E531" i="5"/>
  <c r="E532" i="5"/>
  <c r="E533" i="5"/>
  <c r="E534" i="5"/>
  <c r="E535" i="5"/>
  <c r="E536" i="5"/>
  <c r="E537" i="5"/>
  <c r="E538" i="5"/>
  <c r="E539" i="5"/>
  <c r="E540" i="5"/>
  <c r="E541" i="5"/>
  <c r="E542" i="5"/>
  <c r="E543" i="5"/>
  <c r="E544" i="5"/>
  <c r="E545" i="5"/>
  <c r="E546" i="5"/>
  <c r="E547" i="5"/>
  <c r="E548" i="5"/>
  <c r="E549" i="5"/>
  <c r="E550" i="5"/>
  <c r="E551" i="5"/>
  <c r="E552" i="5"/>
  <c r="E553" i="5"/>
  <c r="E554" i="5"/>
  <c r="E555" i="5"/>
  <c r="E556" i="5"/>
  <c r="E557" i="5"/>
  <c r="E558" i="5"/>
  <c r="E559" i="5"/>
  <c r="E560" i="5"/>
  <c r="E561" i="5"/>
  <c r="E562" i="5"/>
  <c r="E563" i="5"/>
  <c r="E564" i="5"/>
  <c r="E565" i="5"/>
  <c r="E566" i="5"/>
  <c r="E567" i="5"/>
  <c r="C568" i="5"/>
  <c r="E570" i="5" s="1"/>
  <c r="D568" i="5"/>
  <c r="D569" i="5" s="1"/>
  <c r="F568" i="5"/>
  <c r="F569" i="5" s="1"/>
  <c r="L568" i="5"/>
  <c r="L569" i="5" s="1"/>
  <c r="N568" i="5"/>
  <c r="N569" i="5" s="1"/>
  <c r="O568" i="5"/>
  <c r="O569" i="5" s="1"/>
  <c r="Y568" i="5"/>
  <c r="Y569" i="5" s="1"/>
  <c r="AH568" i="5"/>
  <c r="AH569" i="5" s="1"/>
  <c r="AI568" i="5"/>
  <c r="AI569" i="5" s="1"/>
  <c r="AK568" i="5"/>
  <c r="AK569" i="5" s="1"/>
  <c r="AL568" i="5"/>
  <c r="AL569" i="5" s="1"/>
  <c r="AQ568" i="5"/>
  <c r="AQ569" i="5" s="1"/>
  <c r="AR568" i="5"/>
  <c r="AR569" i="5" s="1"/>
  <c r="AY568" i="5"/>
  <c r="AY569" i="5" s="1"/>
  <c r="AZ568" i="5"/>
  <c r="AZ569" i="5" s="1"/>
  <c r="BB568" i="5"/>
  <c r="BB569" i="5" s="1"/>
  <c r="BC568" i="5"/>
  <c r="BC569" i="5" s="1"/>
  <c r="BE568" i="5"/>
  <c r="BE569" i="5" s="1"/>
  <c r="BF568" i="5"/>
  <c r="BF569" i="5" s="1"/>
  <c r="BI568" i="5"/>
  <c r="BI569" i="5" s="1"/>
  <c r="BJ568" i="5"/>
  <c r="BJ569" i="5" s="1"/>
  <c r="BL568" i="5"/>
  <c r="BL569" i="5" s="1"/>
  <c r="BM568" i="5"/>
  <c r="BM569" i="5" s="1"/>
  <c r="BQ568" i="5"/>
  <c r="BQ569" i="5" s="1"/>
  <c r="BR568" i="5"/>
  <c r="BR569" i="5" s="1"/>
  <c r="BT568" i="5"/>
  <c r="BT569" i="5" s="1"/>
  <c r="BU568" i="5"/>
  <c r="BU569" i="5" s="1"/>
  <c r="CA568" i="5"/>
  <c r="CA569" i="5" s="1"/>
  <c r="CB568" i="5"/>
  <c r="CB569" i="5" s="1"/>
  <c r="CJ568" i="5"/>
  <c r="CJ569" i="5" s="1"/>
  <c r="CP568" i="5"/>
  <c r="CP569" i="5" s="1"/>
  <c r="CQ568" i="5"/>
  <c r="CQ569" i="5" s="1"/>
  <c r="CT568" i="5"/>
  <c r="CT569" i="5" s="1"/>
  <c r="CU568" i="5"/>
  <c r="CU569" i="5" s="1"/>
  <c r="DA568" i="5"/>
  <c r="DA569" i="5" s="1"/>
  <c r="DJ568" i="5"/>
  <c r="DJ569" i="5" s="1"/>
  <c r="DK568" i="5"/>
  <c r="DK569" i="5" s="1"/>
  <c r="DN568" i="5"/>
  <c r="DN569" i="5" s="1"/>
  <c r="DO568" i="5"/>
  <c r="DO569" i="5" s="1"/>
  <c r="DS568" i="5"/>
  <c r="DS569" i="5" s="1"/>
  <c r="DT568" i="5"/>
  <c r="DT569" i="5" s="1"/>
  <c r="DX568" i="5"/>
  <c r="DX569" i="5" s="1"/>
  <c r="DY568" i="5"/>
  <c r="DY569" i="5" s="1"/>
  <c r="EB568" i="5"/>
  <c r="EB569" i="5" s="1"/>
  <c r="EC568" i="5"/>
  <c r="EC569" i="5" s="1"/>
  <c r="EE568" i="5"/>
  <c r="EE569" i="5" s="1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631" i="5"/>
  <c r="F632" i="5"/>
  <c r="F633" i="5"/>
  <c r="F634" i="5"/>
  <c r="F635" i="5"/>
  <c r="F636" i="5"/>
  <c r="F637" i="5"/>
  <c r="F638" i="5"/>
  <c r="F639" i="5"/>
  <c r="F640" i="5"/>
  <c r="F641" i="5"/>
  <c r="F642" i="5"/>
  <c r="F643" i="5"/>
  <c r="F644" i="5"/>
  <c r="F645" i="5"/>
  <c r="F646" i="5"/>
  <c r="F647" i="5"/>
  <c r="F648" i="5"/>
  <c r="F649" i="5"/>
  <c r="F650" i="5"/>
  <c r="F651" i="5"/>
  <c r="F652" i="5"/>
  <c r="F653" i="5"/>
  <c r="F654" i="5"/>
  <c r="F655" i="5"/>
  <c r="F656" i="5"/>
  <c r="F657" i="5"/>
  <c r="F658" i="5"/>
  <c r="F659" i="5"/>
  <c r="F660" i="5"/>
  <c r="F661" i="5"/>
  <c r="F662" i="5"/>
  <c r="F663" i="5"/>
  <c r="F664" i="5"/>
  <c r="F665" i="5"/>
  <c r="E666" i="5"/>
  <c r="F666" i="5"/>
  <c r="O666" i="5"/>
  <c r="Z666" i="5"/>
  <c r="AH666" i="5"/>
  <c r="AR666" i="5"/>
  <c r="AY666" i="5"/>
  <c r="AZ666" i="5"/>
  <c r="BB666" i="5"/>
  <c r="BC666" i="5"/>
  <c r="BE666" i="5"/>
  <c r="BF666" i="5"/>
  <c r="BI666" i="5"/>
  <c r="BJ666" i="5"/>
  <c r="BL666" i="5"/>
  <c r="BM666" i="5"/>
  <c r="BQ666" i="5"/>
  <c r="BR666" i="5"/>
  <c r="BT666" i="5"/>
  <c r="BU666" i="5"/>
  <c r="CA666" i="5"/>
  <c r="CB666" i="5"/>
  <c r="CJ666" i="5"/>
  <c r="CP666" i="5"/>
  <c r="DA666" i="5"/>
  <c r="DJ666" i="5"/>
  <c r="DK666" i="5"/>
  <c r="DN666" i="5"/>
  <c r="DY666" i="5"/>
  <c r="EB666" i="5"/>
  <c r="EC666" i="5"/>
  <c r="EE666" i="5"/>
  <c r="E667" i="5"/>
  <c r="L667" i="5"/>
  <c r="N667" i="5"/>
  <c r="Z667" i="5"/>
  <c r="AH667" i="5"/>
  <c r="AI667" i="5"/>
  <c r="AK667" i="5"/>
  <c r="AL667" i="5"/>
  <c r="AQ667" i="5"/>
  <c r="AR667" i="5"/>
  <c r="AY667" i="5"/>
  <c r="AZ667" i="5"/>
  <c r="BB667" i="5"/>
  <c r="BC667" i="5"/>
  <c r="BE667" i="5"/>
  <c r="BF667" i="5"/>
  <c r="BI667" i="5"/>
  <c r="BJ667" i="5"/>
  <c r="BL667" i="5"/>
  <c r="BM667" i="5"/>
  <c r="BQ667" i="5"/>
  <c r="BR667" i="5"/>
  <c r="BT667" i="5"/>
  <c r="BU667" i="5"/>
  <c r="CA667" i="5"/>
  <c r="CB667" i="5"/>
  <c r="CJ667" i="5"/>
  <c r="CP667" i="5"/>
  <c r="CQ667" i="5"/>
  <c r="CT667" i="5"/>
  <c r="DA667" i="5"/>
  <c r="DJ667" i="5"/>
  <c r="DK667" i="5"/>
  <c r="DN667" i="5"/>
  <c r="DO667" i="5"/>
  <c r="DS667" i="5"/>
  <c r="DT667" i="5"/>
  <c r="DX667" i="5"/>
  <c r="DY667" i="5"/>
  <c r="EB667" i="5"/>
  <c r="EC667" i="5"/>
  <c r="EE667" i="5"/>
  <c r="E668" i="5"/>
  <c r="O668" i="5"/>
  <c r="Y668" i="5"/>
  <c r="Z668" i="5"/>
  <c r="AH668" i="5"/>
  <c r="AL668" i="5"/>
  <c r="AQ668" i="5"/>
  <c r="AR668" i="5"/>
  <c r="AY668" i="5"/>
  <c r="AZ668" i="5"/>
  <c r="BB668" i="5"/>
  <c r="BC668" i="5"/>
  <c r="BE668" i="5"/>
  <c r="BF668" i="5"/>
  <c r="BI668" i="5"/>
  <c r="BJ668" i="5"/>
  <c r="BL668" i="5"/>
  <c r="BM668" i="5"/>
  <c r="BQ668" i="5"/>
  <c r="BR668" i="5"/>
  <c r="BT668" i="5"/>
  <c r="CB668" i="5"/>
  <c r="CJ668" i="5"/>
  <c r="CP668" i="5"/>
  <c r="CQ668" i="5"/>
  <c r="CT668" i="5"/>
  <c r="DA668" i="5"/>
  <c r="DJ668" i="5"/>
  <c r="DK668" i="5"/>
  <c r="DN668" i="5"/>
  <c r="DO668" i="5"/>
  <c r="DS668" i="5"/>
  <c r="DT668" i="5"/>
  <c r="DX668" i="5"/>
  <c r="DY668" i="5"/>
  <c r="EB668" i="5"/>
  <c r="EC668" i="5"/>
  <c r="EE668" i="5"/>
  <c r="E669" i="5"/>
  <c r="F669" i="5"/>
  <c r="L669" i="5"/>
  <c r="N669" i="5"/>
  <c r="O669" i="5"/>
  <c r="Y669" i="5"/>
  <c r="Z669" i="5"/>
  <c r="AH669" i="5"/>
  <c r="AI669" i="5"/>
  <c r="AK669" i="5"/>
  <c r="AL669" i="5"/>
  <c r="AQ669" i="5"/>
  <c r="AR669" i="5"/>
  <c r="AY669" i="5"/>
  <c r="AZ669" i="5"/>
  <c r="BB669" i="5"/>
  <c r="BC669" i="5"/>
  <c r="BE669" i="5"/>
  <c r="BF669" i="5"/>
  <c r="BI669" i="5"/>
  <c r="BJ669" i="5"/>
  <c r="BL669" i="5"/>
  <c r="BM669" i="5"/>
  <c r="BQ669" i="5"/>
  <c r="BR669" i="5"/>
  <c r="BT669" i="5"/>
  <c r="CB669" i="5"/>
  <c r="CJ669" i="5"/>
  <c r="CP669" i="5"/>
  <c r="CQ669" i="5"/>
  <c r="CT669" i="5"/>
  <c r="DA669" i="5"/>
  <c r="DJ669" i="5"/>
  <c r="DK669" i="5"/>
  <c r="DN669" i="5"/>
  <c r="DO669" i="5"/>
  <c r="DS669" i="5"/>
  <c r="DT669" i="5"/>
  <c r="DX669" i="5"/>
  <c r="DY669" i="5"/>
  <c r="EB669" i="5"/>
  <c r="EC669" i="5"/>
  <c r="EE669" i="5"/>
  <c r="E670" i="5"/>
  <c r="L670" i="5"/>
  <c r="N670" i="5"/>
  <c r="Z670" i="5"/>
  <c r="AH670" i="5"/>
  <c r="AI670" i="5"/>
  <c r="AK670" i="5"/>
  <c r="AL670" i="5"/>
  <c r="AQ670" i="5"/>
  <c r="AR670" i="5"/>
  <c r="AY670" i="5"/>
  <c r="AZ670" i="5"/>
  <c r="BB670" i="5"/>
  <c r="BC670" i="5"/>
  <c r="BE670" i="5"/>
  <c r="BF670" i="5"/>
  <c r="BI670" i="5"/>
  <c r="BJ670" i="5"/>
  <c r="BL670" i="5"/>
  <c r="BM670" i="5"/>
  <c r="BQ670" i="5"/>
  <c r="BR670" i="5"/>
  <c r="BT670" i="5"/>
  <c r="BU670" i="5"/>
  <c r="CA670" i="5"/>
  <c r="CB670" i="5"/>
  <c r="CJ670" i="5"/>
  <c r="CP670" i="5"/>
  <c r="CQ670" i="5"/>
  <c r="CT670" i="5"/>
  <c r="DA670" i="5"/>
  <c r="DJ670" i="5"/>
  <c r="DK670" i="5"/>
  <c r="DN670" i="5"/>
  <c r="DO670" i="5"/>
  <c r="DS670" i="5"/>
  <c r="DT670" i="5"/>
  <c r="DX670" i="5"/>
  <c r="DY670" i="5"/>
  <c r="EB670" i="5"/>
  <c r="EC670" i="5"/>
  <c r="EE670" i="5"/>
  <c r="E671" i="5"/>
  <c r="F671" i="5"/>
  <c r="L671" i="5"/>
  <c r="N671" i="5"/>
  <c r="Z671" i="5"/>
  <c r="AH671" i="5"/>
  <c r="AI671" i="5"/>
  <c r="AK671" i="5"/>
  <c r="AL671" i="5"/>
  <c r="AQ671" i="5"/>
  <c r="AR671" i="5"/>
  <c r="AY671" i="5"/>
  <c r="AZ671" i="5"/>
  <c r="BB671" i="5"/>
  <c r="BC671" i="5"/>
  <c r="BE671" i="5"/>
  <c r="BF671" i="5"/>
  <c r="BI671" i="5"/>
  <c r="BJ671" i="5"/>
  <c r="BL671" i="5"/>
  <c r="BM671" i="5"/>
  <c r="BQ671" i="5"/>
  <c r="BR671" i="5"/>
  <c r="BT671" i="5"/>
  <c r="BU671" i="5"/>
  <c r="CA671" i="5"/>
  <c r="CB671" i="5"/>
  <c r="CJ671" i="5"/>
  <c r="CP671" i="5"/>
  <c r="CQ671" i="5"/>
  <c r="CT671" i="5"/>
  <c r="DA671" i="5"/>
  <c r="DJ671" i="5"/>
  <c r="DK671" i="5"/>
  <c r="DN671" i="5"/>
  <c r="DO671" i="5"/>
  <c r="DS671" i="5"/>
  <c r="DT671" i="5"/>
  <c r="DX671" i="5"/>
  <c r="DY671" i="5"/>
  <c r="EB671" i="5"/>
  <c r="EC671" i="5"/>
  <c r="EE671" i="5"/>
  <c r="F672" i="5"/>
  <c r="L672" i="5"/>
  <c r="N672" i="5"/>
  <c r="O672" i="5"/>
  <c r="Y672" i="5"/>
  <c r="Z672" i="5"/>
  <c r="AH672" i="5"/>
  <c r="AI672" i="5"/>
  <c r="AK672" i="5"/>
  <c r="AL672" i="5"/>
  <c r="AQ672" i="5"/>
  <c r="AR672" i="5"/>
  <c r="AY672" i="5"/>
  <c r="AZ672" i="5"/>
  <c r="BB672" i="5"/>
  <c r="BC672" i="5"/>
  <c r="BE672" i="5"/>
  <c r="BF672" i="5"/>
  <c r="BI672" i="5"/>
  <c r="BJ672" i="5"/>
  <c r="BL672" i="5"/>
  <c r="BM672" i="5"/>
  <c r="BQ672" i="5"/>
  <c r="BR672" i="5"/>
  <c r="BT672" i="5"/>
  <c r="BU672" i="5"/>
  <c r="CA672" i="5"/>
  <c r="CB672" i="5"/>
  <c r="CJ672" i="5"/>
  <c r="CP672" i="5"/>
  <c r="CQ672" i="5"/>
  <c r="CT672" i="5"/>
  <c r="DA672" i="5"/>
  <c r="DJ672" i="5"/>
  <c r="DK672" i="5"/>
  <c r="DN672" i="5"/>
  <c r="DO672" i="5"/>
  <c r="DS672" i="5"/>
  <c r="DT672" i="5"/>
  <c r="DX672" i="5"/>
  <c r="DY672" i="5"/>
  <c r="EB672" i="5"/>
  <c r="EC672" i="5"/>
  <c r="EE672" i="5"/>
  <c r="E673" i="5"/>
  <c r="F673" i="5"/>
  <c r="L673" i="5"/>
  <c r="N673" i="5"/>
  <c r="O673" i="5"/>
  <c r="Y673" i="5"/>
  <c r="Z673" i="5"/>
  <c r="AH673" i="5"/>
  <c r="AI673" i="5"/>
  <c r="AK673" i="5"/>
  <c r="AL673" i="5"/>
  <c r="AQ673" i="5"/>
  <c r="AR673" i="5"/>
  <c r="AY673" i="5"/>
  <c r="AZ673" i="5"/>
  <c r="BB673" i="5"/>
  <c r="BF673" i="5"/>
  <c r="BI673" i="5"/>
  <c r="BJ673" i="5"/>
  <c r="BL673" i="5"/>
  <c r="BM673" i="5"/>
  <c r="BQ673" i="5"/>
  <c r="BR673" i="5"/>
  <c r="BT673" i="5"/>
  <c r="BU673" i="5"/>
  <c r="CA673" i="5"/>
  <c r="CJ673" i="5"/>
  <c r="CP673" i="5"/>
  <c r="CQ673" i="5"/>
  <c r="CT673" i="5"/>
  <c r="DA673" i="5"/>
  <c r="DJ673" i="5"/>
  <c r="DT673" i="5"/>
  <c r="DX673" i="5"/>
  <c r="DY673" i="5"/>
  <c r="EB673" i="5"/>
  <c r="EC673" i="5"/>
  <c r="EE673" i="5"/>
  <c r="E674" i="5"/>
  <c r="F674" i="5"/>
  <c r="L674" i="5"/>
  <c r="N674" i="5"/>
  <c r="O674" i="5"/>
  <c r="Y674" i="5"/>
  <c r="Z674" i="5"/>
  <c r="AH674" i="5"/>
  <c r="AI674" i="5"/>
  <c r="AK674" i="5"/>
  <c r="AL674" i="5"/>
  <c r="AQ674" i="5"/>
  <c r="AR674" i="5"/>
  <c r="AY674" i="5"/>
  <c r="BC674" i="5"/>
  <c r="BE674" i="5"/>
  <c r="BF674" i="5"/>
  <c r="BI674" i="5"/>
  <c r="BJ674" i="5"/>
  <c r="BL674" i="5"/>
  <c r="BM674" i="5"/>
  <c r="BQ674" i="5"/>
  <c r="BR674" i="5"/>
  <c r="BT674" i="5"/>
  <c r="BU674" i="5"/>
  <c r="CA674" i="5"/>
  <c r="CB674" i="5"/>
  <c r="CJ674" i="5"/>
  <c r="CP674" i="5"/>
  <c r="CQ674" i="5"/>
  <c r="CT674" i="5"/>
  <c r="DA674" i="5"/>
  <c r="DJ674" i="5"/>
  <c r="DK674" i="5"/>
  <c r="DN674" i="5"/>
  <c r="DT674" i="5"/>
  <c r="DX674" i="5"/>
  <c r="DY674" i="5"/>
  <c r="EB674" i="5"/>
  <c r="EC674" i="5"/>
  <c r="EE674" i="5"/>
  <c r="F675" i="5"/>
  <c r="L675" i="5"/>
  <c r="N675" i="5"/>
  <c r="O675" i="5"/>
  <c r="Y675" i="5"/>
  <c r="Z675" i="5"/>
  <c r="AH675" i="5"/>
  <c r="AI675" i="5"/>
  <c r="AK675" i="5"/>
  <c r="AL675" i="5"/>
  <c r="AQ675" i="5"/>
  <c r="AR675" i="5"/>
  <c r="AY675" i="5"/>
  <c r="AZ675" i="5"/>
  <c r="BB675" i="5"/>
  <c r="BC675" i="5"/>
  <c r="BE675" i="5"/>
  <c r="BF675" i="5"/>
  <c r="BI675" i="5"/>
  <c r="BJ675" i="5"/>
  <c r="BL675" i="5"/>
  <c r="BM675" i="5"/>
  <c r="BQ675" i="5"/>
  <c r="BR675" i="5"/>
  <c r="BT675" i="5"/>
  <c r="BU675" i="5"/>
  <c r="CA675" i="5"/>
  <c r="CB675" i="5"/>
  <c r="CJ675" i="5"/>
  <c r="CP675" i="5"/>
  <c r="CQ675" i="5"/>
  <c r="CT675" i="5"/>
  <c r="DA675" i="5"/>
  <c r="DJ675" i="5"/>
  <c r="DK675" i="5"/>
  <c r="DN675" i="5"/>
  <c r="DO675" i="5"/>
  <c r="DS675" i="5"/>
  <c r="DT675" i="5"/>
  <c r="DX675" i="5"/>
  <c r="DY675" i="5"/>
  <c r="EB675" i="5"/>
  <c r="EC675" i="5"/>
  <c r="EE675" i="5"/>
  <c r="E676" i="5"/>
  <c r="F676" i="5"/>
  <c r="L676" i="5"/>
  <c r="N676" i="5"/>
  <c r="O676" i="5"/>
  <c r="Y676" i="5"/>
  <c r="Z676" i="5"/>
  <c r="AH676" i="5"/>
  <c r="AI676" i="5"/>
  <c r="AK676" i="5"/>
  <c r="AL676" i="5"/>
  <c r="AQ676" i="5"/>
  <c r="AR676" i="5"/>
  <c r="AY676" i="5"/>
  <c r="AZ676" i="5"/>
  <c r="BB676" i="5"/>
  <c r="BC676" i="5"/>
  <c r="BE676" i="5"/>
  <c r="BF676" i="5"/>
  <c r="BI676" i="5"/>
  <c r="BJ676" i="5"/>
  <c r="BL676" i="5"/>
  <c r="BM676" i="5"/>
  <c r="BQ676" i="5"/>
  <c r="CJ676" i="5"/>
  <c r="CP676" i="5"/>
  <c r="CQ676" i="5"/>
  <c r="CT676" i="5"/>
  <c r="DA676" i="5"/>
  <c r="DJ676" i="5"/>
  <c r="DK676" i="5"/>
  <c r="DN676" i="5"/>
  <c r="DO676" i="5"/>
  <c r="DS676" i="5"/>
  <c r="DT676" i="5"/>
  <c r="DX676" i="5"/>
  <c r="DY676" i="5"/>
  <c r="EB676" i="5"/>
  <c r="EC676" i="5"/>
  <c r="EE676" i="5"/>
  <c r="F677" i="5"/>
  <c r="L677" i="5"/>
  <c r="N677" i="5"/>
  <c r="O677" i="5"/>
  <c r="Y677" i="5"/>
  <c r="Z677" i="5"/>
  <c r="AH677" i="5"/>
  <c r="AI677" i="5"/>
  <c r="AK677" i="5"/>
  <c r="AL677" i="5"/>
  <c r="AQ677" i="5"/>
  <c r="AR677" i="5"/>
  <c r="AY677" i="5"/>
  <c r="AZ677" i="5"/>
  <c r="BB677" i="5"/>
  <c r="BC677" i="5"/>
  <c r="BE677" i="5"/>
  <c r="BF677" i="5"/>
  <c r="BI677" i="5"/>
  <c r="BJ677" i="5"/>
  <c r="BL677" i="5"/>
  <c r="BR677" i="5"/>
  <c r="BT677" i="5"/>
  <c r="BU677" i="5"/>
  <c r="CA677" i="5"/>
  <c r="CB677" i="5"/>
  <c r="CJ677" i="5"/>
  <c r="CP677" i="5"/>
  <c r="CQ677" i="5"/>
  <c r="CT677" i="5"/>
  <c r="DA677" i="5"/>
  <c r="DJ677" i="5"/>
  <c r="DK677" i="5"/>
  <c r="DN677" i="5"/>
  <c r="DO677" i="5"/>
  <c r="DS677" i="5"/>
  <c r="DT677" i="5"/>
  <c r="DX677" i="5"/>
  <c r="DY677" i="5"/>
  <c r="EB677" i="5"/>
  <c r="EC677" i="5"/>
  <c r="EE677" i="5"/>
  <c r="F678" i="5"/>
  <c r="L678" i="5"/>
  <c r="N678" i="5"/>
  <c r="O678" i="5"/>
  <c r="Y678" i="5"/>
  <c r="Z678" i="5"/>
  <c r="AH678" i="5"/>
  <c r="AI678" i="5"/>
  <c r="AK678" i="5"/>
  <c r="AL678" i="5"/>
  <c r="AQ678" i="5"/>
  <c r="AR678" i="5"/>
  <c r="AY678" i="5"/>
  <c r="AZ678" i="5"/>
  <c r="BB678" i="5"/>
  <c r="BC678" i="5"/>
  <c r="BE678" i="5"/>
  <c r="BF678" i="5"/>
  <c r="BI678" i="5"/>
  <c r="BJ678" i="5"/>
  <c r="BL678" i="5"/>
  <c r="BM678" i="5"/>
  <c r="BQ678" i="5"/>
  <c r="BU678" i="5"/>
  <c r="CA678" i="5"/>
  <c r="CB678" i="5"/>
  <c r="CJ678" i="5"/>
  <c r="CP678" i="5"/>
  <c r="CQ678" i="5"/>
  <c r="CT678" i="5"/>
  <c r="DA678" i="5"/>
  <c r="DJ678" i="5"/>
  <c r="DK678" i="5"/>
  <c r="DN678" i="5"/>
  <c r="DO678" i="5"/>
  <c r="DS678" i="5"/>
  <c r="DT678" i="5"/>
  <c r="DX678" i="5"/>
  <c r="DY678" i="5"/>
  <c r="EB678" i="5"/>
  <c r="EC678" i="5"/>
  <c r="EE678" i="5"/>
  <c r="E679" i="5"/>
  <c r="F679" i="5"/>
  <c r="L679" i="5"/>
  <c r="N679" i="5"/>
  <c r="AI679" i="5"/>
  <c r="AK679" i="5"/>
  <c r="AL679" i="5"/>
  <c r="AQ679" i="5"/>
  <c r="AR679" i="5"/>
  <c r="AY679" i="5"/>
  <c r="AZ679" i="5"/>
  <c r="BB679" i="5"/>
  <c r="BC679" i="5"/>
  <c r="BE679" i="5"/>
  <c r="BF679" i="5"/>
  <c r="BI679" i="5"/>
  <c r="BM679" i="5"/>
  <c r="BQ679" i="5"/>
  <c r="BU679" i="5"/>
  <c r="CA679" i="5"/>
  <c r="CB679" i="5"/>
  <c r="CJ679" i="5"/>
  <c r="CP679" i="5"/>
  <c r="CQ679" i="5"/>
  <c r="CT679" i="5"/>
  <c r="DA679" i="5"/>
  <c r="DJ679" i="5"/>
  <c r="DK679" i="5"/>
  <c r="DN679" i="5"/>
  <c r="DO679" i="5"/>
  <c r="DS679" i="5"/>
  <c r="DT679" i="5"/>
  <c r="DX679" i="5"/>
  <c r="DY679" i="5"/>
  <c r="EB679" i="5"/>
  <c r="EC679" i="5"/>
  <c r="EE679" i="5"/>
  <c r="E680" i="5"/>
  <c r="F680" i="5"/>
  <c r="L680" i="5"/>
  <c r="N680" i="5"/>
  <c r="O680" i="5"/>
  <c r="Y680" i="5"/>
  <c r="Z680" i="5"/>
  <c r="AH680" i="5"/>
  <c r="AI680" i="5"/>
  <c r="AK680" i="5"/>
  <c r="AL680" i="5"/>
  <c r="AQ680" i="5"/>
  <c r="AR680" i="5"/>
  <c r="AY680" i="5"/>
  <c r="BC680" i="5"/>
  <c r="BE680" i="5"/>
  <c r="BF680" i="5"/>
  <c r="BI680" i="5"/>
  <c r="BM680" i="5"/>
  <c r="BQ680" i="5"/>
  <c r="BR680" i="5"/>
  <c r="BT680" i="5"/>
  <c r="BU680" i="5"/>
  <c r="CA680" i="5"/>
  <c r="CB680" i="5"/>
  <c r="DA680" i="5"/>
  <c r="DJ680" i="5"/>
  <c r="DK680" i="5"/>
  <c r="DN680" i="5"/>
  <c r="DO680" i="5"/>
  <c r="DS680" i="5"/>
  <c r="DT680" i="5"/>
  <c r="DX680" i="5"/>
  <c r="DY680" i="5"/>
  <c r="EB680" i="5"/>
  <c r="EC680" i="5"/>
  <c r="EE680" i="5"/>
  <c r="E681" i="5"/>
  <c r="F681" i="5"/>
  <c r="L681" i="5"/>
  <c r="N681" i="5"/>
  <c r="O681" i="5"/>
  <c r="Y681" i="5"/>
  <c r="Z681" i="5"/>
  <c r="AH681" i="5"/>
  <c r="AI681" i="5"/>
  <c r="AK681" i="5"/>
  <c r="AL681" i="5"/>
  <c r="AQ681" i="5"/>
  <c r="AR681" i="5"/>
  <c r="AY681" i="5"/>
  <c r="AZ681" i="5"/>
  <c r="BB681" i="5"/>
  <c r="BC681" i="5"/>
  <c r="BE681" i="5"/>
  <c r="BF681" i="5"/>
  <c r="BI681" i="5"/>
  <c r="BJ681" i="5"/>
  <c r="BL681" i="5"/>
  <c r="BM681" i="5"/>
  <c r="BQ681" i="5"/>
  <c r="BR681" i="5"/>
  <c r="BT681" i="5"/>
  <c r="BU681" i="5"/>
  <c r="CA681" i="5"/>
  <c r="CJ681" i="5"/>
  <c r="CQ681" i="5"/>
  <c r="CT681" i="5"/>
  <c r="DA681" i="5"/>
  <c r="DJ681" i="5"/>
  <c r="DK681" i="5"/>
  <c r="DN681" i="5"/>
  <c r="DO681" i="5"/>
  <c r="DS681" i="5"/>
  <c r="DT681" i="5"/>
  <c r="DX681" i="5"/>
  <c r="DY681" i="5"/>
  <c r="EB681" i="5"/>
  <c r="EC681" i="5"/>
  <c r="EE681" i="5"/>
  <c r="E682" i="5"/>
  <c r="L682" i="5"/>
  <c r="N682" i="5"/>
  <c r="O682" i="5"/>
  <c r="Y682" i="5"/>
  <c r="Z682" i="5"/>
  <c r="AH682" i="5"/>
  <c r="AI682" i="5"/>
  <c r="AK682" i="5"/>
  <c r="AL682" i="5"/>
  <c r="AQ682" i="5"/>
  <c r="AR682" i="5"/>
  <c r="AY682" i="5"/>
  <c r="BC682" i="5"/>
  <c r="BE682" i="5"/>
  <c r="BF682" i="5"/>
  <c r="BI682" i="5"/>
  <c r="BJ682" i="5"/>
  <c r="BL682" i="5"/>
  <c r="BM682" i="5"/>
  <c r="BQ682" i="5"/>
  <c r="BR682" i="5"/>
  <c r="BT682" i="5"/>
  <c r="BU682" i="5"/>
  <c r="CA682" i="5"/>
  <c r="CJ682" i="5"/>
  <c r="CP682" i="5"/>
  <c r="CQ682" i="5"/>
  <c r="CT682" i="5"/>
  <c r="DA682" i="5"/>
  <c r="DJ682" i="5"/>
  <c r="DK682" i="5"/>
  <c r="DN682" i="5"/>
  <c r="DO682" i="5"/>
  <c r="DS682" i="5"/>
  <c r="DT682" i="5"/>
  <c r="DX682" i="5"/>
  <c r="DY682" i="5"/>
  <c r="EB682" i="5"/>
  <c r="EC682" i="5"/>
  <c r="EE682" i="5"/>
  <c r="F683" i="5"/>
  <c r="L683" i="5"/>
  <c r="N683" i="5"/>
  <c r="O683" i="5"/>
  <c r="Y683" i="5"/>
  <c r="Z683" i="5"/>
  <c r="AH683" i="5"/>
  <c r="AI683" i="5"/>
  <c r="AK683" i="5"/>
  <c r="AL683" i="5"/>
  <c r="AQ683" i="5"/>
  <c r="AR683" i="5"/>
  <c r="AY683" i="5"/>
  <c r="AZ683" i="5"/>
  <c r="BB683" i="5"/>
  <c r="BC683" i="5"/>
  <c r="BE683" i="5"/>
  <c r="BF683" i="5"/>
  <c r="BI683" i="5"/>
  <c r="BJ683" i="5"/>
  <c r="BL683" i="5"/>
  <c r="BM683" i="5"/>
  <c r="BQ683" i="5"/>
  <c r="BR683" i="5"/>
  <c r="BT683" i="5"/>
  <c r="BU683" i="5"/>
  <c r="CA683" i="5"/>
  <c r="CB683" i="5"/>
  <c r="CJ683" i="5"/>
  <c r="CP683" i="5"/>
  <c r="CQ683" i="5"/>
  <c r="CT683" i="5"/>
  <c r="DA683" i="5"/>
  <c r="DJ683" i="5"/>
  <c r="DK683" i="5"/>
  <c r="DN683" i="5"/>
  <c r="DO683" i="5"/>
  <c r="DS683" i="5"/>
  <c r="DT683" i="5"/>
  <c r="DX683" i="5"/>
  <c r="DY683" i="5"/>
  <c r="EB683" i="5"/>
  <c r="EC683" i="5"/>
  <c r="EE683" i="5"/>
  <c r="D684" i="5"/>
  <c r="F684" i="5"/>
  <c r="L684" i="5"/>
  <c r="N684" i="5"/>
  <c r="O684" i="5"/>
  <c r="Y684" i="5"/>
  <c r="Z684" i="5"/>
  <c r="AH684" i="5"/>
  <c r="AI684" i="5"/>
  <c r="AK684" i="5"/>
  <c r="AL684" i="5"/>
  <c r="AQ684" i="5"/>
  <c r="AR684" i="5"/>
  <c r="AY684" i="5"/>
  <c r="AZ684" i="5"/>
  <c r="BB684" i="5"/>
  <c r="BC684" i="5"/>
  <c r="BE684" i="5"/>
  <c r="BF684" i="5"/>
  <c r="BI684" i="5"/>
  <c r="BJ684" i="5"/>
  <c r="BL684" i="5"/>
  <c r="BM684" i="5"/>
  <c r="BQ684" i="5"/>
  <c r="BR684" i="5"/>
  <c r="BT684" i="5"/>
  <c r="BU684" i="5"/>
  <c r="CA684" i="5"/>
  <c r="CB684" i="5"/>
  <c r="CJ684" i="5"/>
  <c r="CP684" i="5"/>
  <c r="CQ684" i="5"/>
  <c r="CT684" i="5"/>
  <c r="DA684" i="5"/>
  <c r="DJ684" i="5"/>
  <c r="DO684" i="5"/>
  <c r="DS684" i="5"/>
  <c r="DT684" i="5"/>
  <c r="DX684" i="5"/>
  <c r="DY684" i="5"/>
  <c r="EB684" i="5"/>
  <c r="EC684" i="5"/>
  <c r="EE684" i="5"/>
  <c r="E685" i="5"/>
  <c r="L685" i="5"/>
  <c r="N685" i="5"/>
  <c r="O685" i="5"/>
  <c r="Y685" i="5"/>
  <c r="Z685" i="5"/>
  <c r="AH685" i="5"/>
  <c r="AI685" i="5"/>
  <c r="AK685" i="5"/>
  <c r="AL685" i="5"/>
  <c r="AQ685" i="5"/>
  <c r="AR685" i="5"/>
  <c r="AY685" i="5"/>
  <c r="BF685" i="5"/>
  <c r="BI685" i="5"/>
  <c r="BJ685" i="5"/>
  <c r="BL685" i="5"/>
  <c r="BM685" i="5"/>
  <c r="BQ685" i="5"/>
  <c r="BR685" i="5"/>
  <c r="BT685" i="5"/>
  <c r="BU685" i="5"/>
  <c r="CA685" i="5"/>
  <c r="CB685" i="5"/>
  <c r="CJ685" i="5"/>
  <c r="CP685" i="5"/>
  <c r="CQ685" i="5"/>
  <c r="CT685" i="5"/>
  <c r="DA685" i="5"/>
  <c r="DJ685" i="5"/>
  <c r="DK685" i="5"/>
  <c r="DN685" i="5"/>
  <c r="DO685" i="5"/>
  <c r="DS685" i="5"/>
  <c r="DY685" i="5"/>
  <c r="EB685" i="5"/>
  <c r="EC685" i="5"/>
  <c r="EE685" i="5"/>
  <c r="E686" i="5"/>
  <c r="L686" i="5"/>
  <c r="N686" i="5"/>
  <c r="O686" i="5"/>
  <c r="Y686" i="5"/>
  <c r="Z686" i="5"/>
  <c r="AH686" i="5"/>
  <c r="AI686" i="5"/>
  <c r="AK686" i="5"/>
  <c r="AL686" i="5"/>
  <c r="AQ686" i="5"/>
  <c r="AR686" i="5"/>
  <c r="AY686" i="5"/>
  <c r="AZ686" i="5"/>
  <c r="BB686" i="5"/>
  <c r="BC686" i="5"/>
  <c r="BE686" i="5"/>
  <c r="BF686" i="5"/>
  <c r="BI686" i="5"/>
  <c r="BJ686" i="5"/>
  <c r="BL686" i="5"/>
  <c r="BM686" i="5"/>
  <c r="BQ686" i="5"/>
  <c r="BR686" i="5"/>
  <c r="BT686" i="5"/>
  <c r="BU686" i="5"/>
  <c r="CA686" i="5"/>
  <c r="CB686" i="5"/>
  <c r="CJ686" i="5"/>
  <c r="CP686" i="5"/>
  <c r="CQ686" i="5"/>
  <c r="CT686" i="5"/>
  <c r="DA686" i="5"/>
  <c r="DJ686" i="5"/>
  <c r="DK686" i="5"/>
  <c r="DN686" i="5"/>
  <c r="DT686" i="5"/>
  <c r="DX686" i="5"/>
  <c r="DY686" i="5"/>
  <c r="EB686" i="5"/>
  <c r="EC686" i="5"/>
  <c r="EE686" i="5"/>
  <c r="F687" i="5"/>
  <c r="L687" i="5"/>
  <c r="N687" i="5"/>
  <c r="O687" i="5"/>
  <c r="Y687" i="5"/>
  <c r="Z687" i="5"/>
  <c r="AH687" i="5"/>
  <c r="AI687" i="5"/>
  <c r="AK687" i="5"/>
  <c r="AL687" i="5"/>
  <c r="AQ687" i="5"/>
  <c r="AR687" i="5"/>
  <c r="AY687" i="5"/>
  <c r="AZ687" i="5"/>
  <c r="BB687" i="5"/>
  <c r="BC687" i="5"/>
  <c r="BE687" i="5"/>
  <c r="BF687" i="5"/>
  <c r="BI687" i="5"/>
  <c r="BJ687" i="5"/>
  <c r="BL687" i="5"/>
  <c r="BM687" i="5"/>
  <c r="BQ687" i="5"/>
  <c r="BR687" i="5"/>
  <c r="BT687" i="5"/>
  <c r="BU687" i="5"/>
  <c r="CA687" i="5"/>
  <c r="CB687" i="5"/>
  <c r="CJ687" i="5"/>
  <c r="CP687" i="5"/>
  <c r="CQ687" i="5"/>
  <c r="CT687" i="5"/>
  <c r="DA687" i="5"/>
  <c r="DJ687" i="5"/>
  <c r="DK687" i="5"/>
  <c r="DN687" i="5"/>
  <c r="DO687" i="5"/>
  <c r="DS687" i="5"/>
  <c r="DT687" i="5"/>
  <c r="DX687" i="5"/>
  <c r="DY687" i="5"/>
  <c r="EB687" i="5"/>
  <c r="EC687" i="5"/>
  <c r="EE687" i="5"/>
  <c r="F688" i="5"/>
  <c r="L688" i="5"/>
  <c r="N688" i="5"/>
  <c r="O688" i="5"/>
  <c r="Y688" i="5"/>
  <c r="Z688" i="5"/>
  <c r="AH688" i="5"/>
  <c r="AI688" i="5"/>
  <c r="AK688" i="5"/>
  <c r="AL688" i="5"/>
  <c r="AQ688" i="5"/>
  <c r="AR688" i="5"/>
  <c r="AY688" i="5"/>
  <c r="AZ688" i="5"/>
  <c r="BB688" i="5"/>
  <c r="BC688" i="5"/>
  <c r="BE688" i="5"/>
  <c r="BF688" i="5"/>
  <c r="BI688" i="5"/>
  <c r="BJ688" i="5"/>
  <c r="BL688" i="5"/>
  <c r="BM688" i="5"/>
  <c r="BQ688" i="5"/>
  <c r="BR688" i="5"/>
  <c r="BT688" i="5"/>
  <c r="BU688" i="5"/>
  <c r="CA688" i="5"/>
  <c r="CB688" i="5"/>
  <c r="CJ688" i="5"/>
  <c r="CP688" i="5"/>
  <c r="CQ688" i="5"/>
  <c r="CT688" i="5"/>
  <c r="DA688" i="5"/>
  <c r="DJ688" i="5"/>
  <c r="DK688" i="5"/>
  <c r="DN688" i="5"/>
  <c r="DO688" i="5"/>
  <c r="DS688" i="5"/>
  <c r="DT688" i="5"/>
  <c r="DX688" i="5"/>
  <c r="DY688" i="5"/>
  <c r="EB688" i="5"/>
  <c r="EC688" i="5"/>
  <c r="EE688" i="5"/>
  <c r="F689" i="5"/>
  <c r="L689" i="5"/>
  <c r="N689" i="5"/>
  <c r="O689" i="5"/>
  <c r="Y689" i="5"/>
  <c r="Z689" i="5"/>
  <c r="AH689" i="5"/>
  <c r="AI689" i="5"/>
  <c r="AK689" i="5"/>
  <c r="AL689" i="5"/>
  <c r="AQ689" i="5"/>
  <c r="AR689" i="5"/>
  <c r="AY689" i="5"/>
  <c r="AZ689" i="5"/>
  <c r="BB689" i="5"/>
  <c r="BC689" i="5"/>
  <c r="BE689" i="5"/>
  <c r="BF689" i="5"/>
  <c r="BI689" i="5"/>
  <c r="BJ689" i="5"/>
  <c r="BL689" i="5"/>
  <c r="BM689" i="5"/>
  <c r="BQ689" i="5"/>
  <c r="BR689" i="5"/>
  <c r="BT689" i="5"/>
  <c r="BU689" i="5"/>
  <c r="CA689" i="5"/>
  <c r="CB689" i="5"/>
  <c r="CJ689" i="5"/>
  <c r="CP689" i="5"/>
  <c r="CQ689" i="5"/>
  <c r="CT689" i="5"/>
  <c r="DA689" i="5"/>
  <c r="DJ689" i="5"/>
  <c r="DK689" i="5"/>
  <c r="DN689" i="5"/>
  <c r="DO689" i="5"/>
  <c r="DS689" i="5"/>
  <c r="DT689" i="5"/>
  <c r="DX689" i="5"/>
  <c r="DY689" i="5"/>
  <c r="EB689" i="5"/>
  <c r="EC689" i="5"/>
  <c r="EE689" i="5"/>
  <c r="D690" i="5"/>
  <c r="F690" i="5"/>
  <c r="L690" i="5"/>
  <c r="N690" i="5"/>
  <c r="O690" i="5"/>
  <c r="Y690" i="5"/>
  <c r="Z690" i="5"/>
  <c r="AH690" i="5"/>
  <c r="AI690" i="5"/>
  <c r="AK690" i="5"/>
  <c r="AL690" i="5"/>
  <c r="AQ690" i="5"/>
  <c r="AR690" i="5"/>
  <c r="AY690" i="5"/>
  <c r="AZ690" i="5"/>
  <c r="BB690" i="5"/>
  <c r="BC690" i="5"/>
  <c r="BE690" i="5"/>
  <c r="BF690" i="5"/>
  <c r="BI690" i="5"/>
  <c r="BJ690" i="5"/>
  <c r="BL690" i="5"/>
  <c r="BM690" i="5"/>
  <c r="BQ690" i="5"/>
  <c r="BR690" i="5"/>
  <c r="BT690" i="5"/>
  <c r="BU690" i="5"/>
  <c r="CA690" i="5"/>
  <c r="CB690" i="5"/>
  <c r="CJ690" i="5"/>
  <c r="CP690" i="5"/>
  <c r="CQ690" i="5"/>
  <c r="CT690" i="5"/>
  <c r="DA690" i="5"/>
  <c r="DJ690" i="5"/>
  <c r="DK690" i="5"/>
  <c r="DN690" i="5"/>
  <c r="DO690" i="5"/>
  <c r="DS690" i="5"/>
  <c r="DT690" i="5"/>
  <c r="DX690" i="5"/>
  <c r="DY690" i="5"/>
  <c r="EB690" i="5"/>
  <c r="EC690" i="5"/>
  <c r="EE690" i="5"/>
  <c r="E4" i="4"/>
  <c r="E5" i="4"/>
  <c r="E6" i="4"/>
  <c r="E7" i="4"/>
  <c r="E8" i="4"/>
  <c r="E9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82" i="4"/>
  <c r="E83" i="4"/>
  <c r="E84" i="4"/>
  <c r="E85" i="4"/>
  <c r="E86" i="4"/>
  <c r="E87" i="4"/>
  <c r="E88" i="4"/>
  <c r="E89" i="4"/>
  <c r="E90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C227" i="4"/>
  <c r="D227" i="4"/>
  <c r="D228" i="4" s="1"/>
  <c r="C231" i="4"/>
  <c r="D231" i="4"/>
  <c r="H231" i="4"/>
  <c r="I231" i="4"/>
  <c r="L231" i="4"/>
  <c r="M231" i="4"/>
  <c r="P231" i="4"/>
  <c r="Q231" i="4"/>
  <c r="T231" i="4"/>
  <c r="U231" i="4"/>
  <c r="V231" i="4"/>
  <c r="W231" i="4"/>
  <c r="X231" i="4"/>
  <c r="Y231" i="4"/>
  <c r="AA231" i="4"/>
  <c r="AB231" i="4"/>
  <c r="AC231" i="4"/>
  <c r="C232" i="4"/>
  <c r="D232" i="4"/>
  <c r="H232" i="4"/>
  <c r="I232" i="4"/>
  <c r="L232" i="4"/>
  <c r="M232" i="4"/>
  <c r="P232" i="4"/>
  <c r="Q232" i="4"/>
  <c r="T232" i="4"/>
  <c r="U232" i="4"/>
  <c r="V232" i="4"/>
  <c r="W232" i="4"/>
  <c r="X232" i="4"/>
  <c r="Y232" i="4"/>
  <c r="AA232" i="4"/>
  <c r="AB232" i="4"/>
  <c r="AC232" i="4"/>
  <c r="C233" i="4"/>
  <c r="D233" i="4"/>
  <c r="H233" i="4"/>
  <c r="I233" i="4"/>
  <c r="L233" i="4"/>
  <c r="M233" i="4"/>
  <c r="P233" i="4"/>
  <c r="Q233" i="4"/>
  <c r="T233" i="4"/>
  <c r="U233" i="4"/>
  <c r="V233" i="4"/>
  <c r="W233" i="4"/>
  <c r="X233" i="4"/>
  <c r="Y233" i="4"/>
  <c r="AA233" i="4"/>
  <c r="AB233" i="4"/>
  <c r="AC233" i="4"/>
  <c r="C234" i="4"/>
  <c r="D234" i="4"/>
  <c r="H234" i="4"/>
  <c r="I234" i="4"/>
  <c r="L234" i="4"/>
  <c r="M234" i="4"/>
  <c r="P234" i="4"/>
  <c r="Q234" i="4"/>
  <c r="T234" i="4"/>
  <c r="U234" i="4"/>
  <c r="V234" i="4"/>
  <c r="W234" i="4"/>
  <c r="X234" i="4"/>
  <c r="Y234" i="4"/>
  <c r="AA234" i="4"/>
  <c r="AB234" i="4"/>
  <c r="AC234" i="4"/>
  <c r="C235" i="4"/>
  <c r="D235" i="4"/>
  <c r="H235" i="4"/>
  <c r="I235" i="4"/>
  <c r="L235" i="4"/>
  <c r="M235" i="4"/>
  <c r="P235" i="4"/>
  <c r="Q235" i="4"/>
  <c r="T235" i="4"/>
  <c r="U235" i="4"/>
  <c r="V235" i="4"/>
  <c r="W235" i="4"/>
  <c r="X235" i="4"/>
  <c r="Y235" i="4"/>
  <c r="AA235" i="4"/>
  <c r="AB235" i="4"/>
  <c r="AC235" i="4"/>
  <c r="C236" i="4"/>
  <c r="D236" i="4"/>
  <c r="H236" i="4"/>
  <c r="I236" i="4"/>
  <c r="L236" i="4"/>
  <c r="M236" i="4"/>
  <c r="P236" i="4"/>
  <c r="Q236" i="4"/>
  <c r="T236" i="4"/>
  <c r="U236" i="4"/>
  <c r="V236" i="4"/>
  <c r="W236" i="4"/>
  <c r="X236" i="4"/>
  <c r="Y236" i="4"/>
  <c r="AA236" i="4"/>
  <c r="AB236" i="4"/>
  <c r="AC236" i="4"/>
  <c r="C237" i="4"/>
  <c r="D237" i="4"/>
  <c r="H237" i="4"/>
  <c r="I237" i="4"/>
  <c r="L237" i="4"/>
  <c r="M237" i="4"/>
  <c r="P237" i="4"/>
  <c r="Q237" i="4"/>
  <c r="T237" i="4"/>
  <c r="U237" i="4"/>
  <c r="V237" i="4"/>
  <c r="W237" i="4"/>
  <c r="X237" i="4"/>
  <c r="Y237" i="4"/>
  <c r="AA237" i="4"/>
  <c r="AB237" i="4"/>
  <c r="AC237" i="4"/>
  <c r="C238" i="4"/>
  <c r="D238" i="4"/>
  <c r="H238" i="4"/>
  <c r="I238" i="4"/>
  <c r="L238" i="4"/>
  <c r="M238" i="4"/>
  <c r="P238" i="4"/>
  <c r="Q238" i="4"/>
  <c r="T238" i="4"/>
  <c r="U238" i="4"/>
  <c r="V238" i="4"/>
  <c r="W238" i="4"/>
  <c r="X238" i="4"/>
  <c r="Y238" i="4"/>
  <c r="AA238" i="4"/>
  <c r="AB238" i="4"/>
  <c r="AC238" i="4"/>
  <c r="D239" i="4"/>
  <c r="H239" i="4"/>
  <c r="I239" i="4"/>
  <c r="L239" i="4"/>
  <c r="M239" i="4"/>
  <c r="P239" i="4"/>
  <c r="Q239" i="4"/>
  <c r="T239" i="4"/>
  <c r="U239" i="4"/>
  <c r="V239" i="4"/>
  <c r="W239" i="4"/>
  <c r="X239" i="4"/>
  <c r="Y239" i="4"/>
  <c r="AA239" i="4"/>
  <c r="AB239" i="4"/>
  <c r="AC239" i="4"/>
  <c r="C240" i="4"/>
  <c r="H240" i="4"/>
  <c r="I240" i="4"/>
  <c r="L240" i="4"/>
  <c r="M240" i="4"/>
  <c r="P240" i="4"/>
  <c r="Q240" i="4"/>
  <c r="T240" i="4"/>
  <c r="U240" i="4"/>
  <c r="V240" i="4"/>
  <c r="W240" i="4"/>
  <c r="X240" i="4"/>
  <c r="Y240" i="4"/>
  <c r="AA240" i="4"/>
  <c r="AB240" i="4"/>
  <c r="AC240" i="4"/>
  <c r="C241" i="4"/>
  <c r="D241" i="4"/>
  <c r="H241" i="4"/>
  <c r="I241" i="4"/>
  <c r="L241" i="4"/>
  <c r="M241" i="4"/>
  <c r="P241" i="4"/>
  <c r="Q241" i="4"/>
  <c r="T241" i="4"/>
  <c r="U241" i="4"/>
  <c r="V241" i="4"/>
  <c r="W241" i="4"/>
  <c r="X241" i="4"/>
  <c r="Y241" i="4"/>
  <c r="AA241" i="4"/>
  <c r="AB241" i="4"/>
  <c r="AC241" i="4"/>
  <c r="C242" i="4"/>
  <c r="D242" i="4"/>
  <c r="H242" i="4"/>
  <c r="I242" i="4"/>
  <c r="L242" i="4"/>
  <c r="M242" i="4"/>
  <c r="P242" i="4"/>
  <c r="Q242" i="4"/>
  <c r="T242" i="4"/>
  <c r="U242" i="4"/>
  <c r="V242" i="4"/>
  <c r="W242" i="4"/>
  <c r="X242" i="4"/>
  <c r="Y242" i="4"/>
  <c r="AA242" i="4"/>
  <c r="AB242" i="4"/>
  <c r="AC242" i="4"/>
  <c r="E5" i="3"/>
  <c r="E6" i="3"/>
  <c r="E7" i="3"/>
  <c r="E8" i="3"/>
  <c r="E9" i="3"/>
  <c r="E10" i="3"/>
  <c r="E11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C45" i="3"/>
  <c r="E47" i="3" s="1"/>
  <c r="D45" i="3"/>
  <c r="D46" i="3" s="1"/>
  <c r="G45" i="3"/>
  <c r="G46" i="3" s="1"/>
  <c r="D49" i="3"/>
  <c r="C50" i="3"/>
  <c r="D50" i="3"/>
  <c r="C51" i="3"/>
  <c r="D51" i="3"/>
  <c r="C52" i="3"/>
  <c r="D52" i="3"/>
  <c r="C53" i="3"/>
  <c r="D53" i="3"/>
  <c r="C54" i="3"/>
  <c r="D54" i="3"/>
  <c r="C55" i="3"/>
  <c r="D55" i="3"/>
  <c r="C56" i="3"/>
  <c r="D56" i="3"/>
  <c r="C57" i="3"/>
  <c r="D57" i="3"/>
  <c r="C58" i="3"/>
  <c r="D58" i="3"/>
  <c r="C59" i="3"/>
  <c r="D59" i="3"/>
  <c r="C60" i="3"/>
  <c r="D60" i="3"/>
  <c r="C61" i="3"/>
  <c r="D61" i="3"/>
  <c r="C62" i="3"/>
  <c r="D62" i="3"/>
  <c r="C63" i="3"/>
  <c r="D63" i="3"/>
  <c r="C64" i="3"/>
  <c r="D64" i="3"/>
  <c r="C65" i="3"/>
  <c r="D65" i="3"/>
  <c r="C66" i="3"/>
  <c r="D66" i="3"/>
  <c r="C67" i="3"/>
  <c r="D67" i="3"/>
  <c r="E127" i="2"/>
  <c r="C128" i="2"/>
  <c r="E130" i="2" s="1"/>
  <c r="D128" i="2"/>
  <c r="G128" i="2"/>
  <c r="G129" i="2" s="1"/>
  <c r="I128" i="2"/>
  <c r="I129" i="2" s="1"/>
  <c r="J128" i="2"/>
  <c r="J129" i="2" s="1"/>
  <c r="L128" i="2"/>
  <c r="L129" i="2" s="1"/>
  <c r="O128" i="2"/>
  <c r="O129" i="2" s="1"/>
  <c r="P128" i="2"/>
  <c r="P129" i="2" s="1"/>
  <c r="Q128" i="2"/>
  <c r="Q129" i="2" s="1"/>
  <c r="R128" i="2"/>
  <c r="R129" i="2" s="1"/>
  <c r="T128" i="2"/>
  <c r="T129" i="2" s="1"/>
  <c r="V128" i="2"/>
  <c r="V129" i="2" s="1"/>
  <c r="W128" i="2"/>
  <c r="W129" i="2" s="1"/>
  <c r="X128" i="2"/>
  <c r="X129" i="2" s="1"/>
  <c r="AD128" i="2"/>
  <c r="AD129" i="2" s="1"/>
  <c r="AE128" i="2"/>
  <c r="AE129" i="2" s="1"/>
  <c r="AF128" i="2"/>
  <c r="AF129" i="2" s="1"/>
  <c r="AJ128" i="2"/>
  <c r="AJ129" i="2" s="1"/>
  <c r="AK128" i="2"/>
  <c r="AK129" i="2" s="1"/>
  <c r="AL128" i="2"/>
  <c r="AL129" i="2" s="1"/>
  <c r="AO128" i="2"/>
  <c r="AO129" i="2" s="1"/>
  <c r="AP128" i="2"/>
  <c r="AP129" i="2" s="1"/>
  <c r="AQ128" i="2"/>
  <c r="AQ129" i="2" s="1"/>
  <c r="AR128" i="2"/>
  <c r="AR129" i="2" s="1"/>
  <c r="AT128" i="2"/>
  <c r="AT129" i="2" s="1"/>
  <c r="AU128" i="2"/>
  <c r="AU129" i="2" s="1"/>
  <c r="AV128" i="2"/>
  <c r="AV129" i="2" s="1"/>
  <c r="AW128" i="2"/>
  <c r="AW129" i="2" s="1"/>
  <c r="AX128" i="2"/>
  <c r="AX129" i="2" s="1"/>
  <c r="BC128" i="2"/>
  <c r="BC129" i="2" s="1"/>
  <c r="BD128" i="2"/>
  <c r="BD129" i="2" s="1"/>
  <c r="BJ128" i="2"/>
  <c r="BJ129" i="2" s="1"/>
  <c r="BK128" i="2"/>
  <c r="BK129" i="2" s="1"/>
  <c r="CG128" i="2"/>
  <c r="CG129" i="2" s="1"/>
  <c r="CH128" i="2"/>
  <c r="CH129" i="2" s="1"/>
  <c r="CI128" i="2"/>
  <c r="CI129" i="2" s="1"/>
  <c r="CT128" i="2"/>
  <c r="CT129" i="2" s="1"/>
  <c r="CV128" i="2"/>
  <c r="CV129" i="2" s="1"/>
  <c r="CW128" i="2"/>
  <c r="CW129" i="2" s="1"/>
  <c r="DA128" i="2"/>
  <c r="DA129" i="2" s="1"/>
  <c r="DB128" i="2"/>
  <c r="DB129" i="2" s="1"/>
  <c r="DD128" i="2"/>
  <c r="DD129" i="2" s="1"/>
  <c r="DF128" i="2"/>
  <c r="DF129" i="2" s="1"/>
  <c r="DH128" i="2"/>
  <c r="DH129" i="2" s="1"/>
  <c r="DI128" i="2"/>
  <c r="DI129" i="2" s="1"/>
  <c r="DJ128" i="2"/>
  <c r="DJ129" i="2" s="1"/>
  <c r="DM128" i="2"/>
  <c r="DM129" i="2" s="1"/>
  <c r="DN128" i="2"/>
  <c r="DN129" i="2" s="1"/>
  <c r="DO128" i="2"/>
  <c r="DO129" i="2" s="1"/>
  <c r="DP128" i="2"/>
  <c r="DP129" i="2" s="1"/>
  <c r="DQ128" i="2"/>
  <c r="DQ129" i="2" s="1"/>
  <c r="C568" i="7"/>
  <c r="E570" i="7" s="1"/>
  <c r="G572" i="7"/>
  <c r="G573" i="7"/>
  <c r="G574" i="7"/>
  <c r="G575" i="7"/>
  <c r="G576" i="7"/>
  <c r="G577" i="7"/>
  <c r="G578" i="7"/>
  <c r="G579" i="7"/>
  <c r="G580" i="7"/>
  <c r="G581" i="7"/>
  <c r="G582" i="7"/>
  <c r="G583" i="7"/>
  <c r="G584" i="7"/>
  <c r="G585" i="7"/>
  <c r="G586" i="7"/>
  <c r="G587" i="7"/>
  <c r="G588" i="7"/>
  <c r="G589" i="7"/>
  <c r="G590" i="7"/>
  <c r="G591" i="7"/>
  <c r="G592" i="7"/>
  <c r="G593" i="7"/>
  <c r="G594" i="7"/>
  <c r="G595" i="7"/>
  <c r="G596" i="7"/>
  <c r="G597" i="7"/>
  <c r="G598" i="7"/>
  <c r="G599" i="7"/>
  <c r="E600" i="7"/>
  <c r="G600" i="7"/>
  <c r="G601" i="7"/>
  <c r="G602" i="7"/>
  <c r="G603" i="7"/>
  <c r="E604" i="7"/>
  <c r="G604" i="7"/>
  <c r="G605" i="7"/>
  <c r="G606" i="7"/>
  <c r="G607" i="7"/>
  <c r="G608" i="7"/>
  <c r="G609" i="7"/>
  <c r="G610" i="7"/>
  <c r="G611" i="7"/>
  <c r="G612" i="7"/>
  <c r="G613" i="7"/>
  <c r="G614" i="7"/>
  <c r="G615" i="7"/>
  <c r="G616" i="7"/>
  <c r="G617" i="7"/>
  <c r="G618" i="7"/>
  <c r="G619" i="7"/>
  <c r="G620" i="7"/>
  <c r="G621" i="7"/>
  <c r="G622" i="7"/>
  <c r="G623" i="7"/>
  <c r="G624" i="7"/>
  <c r="G625" i="7"/>
  <c r="G626" i="7"/>
  <c r="G627" i="7"/>
  <c r="G628" i="7"/>
  <c r="G629" i="7"/>
  <c r="G630" i="7"/>
  <c r="G631" i="7"/>
  <c r="G632" i="7"/>
  <c r="G633" i="7"/>
  <c r="G634" i="7"/>
  <c r="G635" i="7"/>
  <c r="G636" i="7"/>
  <c r="G637" i="7"/>
  <c r="G638" i="7"/>
  <c r="G639" i="7"/>
  <c r="G640" i="7"/>
  <c r="G641" i="7"/>
  <c r="G642" i="7"/>
  <c r="G643" i="7"/>
  <c r="G644" i="7"/>
  <c r="G645" i="7"/>
  <c r="G646" i="7"/>
  <c r="G647" i="7"/>
  <c r="E648" i="7"/>
  <c r="G648" i="7"/>
  <c r="G649" i="7"/>
  <c r="G650" i="7"/>
  <c r="G651" i="7"/>
  <c r="G652" i="7"/>
  <c r="G653" i="7"/>
  <c r="G654" i="7"/>
  <c r="G655" i="7"/>
  <c r="E656" i="7"/>
  <c r="G656" i="7"/>
  <c r="G657" i="7"/>
  <c r="G658" i="7"/>
  <c r="E659" i="7"/>
  <c r="G659" i="7"/>
  <c r="G660" i="7"/>
  <c r="G661" i="7"/>
  <c r="G662" i="7"/>
  <c r="G663" i="7"/>
  <c r="G664" i="7"/>
  <c r="G665" i="7"/>
  <c r="E666" i="7"/>
  <c r="G666" i="7"/>
  <c r="E667" i="7"/>
  <c r="G667" i="7"/>
  <c r="E668" i="7"/>
  <c r="G668" i="7"/>
  <c r="E669" i="7"/>
  <c r="G669" i="7"/>
  <c r="E670" i="7"/>
  <c r="G670" i="7"/>
  <c r="E671" i="7"/>
  <c r="G671" i="7"/>
  <c r="G672" i="7"/>
  <c r="E673" i="7"/>
  <c r="G673" i="7"/>
  <c r="E674" i="7"/>
  <c r="G674" i="7"/>
  <c r="E675" i="7"/>
  <c r="G675" i="7"/>
  <c r="E676" i="7"/>
  <c r="G676" i="7"/>
  <c r="E677" i="7"/>
  <c r="G677" i="7"/>
  <c r="E678" i="7"/>
  <c r="G678" i="7"/>
  <c r="E679" i="7"/>
  <c r="G679" i="7"/>
  <c r="E680" i="7"/>
  <c r="G680" i="7"/>
  <c r="E681" i="7"/>
  <c r="G681" i="7"/>
  <c r="E682" i="7"/>
  <c r="G682" i="7"/>
  <c r="E683" i="7"/>
  <c r="G683" i="7"/>
  <c r="G684" i="7"/>
  <c r="E685" i="7"/>
  <c r="G685" i="7"/>
  <c r="E686" i="7"/>
  <c r="G686" i="7"/>
  <c r="E687" i="7"/>
  <c r="G687" i="7"/>
  <c r="E688" i="7"/>
  <c r="G688" i="7"/>
  <c r="E689" i="7"/>
  <c r="G689" i="7"/>
  <c r="G690" i="7"/>
  <c r="E572" i="5"/>
  <c r="E646" i="5"/>
  <c r="E637" i="5"/>
  <c r="E614" i="5"/>
  <c r="E590" i="5"/>
  <c r="E586" i="5"/>
  <c r="E582" i="5"/>
  <c r="E578" i="5"/>
  <c r="E653" i="5"/>
  <c r="E634" i="5"/>
  <c r="E620" i="5"/>
  <c r="E615" i="5"/>
  <c r="E654" i="5"/>
  <c r="E643" i="5"/>
  <c r="E588" i="5"/>
  <c r="E661" i="5"/>
  <c r="E655" i="5"/>
  <c r="E618" i="5"/>
  <c r="E610" i="5"/>
  <c r="E606" i="5"/>
  <c r="E603" i="5"/>
  <c r="E634" i="6"/>
  <c r="E633" i="6"/>
  <c r="E675" i="6"/>
  <c r="E663" i="6"/>
  <c r="E662" i="6"/>
  <c r="E660" i="6"/>
  <c r="E659" i="6"/>
  <c r="E658" i="6"/>
  <c r="E654" i="6"/>
  <c r="E626" i="6"/>
  <c r="E625" i="6"/>
  <c r="E624" i="6"/>
  <c r="E615" i="6"/>
  <c r="E614" i="6"/>
  <c r="E611" i="6"/>
  <c r="E610" i="6"/>
  <c r="E576" i="6"/>
  <c r="E575" i="6"/>
  <c r="E574" i="6"/>
  <c r="E650" i="6"/>
  <c r="E649" i="6"/>
  <c r="E585" i="6"/>
  <c r="E665" i="6"/>
  <c r="E661" i="6"/>
  <c r="E657" i="6"/>
  <c r="E590" i="6"/>
  <c r="E573" i="6"/>
  <c r="E660" i="5"/>
  <c r="E658" i="5"/>
  <c r="E652" i="5"/>
  <c r="E648" i="5"/>
  <c r="E136" i="2"/>
  <c r="E638" i="5"/>
  <c r="E626" i="5"/>
  <c r="E623" i="5"/>
  <c r="E611" i="5"/>
  <c r="E607" i="5"/>
  <c r="E604" i="5"/>
  <c r="E594" i="5"/>
  <c r="E591" i="5"/>
  <c r="E587" i="5"/>
  <c r="E583" i="5"/>
  <c r="E579" i="5"/>
  <c r="E645" i="5"/>
  <c r="E642" i="5"/>
  <c r="E639" i="5"/>
  <c r="E635" i="5"/>
  <c r="E624" i="5"/>
  <c r="E616" i="5"/>
  <c r="E608" i="5"/>
  <c r="E601" i="5"/>
  <c r="E598" i="5"/>
  <c r="E595" i="5"/>
  <c r="E592" i="5"/>
  <c r="E580" i="5"/>
  <c r="E665" i="5"/>
  <c r="E659" i="5"/>
  <c r="E650" i="5"/>
  <c r="E640" i="5"/>
  <c r="E636" i="5"/>
  <c r="E621" i="5"/>
  <c r="E617" i="5"/>
  <c r="E613" i="5"/>
  <c r="E609" i="5"/>
  <c r="E602" i="5"/>
  <c r="E599" i="5"/>
  <c r="E596" i="5"/>
  <c r="E589" i="5"/>
  <c r="E585" i="5"/>
  <c r="E581" i="5"/>
  <c r="E577" i="5"/>
  <c r="E678" i="5"/>
  <c r="E663" i="5"/>
  <c r="E657" i="5"/>
  <c r="E651" i="5"/>
  <c r="E647" i="5"/>
  <c r="E633" i="5"/>
  <c r="E684" i="6"/>
  <c r="E573" i="5"/>
  <c r="E649" i="5"/>
  <c r="E678" i="6"/>
  <c r="E677" i="6"/>
  <c r="E664" i="6"/>
  <c r="E652" i="6"/>
  <c r="E651" i="6"/>
  <c r="E608" i="6"/>
  <c r="E607" i="6"/>
  <c r="E606" i="6"/>
  <c r="E599" i="6"/>
  <c r="E598" i="6"/>
  <c r="E580" i="6"/>
  <c r="E579" i="6"/>
  <c r="E578" i="6"/>
  <c r="E656" i="6"/>
  <c r="E655" i="6"/>
  <c r="E648" i="6"/>
  <c r="E647" i="6"/>
  <c r="E646" i="6"/>
  <c r="E638" i="6"/>
  <c r="E637" i="6"/>
  <c r="E630" i="6"/>
  <c r="E629" i="6"/>
  <c r="E603" i="6"/>
  <c r="E602" i="6"/>
  <c r="E584" i="6"/>
  <c r="E583" i="6"/>
  <c r="E572" i="6"/>
  <c r="E622" i="6"/>
  <c r="E621" i="6"/>
  <c r="E620" i="6"/>
  <c r="E619" i="6"/>
  <c r="E618" i="6"/>
  <c r="E617" i="6"/>
  <c r="E616" i="6"/>
  <c r="E672" i="7"/>
  <c r="E662" i="7"/>
  <c r="E646" i="7"/>
  <c r="E642" i="7"/>
  <c r="E638" i="7"/>
  <c r="E634" i="7"/>
  <c r="E630" i="7"/>
  <c r="E626" i="7"/>
  <c r="E622" i="7"/>
  <c r="E618" i="7"/>
  <c r="E614" i="7"/>
  <c r="E610" i="7"/>
  <c r="E606" i="7"/>
  <c r="E602" i="7"/>
  <c r="E578" i="7"/>
  <c r="E665" i="7"/>
  <c r="E661" i="7"/>
  <c r="E657" i="7"/>
  <c r="E653" i="7"/>
  <c r="E649" i="7"/>
  <c r="E645" i="7"/>
  <c r="E641" i="7"/>
  <c r="E637" i="7"/>
  <c r="E633" i="7"/>
  <c r="E629" i="7"/>
  <c r="E625" i="7"/>
  <c r="E621" i="7"/>
  <c r="E617" i="7"/>
  <c r="E613" i="7"/>
  <c r="E609" i="7"/>
  <c r="E605" i="7"/>
  <c r="E601" i="7"/>
  <c r="E593" i="7"/>
  <c r="E664" i="7"/>
  <c r="E660" i="7"/>
  <c r="E652" i="7"/>
  <c r="E644" i="7"/>
  <c r="E640" i="7"/>
  <c r="E636" i="7"/>
  <c r="E632" i="7"/>
  <c r="E628" i="7"/>
  <c r="E624" i="7"/>
  <c r="E620" i="7"/>
  <c r="E616" i="7"/>
  <c r="E612" i="7"/>
  <c r="E608" i="7"/>
  <c r="E663" i="7"/>
  <c r="E655" i="7"/>
  <c r="E651" i="7"/>
  <c r="E647" i="7"/>
  <c r="E643" i="7"/>
  <c r="E639" i="7"/>
  <c r="E635" i="7"/>
  <c r="E631" i="7"/>
  <c r="E627" i="7"/>
  <c r="E623" i="7"/>
  <c r="E619" i="7"/>
  <c r="E615" i="7"/>
  <c r="E611" i="7"/>
  <c r="E607" i="7"/>
  <c r="E603" i="7"/>
  <c r="E599" i="7"/>
  <c r="E587" i="7"/>
  <c r="E579" i="7"/>
  <c r="E575" i="7"/>
  <c r="L228" i="4"/>
  <c r="E574" i="7" l="1"/>
  <c r="E590" i="7"/>
  <c r="E591" i="7"/>
  <c r="E568" i="6"/>
  <c r="E570" i="6"/>
  <c r="E227" i="4"/>
  <c r="E582" i="7"/>
  <c r="E594" i="7"/>
  <c r="E595" i="7"/>
  <c r="E583" i="7"/>
  <c r="E577" i="7"/>
  <c r="E137" i="2"/>
  <c r="E147" i="2"/>
  <c r="E141" i="2"/>
  <c r="E143" i="2"/>
  <c r="E133" i="2"/>
  <c r="E132" i="2"/>
  <c r="E145" i="2"/>
  <c r="E569" i="7"/>
  <c r="E584" i="7"/>
  <c r="E568" i="5"/>
  <c r="E569" i="5"/>
  <c r="E228" i="4"/>
  <c r="E135" i="2"/>
  <c r="E139" i="2"/>
  <c r="E573" i="7"/>
  <c r="E581" i="7"/>
  <c r="E585" i="7"/>
  <c r="E589" i="7"/>
  <c r="E597" i="7"/>
  <c r="E596" i="7"/>
  <c r="E592" i="7"/>
  <c r="E568" i="7"/>
  <c r="E588" i="7"/>
  <c r="E653" i="6"/>
  <c r="E675" i="5"/>
  <c r="E662" i="5"/>
  <c r="E677" i="5"/>
  <c r="E672" i="5"/>
  <c r="E688" i="5"/>
  <c r="E644" i="5"/>
  <c r="E683" i="5"/>
  <c r="E600" i="5"/>
  <c r="E689" i="5"/>
  <c r="E574" i="5"/>
  <c r="E687" i="5"/>
  <c r="E627" i="5"/>
  <c r="E619" i="5"/>
  <c r="E584" i="5"/>
  <c r="E593" i="5"/>
  <c r="E576" i="5"/>
  <c r="E690" i="5"/>
  <c r="E629" i="5"/>
  <c r="E575" i="5"/>
  <c r="E656" i="5"/>
  <c r="E632" i="5"/>
  <c r="E628" i="5"/>
  <c r="E684" i="5"/>
  <c r="E664" i="5"/>
  <c r="E631" i="5"/>
  <c r="E622" i="5"/>
  <c r="E605" i="5"/>
  <c r="E597" i="5"/>
  <c r="E641" i="5"/>
  <c r="E630" i="5"/>
  <c r="E625" i="5"/>
  <c r="E612" i="5"/>
  <c r="E241" i="4"/>
  <c r="E240" i="4"/>
  <c r="E238" i="4"/>
  <c r="E236" i="4"/>
  <c r="E234" i="4"/>
  <c r="E229" i="4"/>
  <c r="E233" i="4"/>
  <c r="E231" i="4"/>
  <c r="E242" i="4"/>
  <c r="E237" i="4"/>
  <c r="E232" i="4"/>
  <c r="E239" i="4"/>
  <c r="E235" i="4"/>
  <c r="E63" i="3"/>
  <c r="E61" i="3"/>
  <c r="E54" i="3"/>
  <c r="E59" i="3"/>
  <c r="E57" i="3"/>
  <c r="E55" i="3"/>
  <c r="E53" i="3"/>
  <c r="E49" i="3"/>
  <c r="E51" i="3"/>
  <c r="E66" i="3"/>
  <c r="E62" i="3"/>
  <c r="E60" i="3"/>
  <c r="E58" i="3"/>
  <c r="E45" i="3"/>
  <c r="E64" i="3"/>
  <c r="E56" i="3"/>
  <c r="E52" i="3"/>
  <c r="E67" i="3"/>
  <c r="E65" i="3"/>
  <c r="E46" i="3"/>
  <c r="E50" i="3"/>
  <c r="E658" i="7"/>
  <c r="E650" i="7"/>
  <c r="E580" i="7"/>
  <c r="E576" i="7"/>
  <c r="E572" i="7"/>
  <c r="E690" i="7"/>
  <c r="E684" i="7"/>
  <c r="E654" i="7"/>
  <c r="E146" i="2"/>
  <c r="E144" i="2"/>
  <c r="E148" i="2"/>
  <c r="E142" i="2"/>
  <c r="E138" i="2"/>
  <c r="E134" i="2"/>
  <c r="E140" i="2"/>
  <c r="E128" i="2"/>
  <c r="E129" i="2"/>
</calcChain>
</file>

<file path=xl/sharedStrings.xml><?xml version="1.0" encoding="utf-8"?>
<sst xmlns="http://schemas.openxmlformats.org/spreadsheetml/2006/main" count="3509" uniqueCount="1425">
  <si>
    <t>TERRACE PARK A</t>
  </si>
  <si>
    <t>TERRACE PARK B</t>
  </si>
  <si>
    <t>WOODLAWN A</t>
  </si>
  <si>
    <t>WOODLAWN B</t>
  </si>
  <si>
    <t>TOTAL</t>
  </si>
  <si>
    <t>REGULAR</t>
  </si>
  <si>
    <t>ABSENTEE</t>
  </si>
  <si>
    <t>WARD 16 -1-</t>
  </si>
  <si>
    <t>DEER PK CTY -4-</t>
  </si>
  <si>
    <t>MILFORD CTY -3-</t>
  </si>
  <si>
    <t>ADDYSTON VIL -1-</t>
  </si>
  <si>
    <t>AMBERLEY VIL -4-</t>
  </si>
  <si>
    <t>ARLINGTON HGTS VIL -1-</t>
  </si>
  <si>
    <t>CLEVES VIL -2-</t>
  </si>
  <si>
    <t>GLENDALE VIL -2-</t>
  </si>
  <si>
    <t>NORTH BEND VIL -1-</t>
  </si>
  <si>
    <t>MILFORD SCH -1-</t>
  </si>
  <si>
    <t>FOR PK CTY -13-</t>
  </si>
  <si>
    <t>IND HILL CTY -6-</t>
  </si>
  <si>
    <t>NCH CTY -7-</t>
  </si>
  <si>
    <t>WYOMING CTY -5-</t>
  </si>
  <si>
    <t>DELHI TWP -19-</t>
  </si>
  <si>
    <t>GREEN TWP -43-</t>
  </si>
  <si>
    <t>HARRISON TWP -8-</t>
  </si>
  <si>
    <t>MIAMI TWP -12-</t>
  </si>
  <si>
    <t>SPRINGFIELD TWP -28-</t>
  </si>
  <si>
    <t>EVENDALE VIL -3-</t>
  </si>
  <si>
    <t>FAIRFAX VIL -1-</t>
  </si>
  <si>
    <t>GOLF MANOR VIL -2-</t>
  </si>
  <si>
    <t>GREENHILLS VIL -3-</t>
  </si>
  <si>
    <t>MARIEMONT VIL -2-</t>
  </si>
  <si>
    <t>NEWTOWN VIL -2-</t>
  </si>
  <si>
    <t>TERR PK VIL -2-</t>
  </si>
  <si>
    <t>MARIEMONT SCH -8-</t>
  </si>
  <si>
    <t>MT HEALTHY SCH -21-</t>
  </si>
  <si>
    <t>WINTON WDS SCH -22-</t>
  </si>
  <si>
    <t>WYOMING SCH -5-</t>
  </si>
  <si>
    <t>FINNEYTOWN SCH -10-</t>
  </si>
  <si>
    <t>OAKHILLS SCH -50-</t>
  </si>
  <si>
    <t>THREE RIVERS SCH -12-</t>
  </si>
  <si>
    <t>HARRISON UNINCORP -3-</t>
  </si>
  <si>
    <t>MIAMI UNINCORP -8-</t>
  </si>
  <si>
    <t>CITY OF BLUE ASH</t>
  </si>
  <si>
    <t xml:space="preserve">CITY OF FOREST PARK                 </t>
  </si>
  <si>
    <t>CITY OF HARRISON</t>
  </si>
  <si>
    <t>CITY OF INDIAN HILL</t>
  </si>
  <si>
    <t>CITY OF LOVELAND</t>
  </si>
  <si>
    <t>CITY OF MADEIRA</t>
  </si>
  <si>
    <t>CITY OF MILFORD</t>
  </si>
  <si>
    <t>CITY OF MONTGOMERY</t>
  </si>
  <si>
    <t>CITY OF NORTH COLLEGE HILL</t>
  </si>
  <si>
    <t>CITY OF NORWOOD</t>
  </si>
  <si>
    <t>CITY OF SPRINGDALE</t>
  </si>
  <si>
    <t>CITY OF WYOMING</t>
  </si>
  <si>
    <t>CITY OF CHEVIOT</t>
  </si>
  <si>
    <t>CITY OF MT. HEALTHY</t>
  </si>
  <si>
    <t>CITY OF READING</t>
  </si>
  <si>
    <t>CITY OF DEER PARK</t>
  </si>
  <si>
    <t>VILLAGE OF ADDYSTON</t>
  </si>
  <si>
    <t>VILLAGE OF AMBERLEY</t>
  </si>
  <si>
    <t>VILLAGE OF ARLINGTON HGTS</t>
  </si>
  <si>
    <t>VILLAGE OF CLEVES</t>
  </si>
  <si>
    <t>VILLAGE OF EVENDALE</t>
  </si>
  <si>
    <t>VILLAGE OF FAIRFAX</t>
  </si>
  <si>
    <t>VILLAGE OF GLENDALE</t>
  </si>
  <si>
    <t>VILLAGE OF GOLF MANOR</t>
  </si>
  <si>
    <t>VILLAGE OF LINCOLN HGTS</t>
  </si>
  <si>
    <t>VILLAGE OF LOCKLAND</t>
  </si>
  <si>
    <t>VILLAGE OF MARIEMONT</t>
  </si>
  <si>
    <t>VILLAGE OF NEWTOWN</t>
  </si>
  <si>
    <t>VILLAGE OF NORTH BEND</t>
  </si>
  <si>
    <t>VILLAGE OF WOODLAWN</t>
  </si>
  <si>
    <t>ANDERSON TOWNSHIP</t>
  </si>
  <si>
    <t>COLERAIN TOWNSHIP</t>
  </si>
  <si>
    <t>COLUMBIA TOWNSHIP</t>
  </si>
  <si>
    <t>CROSBY TOWNSHIP</t>
  </si>
  <si>
    <t>DELHI TOWNSHIP</t>
  </si>
  <si>
    <t>GREEN TOWNSHIP</t>
  </si>
  <si>
    <t>HARRISON TOWNSHIP</t>
  </si>
  <si>
    <t>MIAMI TOWNSHIP</t>
  </si>
  <si>
    <t>SPRINGFIELD TOWNSHIP</t>
  </si>
  <si>
    <t>SYCAMORE TOWNSHIP</t>
  </si>
  <si>
    <t>SYMMES TOWNSHIP</t>
  </si>
  <si>
    <t>WHITEWATER TOWNSHIP</t>
  </si>
  <si>
    <t>CINCINNATI CITY SCHOOL DISTRICT</t>
  </si>
  <si>
    <t>DEER PARK SCHOOL DISTRICT</t>
  </si>
  <si>
    <t>INDIAN HILL SCHOOL DISTRICT</t>
  </si>
  <si>
    <t>LOVELAND SCHOOL DISTRICT</t>
  </si>
  <si>
    <t>MADEIRA SCHOOL DISTRICT</t>
  </si>
  <si>
    <t>MARIEMONT SCHOOL DISTRICT</t>
  </si>
  <si>
    <t>MILFORD SCHOOL DISTRICT</t>
  </si>
  <si>
    <t>MT. HEALTHY SCHOOL DISTRICT</t>
  </si>
  <si>
    <t>NORTH COLLEGE HILL SCHOOL DISTRICT</t>
  </si>
  <si>
    <t>NORWOOD SCHOOL DISTRICT</t>
  </si>
  <si>
    <t>PRINCETON SCHOOL DISTRICT</t>
  </si>
  <si>
    <t>READING SCHOOL DISTRICT</t>
  </si>
  <si>
    <t>ST. BERNARD ELMWOOD PL.  SCHOOL DISTRICT</t>
  </si>
  <si>
    <t>SYCAMORE SCHOOL DISTRICT</t>
  </si>
  <si>
    <t>WINTON WOODS SCHOOL DISTRICT</t>
  </si>
  <si>
    <t>WYOMING SCHOOL DISTRICT</t>
  </si>
  <si>
    <t>HAMILTON CO EDUCATION SERVICE CENTER</t>
  </si>
  <si>
    <t>FINNEYTOWN LOCAL SCHOOL DISTRICT</t>
  </si>
  <si>
    <t>FOREST HILLS LOCAL SCHOOL DISTRICT</t>
  </si>
  <si>
    <t>NORTHWEST LOCAL SCHOOL DISTRICT</t>
  </si>
  <si>
    <t>OAK HILLS LOCAL  SCHOOL DISTRICT</t>
  </si>
  <si>
    <t>SOUTHWEST LOCAL SCHOOL DISTRICT</t>
  </si>
  <si>
    <t>THREE RIVERS LOCAL SCHOOL DISTRICT</t>
  </si>
  <si>
    <t>PRC #</t>
  </si>
  <si>
    <t>PRECINCT</t>
  </si>
  <si>
    <t>REGISTERED VOTERS TOTAL</t>
  </si>
  <si>
    <t>BALLOTS CAST TOTAL</t>
  </si>
  <si>
    <t>PERCENT</t>
  </si>
  <si>
    <t>YES</t>
  </si>
  <si>
    <t>NO</t>
  </si>
  <si>
    <t>FOR</t>
  </si>
  <si>
    <t>AGAINST</t>
  </si>
  <si>
    <t>AMBERLEY A</t>
  </si>
  <si>
    <t>AMBERLEY B</t>
  </si>
  <si>
    <t>AMBERLEY C</t>
  </si>
  <si>
    <t>AMBERLEY D</t>
  </si>
  <si>
    <t>ARLINGTON HGTS A</t>
  </si>
  <si>
    <t>FAIRFAX A</t>
  </si>
  <si>
    <t>ELMWOOD A</t>
  </si>
  <si>
    <t>EVENDALE A</t>
  </si>
  <si>
    <t>EVENDALE B</t>
  </si>
  <si>
    <t>EVENDALE C</t>
  </si>
  <si>
    <t>GLENDALE A</t>
  </si>
  <si>
    <t>GLENDALE B</t>
  </si>
  <si>
    <t>GOLF MANOR A</t>
  </si>
  <si>
    <t>GOLF MANOR B</t>
  </si>
  <si>
    <t>GREENHILLS A</t>
  </si>
  <si>
    <t>GREENHILLS B</t>
  </si>
  <si>
    <t>GREENHILLS C</t>
  </si>
  <si>
    <t>LINCOLN HGTS A</t>
  </si>
  <si>
    <t>LINCOLN HGTS B</t>
  </si>
  <si>
    <t>LOCKLAND A</t>
  </si>
  <si>
    <t>LOCKLAND B</t>
  </si>
  <si>
    <t>MARIEMONT A</t>
  </si>
  <si>
    <t>MARIEMONT B</t>
  </si>
  <si>
    <t>ADDYSTON A</t>
  </si>
  <si>
    <t>CLEVES A</t>
  </si>
  <si>
    <t>CLEVES B</t>
  </si>
  <si>
    <t>NORTH BEND A</t>
  </si>
  <si>
    <t>NEWTOWN A</t>
  </si>
  <si>
    <t>NEWTOWN B</t>
  </si>
  <si>
    <t>LOCKLAND LOCAL SCHOOL DISTRICT</t>
  </si>
  <si>
    <t>0101 CIN 1-A</t>
  </si>
  <si>
    <t>0102 CIN 1-B</t>
  </si>
  <si>
    <t>0103 CIN 1-C</t>
  </si>
  <si>
    <t>0104 CIN 1-D</t>
  </si>
  <si>
    <t>0105 CIN 1-E</t>
  </si>
  <si>
    <t>0106 CIN 1-F</t>
  </si>
  <si>
    <t>0107 CIN 1-G</t>
  </si>
  <si>
    <t>0108 CIN 1-H</t>
  </si>
  <si>
    <t>0109 CIN 1-I</t>
  </si>
  <si>
    <t>0110 CIN 1-J</t>
  </si>
  <si>
    <t>0111 CIN 1-K</t>
  </si>
  <si>
    <t>0112 CIN 1-L</t>
  </si>
  <si>
    <t>0113 CIN 1-M</t>
  </si>
  <si>
    <t>0201 CIN 2-A</t>
  </si>
  <si>
    <t>0202 CIN 2-B</t>
  </si>
  <si>
    <t>0203 CIN 2-C</t>
  </si>
  <si>
    <t>0204 CIN 2-D</t>
  </si>
  <si>
    <t>0205 CIN 2-E</t>
  </si>
  <si>
    <t>0206 CIN 2-F</t>
  </si>
  <si>
    <t>0207 CIN 2-G</t>
  </si>
  <si>
    <t>0208 CIN 2-H</t>
  </si>
  <si>
    <t>0209 CIN 2-I</t>
  </si>
  <si>
    <t>0210 CIN 2-J</t>
  </si>
  <si>
    <t>0211 CIN 2-K</t>
  </si>
  <si>
    <t>0301 CIN 3-A</t>
  </si>
  <si>
    <t>0302 CIN 3-B</t>
  </si>
  <si>
    <t>0303 CIN 3-C</t>
  </si>
  <si>
    <t>0304 CIN 3-D</t>
  </si>
  <si>
    <t>0305 CIN 3-E</t>
  </si>
  <si>
    <t>0401 CIN 4-A</t>
  </si>
  <si>
    <t>0402 CIN 4-B</t>
  </si>
  <si>
    <t>0403 CIN 4-C</t>
  </si>
  <si>
    <t>0404 CIN 4-D</t>
  </si>
  <si>
    <t>0405 CIN 4-E</t>
  </si>
  <si>
    <t>0406 CIN 4-F</t>
  </si>
  <si>
    <t>0407 CIN 4-G</t>
  </si>
  <si>
    <t>0408 CIN 4-H</t>
  </si>
  <si>
    <t>0501 CIN 5-A</t>
  </si>
  <si>
    <t>0502 CIN 5-B</t>
  </si>
  <si>
    <t>0503 CIN 5-C</t>
  </si>
  <si>
    <t>0504 CIN 5-D</t>
  </si>
  <si>
    <t>0505 CIN 5-E</t>
  </si>
  <si>
    <t>0506 CIN 5-F</t>
  </si>
  <si>
    <t>0507 CIN 5-G</t>
  </si>
  <si>
    <t>0508 CIN 5-H</t>
  </si>
  <si>
    <t>0509 CIN 5-I</t>
  </si>
  <si>
    <t>0601 CIN 6-A</t>
  </si>
  <si>
    <t>0602 CIN 6-B</t>
  </si>
  <si>
    <t>0603 CIN 6-C</t>
  </si>
  <si>
    <t>0604 CIN 6-D</t>
  </si>
  <si>
    <t>0701 CIN 7-A</t>
  </si>
  <si>
    <t>0702 CIN 7-B</t>
  </si>
  <si>
    <t>0703 CIN 7-C</t>
  </si>
  <si>
    <t>0704 CIN 7-D</t>
  </si>
  <si>
    <t>0705 CIN 7-E</t>
  </si>
  <si>
    <t>0706 CIN 7-F</t>
  </si>
  <si>
    <t>0707 CIN 7-G</t>
  </si>
  <si>
    <t>0708 CIN 7-H</t>
  </si>
  <si>
    <t>0709 CIN 7-I</t>
  </si>
  <si>
    <t>0710 CIN 7-J</t>
  </si>
  <si>
    <t>0801 CIN 8-A</t>
  </si>
  <si>
    <t>0802 CIN 8-B</t>
  </si>
  <si>
    <t>0803 CIN 8-C</t>
  </si>
  <si>
    <t>0804 CIN 8-D</t>
  </si>
  <si>
    <t>0901 CIN 9-A</t>
  </si>
  <si>
    <t>0902 CIN 9-B</t>
  </si>
  <si>
    <t>0903 CIN 9-C</t>
  </si>
  <si>
    <t>1001 CIN 10-A</t>
  </si>
  <si>
    <t>1002 CIN 10-B</t>
  </si>
  <si>
    <t>1101 CIN 11-A</t>
  </si>
  <si>
    <t>1102 CIN 11-B</t>
  </si>
  <si>
    <t>1103 CIN 11-C</t>
  </si>
  <si>
    <t>1201 CIN 12-A</t>
  </si>
  <si>
    <t>1202 CIN 12-B</t>
  </si>
  <si>
    <t>1203 CIN 12-C</t>
  </si>
  <si>
    <t>1301 CIN 13-A</t>
  </si>
  <si>
    <t>1302 CIN 13-B</t>
  </si>
  <si>
    <t>1303 CIN 13-C</t>
  </si>
  <si>
    <t>1304 CIN 13-D</t>
  </si>
  <si>
    <t>1305 CIN 13-E</t>
  </si>
  <si>
    <t>1306 CIN 13-F</t>
  </si>
  <si>
    <t>1401 CIN 14-A</t>
  </si>
  <si>
    <t>1402 CIN 14-B</t>
  </si>
  <si>
    <t>1403 CIN 14-C</t>
  </si>
  <si>
    <t>1404 CIN 14-D</t>
  </si>
  <si>
    <t>1405 CIN 14-E</t>
  </si>
  <si>
    <t>1406 CIN 14-F</t>
  </si>
  <si>
    <t>1407 CIN 14-G</t>
  </si>
  <si>
    <t>1408 CIN 14-H</t>
  </si>
  <si>
    <t>1409 CIN 14-I</t>
  </si>
  <si>
    <t>1501 CIN 15-A</t>
  </si>
  <si>
    <t>1502 CIN 15-B</t>
  </si>
  <si>
    <t>1503 CIN 15-C</t>
  </si>
  <si>
    <t>1504 CIN 15-D</t>
  </si>
  <si>
    <t>1505 CIN 15-E</t>
  </si>
  <si>
    <t>1506 CIN 15-F</t>
  </si>
  <si>
    <t>1507 CIN 15-G</t>
  </si>
  <si>
    <t>1508 CIN 15-H</t>
  </si>
  <si>
    <t>1509 CIN 15-I</t>
  </si>
  <si>
    <t>1510 CIN 15-J</t>
  </si>
  <si>
    <t>1601 CIN 16-A</t>
  </si>
  <si>
    <t>1701 CIN 17-A</t>
  </si>
  <si>
    <t>1702 CIN 17-B</t>
  </si>
  <si>
    <t>1703 CIN 17-C</t>
  </si>
  <si>
    <t>1801 CIN 18-A</t>
  </si>
  <si>
    <t>1802 CIN 18-B</t>
  </si>
  <si>
    <t>1901 CIN 19-A</t>
  </si>
  <si>
    <t>1902 CIN 19-B</t>
  </si>
  <si>
    <t>1903 CIN 19-C</t>
  </si>
  <si>
    <t>1904 CIN 19-D</t>
  </si>
  <si>
    <t>2001 CIN 20-A</t>
  </si>
  <si>
    <t>2002 CIN 20-B</t>
  </si>
  <si>
    <t>2003 CIN 20-C</t>
  </si>
  <si>
    <t>2004 CIN 20-D</t>
  </si>
  <si>
    <t>2101 CIN 21-A</t>
  </si>
  <si>
    <t>2102 CIN 21-B</t>
  </si>
  <si>
    <t>2103 CIN 21-C</t>
  </si>
  <si>
    <t>2104 CIN 21-D</t>
  </si>
  <si>
    <t>2201 CIN 22-A</t>
  </si>
  <si>
    <t>2202 CIN 22-B</t>
  </si>
  <si>
    <t>2203 CIN 22-C</t>
  </si>
  <si>
    <t>2301 CIN 23-A</t>
  </si>
  <si>
    <t>2302 CIN 23-B</t>
  </si>
  <si>
    <t>2303 CIN 23-C</t>
  </si>
  <si>
    <t>2304 CIN 23-D</t>
  </si>
  <si>
    <t>2305 CIN 23-E</t>
  </si>
  <si>
    <t>2306 CIN 23-F</t>
  </si>
  <si>
    <t>2307 CIN 23-G</t>
  </si>
  <si>
    <t>2308 CIN 23-H</t>
  </si>
  <si>
    <t>2309 CIN 23-I</t>
  </si>
  <si>
    <t>2310 CIN 23-J</t>
  </si>
  <si>
    <t>2311 CIN 23-K</t>
  </si>
  <si>
    <t>2312 CIN 23-L</t>
  </si>
  <si>
    <t>2313 CIN 23-M</t>
  </si>
  <si>
    <t>2314 CIN 23-N</t>
  </si>
  <si>
    <t>2315 CIN 23-O</t>
  </si>
  <si>
    <t>2316 CIN 23-P</t>
  </si>
  <si>
    <t>2317 CIN 23-Q</t>
  </si>
  <si>
    <t>2318 CIN 23-R</t>
  </si>
  <si>
    <t>2401 CIN 24-A</t>
  </si>
  <si>
    <t>2402 CIN 24-B</t>
  </si>
  <si>
    <t>2403 CIN 24-C</t>
  </si>
  <si>
    <t>2404 CIN 24-D</t>
  </si>
  <si>
    <t>2405 CIN 24-E</t>
  </si>
  <si>
    <t>2406 CIN 24-F</t>
  </si>
  <si>
    <t>2407 CIN 24-G</t>
  </si>
  <si>
    <t>2408 CIN 24-H</t>
  </si>
  <si>
    <t>2409 CIN 24-I</t>
  </si>
  <si>
    <t>2501 CIN 25-A</t>
  </si>
  <si>
    <t>2502 CIN 25-B</t>
  </si>
  <si>
    <t>2503 CIN 25-C</t>
  </si>
  <si>
    <t>2504 CIN 25-D</t>
  </si>
  <si>
    <t>2505 CIN 25-E</t>
  </si>
  <si>
    <t>2506 CIN 25-F</t>
  </si>
  <si>
    <t>2507 CIN 25-G</t>
  </si>
  <si>
    <t>2508 CIN 25-H</t>
  </si>
  <si>
    <t>2509 CIN 25-I</t>
  </si>
  <si>
    <t>2510 CIN 25-J</t>
  </si>
  <si>
    <t>2511 CIN 25-K</t>
  </si>
  <si>
    <t>2601 CIN 26-A</t>
  </si>
  <si>
    <t>2602 CIN 26-B</t>
  </si>
  <si>
    <t>2603 CIN 26-C</t>
  </si>
  <si>
    <t>2604 CIN 26-D</t>
  </si>
  <si>
    <t>2605 CIN 26-E</t>
  </si>
  <si>
    <t>2606 CIN 26-F</t>
  </si>
  <si>
    <t>2607 CIN 26-G</t>
  </si>
  <si>
    <t>2608 CIN 26-H</t>
  </si>
  <si>
    <t>2609 CIN 26-I</t>
  </si>
  <si>
    <t>2610 CIN 26-J</t>
  </si>
  <si>
    <t>2611 CIN 26-K</t>
  </si>
  <si>
    <t>2612 CIN 26-L</t>
  </si>
  <si>
    <t>2613 CIN 26-M</t>
  </si>
  <si>
    <t>2614 CIN 26-N</t>
  </si>
  <si>
    <t>2615 CIN 26-O</t>
  </si>
  <si>
    <t>2616 CIN 26-P</t>
  </si>
  <si>
    <t>2811 BLUE 1-A</t>
  </si>
  <si>
    <t>2812 BLUE 1-B</t>
  </si>
  <si>
    <t>2821 BLUE 2-A</t>
  </si>
  <si>
    <t>2822 BLUE 2-B</t>
  </si>
  <si>
    <t>2823 BLUE 2-C</t>
  </si>
  <si>
    <t>2831 BLUE 3-A</t>
  </si>
  <si>
    <t>2832 BLUE 3-B</t>
  </si>
  <si>
    <t>2841 BLUE 4-A</t>
  </si>
  <si>
    <t>2851 BLUE 5-A</t>
  </si>
  <si>
    <t>2852 BLUE 5-B</t>
  </si>
  <si>
    <t>2911 CHEV 1-A</t>
  </si>
  <si>
    <t>2921 CHEV 2-A</t>
  </si>
  <si>
    <t>2931 CHEV 3-A</t>
  </si>
  <si>
    <t>2941 CHEV 4-A</t>
  </si>
  <si>
    <t>3111 DR PK 1-A</t>
  </si>
  <si>
    <t>3121 DR PK 2-A</t>
  </si>
  <si>
    <t>3131 DR PK 3-A</t>
  </si>
  <si>
    <t>3141 DR PK 4-A</t>
  </si>
  <si>
    <t>3201 FR PK A</t>
  </si>
  <si>
    <t>3202 FR PK B</t>
  </si>
  <si>
    <t>3203 FR PK C</t>
  </si>
  <si>
    <t>3204 FR PK D</t>
  </si>
  <si>
    <t>3205 FR PK E</t>
  </si>
  <si>
    <t>3206 FR PK F</t>
  </si>
  <si>
    <t>3207 FR PK G</t>
  </si>
  <si>
    <t>3208 FR PK H</t>
  </si>
  <si>
    <t>3209 FR PK I</t>
  </si>
  <si>
    <t>3210 FR PK J</t>
  </si>
  <si>
    <t>3211 FR PK K</t>
  </si>
  <si>
    <t>3212 FR PK L</t>
  </si>
  <si>
    <t>3213 FR PK M</t>
  </si>
  <si>
    <t>3401 HARR A</t>
  </si>
  <si>
    <t>3402 HARR B</t>
  </si>
  <si>
    <t>3403 HARR C</t>
  </si>
  <si>
    <t>3404 HARR D</t>
  </si>
  <si>
    <t>3405 HARR E</t>
  </si>
  <si>
    <t>3501 IND HLL A</t>
  </si>
  <si>
    <t>3502 IND HLL B</t>
  </si>
  <si>
    <t>3503 IND HLL C</t>
  </si>
  <si>
    <t>3504 IND HLL D</t>
  </si>
  <si>
    <t>3505 IND HLL E</t>
  </si>
  <si>
    <t>3506 IND HLL F</t>
  </si>
  <si>
    <t>3701 LOVE A</t>
  </si>
  <si>
    <t>3702 LOVE B</t>
  </si>
  <si>
    <t>3703 LOVE C</t>
  </si>
  <si>
    <t>3704 LOVE D</t>
  </si>
  <si>
    <t>3705 LOVE E</t>
  </si>
  <si>
    <t>3706 LOVE F</t>
  </si>
  <si>
    <t>3707 LOVE G</t>
  </si>
  <si>
    <t>3801 MADRA A</t>
  </si>
  <si>
    <t>3802 MADRA B</t>
  </si>
  <si>
    <t>3803 MADRA C</t>
  </si>
  <si>
    <t>3804 MADRA D</t>
  </si>
  <si>
    <t>3805 MADRA E</t>
  </si>
  <si>
    <t>3806 MADRA F</t>
  </si>
  <si>
    <t>3807 MADRA G</t>
  </si>
  <si>
    <t>3808 MADRA H</t>
  </si>
  <si>
    <t>4001 MONT A</t>
  </si>
  <si>
    <t>4002 MONT B</t>
  </si>
  <si>
    <t>4003 MONT C</t>
  </si>
  <si>
    <t>4004 MONT D</t>
  </si>
  <si>
    <t>4005 MONT E</t>
  </si>
  <si>
    <t>4006 MONT F</t>
  </si>
  <si>
    <t>4007 MONT G</t>
  </si>
  <si>
    <t>4008 MONT H</t>
  </si>
  <si>
    <t>4009 MONT I</t>
  </si>
  <si>
    <t>4111 MTHY 1-A</t>
  </si>
  <si>
    <t>4121 MTHY 2-A</t>
  </si>
  <si>
    <t>4131 MTHY 3-A</t>
  </si>
  <si>
    <t>4141 MTHY 4-A</t>
  </si>
  <si>
    <t>4311 NCH 1-A</t>
  </si>
  <si>
    <t>4312 NCH 1-B</t>
  </si>
  <si>
    <t>4321 NCH 2-A</t>
  </si>
  <si>
    <t>4331 NCH 3-A</t>
  </si>
  <si>
    <t>4341 NCH 4-A</t>
  </si>
  <si>
    <t>4342 NCH 4-B</t>
  </si>
  <si>
    <t>4343 NCH 4-C</t>
  </si>
  <si>
    <t>4411 NORW 1-A</t>
  </si>
  <si>
    <t>4412 NORW 1-B</t>
  </si>
  <si>
    <t>4421 NORW 2-A</t>
  </si>
  <si>
    <t>4422 NORW 2-B</t>
  </si>
  <si>
    <t>4423 NORW 2-C</t>
  </si>
  <si>
    <t>4431 NORW 3-A</t>
  </si>
  <si>
    <t>4432 NORW 3-B</t>
  </si>
  <si>
    <t>4433 NORW 3-C</t>
  </si>
  <si>
    <t>4441 NORW 4-A</t>
  </si>
  <si>
    <t>4442 NORW 4-B</t>
  </si>
  <si>
    <t>4443 NORW 4-C</t>
  </si>
  <si>
    <t>4611 READ 1-A</t>
  </si>
  <si>
    <t>4612 READ 1-B</t>
  </si>
  <si>
    <t>4621 READ 2-A</t>
  </si>
  <si>
    <t>4622 READ 2-B</t>
  </si>
  <si>
    <t>4631 READ 3-A</t>
  </si>
  <si>
    <t>4632 READ 3-B</t>
  </si>
  <si>
    <t>4641 READ 4-A</t>
  </si>
  <si>
    <t>4642 READ 4-B</t>
  </si>
  <si>
    <t>4911 SHAR 1-A</t>
  </si>
  <si>
    <t>4912 SHAR 1-B</t>
  </si>
  <si>
    <t>4921 SHAR 2-A</t>
  </si>
  <si>
    <t>4931 SHAR 3-A</t>
  </si>
  <si>
    <t>4932 SHAR 3-B</t>
  </si>
  <si>
    <t>4941 SHAR 4-A</t>
  </si>
  <si>
    <t>4942 SHAR 4-B</t>
  </si>
  <si>
    <t>5201 SPDALE A</t>
  </si>
  <si>
    <t>5202 SPDALE B</t>
  </si>
  <si>
    <t>5203 SPDALE C</t>
  </si>
  <si>
    <t>5204 SPDALE D</t>
  </si>
  <si>
    <t>5205 SPDALE E</t>
  </si>
  <si>
    <t>5206 SPDALE F</t>
  </si>
  <si>
    <t>5207 SPDALE G</t>
  </si>
  <si>
    <t>5208 SPDALE H</t>
  </si>
  <si>
    <t>5301 WYOM A</t>
  </si>
  <si>
    <t>5302 WYOM B</t>
  </si>
  <si>
    <t>5303 WYOM C</t>
  </si>
  <si>
    <t>5304 WYOM D</t>
  </si>
  <si>
    <t>5305 WYOM E</t>
  </si>
  <si>
    <t>VILLAGE OF SAINT BERNARD</t>
  </si>
  <si>
    <t>VILLAGE OF SILVERTON</t>
  </si>
  <si>
    <t>5501 AMBER A</t>
  </si>
  <si>
    <t>5502 AMBER B</t>
  </si>
  <si>
    <t>5503 AMBER C</t>
  </si>
  <si>
    <t>5504 AMBER D</t>
  </si>
  <si>
    <t>5601 AND A</t>
  </si>
  <si>
    <t>5602 AND B</t>
  </si>
  <si>
    <t>5603 AND C</t>
  </si>
  <si>
    <t>5604 AND D</t>
  </si>
  <si>
    <t>5605 AND E</t>
  </si>
  <si>
    <t>5606 AND F</t>
  </si>
  <si>
    <t>5607 AND G</t>
  </si>
  <si>
    <t>5608 AND H</t>
  </si>
  <si>
    <t>5609 AND I</t>
  </si>
  <si>
    <t>5610 AND J</t>
  </si>
  <si>
    <t>5611 AND K</t>
  </si>
  <si>
    <t>5612 AND L</t>
  </si>
  <si>
    <t>5613 AND M</t>
  </si>
  <si>
    <t>5614 AND N</t>
  </si>
  <si>
    <t>5615 AND O</t>
  </si>
  <si>
    <t>5616 AND P</t>
  </si>
  <si>
    <t>5617 AND Q</t>
  </si>
  <si>
    <t>5618 AND R</t>
  </si>
  <si>
    <t>5619 AND S</t>
  </si>
  <si>
    <t>5620 AND T</t>
  </si>
  <si>
    <t>5621 AND U</t>
  </si>
  <si>
    <t>5622 AND V</t>
  </si>
  <si>
    <t>5623 AND W</t>
  </si>
  <si>
    <t>5624 AND X</t>
  </si>
  <si>
    <t>5625 AND Y</t>
  </si>
  <si>
    <t>5626 AND Z</t>
  </si>
  <si>
    <t>5627 AND AA</t>
  </si>
  <si>
    <t>5628 AND BB</t>
  </si>
  <si>
    <t>5629 AND CC</t>
  </si>
  <si>
    <t>5630 AND DD</t>
  </si>
  <si>
    <t>5631 AND EE</t>
  </si>
  <si>
    <t>5632 AND FF</t>
  </si>
  <si>
    <t>5801 ARLN A</t>
  </si>
  <si>
    <t>5901 COLE A</t>
  </si>
  <si>
    <t>5902 COLE B</t>
  </si>
  <si>
    <t>5903 COLE C</t>
  </si>
  <si>
    <t>5904 COLE D</t>
  </si>
  <si>
    <t>5905 COLE E</t>
  </si>
  <si>
    <t>5906 COLE F</t>
  </si>
  <si>
    <t>5907 COLE G</t>
  </si>
  <si>
    <t>5908 COLE H</t>
  </si>
  <si>
    <t>5909 COLE I</t>
  </si>
  <si>
    <t>5910 COLE J</t>
  </si>
  <si>
    <t>5911 COLE K</t>
  </si>
  <si>
    <t>5912 COLE L</t>
  </si>
  <si>
    <t>5913 COLE M</t>
  </si>
  <si>
    <t>5914 COLE N</t>
  </si>
  <si>
    <t>5915 COLE O</t>
  </si>
  <si>
    <t>5916 COLE P</t>
  </si>
  <si>
    <t>5917 COLE Q</t>
  </si>
  <si>
    <t>5918 COLE R</t>
  </si>
  <si>
    <t>5919 COLE S</t>
  </si>
  <si>
    <t>5920 COLE T</t>
  </si>
  <si>
    <t>5921 COLE U</t>
  </si>
  <si>
    <t>5922 COLE V</t>
  </si>
  <si>
    <t>5923 COLE W</t>
  </si>
  <si>
    <t>5924 COLE X</t>
  </si>
  <si>
    <t>5925 COLE Y</t>
  </si>
  <si>
    <t>5926 COLE Z</t>
  </si>
  <si>
    <t>5927 COLE AA</t>
  </si>
  <si>
    <t>5928 COLE BB</t>
  </si>
  <si>
    <t>5929 COLE CC</t>
  </si>
  <si>
    <t>5930 COLE DD</t>
  </si>
  <si>
    <t>5931 COLE EE</t>
  </si>
  <si>
    <t>5932 COLE FF</t>
  </si>
  <si>
    <t>5933 COLE GG</t>
  </si>
  <si>
    <t>5934 COLE HH</t>
  </si>
  <si>
    <t>5935 COLE II</t>
  </si>
  <si>
    <t>5936 COLE JJ</t>
  </si>
  <si>
    <t>5937 COLE KK</t>
  </si>
  <si>
    <t>5938 COLE LL</t>
  </si>
  <si>
    <t>6201 COLUM A</t>
  </si>
  <si>
    <t>6202 COLUM B</t>
  </si>
  <si>
    <t>6203 COLUM C</t>
  </si>
  <si>
    <t>6204 COLUM D</t>
  </si>
  <si>
    <t>6205 COLUM E</t>
  </si>
  <si>
    <t>6206 COLUM F</t>
  </si>
  <si>
    <t>6207 COLUM G</t>
  </si>
  <si>
    <t>6208 COLUM H</t>
  </si>
  <si>
    <t>6209 COLUM I</t>
  </si>
  <si>
    <t>6210 COLUM J</t>
  </si>
  <si>
    <t>6211 COLUM K</t>
  </si>
  <si>
    <t>6212 COLUM L</t>
  </si>
  <si>
    <t>6401 CROSB A</t>
  </si>
  <si>
    <t>6402 CROSB B</t>
  </si>
  <si>
    <t>6501 DELHI A</t>
  </si>
  <si>
    <t>6502 DELHI B</t>
  </si>
  <si>
    <t>6503 DELHI C</t>
  </si>
  <si>
    <t>6504 DELHI D</t>
  </si>
  <si>
    <t>6505 DELHI E</t>
  </si>
  <si>
    <t>6506 DELHI F</t>
  </si>
  <si>
    <t>6507 DELHI G</t>
  </si>
  <si>
    <t>6508 DELHI H</t>
  </si>
  <si>
    <t>6509 DELHI I</t>
  </si>
  <si>
    <t>6510 DELHI J</t>
  </si>
  <si>
    <t>6511 DELHI K</t>
  </si>
  <si>
    <t>6512 DELHI L</t>
  </si>
  <si>
    <t>6513 DELHI M</t>
  </si>
  <si>
    <t>6514 DELHI N</t>
  </si>
  <si>
    <t>6515 DELHI O</t>
  </si>
  <si>
    <t>6516 DELHI P</t>
  </si>
  <si>
    <t>6517 DELHI Q</t>
  </si>
  <si>
    <t>6518 DELHI R</t>
  </si>
  <si>
    <t>6519 DELHI S</t>
  </si>
  <si>
    <t>6701 ELMW A</t>
  </si>
  <si>
    <t>6801 EVEN A</t>
  </si>
  <si>
    <t>6802 EVEN B</t>
  </si>
  <si>
    <t>6803 EVEN C</t>
  </si>
  <si>
    <t>6901 FAIRFX A</t>
  </si>
  <si>
    <t>7001 GLEN A</t>
  </si>
  <si>
    <t>7002 GLEN B</t>
  </si>
  <si>
    <t>7101 GOLF A</t>
  </si>
  <si>
    <t>7102 GOLF B</t>
  </si>
  <si>
    <t>7301 GREEN A</t>
  </si>
  <si>
    <t>7302 GREEN B</t>
  </si>
  <si>
    <t>7303 GREEN C</t>
  </si>
  <si>
    <t>7304 GREEN D</t>
  </si>
  <si>
    <t>7305 GREEN E</t>
  </si>
  <si>
    <t>7306 GREEN F</t>
  </si>
  <si>
    <t>7307 GREEN G</t>
  </si>
  <si>
    <t>7308 GREEN H</t>
  </si>
  <si>
    <t>7309 GREEN I</t>
  </si>
  <si>
    <t>7310 GREEN J</t>
  </si>
  <si>
    <t>7311 GREEN K</t>
  </si>
  <si>
    <t>7312 GREEN L</t>
  </si>
  <si>
    <t>7313 GREEN M</t>
  </si>
  <si>
    <t>7314 GREEN N</t>
  </si>
  <si>
    <t>7315 GREEN O</t>
  </si>
  <si>
    <t>7316 GREEN P</t>
  </si>
  <si>
    <t>7317 GREEN Q</t>
  </si>
  <si>
    <t>7318 GREEN R</t>
  </si>
  <si>
    <t>7319 GREEN S</t>
  </si>
  <si>
    <t>7320 GREEN T</t>
  </si>
  <si>
    <t>7321 GREEN U</t>
  </si>
  <si>
    <t>7322 GREEN V</t>
  </si>
  <si>
    <t>7323 GREEN W</t>
  </si>
  <si>
    <t>7324 GREEN X</t>
  </si>
  <si>
    <t>7325 GREEN Y</t>
  </si>
  <si>
    <t>7326 GREEN Z</t>
  </si>
  <si>
    <t>7327 GREEN AA</t>
  </si>
  <si>
    <t>7328 GREEN BB</t>
  </si>
  <si>
    <t>7329 GREEN CC</t>
  </si>
  <si>
    <t>7330 GREEN DD</t>
  </si>
  <si>
    <t>7331 GREEN EE</t>
  </si>
  <si>
    <t>7332 GREEN FF</t>
  </si>
  <si>
    <t>7333 GREEN GG</t>
  </si>
  <si>
    <t>7334 GREEN HH</t>
  </si>
  <si>
    <t>7335 GREEN II</t>
  </si>
  <si>
    <t>7336 GREEN JJ</t>
  </si>
  <si>
    <t>7337 GREEN KK</t>
  </si>
  <si>
    <t>7338 GREEN LL</t>
  </si>
  <si>
    <t>7339 GREEN MM</t>
  </si>
  <si>
    <t>7340 GREEN NN</t>
  </si>
  <si>
    <t>7341 GREEN OO</t>
  </si>
  <si>
    <t>7342 GREEN PP</t>
  </si>
  <si>
    <t>7343 GREEN QQ</t>
  </si>
  <si>
    <t>7401 GR HL A</t>
  </si>
  <si>
    <t>7402 GR HL B</t>
  </si>
  <si>
    <t>7403 GR HL C</t>
  </si>
  <si>
    <t>7601 HARR AA</t>
  </si>
  <si>
    <t>7602 HARR BB</t>
  </si>
  <si>
    <t>7603 HARR CC</t>
  </si>
  <si>
    <t>7701 LIN HT A</t>
  </si>
  <si>
    <t>7702 LIN HT B</t>
  </si>
  <si>
    <t>7901 LOCK A</t>
  </si>
  <si>
    <t>7902 LOCK B</t>
  </si>
  <si>
    <t>8001 MARMT A</t>
  </si>
  <si>
    <t>8002 MARMT B</t>
  </si>
  <si>
    <t>8211 ADDY A</t>
  </si>
  <si>
    <t>8221 CLEVE A</t>
  </si>
  <si>
    <t>8222 CLEVE B</t>
  </si>
  <si>
    <t>8231 NO BEND A</t>
  </si>
  <si>
    <t>8301 MIAMI A</t>
  </si>
  <si>
    <t>8302 MIAMI B</t>
  </si>
  <si>
    <t>8303 MIAMI C</t>
  </si>
  <si>
    <t>8304 MIAMI D</t>
  </si>
  <si>
    <t>8305 MIAMI E</t>
  </si>
  <si>
    <t>8306 MIAMI F</t>
  </si>
  <si>
    <t>8307 MIAMI G</t>
  </si>
  <si>
    <t>8308 MIAMI H</t>
  </si>
  <si>
    <t>8401 NEWT A</t>
  </si>
  <si>
    <t>8402 NEWT B</t>
  </si>
  <si>
    <t>8511 ST BN 1-A</t>
  </si>
  <si>
    <t>8521 ST BN 2-A</t>
  </si>
  <si>
    <t>8531 ST BN 3-A</t>
  </si>
  <si>
    <t>8541 ST BN 4-A</t>
  </si>
  <si>
    <t>8601 SILVT A</t>
  </si>
  <si>
    <t>8602 SILVT B</t>
  </si>
  <si>
    <t>8603 SILVT C</t>
  </si>
  <si>
    <t>8701 SPFLD A</t>
  </si>
  <si>
    <t>8702 SPFLD B</t>
  </si>
  <si>
    <t>8703 SPFLD C</t>
  </si>
  <si>
    <t>8704 SPFLD D</t>
  </si>
  <si>
    <t>8705 SPFLD E</t>
  </si>
  <si>
    <t>8706 SPFLD F</t>
  </si>
  <si>
    <t>8707 SPFLD G</t>
  </si>
  <si>
    <t>8708 SPFLD H</t>
  </si>
  <si>
    <t>8709 SPFLD I</t>
  </si>
  <si>
    <t>8710 SPFLD J</t>
  </si>
  <si>
    <t>8711 SPFLD K</t>
  </si>
  <si>
    <t>8712 SPFLD L</t>
  </si>
  <si>
    <t>8713 SPFLD M</t>
  </si>
  <si>
    <t>8714 SPFLD N</t>
  </si>
  <si>
    <t>8715 SPFLD O</t>
  </si>
  <si>
    <t>8716 SPFLD P</t>
  </si>
  <si>
    <t>8717 SPFLD Q</t>
  </si>
  <si>
    <t>8718 SPFLD R</t>
  </si>
  <si>
    <t>8719 SPFLD S</t>
  </si>
  <si>
    <t>8720 SPFLD T</t>
  </si>
  <si>
    <t>8721 SPFLD U</t>
  </si>
  <si>
    <t>8722 SPFLD V</t>
  </si>
  <si>
    <t>8723 SPFLD W</t>
  </si>
  <si>
    <t>8724 SPFLD X</t>
  </si>
  <si>
    <t>8725 SPFLD Y</t>
  </si>
  <si>
    <t>8726 SPFLD Z</t>
  </si>
  <si>
    <t>8727 SPFLD AA</t>
  </si>
  <si>
    <t>8728 SPFLD BB</t>
  </si>
  <si>
    <t>8901 SYCAM A</t>
  </si>
  <si>
    <t>8902 SYCAM B</t>
  </si>
  <si>
    <t>8903 SYCAM C</t>
  </si>
  <si>
    <t>8904 SYCAM D</t>
  </si>
  <si>
    <t>8905 SYCAM E</t>
  </si>
  <si>
    <t>8906 SYCAM F</t>
  </si>
  <si>
    <t>8907 SYCAM G</t>
  </si>
  <si>
    <t>8908 SYCAM H</t>
  </si>
  <si>
    <t>8909 SYCAM I</t>
  </si>
  <si>
    <t>8910 SYCAM J</t>
  </si>
  <si>
    <t>8911 SYCAM K</t>
  </si>
  <si>
    <t>8912 SYCAM L</t>
  </si>
  <si>
    <t>8913 SYCAM M</t>
  </si>
  <si>
    <t>8914 SYCAM N</t>
  </si>
  <si>
    <t>9101 SYMM A</t>
  </si>
  <si>
    <t>9102 SYMM B</t>
  </si>
  <si>
    <t>9103 SYMM C</t>
  </si>
  <si>
    <t>9104 SYMM D</t>
  </si>
  <si>
    <t>9105 SYMM E</t>
  </si>
  <si>
    <t>9106 SYMM F</t>
  </si>
  <si>
    <t>9107 SYMM G</t>
  </si>
  <si>
    <t>9108 SYMM H</t>
  </si>
  <si>
    <t>9109 SYMM I</t>
  </si>
  <si>
    <t>9110 SYMM J</t>
  </si>
  <si>
    <t>9111 SYMM K</t>
  </si>
  <si>
    <t>9112 SYMM L</t>
  </si>
  <si>
    <t>9301 TER PK A</t>
  </si>
  <si>
    <t>9302 TER PK B</t>
  </si>
  <si>
    <t>9501 WHWTR A</t>
  </si>
  <si>
    <t>9502 WHWTR B</t>
  </si>
  <si>
    <t>9503 WHWTR C</t>
  </si>
  <si>
    <t>9701 WOOD A</t>
  </si>
  <si>
    <t>9702 WOOD B</t>
  </si>
  <si>
    <t>WARD 1 -13-</t>
  </si>
  <si>
    <t>WARD 2 -11-</t>
  </si>
  <si>
    <t>WARD 3 -5-</t>
  </si>
  <si>
    <t>WARD 4 -8-</t>
  </si>
  <si>
    <t>WARD 5 -9-</t>
  </si>
  <si>
    <t>WARD 8 -4-</t>
  </si>
  <si>
    <t>WARD 14 -9-</t>
  </si>
  <si>
    <t>WARD 15 -10-</t>
  </si>
  <si>
    <t>WARD 17 -3-</t>
  </si>
  <si>
    <t>WARD 18 -2-</t>
  </si>
  <si>
    <t>WARD 19 -4-</t>
  </si>
  <si>
    <t>WARD 22 -3-</t>
  </si>
  <si>
    <t>WARD 23 -18-</t>
  </si>
  <si>
    <t>WARD 24 -9-</t>
  </si>
  <si>
    <t>CHEVIOT CTY -4-</t>
  </si>
  <si>
    <t>LOVELAND CTY -7-</t>
  </si>
  <si>
    <t>MADEIRA CTY -8-</t>
  </si>
  <si>
    <t>MONTGOMERY CTY -9-</t>
  </si>
  <si>
    <t>MT HEALTHY CTY -4-</t>
  </si>
  <si>
    <t>READING CTY -8-</t>
  </si>
  <si>
    <t>SHARONVILLE CTY -7-</t>
  </si>
  <si>
    <t>ANDERSON TWP -32-</t>
  </si>
  <si>
    <t>COLERAIN TWP -38-</t>
  </si>
  <si>
    <t>COLUMBIA TWP -9-</t>
  </si>
  <si>
    <t>SYCAMORE TWP -14-</t>
  </si>
  <si>
    <t>SYMMES TWP -12-</t>
  </si>
  <si>
    <t>WHITEWATER TWP -3-</t>
  </si>
  <si>
    <t>ELMWOOD VIL -1-</t>
  </si>
  <si>
    <t>LINCOLN HTS VIL -2-</t>
  </si>
  <si>
    <t>LOCKLAND VIL -2-</t>
  </si>
  <si>
    <t>ST BERNARD VIL -4-</t>
  </si>
  <si>
    <t>SILVERTON VIL -3-</t>
  </si>
  <si>
    <t>WOODLAWN VIL -2-</t>
  </si>
  <si>
    <t>7TH SENATE -91-</t>
  </si>
  <si>
    <t>27TH HOUSE -91-</t>
  </si>
  <si>
    <t>30TH HOUSE -74-</t>
  </si>
  <si>
    <t>JUDICIAL DIST 6 -87-</t>
  </si>
  <si>
    <t>DR PK SCH -10-</t>
  </si>
  <si>
    <t>IND HILL SCH -17-</t>
  </si>
  <si>
    <t>LOVELAND SCH -13-</t>
  </si>
  <si>
    <t>MADEIRA SCH -10-</t>
  </si>
  <si>
    <t>NCH SCH DIST -10-</t>
  </si>
  <si>
    <t>ST BER-ELM SCH -5-</t>
  </si>
  <si>
    <t>FOR HILLS SCH -34-</t>
  </si>
  <si>
    <t>LOCKLAND SCH -3-</t>
  </si>
  <si>
    <t>NORTHWEST SCH -57-</t>
  </si>
  <si>
    <t>SOUTHWEST SCH -13-</t>
  </si>
  <si>
    <t>SPRINGDALE CTY -8-</t>
  </si>
  <si>
    <t>PRINCETON SCH -29-</t>
  </si>
  <si>
    <t>CROSBY TWP -3-</t>
  </si>
  <si>
    <t>SYCAMORE SCH -35-</t>
  </si>
  <si>
    <t>SAINT BERNARD -4-</t>
  </si>
  <si>
    <t>SILVERTON -3-</t>
  </si>
  <si>
    <t>1204 CIN 12-D</t>
  </si>
  <si>
    <t>1205 CIN 12-E</t>
  </si>
  <si>
    <t>1307 CIN 13-G</t>
  </si>
  <si>
    <t>1308 CIN 13-H</t>
  </si>
  <si>
    <t>0711 CIN 7-K</t>
  </si>
  <si>
    <t>0904 CIN 9-D</t>
  </si>
  <si>
    <t>1003 CIN 10-C</t>
  </si>
  <si>
    <t>2005 CIN 20-E</t>
  </si>
  <si>
    <t>2105 CIN 21-E</t>
  </si>
  <si>
    <t>2512 CIN 25-L</t>
  </si>
  <si>
    <t>2617 CIN 26-Q</t>
  </si>
  <si>
    <t>2618 CIN 26-R</t>
  </si>
  <si>
    <t>2619 CIN 26-S</t>
  </si>
  <si>
    <t>3406 HARR F</t>
  </si>
  <si>
    <t>HARRISON CTY -6-</t>
  </si>
  <si>
    <t>WARD 26 -19-</t>
  </si>
  <si>
    <t>WARD 7 -11-</t>
  </si>
  <si>
    <t>WARD 9 -4-</t>
  </si>
  <si>
    <t>WARD 10 -3-</t>
  </si>
  <si>
    <t>WARD 12 -5-</t>
  </si>
  <si>
    <t>WARD 13 -8-</t>
  </si>
  <si>
    <t>WARD 20 -5-</t>
  </si>
  <si>
    <t>WARD 21 -5-</t>
  </si>
  <si>
    <t>WARD 25 -12-</t>
  </si>
  <si>
    <t>9TH SENATE -230-</t>
  </si>
  <si>
    <t>8TH SENATE -238-</t>
  </si>
  <si>
    <t>29TH HOUSE -73-</t>
  </si>
  <si>
    <t>33RD HOUSE -77-</t>
  </si>
  <si>
    <t>JUDICIAL DIST 2 -74-</t>
  </si>
  <si>
    <t>JUDICIAL DIST 3 -83-</t>
  </si>
  <si>
    <t>JUDICIAL DIST 7 -71-</t>
  </si>
  <si>
    <t>READING SCH -9-</t>
  </si>
  <si>
    <t>VILLAGE OF ELMWOOD PL</t>
  </si>
  <si>
    <t>CITY OF SHARONVILLE</t>
  </si>
  <si>
    <t>2841 BLUE 4-B</t>
  </si>
  <si>
    <t>0604 CIN 6-E</t>
  </si>
  <si>
    <t>1104 CIN 11-D</t>
  </si>
  <si>
    <t>4413 NORW 1-C</t>
  </si>
  <si>
    <t>CINTI CTY -190-</t>
  </si>
  <si>
    <t>WARD 6 -5-</t>
  </si>
  <si>
    <t>WARD 11 -4-</t>
  </si>
  <si>
    <t>BLUE ASH CTY -11-</t>
  </si>
  <si>
    <t>NORWOOD CTY -12-</t>
  </si>
  <si>
    <t>Member of Council By Ward                                                                                                       (Vote for 1)</t>
  </si>
  <si>
    <r>
      <t xml:space="preserve">President of Council                (Vote for 1)                   </t>
    </r>
    <r>
      <rPr>
        <b/>
        <i/>
        <sz val="10"/>
        <rFont val="Arial"/>
        <family val="2"/>
      </rPr>
      <t xml:space="preserve"> 2 year term</t>
    </r>
  </si>
  <si>
    <t>Member of Council By Ward  (Vote for 1)</t>
  </si>
  <si>
    <r>
      <t xml:space="preserve">Member of Council at Large                                                                                     (Vote for 3)                                               </t>
    </r>
    <r>
      <rPr>
        <b/>
        <i/>
        <sz val="10"/>
        <rFont val="Arial"/>
        <family val="2"/>
      </rPr>
      <t xml:space="preserve"> 2 year term</t>
    </r>
  </si>
  <si>
    <r>
      <t xml:space="preserve">Vice Mayor / Pres Council      (Vote for 1)             </t>
    </r>
    <r>
      <rPr>
        <b/>
        <i/>
        <sz val="10"/>
        <rFont val="Arial"/>
        <family val="2"/>
      </rPr>
      <t>2 year term</t>
    </r>
  </si>
  <si>
    <t>Member of Council By Ward                                         (Vote for 1)</t>
  </si>
  <si>
    <r>
      <t xml:space="preserve">Ward 1               </t>
    </r>
    <r>
      <rPr>
        <b/>
        <i/>
        <sz val="10"/>
        <rFont val="Arial"/>
        <family val="2"/>
      </rPr>
      <t>2 year term</t>
    </r>
  </si>
  <si>
    <r>
      <t xml:space="preserve">Ward 2               </t>
    </r>
    <r>
      <rPr>
        <b/>
        <i/>
        <sz val="10"/>
        <rFont val="Arial"/>
        <family val="2"/>
      </rPr>
      <t>2 year term</t>
    </r>
  </si>
  <si>
    <r>
      <t xml:space="preserve">Ward 3               </t>
    </r>
    <r>
      <rPr>
        <b/>
        <i/>
        <sz val="10"/>
        <rFont val="Arial"/>
        <family val="2"/>
      </rPr>
      <t>2 year term</t>
    </r>
  </si>
  <si>
    <r>
      <t xml:space="preserve">Ward 4               </t>
    </r>
    <r>
      <rPr>
        <b/>
        <i/>
        <sz val="10"/>
        <rFont val="Arial"/>
        <family val="2"/>
      </rPr>
      <t>2 year term</t>
    </r>
  </si>
  <si>
    <r>
      <t xml:space="preserve">Member of Council at Large                                                                                                 (Vote for 3)                                                  </t>
    </r>
    <r>
      <rPr>
        <b/>
        <i/>
        <sz val="10"/>
        <rFont val="Arial"/>
        <family val="2"/>
      </rPr>
      <t>4 year term</t>
    </r>
  </si>
  <si>
    <t>0605 CIN 6-E</t>
  </si>
  <si>
    <t>2842 BLUE 4-B</t>
  </si>
  <si>
    <t>1ST CONG -338-</t>
  </si>
  <si>
    <t>2ND CONG -225-</t>
  </si>
  <si>
    <t>28TH HOUSE -92-</t>
  </si>
  <si>
    <t>32ND HOUSE -79-</t>
  </si>
  <si>
    <t>31ST HOUSE -77-</t>
  </si>
  <si>
    <t>JUDICIAL DIST 1 -54-</t>
  </si>
  <si>
    <t>JUDICIAL DIST 4 -87-</t>
  </si>
  <si>
    <t>JUDICIAL DIST 5 -107-</t>
  </si>
  <si>
    <t>CIN SCH -232-</t>
  </si>
  <si>
    <r>
      <t xml:space="preserve">Ward 3                                        </t>
    </r>
    <r>
      <rPr>
        <b/>
        <i/>
        <sz val="8"/>
        <rFont val="Arial"/>
        <family val="2"/>
      </rPr>
      <t>2 year term</t>
    </r>
  </si>
  <si>
    <r>
      <t xml:space="preserve">Ward 4                          </t>
    </r>
    <r>
      <rPr>
        <b/>
        <i/>
        <sz val="8"/>
        <rFont val="Arial"/>
        <family val="2"/>
      </rPr>
      <t xml:space="preserve">                  2 year term</t>
    </r>
  </si>
  <si>
    <r>
      <t xml:space="preserve">Ward 1               </t>
    </r>
    <r>
      <rPr>
        <b/>
        <i/>
        <sz val="8"/>
        <rFont val="Arial"/>
        <family val="2"/>
      </rPr>
      <t>2 year term</t>
    </r>
  </si>
  <si>
    <r>
      <t xml:space="preserve">Ward 2              </t>
    </r>
    <r>
      <rPr>
        <b/>
        <i/>
        <sz val="8"/>
        <rFont val="Arial"/>
        <family val="2"/>
      </rPr>
      <t>2 year term</t>
    </r>
  </si>
  <si>
    <r>
      <t xml:space="preserve">Ward 4                </t>
    </r>
    <r>
      <rPr>
        <b/>
        <i/>
        <sz val="8"/>
        <rFont val="Arial"/>
        <family val="2"/>
      </rPr>
      <t>2 year term</t>
    </r>
  </si>
  <si>
    <r>
      <t xml:space="preserve">Dist B                   </t>
    </r>
    <r>
      <rPr>
        <b/>
        <i/>
        <sz val="8"/>
        <rFont val="Arial"/>
        <family val="2"/>
      </rPr>
      <t>2 year term</t>
    </r>
  </si>
  <si>
    <r>
      <t xml:space="preserve">Dist C              </t>
    </r>
    <r>
      <rPr>
        <b/>
        <i/>
        <sz val="8"/>
        <rFont val="Arial"/>
        <family val="2"/>
      </rPr>
      <t xml:space="preserve">  2 year term</t>
    </r>
  </si>
  <si>
    <r>
      <t xml:space="preserve">Dist D             </t>
    </r>
    <r>
      <rPr>
        <b/>
        <i/>
        <sz val="8"/>
        <rFont val="Arial"/>
        <family val="2"/>
      </rPr>
      <t xml:space="preserve">  2 year term</t>
    </r>
  </si>
  <si>
    <r>
      <t xml:space="preserve">Dist E                </t>
    </r>
    <r>
      <rPr>
        <b/>
        <i/>
        <sz val="8"/>
        <rFont val="Arial"/>
        <family val="2"/>
      </rPr>
      <t>2 year term</t>
    </r>
  </si>
  <si>
    <t>David A. Powell          (Rep)</t>
  </si>
  <si>
    <r>
      <t xml:space="preserve">Member of Council at Large                                                                                     (Vote for 3)                                                                                                       </t>
    </r>
    <r>
      <rPr>
        <b/>
        <i/>
        <sz val="10"/>
        <rFont val="Arial"/>
        <family val="2"/>
      </rPr>
      <t>2 year term</t>
    </r>
  </si>
  <si>
    <r>
      <t xml:space="preserve">Ward 2                                                                   </t>
    </r>
    <r>
      <rPr>
        <b/>
        <i/>
        <sz val="8"/>
        <rFont val="Arial"/>
        <family val="2"/>
      </rPr>
      <t>2 year term</t>
    </r>
  </si>
  <si>
    <t>Robert D. Tankersley   (Rep)</t>
  </si>
  <si>
    <t>VILLAGE OF GREENHILLS</t>
  </si>
  <si>
    <r>
      <t xml:space="preserve">Member of Council                                                                      (Vote for 3)                                                                                      </t>
    </r>
    <r>
      <rPr>
        <b/>
        <i/>
        <sz val="10"/>
        <rFont val="Arial"/>
        <family val="2"/>
      </rPr>
      <t>4 year term</t>
    </r>
  </si>
  <si>
    <r>
      <t xml:space="preserve">Member of Council at Large                                                                                                 (Vote for 3)                                                                                         </t>
    </r>
    <r>
      <rPr>
        <b/>
        <i/>
        <sz val="10"/>
        <rFont val="Arial"/>
        <family val="2"/>
      </rPr>
      <t>2 year term</t>
    </r>
  </si>
  <si>
    <r>
      <t xml:space="preserve">Member of Council                                                                                               (Vote for 3)                                                                                     </t>
    </r>
    <r>
      <rPr>
        <b/>
        <i/>
        <sz val="10"/>
        <rFont val="Arial"/>
        <family val="2"/>
      </rPr>
      <t>4 year term</t>
    </r>
  </si>
  <si>
    <r>
      <t xml:space="preserve">Dist A                                                  </t>
    </r>
    <r>
      <rPr>
        <b/>
        <i/>
        <sz val="8"/>
        <rFont val="Arial"/>
        <family val="2"/>
      </rPr>
      <t>2 year term</t>
    </r>
  </si>
  <si>
    <t>Member of Council by District                                                                                 (Vote for 1)</t>
  </si>
  <si>
    <r>
      <t xml:space="preserve">   Member of Council at Large                           (Vote for 2)                                                                 </t>
    </r>
    <r>
      <rPr>
        <b/>
        <i/>
        <sz val="10"/>
        <rFont val="Arial"/>
        <family val="2"/>
      </rPr>
      <t>2 year term</t>
    </r>
  </si>
  <si>
    <t>NORWOOD SCH-12-</t>
  </si>
  <si>
    <t>OAK HILLS SCH -50-</t>
  </si>
  <si>
    <t>MUNICIPAL COURT</t>
  </si>
  <si>
    <t>3407 HARR G</t>
  </si>
  <si>
    <t>SOUTHWEST SCH -15-</t>
  </si>
  <si>
    <t>29TH HOUSE -74-</t>
  </si>
  <si>
    <t>1ST CONG -339-</t>
  </si>
  <si>
    <t>CROSBY TWP -4-</t>
  </si>
  <si>
    <t>HARRISON CTY -7-</t>
  </si>
  <si>
    <t>Bertha Garcia Helmick</t>
  </si>
  <si>
    <t>Donte Johnson</t>
  </si>
  <si>
    <t>Elizabeth A. Tye</t>
  </si>
  <si>
    <r>
      <t xml:space="preserve">Judge District 2                                     (Vote for 1)                                                     </t>
    </r>
    <r>
      <rPr>
        <b/>
        <i/>
        <sz val="10"/>
        <rFont val="Arial"/>
        <family val="2"/>
      </rPr>
      <t>(Unexpired Term: 1/5/20)</t>
    </r>
  </si>
  <si>
    <t>CITY OF CINCINNATI</t>
  </si>
  <si>
    <t>Michelle Dillingham</t>
  </si>
  <si>
    <t>OFFICIAL RESULTS                                                                     GENERAL ELECTION                                                                                         NOVEMBER 2, 2021                                                                HAMILTON COUNTY, OHIO</t>
  </si>
  <si>
    <t>OFFICIAL  RESULTS                                                                     GENERAL ELECTION                                                                                         NOVEMBER 2, 2021                                                                HAMILTON COUNTY, OHIO</t>
  </si>
  <si>
    <t>OFFICIAL RESULTS                                  GENERAL ELECTION                             NOVEMBER 2, 2021                             HAMILTON COUNTY, OHIO</t>
  </si>
  <si>
    <t>OFFICIAL/RECOUNT RESULTS                                                 GENERAL ELECTION                                       NOVEMBER 2, 2021                                                HAMILTON COUNTY, OHIO</t>
  </si>
  <si>
    <t>OFFICIAL RESULTS                                                                    GENERAL ELECTION                                                                                         NOVEMBER 2, 2021                                                                HAMILTON COUNTY, OHIO</t>
  </si>
  <si>
    <r>
      <t xml:space="preserve">Ward 4                                             </t>
    </r>
    <r>
      <rPr>
        <b/>
        <i/>
        <sz val="8"/>
        <rFont val="Arial"/>
        <family val="2"/>
      </rPr>
      <t>4 year term</t>
    </r>
  </si>
  <si>
    <t>Lee E. Czerwonka</t>
  </si>
  <si>
    <r>
      <t xml:space="preserve">Ward 1                                             </t>
    </r>
    <r>
      <rPr>
        <b/>
        <i/>
        <sz val="8"/>
        <rFont val="Arial"/>
        <family val="2"/>
      </rPr>
      <t>4 year term</t>
    </r>
  </si>
  <si>
    <t>Brian Paul Smyth        (Rep)</t>
  </si>
  <si>
    <r>
      <t xml:space="preserve">Member of Council at Large A                         (Vote for 1)                       </t>
    </r>
    <r>
      <rPr>
        <b/>
        <i/>
        <sz val="10"/>
        <rFont val="Arial"/>
        <family val="2"/>
      </rPr>
      <t>4 year term</t>
    </r>
  </si>
  <si>
    <r>
      <t>Member of Council at Large                                                                                 (Vote for 4)                                                                                                                      4</t>
    </r>
    <r>
      <rPr>
        <b/>
        <i/>
        <sz val="10"/>
        <rFont val="Arial"/>
        <family val="2"/>
      </rPr>
      <t xml:space="preserve"> year term</t>
    </r>
  </si>
  <si>
    <r>
      <t xml:space="preserve">Member of Council at Large                                          (Vote for 3)                                                                           </t>
    </r>
    <r>
      <rPr>
        <b/>
        <i/>
        <sz val="10"/>
        <rFont val="Arial"/>
        <family val="2"/>
      </rPr>
      <t>4 year term</t>
    </r>
  </si>
  <si>
    <r>
      <t xml:space="preserve">Member of Council at Large                                                                                                                         (Vote for 4)                                                                                            </t>
    </r>
    <r>
      <rPr>
        <b/>
        <i/>
        <sz val="10"/>
        <rFont val="Arial"/>
        <family val="2"/>
      </rPr>
      <t>4 year term</t>
    </r>
  </si>
  <si>
    <r>
      <t xml:space="preserve">President of Council    (Vote for 1)      </t>
    </r>
    <r>
      <rPr>
        <b/>
        <i/>
        <sz val="10"/>
        <rFont val="Arial"/>
        <family val="2"/>
      </rPr>
      <t>4 year term</t>
    </r>
  </si>
  <si>
    <r>
      <t xml:space="preserve">Member of Council at Large                                                                      (Vote for 4)                                                                </t>
    </r>
    <r>
      <rPr>
        <b/>
        <i/>
        <sz val="10"/>
        <rFont val="Arial"/>
        <family val="2"/>
      </rPr>
      <t>4 year term</t>
    </r>
  </si>
  <si>
    <t>Candace Colleen Winterbauer  (Dem)</t>
  </si>
  <si>
    <t>Donald Broughton   (Rep)</t>
  </si>
  <si>
    <r>
      <t>Treasurer                (Vote for 1)                    4</t>
    </r>
    <r>
      <rPr>
        <b/>
        <i/>
        <sz val="10"/>
        <rFont val="Arial"/>
        <family val="2"/>
      </rPr>
      <t xml:space="preserve"> year term</t>
    </r>
  </si>
  <si>
    <t>Brenda A. Owens         (Rep)</t>
  </si>
  <si>
    <t>Mark A. Bishop     (Rep)</t>
  </si>
  <si>
    <t>Vickie L. Hoppe       (Rep)</t>
  </si>
  <si>
    <r>
      <t xml:space="preserve">Treasurer               (Vote for 1)                   </t>
    </r>
    <r>
      <rPr>
        <b/>
        <i/>
        <sz val="10"/>
        <rFont val="Arial"/>
        <family val="2"/>
      </rPr>
      <t>4 year term</t>
    </r>
  </si>
  <si>
    <r>
      <t xml:space="preserve">Member of Council                                (1st District)                                                    (Vote for 1)                                                </t>
    </r>
    <r>
      <rPr>
        <b/>
        <i/>
        <sz val="10"/>
        <rFont val="Arial"/>
        <family val="2"/>
      </rPr>
      <t>4 year term</t>
    </r>
  </si>
  <si>
    <r>
      <t xml:space="preserve">Member of Council                                (4th District)                                                    (Vote for 1)                                                </t>
    </r>
    <r>
      <rPr>
        <b/>
        <i/>
        <sz val="10"/>
        <rFont val="Arial"/>
        <family val="2"/>
      </rPr>
      <t>4 year term</t>
    </r>
  </si>
  <si>
    <r>
      <t xml:space="preserve">Member of Council                                (3rd District)                                                    (Vote for 1)                                                </t>
    </r>
    <r>
      <rPr>
        <b/>
        <i/>
        <sz val="10"/>
        <rFont val="Arial"/>
        <family val="2"/>
      </rPr>
      <t>4 year term</t>
    </r>
  </si>
  <si>
    <r>
      <t xml:space="preserve">Member of Council                                (2nd District)                                                    (Vote for 1)                                                </t>
    </r>
    <r>
      <rPr>
        <b/>
        <i/>
        <sz val="10"/>
        <rFont val="Arial"/>
        <family val="2"/>
      </rPr>
      <t>4 year term</t>
    </r>
  </si>
  <si>
    <r>
      <t xml:space="preserve">Board of Trustees of Public Affairs            (Vote for 1)                         </t>
    </r>
    <r>
      <rPr>
        <b/>
        <i/>
        <sz val="10"/>
        <rFont val="Arial"/>
        <family val="2"/>
      </rPr>
      <t>4 year term</t>
    </r>
  </si>
  <si>
    <r>
      <t xml:space="preserve">Member of Council                                               (Vote for 4)                                                             </t>
    </r>
    <r>
      <rPr>
        <b/>
        <i/>
        <sz val="10"/>
        <rFont val="Arial"/>
        <family val="2"/>
      </rPr>
      <t>4 year term</t>
    </r>
  </si>
  <si>
    <r>
      <t xml:space="preserve">Member of Council                                               (Vote for 4)                                                               </t>
    </r>
    <r>
      <rPr>
        <b/>
        <i/>
        <sz val="10"/>
        <rFont val="Arial"/>
        <family val="2"/>
      </rPr>
      <t>4 year term</t>
    </r>
  </si>
  <si>
    <r>
      <t xml:space="preserve">Clerk      (Vote for 1)  </t>
    </r>
    <r>
      <rPr>
        <b/>
        <i/>
        <sz val="10"/>
        <rFont val="Arial"/>
        <family val="2"/>
      </rPr>
      <t>4 year term</t>
    </r>
  </si>
  <si>
    <r>
      <t xml:space="preserve">Member of Council                                               (Vote for 4)                                                              </t>
    </r>
    <r>
      <rPr>
        <b/>
        <i/>
        <sz val="10"/>
        <rFont val="Arial"/>
        <family val="2"/>
      </rPr>
      <t>4 year term</t>
    </r>
  </si>
  <si>
    <r>
      <t xml:space="preserve">Mayor                                              (Vote for 1)                                                 </t>
    </r>
    <r>
      <rPr>
        <b/>
        <i/>
        <sz val="10"/>
        <rFont val="Arial"/>
        <family val="2"/>
      </rPr>
      <t>4 year term</t>
    </r>
  </si>
  <si>
    <t>Melanie K. Hermes     (Rep)</t>
  </si>
  <si>
    <t>Jennifer Osmanoglu  (Rep)</t>
  </si>
  <si>
    <r>
      <t xml:space="preserve">Member of Council                                                                                     (Vote for 4)                                                                                                      </t>
    </r>
    <r>
      <rPr>
        <b/>
        <i/>
        <sz val="10"/>
        <rFont val="Arial"/>
        <family val="2"/>
      </rPr>
      <t>4 year term</t>
    </r>
  </si>
  <si>
    <r>
      <t xml:space="preserve">Mayor                                               (Vote for 1)                                           </t>
    </r>
    <r>
      <rPr>
        <b/>
        <i/>
        <sz val="10"/>
        <rFont val="Arial"/>
        <family val="2"/>
      </rPr>
      <t>4 year term</t>
    </r>
  </si>
  <si>
    <r>
      <t xml:space="preserve">Clerk-Treasurer                                               (Vote for 1)                                           </t>
    </r>
    <r>
      <rPr>
        <b/>
        <i/>
        <sz val="10"/>
        <rFont val="Arial"/>
        <family val="2"/>
      </rPr>
      <t>4 year term</t>
    </r>
  </si>
  <si>
    <r>
      <t>Treasurer      (Vote for 1)             4</t>
    </r>
    <r>
      <rPr>
        <b/>
        <i/>
        <sz val="10"/>
        <rFont val="Arial"/>
        <family val="2"/>
      </rPr>
      <t xml:space="preserve"> year term</t>
    </r>
  </si>
  <si>
    <t>Shirley Hackett-Austin     (Dem)</t>
  </si>
  <si>
    <t>Idella Thompson    (Dem)</t>
  </si>
  <si>
    <r>
      <t xml:space="preserve">Trustee                                                                                          (Vote for 2)                                                                                        </t>
    </r>
    <r>
      <rPr>
        <b/>
        <i/>
        <sz val="10"/>
        <rFont val="Arial"/>
        <family val="2"/>
      </rPr>
      <t>4 year term</t>
    </r>
  </si>
  <si>
    <r>
      <t xml:space="preserve">Trustee                               (Vote for 2)                         </t>
    </r>
    <r>
      <rPr>
        <b/>
        <i/>
        <sz val="10"/>
        <rFont val="Arial"/>
        <family val="2"/>
      </rPr>
      <t>4 year term</t>
    </r>
  </si>
  <si>
    <r>
      <t xml:space="preserve">Trustee                                                                    (Vote for 2)                                                               </t>
    </r>
    <r>
      <rPr>
        <b/>
        <i/>
        <sz val="10"/>
        <rFont val="Arial"/>
        <family val="2"/>
      </rPr>
      <t>4 year term</t>
    </r>
  </si>
  <si>
    <r>
      <t xml:space="preserve">Trustee                            (Vote for 2)                     </t>
    </r>
    <r>
      <rPr>
        <b/>
        <i/>
        <sz val="10"/>
        <rFont val="Arial"/>
        <family val="2"/>
      </rPr>
      <t>4 year term</t>
    </r>
  </si>
  <si>
    <r>
      <t xml:space="preserve">Trustee                       (Vote for 2)                    </t>
    </r>
    <r>
      <rPr>
        <b/>
        <i/>
        <sz val="10"/>
        <rFont val="Arial"/>
        <family val="2"/>
      </rPr>
      <t>4 year term</t>
    </r>
  </si>
  <si>
    <r>
      <t xml:space="preserve">Trustee                                  (Vote for 2)                              </t>
    </r>
    <r>
      <rPr>
        <b/>
        <i/>
        <sz val="10"/>
        <rFont val="Arial"/>
        <family val="2"/>
      </rPr>
      <t>4 year term</t>
    </r>
  </si>
  <si>
    <r>
      <t xml:space="preserve">Trustee                                                      (Vote for 2)                                                  </t>
    </r>
    <r>
      <rPr>
        <b/>
        <i/>
        <sz val="10"/>
        <rFont val="Arial"/>
        <family val="2"/>
      </rPr>
      <t>4 year term</t>
    </r>
  </si>
  <si>
    <r>
      <t xml:space="preserve">Trustee                               (Vote for 2)                        </t>
    </r>
    <r>
      <rPr>
        <b/>
        <i/>
        <sz val="10"/>
        <rFont val="Arial"/>
        <family val="2"/>
      </rPr>
      <t>4 year term</t>
    </r>
  </si>
  <si>
    <r>
      <t xml:space="preserve">Member Board of Education                                                                                                                                                                       (Vote for 4)                                                                                                                                                 </t>
    </r>
    <r>
      <rPr>
        <b/>
        <i/>
        <sz val="10"/>
        <rFont val="Arial Narrow"/>
        <family val="2"/>
      </rPr>
      <t>4 year term</t>
    </r>
  </si>
  <si>
    <t>Mary Wineberg</t>
  </si>
  <si>
    <r>
      <t xml:space="preserve">Member Board of Education                              (Vote for 3)                                                          </t>
    </r>
    <r>
      <rPr>
        <b/>
        <i/>
        <sz val="10"/>
        <rFont val="Arial Narrow"/>
        <family val="2"/>
      </rPr>
      <t>4 year term</t>
    </r>
  </si>
  <si>
    <r>
      <t xml:space="preserve">Member Board of Education                              (Vote for 3)                                                           </t>
    </r>
    <r>
      <rPr>
        <b/>
        <i/>
        <sz val="10"/>
        <rFont val="Arial Narrow"/>
        <family val="2"/>
      </rPr>
      <t>4 year term</t>
    </r>
  </si>
  <si>
    <r>
      <t xml:space="preserve">Member Board of Education                                                                                     (Vote for 3)                                                                                                                                     </t>
    </r>
    <r>
      <rPr>
        <b/>
        <i/>
        <sz val="10"/>
        <rFont val="Arial Narrow"/>
        <family val="2"/>
      </rPr>
      <t>4 year term</t>
    </r>
  </si>
  <si>
    <r>
      <t xml:space="preserve">Member Board of Education                                          (Vote for 3)                                                                 </t>
    </r>
    <r>
      <rPr>
        <b/>
        <i/>
        <sz val="10"/>
        <rFont val="Arial Narrow"/>
        <family val="2"/>
      </rPr>
      <t>4 year term</t>
    </r>
  </si>
  <si>
    <t>Kurt L. Grossman</t>
  </si>
  <si>
    <t>Joe               Leet</t>
  </si>
  <si>
    <t>David W. Voss         (Rep)</t>
  </si>
  <si>
    <r>
      <t xml:space="preserve">Member of Council at Large                                                                                              (Vote for 4)                                                                                                                            </t>
    </r>
    <r>
      <rPr>
        <b/>
        <i/>
        <sz val="10"/>
        <rFont val="Arial"/>
        <family val="2"/>
      </rPr>
      <t>4 year term</t>
    </r>
  </si>
  <si>
    <t>Mike     Wilson     (Rep)</t>
  </si>
  <si>
    <t>Jack           Lee          (Rep)</t>
  </si>
  <si>
    <t>Britt          Born       (Dem)</t>
  </si>
  <si>
    <t>VILLAGE OF TERRACE PARK</t>
  </si>
  <si>
    <t>Scotty Johnson</t>
  </si>
  <si>
    <t>John J. Williams</t>
  </si>
  <si>
    <t>Troy Dean Borgmann</t>
  </si>
  <si>
    <t>Cynthia Johnson  (Nonparty)</t>
  </si>
  <si>
    <t>Samantha Seiler-Westerhaus</t>
  </si>
  <si>
    <t>Daniel W. Cunningham  (Rep)</t>
  </si>
  <si>
    <t>Member of Council By Ward                                                                                                                   (Vote for 1)</t>
  </si>
  <si>
    <t>Michael D. Gabbard</t>
  </si>
  <si>
    <t>Christopher Nesbitt</t>
  </si>
  <si>
    <t>Scott V. Thamann</t>
  </si>
  <si>
    <t>Andrew J. Bronner  (Nonparty)</t>
  </si>
  <si>
    <t>Robert P. Boehner</t>
  </si>
  <si>
    <t>James A. Shelton</t>
  </si>
  <si>
    <t>Charles A. Lippert        (Rep)</t>
  </si>
  <si>
    <t>Kevin              Burns</t>
  </si>
  <si>
    <t>Tiffiney Myers</t>
  </si>
  <si>
    <t>Todd Williams</t>
  </si>
  <si>
    <r>
      <t xml:space="preserve">Mayor                                              (Vote for 1)                                                             </t>
    </r>
    <r>
      <rPr>
        <b/>
        <i/>
        <sz val="10"/>
        <rFont val="Arial"/>
        <family val="2"/>
      </rPr>
      <t>4 year term</t>
    </r>
  </si>
  <si>
    <t>Joseph Anneken</t>
  </si>
  <si>
    <t>William C. Wilson</t>
  </si>
  <si>
    <t>Kenneth E. Shuey</t>
  </si>
  <si>
    <t>Carolyn Spears</t>
  </si>
  <si>
    <t>Galen G. Gordon</t>
  </si>
  <si>
    <t>Jan-Michele Lemon Kearney</t>
  </si>
  <si>
    <t>Andrew E. Kennedy</t>
  </si>
  <si>
    <t>Greg Landsman</t>
  </si>
  <si>
    <t>Neil                Kelly</t>
  </si>
  <si>
    <t>Meghan Sullivan-Wisecup</t>
  </si>
  <si>
    <t>Judith     Boyce    (Write-In)</t>
  </si>
  <si>
    <t>Bill          Puthoff</t>
  </si>
  <si>
    <t>Thomas A. Caruso</t>
  </si>
  <si>
    <r>
      <t xml:space="preserve">Member of Council                                               (Vote for 3)                                                                </t>
    </r>
    <r>
      <rPr>
        <b/>
        <i/>
        <sz val="10"/>
        <rFont val="Arial"/>
        <family val="2"/>
      </rPr>
      <t>4 year term</t>
    </r>
  </si>
  <si>
    <t>Pat           Andwan</t>
  </si>
  <si>
    <t>Kathy           Pittman</t>
  </si>
  <si>
    <t>Donnie Schilling</t>
  </si>
  <si>
    <t>Kimberly Xander</t>
  </si>
  <si>
    <t>Jeff            Bryant</t>
  </si>
  <si>
    <t>Tommy           Karr</t>
  </si>
  <si>
    <t>Peg L. Quallen</t>
  </si>
  <si>
    <t>John A.      Smith    (Dem)</t>
  </si>
  <si>
    <r>
      <t xml:space="preserve">Trustee                                                             (Vote for 2)                                                               </t>
    </r>
    <r>
      <rPr>
        <b/>
        <i/>
        <sz val="10"/>
        <rFont val="Arial"/>
        <family val="2"/>
      </rPr>
      <t>4 year term</t>
    </r>
  </si>
  <si>
    <t>Cathy               Ulrich</t>
  </si>
  <si>
    <t>Dan                 Unger</t>
  </si>
  <si>
    <r>
      <t xml:space="preserve">Trustee                 (Vote for 1)           </t>
    </r>
    <r>
      <rPr>
        <b/>
        <i/>
        <sz val="8"/>
        <rFont val="Arial"/>
        <family val="2"/>
      </rPr>
      <t>Unexpired Ending 12/31/23</t>
    </r>
  </si>
  <si>
    <t>Dennis A. Heyob</t>
  </si>
  <si>
    <t>Cheryl A. Sieve</t>
  </si>
  <si>
    <t>Triffin       Callos</t>
  </si>
  <si>
    <t>Dan               Blanton</t>
  </si>
  <si>
    <r>
      <t xml:space="preserve">Trustee                                                                  (Vote for 2)                                                               </t>
    </r>
    <r>
      <rPr>
        <b/>
        <i/>
        <sz val="10"/>
        <rFont val="Arial"/>
        <family val="2"/>
      </rPr>
      <t>4 year term</t>
    </r>
  </si>
  <si>
    <t>Ken                    Bryant</t>
  </si>
  <si>
    <t>CJ                          Carr</t>
  </si>
  <si>
    <r>
      <t xml:space="preserve">Mayor                                                           (Vote for 1)                                                     </t>
    </r>
    <r>
      <rPr>
        <b/>
        <i/>
        <sz val="10"/>
        <rFont val="Arial"/>
        <family val="2"/>
      </rPr>
      <t>4 year term</t>
    </r>
  </si>
  <si>
    <t>Member of Council at Large                              (Vote for 9)</t>
  </si>
  <si>
    <t>Pamela F. Bowers</t>
  </si>
  <si>
    <t>Brandon Craig</t>
  </si>
  <si>
    <t>Mike    Moroski</t>
  </si>
  <si>
    <r>
      <t xml:space="preserve">Member of Board of Education (Vote for 1) </t>
    </r>
    <r>
      <rPr>
        <b/>
        <i/>
        <sz val="7"/>
        <rFont val="Arial Narrow"/>
        <family val="2"/>
      </rPr>
      <t>Unexpired Term 12/31/23</t>
    </r>
  </si>
  <si>
    <t>Paul               Balent</t>
  </si>
  <si>
    <t>Heather     Yee</t>
  </si>
  <si>
    <t>Michelle L. Easton</t>
  </si>
  <si>
    <t>Amy Richardson</t>
  </si>
  <si>
    <t>Bob             Bibb</t>
  </si>
  <si>
    <t>Katie          Stewart</t>
  </si>
  <si>
    <t>Andrea Granieri</t>
  </si>
  <si>
    <r>
      <t xml:space="preserve">Member of Council                                                                            (Vote for 4)                                                                                           </t>
    </r>
    <r>
      <rPr>
        <b/>
        <i/>
        <sz val="10"/>
        <rFont val="Arial"/>
        <family val="2"/>
      </rPr>
      <t>4 year term</t>
    </r>
  </si>
  <si>
    <t>Te'Airea      Powell</t>
  </si>
  <si>
    <t>Betsy Sundermann</t>
  </si>
  <si>
    <t>Robert R.   Ryan</t>
  </si>
  <si>
    <t>Thomas H. Camp</t>
  </si>
  <si>
    <t>Shaughn     Daily</t>
  </si>
  <si>
    <t>Mark Feldhaus</t>
  </si>
  <si>
    <t>Daniel H. Lehane</t>
  </si>
  <si>
    <t>John                Hart</t>
  </si>
  <si>
    <t>Kim               Lukens</t>
  </si>
  <si>
    <t>Neal             Oury</t>
  </si>
  <si>
    <t>Ted            Phelps</t>
  </si>
  <si>
    <t>Kip               Ping</t>
  </si>
  <si>
    <t>Alicia Marie Camper</t>
  </si>
  <si>
    <t>Doug Moormann</t>
  </si>
  <si>
    <t>Tim                Brock</t>
  </si>
  <si>
    <t>Anne              Horne</t>
  </si>
  <si>
    <t>Susan             Kissel</t>
  </si>
  <si>
    <t>Brian           Mueller</t>
  </si>
  <si>
    <t>Lee Ann Bissmeyer</t>
  </si>
  <si>
    <t>Ronald G. Messer</t>
  </si>
  <si>
    <t>Sasha S. Naiman</t>
  </si>
  <si>
    <t>Ken                 Suer</t>
  </si>
  <si>
    <t>Jeffrey Anderson</t>
  </si>
  <si>
    <t>Thomas D. Vanover</t>
  </si>
  <si>
    <t>Daniel M. Driehaus</t>
  </si>
  <si>
    <t>Jenni McCauley</t>
  </si>
  <si>
    <t>Sarah Stankorb Taylor</t>
  </si>
  <si>
    <t>Christopher Woodside</t>
  </si>
  <si>
    <r>
      <t xml:space="preserve">Member of Council at Large B                         (Vote for 1)                       </t>
    </r>
    <r>
      <rPr>
        <b/>
        <i/>
        <sz val="9"/>
        <rFont val="Arial"/>
        <family val="2"/>
      </rPr>
      <t>Unexpired Term ending 11/30/23</t>
    </r>
  </si>
  <si>
    <t>Christine M. Westmark Hedger</t>
  </si>
  <si>
    <t>Michael William           Rapp</t>
  </si>
  <si>
    <t>Chelsea      Nuss-Clark</t>
  </si>
  <si>
    <r>
      <t xml:space="preserve">Member of Council                                                                                                                                    (Vote for 7)                                                                                                                                                     </t>
    </r>
    <r>
      <rPr>
        <b/>
        <i/>
        <sz val="10"/>
        <rFont val="Arial"/>
        <family val="2"/>
      </rPr>
      <t>2 year term</t>
    </r>
  </si>
  <si>
    <t>Elizabeth Cassin Isphodring</t>
  </si>
  <si>
    <t>Stephen H. Krehbiel</t>
  </si>
  <si>
    <t>Shayne O Manning</t>
  </si>
  <si>
    <t>Donald C. McGraw</t>
  </si>
  <si>
    <t>Monique A. Sewell</t>
  </si>
  <si>
    <t>Andrew       Byer</t>
  </si>
  <si>
    <t>Jodi S.             Whitted</t>
  </si>
  <si>
    <r>
      <t xml:space="preserve">Member of Council at Large                                                                                                                         (Vote for 1)                                                                                           </t>
    </r>
    <r>
      <rPr>
        <b/>
        <i/>
        <sz val="9"/>
        <rFont val="Arial"/>
        <family val="2"/>
      </rPr>
      <t>Unexpired Term Ending 12/03/23</t>
    </r>
  </si>
  <si>
    <t>Michael D. Graver</t>
  </si>
  <si>
    <r>
      <t xml:space="preserve">President of Council                              (Vote for 1)                       </t>
    </r>
    <r>
      <rPr>
        <b/>
        <i/>
        <sz val="9"/>
        <rFont val="Arial"/>
        <family val="2"/>
      </rPr>
      <t>4 year term</t>
    </r>
  </si>
  <si>
    <t>Marjorie Anderson</t>
  </si>
  <si>
    <t>Arious Dukes Dean</t>
  </si>
  <si>
    <t>Arica L. Underwood</t>
  </si>
  <si>
    <r>
      <t>President of Council                                                 (Vote for 1)                                                    2</t>
    </r>
    <r>
      <rPr>
        <b/>
        <i/>
        <sz val="9"/>
        <rFont val="Arial"/>
        <family val="2"/>
      </rPr>
      <t xml:space="preserve"> year term</t>
    </r>
  </si>
  <si>
    <t>Kenneth E. Wietmarschen (Write-In)</t>
  </si>
  <si>
    <t>Kurt M.       Irey             (Rep)</t>
  </si>
  <si>
    <t>Sue                Knight  (Nonparty)</t>
  </si>
  <si>
    <t>Grant T. Hoffman</t>
  </si>
  <si>
    <t>Pamela S. Jackson</t>
  </si>
  <si>
    <t>Chris A.    Mear</t>
  </si>
  <si>
    <t>Ann G.           Pillow</t>
  </si>
  <si>
    <t>No Valid Candidate Filed</t>
  </si>
  <si>
    <t>Natalie       Wolf</t>
  </si>
  <si>
    <t>Thomas C. Muething</t>
  </si>
  <si>
    <t>Richard Bardach</t>
  </si>
  <si>
    <t>Joseph P. Imbus</t>
  </si>
  <si>
    <t>Charity A. McFerron</t>
  </si>
  <si>
    <t>Lisa C.          Ott</t>
  </si>
  <si>
    <t>Gary           Roy, Jr.</t>
  </si>
  <si>
    <t>Steven J. Berke</t>
  </si>
  <si>
    <t>Tim      Sansbury</t>
  </si>
  <si>
    <t>Carolyn Smiley-Robertson</t>
  </si>
  <si>
    <t>Christy Resnik</t>
  </si>
  <si>
    <t>Russell    Riffle</t>
  </si>
  <si>
    <r>
      <t xml:space="preserve">Treasurer                           (Vote for 1)                        </t>
    </r>
    <r>
      <rPr>
        <b/>
        <i/>
        <sz val="10"/>
        <rFont val="Arial"/>
        <family val="2"/>
      </rPr>
      <t>4 year term</t>
    </r>
  </si>
  <si>
    <t>Michael Beaugrand</t>
  </si>
  <si>
    <t>Leslie A. Cooper</t>
  </si>
  <si>
    <t>Rebecca M. Terrell</t>
  </si>
  <si>
    <t>Amy C. Baldridge</t>
  </si>
  <si>
    <t>Geoffrey L. Base-Smith</t>
  </si>
  <si>
    <r>
      <t xml:space="preserve">Member of Council                                                                                             (Vote for 4)                                                                                                         </t>
    </r>
    <r>
      <rPr>
        <b/>
        <i/>
        <sz val="10"/>
        <rFont val="Arial"/>
        <family val="2"/>
      </rPr>
      <t>4 year term</t>
    </r>
  </si>
  <si>
    <t>Alan E. Hoeweler</t>
  </si>
  <si>
    <t>Mike                 Besl</t>
  </si>
  <si>
    <t>Nancy A. Macenko</t>
  </si>
  <si>
    <t>Ron            Visscher</t>
  </si>
  <si>
    <r>
      <t xml:space="preserve">Member of Council                                                                                           (Vote for 4)                                                                                                       </t>
    </r>
    <r>
      <rPr>
        <b/>
        <i/>
        <sz val="10"/>
        <rFont val="Arial"/>
        <family val="2"/>
      </rPr>
      <t>4 year term</t>
    </r>
  </si>
  <si>
    <t>Sharon Chaney</t>
  </si>
  <si>
    <t>David           Fischer</t>
  </si>
  <si>
    <t>April M. Norman</t>
  </si>
  <si>
    <t>Eric Michael Pridonoff</t>
  </si>
  <si>
    <t>Ashley G. Snyder</t>
  </si>
  <si>
    <t>Linda L. Childs-Jeter</t>
  </si>
  <si>
    <t>Daronce Daniels</t>
  </si>
  <si>
    <t>Tonya          Key</t>
  </si>
  <si>
    <t>Laverne Mitchell</t>
  </si>
  <si>
    <t>Jeannie Stinson</t>
  </si>
  <si>
    <r>
      <t xml:space="preserve">Member of Council                                                                              (Vote for 4)                                                                                    </t>
    </r>
    <r>
      <rPr>
        <b/>
        <i/>
        <sz val="10"/>
        <rFont val="Arial"/>
        <family val="2"/>
      </rPr>
      <t xml:space="preserve"> 4 year term</t>
    </r>
  </si>
  <si>
    <t>Susan Brownknight</t>
  </si>
  <si>
    <t>Leah Catherine Geldbaugh</t>
  </si>
  <si>
    <t>Tyler Craig Martin</t>
  </si>
  <si>
    <t>Randy          York</t>
  </si>
  <si>
    <t>Jeffrey R. Drescher</t>
  </si>
  <si>
    <t>Terry L. Fairley</t>
  </si>
  <si>
    <t>Jerry W. Schwab</t>
  </si>
  <si>
    <t>Beverly Bolser</t>
  </si>
  <si>
    <t>Joe        Bonner</t>
  </si>
  <si>
    <t>William M. Deters</t>
  </si>
  <si>
    <t>Maxwell M. Morgan</t>
  </si>
  <si>
    <t>Steve      Asbach</t>
  </si>
  <si>
    <t>John G. Ungruhe</t>
  </si>
  <si>
    <t>Cindi Bedinghaus</t>
  </si>
  <si>
    <t>Kurt Brickweg</t>
  </si>
  <si>
    <t>Patty L. Hausfeld</t>
  </si>
  <si>
    <t>Nicole R. Klungle</t>
  </si>
  <si>
    <t>Brian    Rolfsen</t>
  </si>
  <si>
    <t>Bob Culbertson</t>
  </si>
  <si>
    <t>Ray Culbertson</t>
  </si>
  <si>
    <t>Donald Tobergte</t>
  </si>
  <si>
    <t>Christopher S. Schildmeyer</t>
  </si>
  <si>
    <t>Lauren Ingebritson</t>
  </si>
  <si>
    <t>Judith K. Lehman</t>
  </si>
  <si>
    <t>Jeffrey Allen Lemay</t>
  </si>
  <si>
    <t>Regina R. Sharp</t>
  </si>
  <si>
    <t>Pamela Fitzgerald</t>
  </si>
  <si>
    <t>Robert Lawson</t>
  </si>
  <si>
    <t>Cyndi D. Simmons Chandler</t>
  </si>
  <si>
    <t>Mary L.        Hill</t>
  </si>
  <si>
    <t>Mary Gaertner</t>
  </si>
  <si>
    <t>Lexi     Lausten</t>
  </si>
  <si>
    <t>Raj     Rajagopal</t>
  </si>
  <si>
    <r>
      <t xml:space="preserve">Trustee                               (Vote for 1)                        </t>
    </r>
    <r>
      <rPr>
        <b/>
        <i/>
        <sz val="8"/>
        <rFont val="Arial"/>
        <family val="2"/>
      </rPr>
      <t>Unexpired Ending 12/31/23</t>
    </r>
  </si>
  <si>
    <t>Susan Hughes</t>
  </si>
  <si>
    <t>David Joseph Kubicki</t>
  </si>
  <si>
    <t>Roxanne H. Rebel</t>
  </si>
  <si>
    <t>Brian           Lamar</t>
  </si>
  <si>
    <t>Chuck       Heis</t>
  </si>
  <si>
    <t>Gwen Lawhorn</t>
  </si>
  <si>
    <t>Micah     Strong</t>
  </si>
  <si>
    <t>David W. Linnenberg</t>
  </si>
  <si>
    <t>Fred A.       Dole</t>
  </si>
  <si>
    <t>Thomas C. Losekamp</t>
  </si>
  <si>
    <t>Mark A.      Louis</t>
  </si>
  <si>
    <t>Mike     Robison</t>
  </si>
  <si>
    <r>
      <t xml:space="preserve">Trustee                                           (Vote for 2)                                         </t>
    </r>
    <r>
      <rPr>
        <b/>
        <i/>
        <sz val="10"/>
        <rFont val="Arial"/>
        <family val="2"/>
      </rPr>
      <t>4 year term</t>
    </r>
  </si>
  <si>
    <t>Mark R. Berning</t>
  </si>
  <si>
    <t>Megan M. Dougherty</t>
  </si>
  <si>
    <t>Joe     Honerlaw</t>
  </si>
  <si>
    <r>
      <t xml:space="preserve">Trustee                                               (Vote for 2)                                                </t>
    </r>
    <r>
      <rPr>
        <b/>
        <i/>
        <sz val="10"/>
        <rFont val="Arial"/>
        <family val="2"/>
      </rPr>
      <t>4 year term</t>
    </r>
  </si>
  <si>
    <t>Jim LaBarbara</t>
  </si>
  <si>
    <t>Tracy Lynn Schwegmann</t>
  </si>
  <si>
    <t>Tom Weidman</t>
  </si>
  <si>
    <t>Doug          King</t>
  </si>
  <si>
    <t>Willie             Pope</t>
  </si>
  <si>
    <t>Gary      Favors</t>
  </si>
  <si>
    <t>Peggy    Bosse</t>
  </si>
  <si>
    <t>Dan         Downey</t>
  </si>
  <si>
    <t>Karen Kellums</t>
  </si>
  <si>
    <t>Elizabeth Johnston</t>
  </si>
  <si>
    <t>Craig Sumerel</t>
  </si>
  <si>
    <t>Andy Swallow</t>
  </si>
  <si>
    <t>Bear         Tullis</t>
  </si>
  <si>
    <t>Lisa M.     Price</t>
  </si>
  <si>
    <t>Nolan        Marx</t>
  </si>
  <si>
    <t>Rachel       Katz</t>
  </si>
  <si>
    <t>Jeni          Henz</t>
  </si>
  <si>
    <t>Nathan     Alley</t>
  </si>
  <si>
    <r>
      <t xml:space="preserve">Member Board of Education                                                                                                                                                                       (Vote for 3)                                                                                                                                                                                                       </t>
    </r>
    <r>
      <rPr>
        <b/>
        <i/>
        <sz val="10"/>
        <rFont val="Arial Narrow"/>
        <family val="2"/>
      </rPr>
      <t>4 year term</t>
    </r>
  </si>
  <si>
    <t>Colette Boyko</t>
  </si>
  <si>
    <t>Jonathan Eilert</t>
  </si>
  <si>
    <t>Elliot Grossman</t>
  </si>
  <si>
    <t>Elizabeth Mason</t>
  </si>
  <si>
    <t>Eric L. Schwetschenau</t>
  </si>
  <si>
    <t>Eileen Washburn</t>
  </si>
  <si>
    <t>Kevin M. Dougherty</t>
  </si>
  <si>
    <t>Anna           Bunker</t>
  </si>
  <si>
    <t>Al              Juram</t>
  </si>
  <si>
    <t>David         Eberly</t>
  </si>
  <si>
    <t>Tracy P. Gordon</t>
  </si>
  <si>
    <t>Andi L. Murphy</t>
  </si>
  <si>
    <t>Laura K. Organisciak</t>
  </si>
  <si>
    <t>David M. Rogers</t>
  </si>
  <si>
    <t>Stephanie Anderson</t>
  </si>
  <si>
    <t>Carole M. Ellis</t>
  </si>
  <si>
    <t>Emmett Kilgore</t>
  </si>
  <si>
    <t>Donté     Foster</t>
  </si>
  <si>
    <t>Monica Lanton</t>
  </si>
  <si>
    <t>Brandon Atwood</t>
  </si>
  <si>
    <t>Amber N. Ballard</t>
  </si>
  <si>
    <t>Michael Taylor</t>
  </si>
  <si>
    <t>Paige   Jessee</t>
  </si>
  <si>
    <t>Mary Cleveland</t>
  </si>
  <si>
    <t>James Dunigan</t>
  </si>
  <si>
    <t>Jodi     Kessler</t>
  </si>
  <si>
    <t>Alycia Walker Bemmes</t>
  </si>
  <si>
    <t>Amy Thamann</t>
  </si>
  <si>
    <t>Marc S.    Fleak</t>
  </si>
  <si>
    <r>
      <t xml:space="preserve">Member Board of Education                                                                                                                                             (Vote for 3)                                                                                                                                                                         </t>
    </r>
    <r>
      <rPr>
        <b/>
        <i/>
        <sz val="10"/>
        <rFont val="Arial Narrow"/>
        <family val="2"/>
      </rPr>
      <t>4 year term</t>
    </r>
  </si>
  <si>
    <t>John W. Mercurio</t>
  </si>
  <si>
    <t>Lynne E. Stieger</t>
  </si>
  <si>
    <t>Josh D. Wooley</t>
  </si>
  <si>
    <t>Sara              Bitter</t>
  </si>
  <si>
    <t>David          Evans</t>
  </si>
  <si>
    <t>Bill        Laverty</t>
  </si>
  <si>
    <r>
      <t xml:space="preserve">Member Board of Education                                                                                                                 (Vote for 3)                                                                                                                                              </t>
    </r>
    <r>
      <rPr>
        <b/>
        <i/>
        <sz val="10"/>
        <rFont val="Arial Narrow"/>
        <family val="2"/>
      </rPr>
      <t>4 year term</t>
    </r>
  </si>
  <si>
    <t>Debra Denise Bryant</t>
  </si>
  <si>
    <t>Viola E. Johnson</t>
  </si>
  <si>
    <t>Brandon J. Smith</t>
  </si>
  <si>
    <t>Aaron E. Washington-Childs</t>
  </si>
  <si>
    <r>
      <t xml:space="preserve">Member Board of Education                                                                                                                                          (Vote for 3)                                                                                                                                                                           </t>
    </r>
    <r>
      <rPr>
        <b/>
        <i/>
        <sz val="10"/>
        <rFont val="Arial Narrow"/>
        <family val="2"/>
      </rPr>
      <t>4 year term</t>
    </r>
  </si>
  <si>
    <t>Mona C. Berkemeyer</t>
  </si>
  <si>
    <t>Kara L. Broderick</t>
  </si>
  <si>
    <t>Justin D. Buckner</t>
  </si>
  <si>
    <t>Jennifer N. Dillhoff</t>
  </si>
  <si>
    <t>Michael P. Evans</t>
  </si>
  <si>
    <r>
      <t xml:space="preserve">Member of Governing Board                                                            (Vote for 3)                                                                                           </t>
    </r>
    <r>
      <rPr>
        <b/>
        <i/>
        <sz val="10"/>
        <rFont val="Arial Narrow"/>
        <family val="2"/>
      </rPr>
      <t>4 year term</t>
    </r>
  </si>
  <si>
    <t>Sandy          Harrod</t>
  </si>
  <si>
    <t>Kristine           Heeg</t>
  </si>
  <si>
    <r>
      <t xml:space="preserve">Member Board of Education                                                                                                                  (Vote for 3)                                                                                                                                               </t>
    </r>
    <r>
      <rPr>
        <b/>
        <i/>
        <sz val="10"/>
        <rFont val="Arial Narrow"/>
        <family val="2"/>
      </rPr>
      <t>4 year term</t>
    </r>
  </si>
  <si>
    <t>Chadwick G. Engleman</t>
  </si>
  <si>
    <t>Jelicia McMullen</t>
  </si>
  <si>
    <t>Cindy Rebman</t>
  </si>
  <si>
    <t>Lindsay     Lee</t>
  </si>
  <si>
    <t>Jamie           Rea</t>
  </si>
  <si>
    <t>Wendy Strickler Biederman</t>
  </si>
  <si>
    <t>Forest T.     Heis</t>
  </si>
  <si>
    <t>Sara         Jonas</t>
  </si>
  <si>
    <r>
      <t xml:space="preserve">Member Board of Education                                                                                                                                             (Vote for 3)                                                                                                                                                                             </t>
    </r>
    <r>
      <rPr>
        <b/>
        <i/>
        <sz val="10"/>
        <rFont val="Arial Narrow"/>
        <family val="2"/>
      </rPr>
      <t>4 year term</t>
    </r>
  </si>
  <si>
    <r>
      <t xml:space="preserve">Member of Board of Education                                                     (Vote for 1)                                                            </t>
    </r>
    <r>
      <rPr>
        <b/>
        <i/>
        <sz val="10"/>
        <rFont val="Arial Narrow"/>
        <family val="2"/>
      </rPr>
      <t>Unexpired Term 12/31/23</t>
    </r>
  </si>
  <si>
    <t>Linda Marie Hausfeld</t>
  </si>
  <si>
    <t>Rachel           Baker</t>
  </si>
  <si>
    <r>
      <t xml:space="preserve">Member Board of Education                                                          (Vote for 3)                                                                                       </t>
    </r>
    <r>
      <rPr>
        <b/>
        <i/>
        <sz val="10"/>
        <rFont val="Arial Narrow"/>
        <family val="2"/>
      </rPr>
      <t>4 year term</t>
    </r>
  </si>
  <si>
    <t>Colleen Carter</t>
  </si>
  <si>
    <t>Kimberly L. Costanzo</t>
  </si>
  <si>
    <t>Mark A. Morrissey</t>
  </si>
  <si>
    <t>Terry         Gibson</t>
  </si>
  <si>
    <t>Monica Bowles</t>
  </si>
  <si>
    <t>Mark         Gilbert</t>
  </si>
  <si>
    <t>Christopher John          Heather</t>
  </si>
  <si>
    <t>Mischelle Philpot</t>
  </si>
  <si>
    <t>Dani Ventre Strehle</t>
  </si>
  <si>
    <t>Doug           Dean</t>
  </si>
  <si>
    <t>Rich          Haffey</t>
  </si>
  <si>
    <t>Bart          West</t>
  </si>
  <si>
    <t>Michael P. King</t>
  </si>
  <si>
    <t>Susan M. Robards</t>
  </si>
  <si>
    <t>Jennifer Strong</t>
  </si>
  <si>
    <t>Robert       Kief</t>
  </si>
  <si>
    <t>Garyne T. Evans</t>
  </si>
  <si>
    <t>Ryan McDonald</t>
  </si>
  <si>
    <t>Thomas Brinkman, Jr.</t>
  </si>
  <si>
    <t>Jaime M.    Castle</t>
  </si>
  <si>
    <t>LaKeisha N.   Cook</t>
  </si>
  <si>
    <t>Jeff M. Cramerding</t>
  </si>
  <si>
    <t>Steven P. Goodin</t>
  </si>
  <si>
    <t>Peterson W. Mingo</t>
  </si>
  <si>
    <t>Meeka D. Owens</t>
  </si>
  <si>
    <t>Logan Simmering</t>
  </si>
  <si>
    <t>Stacey            Smith</t>
  </si>
  <si>
    <r>
      <t xml:space="preserve">Treasurer                        (Vote for 1)                          </t>
    </r>
    <r>
      <rPr>
        <b/>
        <i/>
        <sz val="10"/>
        <rFont val="Arial"/>
        <family val="2"/>
      </rPr>
      <t>4 year term</t>
    </r>
  </si>
  <si>
    <t>Lindsay M. Jones        (Nonparty)</t>
  </si>
  <si>
    <t>Kathy    Downs</t>
  </si>
  <si>
    <t>Logan Thomas Junger</t>
  </si>
  <si>
    <r>
      <t xml:space="preserve">Member of Council at Large                                                                                                                     (Vote for 4)                                                                                                                                                          </t>
    </r>
    <r>
      <rPr>
        <b/>
        <i/>
        <sz val="10"/>
        <rFont val="Arial"/>
        <family val="2"/>
      </rPr>
      <t>4 year term</t>
    </r>
  </si>
  <si>
    <t>Kim Chamberland</t>
  </si>
  <si>
    <t>Janet          Cooper</t>
  </si>
  <si>
    <t>Lisa            Evans</t>
  </si>
  <si>
    <r>
      <t xml:space="preserve">Member of Council at Large    (Vote for 1)                      </t>
    </r>
    <r>
      <rPr>
        <b/>
        <i/>
        <sz val="9"/>
        <rFont val="Arial"/>
        <family val="2"/>
      </rPr>
      <t>Unexpired Term                (Ending 12-31-23)</t>
    </r>
  </si>
  <si>
    <t>Patrick J. Dowling, Jr.</t>
  </si>
  <si>
    <t>Alexis          Royse        (Dem)</t>
  </si>
  <si>
    <t>Dan           Jacobs</t>
  </si>
  <si>
    <t>Carmen M. Daniels</t>
  </si>
  <si>
    <t>Melissa  Monich</t>
  </si>
  <si>
    <t>James T. O'Reilly</t>
  </si>
  <si>
    <r>
      <t xml:space="preserve">Member of Council                                                                           (Vote for 4)                                                                                      </t>
    </r>
    <r>
      <rPr>
        <b/>
        <i/>
        <sz val="10"/>
        <rFont val="Arial"/>
        <family val="2"/>
      </rPr>
      <t>4 year term</t>
    </r>
  </si>
  <si>
    <t>Al               Glick             (Write-In)</t>
  </si>
  <si>
    <t>Ron            Pugh                (Write-In)</t>
  </si>
  <si>
    <t>Keely            Paul</t>
  </si>
  <si>
    <t>Jay               Shatz</t>
  </si>
  <si>
    <t>Benjamin Hunt</t>
  </si>
  <si>
    <t>Robert          Rosen</t>
  </si>
  <si>
    <t>Ed      McKinney</t>
  </si>
  <si>
    <t>Ronald L. Spears, Jr.</t>
  </si>
  <si>
    <t>Don R.    Kessel, Jr.</t>
  </si>
  <si>
    <t>Matthew K. Boettcher</t>
  </si>
  <si>
    <t>Dave              Moore       (Rep)</t>
  </si>
  <si>
    <t>Patricia Bender  (Write-In)</t>
  </si>
  <si>
    <t>Mark      Mason Sr.</t>
  </si>
  <si>
    <t>Rob         Bartlett</t>
  </si>
  <si>
    <t>Garrick Berkhalter  (Write-In)</t>
  </si>
  <si>
    <t>Joshua S. Gerth</t>
  </si>
  <si>
    <t>Chuck M. Klosterman</t>
  </si>
  <si>
    <t>Mike D.         Davis</t>
  </si>
  <si>
    <t>Jodie L.           Leis</t>
  </si>
  <si>
    <t>Kathleen M. Hofmann  (Write-In)</t>
  </si>
  <si>
    <t>Kareem T. Moffett</t>
  </si>
  <si>
    <r>
      <t xml:space="preserve">Member Board of Education                                                                                                                                                                                                                                                       (Vote for 3)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i/>
        <sz val="10"/>
        <rFont val="Arial Narrow"/>
        <family val="2"/>
      </rPr>
      <t>4 year term</t>
    </r>
  </si>
  <si>
    <t>Eliot M.       Winks</t>
  </si>
  <si>
    <t>Robert              Warfel</t>
  </si>
  <si>
    <t>Ryan T.          Lex</t>
  </si>
  <si>
    <t>Steve Bernicke  (Write-In)</t>
  </si>
  <si>
    <t>Ken             White</t>
  </si>
  <si>
    <t>Dennis         Wolter           (Write-In)</t>
  </si>
  <si>
    <r>
      <t xml:space="preserve">Member Board of Education                                                                                                                   (Vote for 3)                                                                                                                                                 </t>
    </r>
    <r>
      <rPr>
        <b/>
        <i/>
        <sz val="10"/>
        <rFont val="Arial Narrow"/>
        <family val="2"/>
      </rPr>
      <t>4 year term</t>
    </r>
  </si>
  <si>
    <t>Christopher Hamm</t>
  </si>
  <si>
    <t>Melissa Hendricks Nolan</t>
  </si>
  <si>
    <t>James Rhodes</t>
  </si>
  <si>
    <t>Bea                 Norris</t>
  </si>
  <si>
    <t>Emily           Mason</t>
  </si>
  <si>
    <t>Joe            Krimmer</t>
  </si>
  <si>
    <t>Jerry          Combs</t>
  </si>
  <si>
    <t>Jara            Bonner</t>
  </si>
  <si>
    <r>
      <t xml:space="preserve">Member Board of Education                                                                                                                                                                        (Vote for 3)                                                                                                                                                                                                     </t>
    </r>
    <r>
      <rPr>
        <b/>
        <i/>
        <sz val="10"/>
        <rFont val="Arial Narrow"/>
        <family val="2"/>
      </rPr>
      <t>4 year term</t>
    </r>
  </si>
  <si>
    <t>Angela J. Graver</t>
  </si>
  <si>
    <t>James L. Perdue, Jr.</t>
  </si>
  <si>
    <t>Jason  Rader  (Write-In)</t>
  </si>
  <si>
    <t>Beth     Wernery</t>
  </si>
  <si>
    <t>Micki           Spears</t>
  </si>
  <si>
    <t>Jason T. McMullan  (Write-In)</t>
  </si>
  <si>
    <t>Savon C. Gibson, Sr.</t>
  </si>
  <si>
    <t>Ed        Stadnik</t>
  </si>
  <si>
    <r>
      <t xml:space="preserve">Member of Board of Education (Vote for 1) </t>
    </r>
    <r>
      <rPr>
        <b/>
        <i/>
        <sz val="10"/>
        <rFont val="Arial Narrow"/>
        <family val="2"/>
      </rPr>
      <t>Unexpired Term 12/31/23</t>
    </r>
  </si>
  <si>
    <t>DeMarco R. Kinamore  (Write-In)</t>
  </si>
  <si>
    <t>Jeff           Berte</t>
  </si>
  <si>
    <t>Lauren A.        Keith</t>
  </si>
  <si>
    <t>Melody Ellen Staudt Dargis</t>
  </si>
  <si>
    <t>Bill          Ferguson, Jr.</t>
  </si>
  <si>
    <t>James Edward         Reeb, Jr.</t>
  </si>
  <si>
    <t>Nicole C. Taulbee</t>
  </si>
  <si>
    <t>Joe John Yoshimura</t>
  </si>
  <si>
    <t>Christina L. Hughes  (Write-In)</t>
  </si>
  <si>
    <r>
      <t xml:space="preserve">ISSUE 2                            City of Cheviot            </t>
    </r>
    <r>
      <rPr>
        <sz val="10"/>
        <color theme="1"/>
        <rFont val="Arial Narrow"/>
        <family val="2"/>
      </rPr>
      <t>Tax Levy (Renewal) - 3ml 5yr - CE</t>
    </r>
  </si>
  <si>
    <r>
      <t xml:space="preserve">ISSUE 3                            City of Cincinnati            </t>
    </r>
    <r>
      <rPr>
        <sz val="10"/>
        <color theme="1"/>
        <rFont val="Arial Narrow"/>
        <family val="2"/>
      </rPr>
      <t>Charter Amendment - By Petition</t>
    </r>
  </si>
  <si>
    <r>
      <t xml:space="preserve">ISSUE 5                            City of Milford            </t>
    </r>
    <r>
      <rPr>
        <sz val="10"/>
        <color theme="1"/>
        <rFont val="Arial Narrow"/>
        <family val="2"/>
      </rPr>
      <t xml:space="preserve">Proposed Revised Charter </t>
    </r>
  </si>
  <si>
    <r>
      <t xml:space="preserve">ISSUE 6                            City of Milford            </t>
    </r>
    <r>
      <rPr>
        <sz val="10"/>
        <color theme="1"/>
        <rFont val="Arial Narrow"/>
        <family val="2"/>
      </rPr>
      <t>Tax Levy (Additional) - 3ml 5yr - Maintaining</t>
    </r>
  </si>
  <si>
    <r>
      <t xml:space="preserve">ISSUE 7                            City of North College Hill                                    </t>
    </r>
    <r>
      <rPr>
        <sz val="10"/>
        <color theme="1"/>
        <rFont val="Arial Narrow"/>
        <family val="2"/>
      </rPr>
      <t>Tax Levy (Replacement and Increase) - 12ml 5yr - Fire/EMS</t>
    </r>
  </si>
  <si>
    <r>
      <t xml:space="preserve">ISSUE 8                            City of Norwood            </t>
    </r>
    <r>
      <rPr>
        <sz val="10"/>
        <color theme="1"/>
        <rFont val="Arial Narrow"/>
        <family val="2"/>
      </rPr>
      <t>Tax Levy (Renewal) - 8ml 5yr - COE</t>
    </r>
  </si>
  <si>
    <r>
      <t xml:space="preserve">ISSUE 4                            City of Cincinnati             </t>
    </r>
    <r>
      <rPr>
        <sz val="10"/>
        <color theme="1"/>
        <rFont val="Arial Narrow"/>
        <family val="2"/>
      </rPr>
      <t>Local Liquor Option -      Cin 14-C</t>
    </r>
    <r>
      <rPr>
        <b/>
        <sz val="10"/>
        <color theme="1"/>
        <rFont val="Arial Narrow"/>
        <family val="2"/>
      </rPr>
      <t xml:space="preserve"> - </t>
    </r>
    <r>
      <rPr>
        <sz val="10"/>
        <color theme="1"/>
        <rFont val="Arial Narrow"/>
        <family val="2"/>
      </rPr>
      <t>Sale of Alcohol on Sundays</t>
    </r>
  </si>
  <si>
    <r>
      <t xml:space="preserve">ISSUE 9                            City of Reading            </t>
    </r>
    <r>
      <rPr>
        <sz val="10"/>
        <color theme="1"/>
        <rFont val="Arial Narrow"/>
        <family val="2"/>
      </rPr>
      <t>Local Liquor Option -    Read 1-A - Sale of of Liquor on Sundays</t>
    </r>
  </si>
  <si>
    <r>
      <t xml:space="preserve">ISSUE 10                            City of Springdale            </t>
    </r>
    <r>
      <rPr>
        <sz val="10"/>
        <color theme="1"/>
        <rFont val="Arial Narrow"/>
        <family val="2"/>
      </rPr>
      <t>Charter Amendment - Elimination and Creation of Positions</t>
    </r>
  </si>
  <si>
    <r>
      <t xml:space="preserve">ISSUE 11                            City of Springdale            </t>
    </r>
    <r>
      <rPr>
        <sz val="10"/>
        <color theme="1"/>
        <rFont val="Arial Narrow"/>
        <family val="2"/>
      </rPr>
      <t>Charter Amendment - Various Administrative Changes</t>
    </r>
  </si>
  <si>
    <r>
      <t xml:space="preserve">ISSUE 12                            City of Wyoming            </t>
    </r>
    <r>
      <rPr>
        <sz val="10"/>
        <color theme="1"/>
        <rFont val="Arial Narrow"/>
        <family val="2"/>
      </rPr>
      <t>Charter Amendment - Charter Revision</t>
    </r>
  </si>
  <si>
    <r>
      <t xml:space="preserve">ISSUE 13                           Village of Addyston                                 </t>
    </r>
    <r>
      <rPr>
        <sz val="10"/>
        <color theme="1"/>
        <rFont val="Arial Narrow"/>
        <family val="2"/>
      </rPr>
      <t>Tax Levy (Renewal) - 0.5ml 5yr - Maintenance of the Sewer System</t>
    </r>
  </si>
  <si>
    <r>
      <t xml:space="preserve">ISSUE 14                           Village of Addyston                                 </t>
    </r>
    <r>
      <rPr>
        <sz val="10"/>
        <color theme="1"/>
        <rFont val="Arial Narrow"/>
        <family val="2"/>
      </rPr>
      <t>Tax Levy (Renewal) - 1ml 5yr - Water Supply System</t>
    </r>
  </si>
  <si>
    <r>
      <t xml:space="preserve">ISSUE 15                           Village of Cleves                                 </t>
    </r>
    <r>
      <rPr>
        <sz val="10"/>
        <color theme="1"/>
        <rFont val="Arial Narrow"/>
        <family val="2"/>
      </rPr>
      <t>Tax Levy (Renewal) - 6ml 5yr - COE</t>
    </r>
  </si>
  <si>
    <r>
      <t xml:space="preserve">ISSUE 16                           Village of Fairfax                                 </t>
    </r>
    <r>
      <rPr>
        <sz val="10"/>
        <color theme="1"/>
        <rFont val="Arial Narrow"/>
        <family val="2"/>
      </rPr>
      <t>Tax Levy (Renewal) - 0.96ml 5yr - COE</t>
    </r>
  </si>
  <si>
    <r>
      <t xml:space="preserve">ISSUE 17                           Village of Golf Manor                                 </t>
    </r>
    <r>
      <rPr>
        <sz val="10"/>
        <color theme="1"/>
        <rFont val="Arial Narrow"/>
        <family val="2"/>
      </rPr>
      <t>Tax Levy (Renewal) - 2ml 5yr - COE</t>
    </r>
  </si>
  <si>
    <r>
      <t xml:space="preserve">ISSUE 18                           Village of Greenhills                                 </t>
    </r>
    <r>
      <rPr>
        <sz val="10"/>
        <color theme="1"/>
        <rFont val="Arial Narrow"/>
        <family val="2"/>
      </rPr>
      <t>Tax Levy (Renewal) - 3.28ml 5yr - COE</t>
    </r>
  </si>
  <si>
    <r>
      <t xml:space="preserve">ISSUE 19                           Village of Lockland                                 </t>
    </r>
    <r>
      <rPr>
        <sz val="10"/>
        <color theme="1"/>
        <rFont val="Arial Narrow"/>
        <family val="2"/>
      </rPr>
      <t>Tax Levy (Renewal) - 4ml 5yr - Fire</t>
    </r>
  </si>
  <si>
    <r>
      <t xml:space="preserve">ISSUE 20                           Village of Mariemont                                 </t>
    </r>
    <r>
      <rPr>
        <sz val="10"/>
        <color theme="1"/>
        <rFont val="Arial Narrow"/>
        <family val="2"/>
      </rPr>
      <t>Tax Levy (Renewal) - 3ml 5yr - Permanent Improvements</t>
    </r>
  </si>
  <si>
    <r>
      <t xml:space="preserve">ISSUE 21                           Village of North Bend                                 </t>
    </r>
    <r>
      <rPr>
        <sz val="10"/>
        <color theme="1"/>
        <rFont val="Arial Narrow"/>
        <family val="2"/>
      </rPr>
      <t>Tax Levy (Replacement) - 5ml 5yr - COE</t>
    </r>
  </si>
  <si>
    <r>
      <t xml:space="preserve">ISSUE 22                           Village of Terrace Park                                 </t>
    </r>
    <r>
      <rPr>
        <sz val="10"/>
        <color theme="1"/>
        <rFont val="Arial Narrow"/>
        <family val="2"/>
      </rPr>
      <t>Tax Levy (Renewal) - 5.58ml 5yr - COE</t>
    </r>
  </si>
  <si>
    <r>
      <t xml:space="preserve">ISSUE 23                           Township of Columbia                                 </t>
    </r>
    <r>
      <rPr>
        <sz val="10"/>
        <color theme="1"/>
        <rFont val="Arial Narrow"/>
        <family val="2"/>
      </rPr>
      <t>Tax Levy (Replacement and Decrease) - 3.5ml 3yr - Waste Collection</t>
    </r>
  </si>
  <si>
    <r>
      <t xml:space="preserve">ISSUE 24                           Township of Miami                                 </t>
    </r>
    <r>
      <rPr>
        <sz val="10"/>
        <color theme="1"/>
        <rFont val="Arial Narrow"/>
        <family val="2"/>
      </rPr>
      <t>Tax Levy (Renewal) - 0.46ml 5yr - COE</t>
    </r>
  </si>
  <si>
    <r>
      <t xml:space="preserve">ISSUE 25                            Deer Park Community City School District                                 </t>
    </r>
    <r>
      <rPr>
        <sz val="10"/>
        <color theme="1"/>
        <rFont val="Arial Narrow"/>
        <family val="2"/>
      </rPr>
      <t>Tax Levy (Additional) - 6.99ml CPT - CE</t>
    </r>
  </si>
  <si>
    <r>
      <t xml:space="preserve">ISSUE 26                            Madeira City School District                                 </t>
    </r>
    <r>
      <rPr>
        <sz val="10"/>
        <color theme="1"/>
        <rFont val="Arial Narrow"/>
        <family val="2"/>
      </rPr>
      <t>Bond Issue and Tax Levy (Additional) - 1ml 27yr and 5.20ml CPT - Construction and Improving Facilities</t>
    </r>
  </si>
  <si>
    <r>
      <t xml:space="preserve">ISSUE 27                            Milford City School District                                 </t>
    </r>
    <r>
      <rPr>
        <sz val="10"/>
        <color theme="1"/>
        <rFont val="Arial Narrow"/>
        <family val="2"/>
      </rPr>
      <t>Bond Issue - 2.47ml 30yr - Construction and Improving Facilities</t>
    </r>
  </si>
  <si>
    <r>
      <t xml:space="preserve">ISSUE 28                            Winton Woods City School District                                 </t>
    </r>
    <r>
      <rPr>
        <sz val="10"/>
        <color theme="1"/>
        <rFont val="Arial Narrow"/>
        <family val="2"/>
      </rPr>
      <t>Tax Levy (Additional) - 5.56ml 5yr - Emergency</t>
    </r>
  </si>
  <si>
    <r>
      <t xml:space="preserve">ISSUE 29                            Great Parks of Ham. Co.                                    </t>
    </r>
    <r>
      <rPr>
        <sz val="10"/>
        <color theme="1"/>
        <rFont val="Arial Narrow"/>
        <family val="2"/>
      </rPr>
      <t>Tax Levy (Additional) - 0.95ml 10yr - Children Services</t>
    </r>
  </si>
  <si>
    <r>
      <t xml:space="preserve">Member of Council at Large                                                                                                                                                      (Vote for 6)                                                                                                                                                                             </t>
    </r>
    <r>
      <rPr>
        <b/>
        <i/>
        <sz val="10"/>
        <rFont val="Arial"/>
        <family val="2"/>
      </rPr>
      <t>4 year term</t>
    </r>
  </si>
  <si>
    <r>
      <t xml:space="preserve">Ward 3                                                            </t>
    </r>
    <r>
      <rPr>
        <b/>
        <i/>
        <sz val="8"/>
        <rFont val="Arial"/>
        <family val="2"/>
      </rPr>
      <t>4 year term</t>
    </r>
  </si>
  <si>
    <r>
      <t xml:space="preserve">Ward 2                                                    </t>
    </r>
    <r>
      <rPr>
        <b/>
        <i/>
        <sz val="8"/>
        <rFont val="Arial"/>
        <family val="2"/>
      </rPr>
      <t>4 year term</t>
    </r>
  </si>
  <si>
    <r>
      <t>Ward 4                                                    4</t>
    </r>
    <r>
      <rPr>
        <b/>
        <i/>
        <sz val="8"/>
        <rFont val="Arial"/>
        <family val="2"/>
      </rPr>
      <t xml:space="preserve"> year term</t>
    </r>
  </si>
  <si>
    <t>Lexis                      Dole                      (Rep)</t>
  </si>
  <si>
    <t>Joe                 Combs</t>
  </si>
  <si>
    <t xml:space="preserve">Mike              Mains  </t>
  </si>
  <si>
    <t>Travina          Adams</t>
  </si>
  <si>
    <t>Rosalind      Moore</t>
  </si>
  <si>
    <t>Terence A. Harrison          (Write-In)</t>
  </si>
  <si>
    <t>Matthew Robinson          (Write-In)</t>
  </si>
  <si>
    <t>Steven C. Smyth              (Rep)</t>
  </si>
  <si>
    <t>Stefanie A. Hawk           (Dem)</t>
  </si>
  <si>
    <r>
      <t xml:space="preserve">President of Council   (Vote for 1)                               </t>
    </r>
    <r>
      <rPr>
        <b/>
        <i/>
        <sz val="10"/>
        <rFont val="Arial"/>
        <family val="2"/>
      </rPr>
      <t>4 year term</t>
    </r>
  </si>
  <si>
    <t>Kerry W.        Smyth              (Rep)</t>
  </si>
  <si>
    <t>Jeff                    Capell</t>
  </si>
  <si>
    <t>Brian                 Gath</t>
  </si>
  <si>
    <t>Jill                       Cole</t>
  </si>
  <si>
    <t>Ronnie Lee        Tolliver</t>
  </si>
  <si>
    <t>RaeJean Hardig           (Rep)</t>
  </si>
  <si>
    <t>Ryan P.         Grubbs          (Rep)</t>
  </si>
  <si>
    <t>Jerry W.        Wilson             (Rep)</t>
  </si>
  <si>
    <t>Richard J.       Hidy</t>
  </si>
  <si>
    <t>David F.     Turner</t>
  </si>
  <si>
    <t>Tim                   Butler</t>
  </si>
  <si>
    <r>
      <t xml:space="preserve">Member of Council at Large                                                                                                          (Vote for 4)                                                                                                                                     </t>
    </r>
    <r>
      <rPr>
        <b/>
        <i/>
        <sz val="10"/>
        <rFont val="Arial"/>
        <family val="2"/>
      </rPr>
      <t>4 year term</t>
    </r>
  </si>
  <si>
    <t>Chris          Dobrozsi</t>
  </si>
  <si>
    <t>Steve          Uckotter</t>
  </si>
  <si>
    <t>Ross Donald Bittner               (Rep)</t>
  </si>
  <si>
    <t>Kisha LaDai Dosa              (Dem)</t>
  </si>
  <si>
    <t>Paul R.         Young III                     (Rep)</t>
  </si>
  <si>
    <t>Denise A.       Lingo        (Dem)</t>
  </si>
  <si>
    <t>Robert  Parsons          (Rep)</t>
  </si>
  <si>
    <r>
      <t xml:space="preserve">Member of Council at Large                                                                      (Vote for 4)                                                                    </t>
    </r>
    <r>
      <rPr>
        <b/>
        <i/>
        <sz val="10"/>
        <rFont val="Arial"/>
        <family val="2"/>
      </rPr>
      <t>4 year term</t>
    </r>
  </si>
  <si>
    <t>Mary Jo             Zorb</t>
  </si>
  <si>
    <t>Mary        Dewald      (Write-In)</t>
  </si>
  <si>
    <t>Mark A.      Wilson       (Write-In)</t>
  </si>
  <si>
    <r>
      <t xml:space="preserve">Treasurer                                (Vote for 1)                            </t>
    </r>
    <r>
      <rPr>
        <b/>
        <i/>
        <sz val="10"/>
        <rFont val="Arial"/>
        <family val="2"/>
      </rPr>
      <t xml:space="preserve"> 4 year term</t>
    </r>
  </si>
  <si>
    <t>Matthew        Geraci</t>
  </si>
  <si>
    <t>Ken          Miracle         (Rep)</t>
  </si>
  <si>
    <t>James        Bonsall      (Dem)</t>
  </si>
  <si>
    <t>Emily        Franzen         (Dem)</t>
  </si>
  <si>
    <t>Susan       Hoover      (Dem)</t>
  </si>
  <si>
    <r>
      <t xml:space="preserve">Ward 1                                                </t>
    </r>
    <r>
      <rPr>
        <b/>
        <i/>
        <sz val="8"/>
        <rFont val="Arial"/>
        <family val="2"/>
      </rPr>
      <t>2 year term</t>
    </r>
  </si>
  <si>
    <t>Chris        Kelsch         (Rep)</t>
  </si>
  <si>
    <t>Eric     Thompson  (Dem)</t>
  </si>
  <si>
    <t>John     Breadon         (Rep)</t>
  </si>
  <si>
    <t>Dwight        Daum            (Rep)</t>
  </si>
  <si>
    <r>
      <t xml:space="preserve">President of Council                (Vote for 1)                        </t>
    </r>
    <r>
      <rPr>
        <b/>
        <i/>
        <sz val="10"/>
        <rFont val="Arial"/>
        <family val="2"/>
      </rPr>
      <t>2 year term</t>
    </r>
  </si>
  <si>
    <r>
      <t xml:space="preserve">Member of Council at Large                                                                                     (Vote for 3)                                                                                                              </t>
    </r>
    <r>
      <rPr>
        <b/>
        <i/>
        <sz val="10"/>
        <rFont val="Arial"/>
        <family val="2"/>
      </rPr>
      <t xml:space="preserve"> 2 year term</t>
    </r>
  </si>
  <si>
    <t>Robert J. Ashbrock    (Rep)</t>
  </si>
  <si>
    <t>Scott              Bothe</t>
  </si>
  <si>
    <t>Katie          Eadicicco  (Nonparty)</t>
  </si>
  <si>
    <t>Shelly       Kroeger</t>
  </si>
  <si>
    <r>
      <t xml:space="preserve">Ward 1                      </t>
    </r>
    <r>
      <rPr>
        <b/>
        <i/>
        <sz val="8"/>
        <rFont val="Arial"/>
        <family val="2"/>
      </rPr>
      <t>2 year term</t>
    </r>
  </si>
  <si>
    <r>
      <t xml:space="preserve">Ward 2                                                </t>
    </r>
    <r>
      <rPr>
        <b/>
        <i/>
        <sz val="8"/>
        <rFont val="Arial"/>
        <family val="2"/>
      </rPr>
      <t>2 year term</t>
    </r>
  </si>
  <si>
    <t>Anthony J. Gertz                    (Rep)</t>
  </si>
  <si>
    <t>Member of Council By Ward                                                                                                   (Vote for 1)</t>
  </si>
  <si>
    <r>
      <t xml:space="preserve">Ward 3                                                 </t>
    </r>
    <r>
      <rPr>
        <b/>
        <i/>
        <sz val="8"/>
        <rFont val="Arial"/>
        <family val="2"/>
      </rPr>
      <t>2 year term</t>
    </r>
  </si>
  <si>
    <r>
      <t xml:space="preserve">Ward 4                                                </t>
    </r>
    <r>
      <rPr>
        <b/>
        <i/>
        <sz val="8"/>
        <rFont val="Arial"/>
        <family val="2"/>
      </rPr>
      <t>2 year term</t>
    </r>
  </si>
  <si>
    <t>Member of Council By Ward                                  (Vote for 1)</t>
  </si>
  <si>
    <r>
      <t xml:space="preserve">Ward 3                </t>
    </r>
    <r>
      <rPr>
        <b/>
        <i/>
        <sz val="8"/>
        <rFont val="Arial"/>
        <family val="2"/>
      </rPr>
      <t>2 year term</t>
    </r>
  </si>
  <si>
    <t>Dave             Koch             (Rep)</t>
  </si>
  <si>
    <t>V. Glen        Lovitt III</t>
  </si>
  <si>
    <t>Paul J.    Schmidt      (Rep)</t>
  </si>
  <si>
    <r>
      <t xml:space="preserve">Member of Council at Large                                                                                                                                                                                                            (Vote for 7)     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i/>
        <sz val="10"/>
        <rFont val="Arial"/>
        <family val="2"/>
      </rPr>
      <t>2 year term</t>
    </r>
  </si>
  <si>
    <t>Nancy                 Averett</t>
  </si>
  <si>
    <t>Elena M.             Pavel</t>
  </si>
  <si>
    <t>Shawn M.             Price</t>
  </si>
  <si>
    <t>April                Robles</t>
  </si>
  <si>
    <t>Jennifer Linscott      Smith</t>
  </si>
  <si>
    <t>David              Mann</t>
  </si>
  <si>
    <t>Aftab        Pureval</t>
  </si>
  <si>
    <t xml:space="preserve">Jalen                   Alford </t>
  </si>
  <si>
    <t>Kevin                Flynn</t>
  </si>
  <si>
    <t>Jackie    Frondorf</t>
  </si>
  <si>
    <t>Bill                     Frost</t>
  </si>
  <si>
    <t>Brian                  Garry</t>
  </si>
  <si>
    <t>Reggie         Harris</t>
  </si>
  <si>
    <t>Rob                  Harris II</t>
  </si>
  <si>
    <t>K.A.               Heard, Jr.</t>
  </si>
  <si>
    <t>Evan                 Holt</t>
  </si>
  <si>
    <t>Nick                  Jabin</t>
  </si>
  <si>
    <t>Mark       Jeffreys</t>
  </si>
  <si>
    <t>Liz           Keating</t>
  </si>
  <si>
    <t>John           Maher</t>
  </si>
  <si>
    <t>Victoria      Parks</t>
  </si>
  <si>
    <t>Phillip       O'Neal</t>
  </si>
  <si>
    <t>Jim              Tarbell</t>
  </si>
  <si>
    <r>
      <t xml:space="preserve">ISSUE 1                            Hamilton County                            </t>
    </r>
    <r>
      <rPr>
        <sz val="10"/>
        <color theme="1"/>
        <rFont val="Arial Narrow"/>
        <family val="2"/>
      </rPr>
      <t>Tax Levy (Renewal &amp; Increase) - 4.51ml 5yr - Children Services</t>
    </r>
  </si>
  <si>
    <r>
      <t xml:space="preserve">Mayor  (Vote for 1)  </t>
    </r>
    <r>
      <rPr>
        <b/>
        <i/>
        <sz val="10"/>
        <rFont val="Arial"/>
        <family val="2"/>
      </rPr>
      <t>4 year term</t>
    </r>
  </si>
  <si>
    <r>
      <t xml:space="preserve">Member of Council at Large                   (Vote for 1)             </t>
    </r>
    <r>
      <rPr>
        <b/>
        <i/>
        <sz val="9"/>
        <rFont val="Arial"/>
        <family val="2"/>
      </rPr>
      <t>Unexpired Term Ending 12/31/23</t>
    </r>
  </si>
  <si>
    <t>SPRINGFIELD TWP -29-</t>
  </si>
  <si>
    <r>
      <t xml:space="preserve">Member Board of Education       (Vote for 3)          </t>
    </r>
    <r>
      <rPr>
        <b/>
        <i/>
        <sz val="10"/>
        <rFont val="Arial Narrow"/>
        <family val="2"/>
      </rPr>
      <t>4 year term</t>
    </r>
  </si>
  <si>
    <r>
      <t xml:space="preserve">Member Board of Education                                                                      (Vote for 2)                               </t>
    </r>
    <r>
      <rPr>
        <b/>
        <i/>
        <sz val="10"/>
        <rFont val="Arial Narrow"/>
        <family val="2"/>
      </rPr>
      <t>4 year term</t>
    </r>
  </si>
  <si>
    <r>
      <t xml:space="preserve">Member Board of Education                       (Vote for 3)                                   </t>
    </r>
    <r>
      <rPr>
        <b/>
        <i/>
        <sz val="10"/>
        <rFont val="Arial Narrow"/>
        <family val="2"/>
      </rPr>
      <t>4 year term</t>
    </r>
  </si>
  <si>
    <r>
      <t xml:space="preserve">Member Board of Education                                  (Vote for 3)                                        </t>
    </r>
    <r>
      <rPr>
        <b/>
        <i/>
        <sz val="10"/>
        <rFont val="Arial Narrow"/>
        <family val="2"/>
      </rPr>
      <t>4 year term</t>
    </r>
  </si>
  <si>
    <r>
      <t xml:space="preserve">Member Board of Education                                                                                                      (Vote for 3)                                                                  </t>
    </r>
    <r>
      <rPr>
        <b/>
        <i/>
        <sz val="10"/>
        <rFont val="Arial Narrow"/>
        <family val="2"/>
      </rPr>
      <t>4 year term</t>
    </r>
  </si>
  <si>
    <r>
      <t xml:space="preserve">Member Board of Education                                                           (Vote for 2)                                         </t>
    </r>
    <r>
      <rPr>
        <b/>
        <i/>
        <sz val="10"/>
        <rFont val="Arial Narrow"/>
        <family val="2"/>
      </rPr>
      <t>4 year term</t>
    </r>
  </si>
  <si>
    <r>
      <t xml:space="preserve">Member Board of Education                  (Vote for 1)                                        </t>
    </r>
    <r>
      <rPr>
        <b/>
        <i/>
        <sz val="10"/>
        <rFont val="Arial Narrow"/>
        <family val="2"/>
      </rPr>
      <t>Unexpired Term ending 12/31/23</t>
    </r>
  </si>
  <si>
    <r>
      <t xml:space="preserve">Member Board of Education                                               (Vote for 3)                                         </t>
    </r>
    <r>
      <rPr>
        <b/>
        <i/>
        <sz val="10"/>
        <rFont val="Arial Narrow"/>
        <family val="2"/>
      </rPr>
      <t>4 year term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</si>
</sst>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39" x14ac:knownFonts="1">
    <font>
      <sz val="10"/>
      <name val="Arial"/>
    </font>
    <font>
      <sz val="10"/>
      <name val="Arial"/>
      <family val="2"/>
    </font>
    <font>
      <b/>
      <sz val="14"/>
      <name val="ARIAL"/>
      <family val="2"/>
    </font>
    <font>
      <sz val="10"/>
      <color indexed="8"/>
      <name val="Arial"/>
      <family val="2"/>
    </font>
    <font>
      <b/>
      <sz val="10"/>
      <name val="Arial"/>
      <family val="2"/>
    </font>
    <font>
      <b/>
      <sz val="8"/>
      <name val="Arial"/>
      <family val="2"/>
    </font>
    <font>
      <b/>
      <sz val="10"/>
      <name val="Arial Narrow"/>
      <family val="2"/>
    </font>
    <font>
      <sz val="10"/>
      <name val="Arial"/>
      <family val="2"/>
    </font>
    <font>
      <sz val="8"/>
      <name val="Arial"/>
      <family val="2"/>
    </font>
    <font>
      <sz val="10"/>
      <color indexed="8"/>
      <name val="Arial"/>
      <family val="2"/>
    </font>
    <font>
      <sz val="8"/>
      <name val="Arial"/>
      <family val="2"/>
    </font>
    <font>
      <sz val="14"/>
      <name val="Arial"/>
      <family val="2"/>
    </font>
    <font>
      <b/>
      <sz val="12"/>
      <name val="Arial"/>
      <family val="2"/>
    </font>
    <font>
      <b/>
      <sz val="14"/>
      <color indexed="8"/>
      <name val="Arial"/>
      <family val="2"/>
    </font>
    <font>
      <b/>
      <sz val="13"/>
      <name val="ARIAL"/>
      <family val="2"/>
    </font>
    <font>
      <sz val="10"/>
      <name val="Arial Narrow"/>
      <family val="2"/>
    </font>
    <font>
      <b/>
      <sz val="14"/>
      <name val="Arial Narrow"/>
      <family val="2"/>
    </font>
    <font>
      <sz val="10"/>
      <color indexed="8"/>
      <name val="Arial Narrow"/>
      <family val="2"/>
    </font>
    <font>
      <b/>
      <sz val="8"/>
      <name val="Arial Narrow"/>
      <family val="2"/>
    </font>
    <font>
      <sz val="8"/>
      <name val="Arial Narrow"/>
      <family val="2"/>
    </font>
    <font>
      <b/>
      <sz val="10"/>
      <color indexed="8"/>
      <name val="Arial Narrow"/>
      <family val="2"/>
    </font>
    <font>
      <b/>
      <sz val="9"/>
      <name val="Arial"/>
      <family val="2"/>
    </font>
    <font>
      <b/>
      <sz val="13"/>
      <color indexed="8"/>
      <name val="Arial"/>
      <family val="2"/>
    </font>
    <font>
      <sz val="13"/>
      <color indexed="8"/>
      <name val="Arial"/>
      <family val="2"/>
    </font>
    <font>
      <sz val="8.0500000000000007"/>
      <color indexed="8"/>
      <name val="Arial"/>
      <family val="2"/>
    </font>
    <font>
      <sz val="10"/>
      <color theme="1"/>
      <name val="Arial"/>
      <family val="2"/>
    </font>
    <font>
      <b/>
      <sz val="8"/>
      <color theme="1"/>
      <name val="Arial Narrow"/>
      <family val="2"/>
    </font>
    <font>
      <b/>
      <sz val="8"/>
      <color theme="1"/>
      <name val="Arial"/>
      <family val="2"/>
    </font>
    <font>
      <sz val="10"/>
      <color theme="1"/>
      <name val="Arial Narrow"/>
      <family val="2"/>
    </font>
    <font>
      <b/>
      <sz val="10"/>
      <color theme="1"/>
      <name val="Arial Narrow"/>
      <family val="2"/>
    </font>
    <font>
      <b/>
      <i/>
      <sz val="10"/>
      <name val="Arial"/>
      <family val="2"/>
    </font>
    <font>
      <b/>
      <i/>
      <sz val="8"/>
      <name val="Arial"/>
      <family val="2"/>
    </font>
    <font>
      <b/>
      <sz val="13"/>
      <name val="Arial Narrow"/>
      <family val="2"/>
    </font>
    <font>
      <sz val="13"/>
      <color indexed="8"/>
      <name val="Arial Narrow"/>
      <family val="2"/>
    </font>
    <font>
      <sz val="13"/>
      <name val="Arial Narrow"/>
      <family val="2"/>
    </font>
    <font>
      <b/>
      <i/>
      <sz val="10"/>
      <name val="Arial Narrow"/>
      <family val="2"/>
    </font>
    <font>
      <b/>
      <i/>
      <sz val="9"/>
      <name val="Arial"/>
      <family val="2"/>
    </font>
    <font>
      <b/>
      <sz val="7"/>
      <name val="Arial Narrow"/>
      <family val="2"/>
    </font>
    <font>
      <b/>
      <i/>
      <sz val="7"/>
      <name val="Arial Narrow"/>
      <family val="2"/>
    </font>
  </fonts>
  <fills count="6">
    <fill>
      <patternFill patternType="none"/>
    </fill>
    <fill>
      <patternFill patternType="gray125"/>
    </fill>
    <fill>
      <patternFill patternType="solid">
        <fgColor indexed="9"/>
        <bgColor indexed="9"/>
      </patternFill>
    </fill>
    <fill>
      <patternFill patternType="solid">
        <fgColor theme="0"/>
        <bgColor indexed="64"/>
      </patternFill>
    </fill>
    <fill>
      <patternFill patternType="solid">
        <fgColor theme="0"/>
        <bgColor indexed="9"/>
      </patternFill>
    </fill>
    <fill>
      <patternFill patternType="solid">
        <fgColor theme="0"/>
        <bgColor indexed="8"/>
      </patternFill>
    </fill>
  </fills>
  <borders count="14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ck">
        <color indexed="64"/>
      </bottom>
      <diagonal/>
    </border>
    <border>
      <left style="medium">
        <color indexed="64"/>
      </left>
      <right/>
      <top style="medium">
        <color indexed="64"/>
      </top>
      <bottom style="thick">
        <color indexed="64"/>
      </bottom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thick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thick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medium">
        <color indexed="64"/>
      </left>
      <right style="thick">
        <color indexed="64"/>
      </right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 style="thick">
        <color indexed="64"/>
      </left>
      <right/>
      <top/>
      <bottom style="thick">
        <color indexed="64"/>
      </bottom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ck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medium">
        <color indexed="64"/>
      </left>
      <right style="medium">
        <color indexed="64"/>
      </right>
      <top style="thick">
        <color indexed="64"/>
      </top>
      <bottom style="medium">
        <color indexed="64"/>
      </bottom>
      <diagonal/>
    </border>
    <border>
      <left style="thick">
        <color indexed="64"/>
      </left>
      <right style="thin">
        <color indexed="64"/>
      </right>
      <top style="thick">
        <color indexed="64"/>
      </top>
      <bottom style="thick">
        <color indexed="64"/>
      </bottom>
      <diagonal/>
    </border>
    <border>
      <left/>
      <right style="thin">
        <color indexed="64"/>
      </right>
      <top style="thick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ck">
        <color indexed="64"/>
      </top>
      <bottom style="thick">
        <color indexed="64"/>
      </bottom>
      <diagonal/>
    </border>
    <border>
      <left style="thin">
        <color indexed="64"/>
      </left>
      <right/>
      <top style="thick">
        <color indexed="64"/>
      </top>
      <bottom style="thick">
        <color indexed="64"/>
      </bottom>
      <diagonal/>
    </border>
    <border>
      <left style="thin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medium">
        <color indexed="64"/>
      </left>
      <right style="thick">
        <color indexed="64"/>
      </right>
      <top style="thick">
        <color indexed="64"/>
      </top>
      <bottom style="medium">
        <color indexed="64"/>
      </bottom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ck">
        <color indexed="64"/>
      </bottom>
      <diagonal/>
    </border>
    <border>
      <left/>
      <right style="thin">
        <color indexed="64"/>
      </right>
      <top style="thin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/>
      <right style="thick">
        <color indexed="64"/>
      </right>
      <top/>
      <bottom/>
      <diagonal/>
    </border>
    <border>
      <left/>
      <right style="thick">
        <color indexed="64"/>
      </right>
      <top style="medium">
        <color indexed="64"/>
      </top>
      <bottom style="medium">
        <color indexed="64"/>
      </bottom>
      <diagonal/>
    </border>
    <border>
      <left/>
      <right style="thick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medium">
        <color indexed="64"/>
      </bottom>
      <diagonal/>
    </border>
    <border>
      <left/>
      <right style="thick">
        <color indexed="64"/>
      </right>
      <top style="thick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n">
        <color indexed="64"/>
      </right>
      <top/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ck">
        <color indexed="64"/>
      </right>
      <top/>
      <bottom style="thin">
        <color indexed="64"/>
      </bottom>
      <diagonal/>
    </border>
    <border>
      <left/>
      <right style="thick">
        <color indexed="64"/>
      </right>
      <top style="thin">
        <color indexed="64"/>
      </top>
      <bottom style="thin">
        <color indexed="64"/>
      </bottom>
      <diagonal/>
    </border>
    <border>
      <left/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 style="thick">
        <color indexed="64"/>
      </left>
      <right style="medium">
        <color indexed="64"/>
      </right>
      <top style="thick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ck">
        <color indexed="64"/>
      </right>
      <top style="thick">
        <color indexed="64"/>
      </top>
      <bottom style="medium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medium">
        <color indexed="64"/>
      </bottom>
      <diagonal/>
    </border>
    <border>
      <left style="thick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ck">
        <color indexed="64"/>
      </left>
      <right style="thin">
        <color indexed="64"/>
      </right>
      <top style="thick">
        <color indexed="64"/>
      </top>
      <bottom style="medium">
        <color indexed="64"/>
      </bottom>
      <diagonal/>
    </border>
    <border>
      <left style="thick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/>
      <right style="medium">
        <color indexed="64"/>
      </right>
      <top style="thick">
        <color indexed="64"/>
      </top>
      <bottom style="medium">
        <color indexed="64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 style="thick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ck">
        <color indexed="64"/>
      </top>
      <bottom/>
      <diagonal/>
    </border>
    <border>
      <left/>
      <right/>
      <top style="thick">
        <color indexed="64"/>
      </top>
      <bottom style="medium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/>
      <right/>
      <top style="thick">
        <color indexed="64"/>
      </top>
      <bottom/>
      <diagonal/>
    </border>
    <border>
      <left style="medium">
        <color indexed="64"/>
      </left>
      <right/>
      <top style="thick">
        <color indexed="64"/>
      </top>
      <bottom/>
      <diagonal/>
    </border>
    <border>
      <left style="medium">
        <color indexed="64"/>
      </left>
      <right/>
      <top style="thick">
        <color indexed="64"/>
      </top>
      <bottom style="medium">
        <color indexed="64"/>
      </bottom>
      <diagonal/>
    </border>
    <border>
      <left style="medium">
        <color indexed="64"/>
      </left>
      <right style="thick">
        <color indexed="64"/>
      </right>
      <top style="thick">
        <color indexed="64"/>
      </top>
      <bottom/>
      <diagonal/>
    </border>
    <border>
      <left style="medium">
        <color indexed="64"/>
      </left>
      <right style="thick">
        <color indexed="64"/>
      </right>
      <top/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thick">
        <color indexed="64"/>
      </top>
      <bottom/>
      <diagonal/>
    </border>
    <border>
      <left style="thick">
        <color indexed="64"/>
      </left>
      <right style="medium">
        <color indexed="64"/>
      </right>
      <top/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medium">
        <color indexed="64"/>
      </right>
      <top style="thin">
        <color indexed="64"/>
      </top>
      <bottom style="thick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ck">
        <color indexed="64"/>
      </bottom>
      <diagonal/>
    </border>
    <border>
      <left/>
      <right style="medium">
        <color indexed="64"/>
      </right>
      <top style="thin">
        <color indexed="64"/>
      </top>
      <bottom style="thick">
        <color indexed="64"/>
      </bottom>
      <diagonal/>
    </border>
    <border>
      <left style="thick">
        <color indexed="64"/>
      </left>
      <right/>
      <top style="thin">
        <color indexed="64"/>
      </top>
      <bottom style="thick">
        <color indexed="64"/>
      </bottom>
      <diagonal/>
    </border>
    <border>
      <left/>
      <right style="medium">
        <color indexed="64"/>
      </right>
      <top style="thick">
        <color indexed="64"/>
      </top>
      <bottom style="thick">
        <color indexed="64"/>
      </bottom>
      <diagonal/>
    </border>
    <border>
      <left style="medium">
        <color indexed="64"/>
      </left>
      <right style="medium">
        <color indexed="64"/>
      </right>
      <top style="thick">
        <color indexed="64"/>
      </top>
      <bottom style="thick">
        <color indexed="64"/>
      </bottom>
      <diagonal/>
    </border>
    <border>
      <left style="medium">
        <color indexed="64"/>
      </left>
      <right/>
      <top style="thick">
        <color indexed="64"/>
      </top>
      <bottom style="thick">
        <color indexed="64"/>
      </bottom>
      <diagonal/>
    </border>
    <border>
      <left style="medium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/>
      <top style="medium">
        <color indexed="64"/>
      </top>
      <bottom style="thick">
        <color indexed="64"/>
      </bottom>
      <diagonal/>
    </border>
    <border>
      <left/>
      <right style="medium">
        <color indexed="64"/>
      </right>
      <top style="medium">
        <color indexed="64"/>
      </top>
      <bottom style="thick">
        <color indexed="64"/>
      </bottom>
      <diagonal/>
    </border>
    <border>
      <left/>
      <right style="thick">
        <color indexed="64"/>
      </right>
      <top style="medium">
        <color indexed="64"/>
      </top>
      <bottom style="thick">
        <color indexed="64"/>
      </bottom>
      <diagonal/>
    </border>
    <border>
      <left style="thick">
        <color indexed="64"/>
      </left>
      <right style="medium">
        <color indexed="64"/>
      </right>
      <top/>
      <bottom style="thick">
        <color indexed="64"/>
      </bottom>
      <diagonal/>
    </border>
    <border>
      <left style="medium">
        <color indexed="64"/>
      </left>
      <right style="medium">
        <color indexed="64"/>
      </right>
      <top/>
      <bottom style="thick">
        <color indexed="64"/>
      </bottom>
      <diagonal/>
    </border>
    <border>
      <left/>
      <right style="medium">
        <color indexed="64"/>
      </right>
      <top/>
      <bottom style="thick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thick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ck">
        <color indexed="64"/>
      </bottom>
      <diagonal/>
    </border>
    <border>
      <left/>
      <right/>
      <top style="thin">
        <color indexed="64"/>
      </top>
      <bottom style="thick">
        <color indexed="64"/>
      </bottom>
      <diagonal/>
    </border>
    <border>
      <left style="medium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ck">
        <color indexed="64"/>
      </top>
      <bottom style="thin">
        <color indexed="64"/>
      </bottom>
      <diagonal/>
    </border>
    <border>
      <left/>
      <right style="medium">
        <color indexed="64"/>
      </right>
      <top style="thick">
        <color indexed="64"/>
      </top>
      <bottom style="thin">
        <color indexed="64"/>
      </bottom>
      <diagonal/>
    </border>
    <border>
      <left/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ck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ck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ck">
        <color indexed="64"/>
      </top>
      <bottom style="medium">
        <color indexed="64"/>
      </bottom>
      <diagonal/>
    </border>
    <border>
      <left style="thin">
        <color indexed="64"/>
      </left>
      <right/>
      <top style="thick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ck">
        <color indexed="64"/>
      </left>
      <right style="medium">
        <color indexed="64"/>
      </right>
      <top style="thick">
        <color indexed="64"/>
      </top>
      <bottom style="thick">
        <color indexed="64"/>
      </bottom>
      <diagonal/>
    </border>
  </borders>
  <cellStyleXfs count="4">
    <xf numFmtId="0" fontId="0" fillId="0" borderId="0">
      <alignment vertical="top"/>
    </xf>
    <xf numFmtId="43" fontId="1" fillId="0" borderId="0" applyFont="0" applyFill="0" applyBorder="0" applyAlignment="0" applyProtection="0"/>
    <xf numFmtId="0" fontId="25" fillId="0" borderId="0"/>
    <xf numFmtId="0" fontId="3" fillId="0" borderId="0">
      <alignment vertical="top"/>
    </xf>
  </cellStyleXfs>
  <cellXfs count="714">
    <xf numFmtId="0" fontId="0" fillId="0" borderId="0" xfId="0" applyAlignment="1"/>
    <xf numFmtId="0" fontId="7" fillId="3" borderId="0" xfId="0" applyFont="1" applyFill="1" applyAlignment="1"/>
    <xf numFmtId="0" fontId="7" fillId="3" borderId="1" xfId="0" applyFont="1" applyFill="1" applyBorder="1" applyAlignment="1"/>
    <xf numFmtId="0" fontId="0" fillId="3" borderId="1" xfId="0" applyFill="1" applyBorder="1" applyAlignment="1"/>
    <xf numFmtId="3" fontId="4" fillId="3" borderId="0" xfId="0" applyNumberFormat="1" applyFont="1" applyFill="1" applyAlignment="1"/>
    <xf numFmtId="0" fontId="8" fillId="3" borderId="1" xfId="0" applyFont="1" applyFill="1" applyBorder="1" applyAlignment="1"/>
    <xf numFmtId="0" fontId="8" fillId="3" borderId="0" xfId="0" applyFont="1" applyFill="1" applyAlignment="1"/>
    <xf numFmtId="0" fontId="6" fillId="3" borderId="1" xfId="0" applyFont="1" applyFill="1" applyBorder="1" applyAlignment="1"/>
    <xf numFmtId="0" fontId="15" fillId="3" borderId="0" xfId="0" applyFont="1" applyFill="1" applyBorder="1" applyAlignment="1"/>
    <xf numFmtId="0" fontId="19" fillId="3" borderId="0" xfId="0" applyFont="1" applyFill="1" applyBorder="1" applyAlignment="1"/>
    <xf numFmtId="1" fontId="17" fillId="3" borderId="1" xfId="3" applyNumberFormat="1" applyFont="1" applyFill="1" applyBorder="1" applyAlignment="1">
      <alignment horizontal="center" vertical="top"/>
    </xf>
    <xf numFmtId="0" fontId="17" fillId="3" borderId="1" xfId="3" applyFont="1" applyFill="1" applyBorder="1" applyAlignment="1"/>
    <xf numFmtId="1" fontId="17" fillId="3" borderId="1" xfId="0" applyNumberFormat="1" applyFont="1" applyFill="1" applyBorder="1">
      <alignment vertical="top"/>
    </xf>
    <xf numFmtId="0" fontId="15" fillId="3" borderId="1" xfId="0" applyFont="1" applyFill="1" applyBorder="1" applyAlignment="1"/>
    <xf numFmtId="3" fontId="6" fillId="3" borderId="1" xfId="0" applyNumberFormat="1" applyFont="1" applyFill="1" applyBorder="1" applyAlignment="1"/>
    <xf numFmtId="3" fontId="6" fillId="3" borderId="1" xfId="0" applyNumberFormat="1" applyFont="1" applyFill="1" applyBorder="1" applyAlignment="1">
      <alignment horizontal="right"/>
    </xf>
    <xf numFmtId="3" fontId="6" fillId="3" borderId="0" xfId="0" applyNumberFormat="1" applyFont="1" applyFill="1" applyBorder="1" applyAlignment="1"/>
    <xf numFmtId="3" fontId="6" fillId="3" borderId="1" xfId="0" applyNumberFormat="1" applyFont="1" applyFill="1" applyBorder="1">
      <alignment vertical="top"/>
    </xf>
    <xf numFmtId="3" fontId="20" fillId="4" borderId="1" xfId="0" applyNumberFormat="1" applyFont="1" applyFill="1" applyBorder="1" applyAlignment="1">
      <alignment horizontal="right" vertical="top"/>
    </xf>
    <xf numFmtId="0" fontId="6" fillId="3" borderId="1" xfId="0" applyFont="1" applyFill="1" applyBorder="1">
      <alignment vertical="top"/>
    </xf>
    <xf numFmtId="0" fontId="17" fillId="3" borderId="1" xfId="0" applyFont="1" applyFill="1" applyBorder="1">
      <alignment vertical="top"/>
    </xf>
    <xf numFmtId="1" fontId="15" fillId="3" borderId="1" xfId="0" applyNumberFormat="1" applyFont="1" applyFill="1" applyBorder="1">
      <alignment vertical="top"/>
    </xf>
    <xf numFmtId="3" fontId="17" fillId="3" borderId="1" xfId="0" applyNumberFormat="1" applyFont="1" applyFill="1" applyBorder="1">
      <alignment vertical="top"/>
    </xf>
    <xf numFmtId="0" fontId="6" fillId="4" borderId="1" xfId="0" applyFont="1" applyFill="1" applyBorder="1">
      <alignment vertical="top"/>
    </xf>
    <xf numFmtId="3" fontId="17" fillId="3" borderId="1" xfId="0" applyNumberFormat="1" applyFont="1" applyFill="1" applyBorder="1" applyProtection="1">
      <alignment vertical="top"/>
      <protection locked="0"/>
    </xf>
    <xf numFmtId="3" fontId="15" fillId="3" borderId="1" xfId="0" applyNumberFormat="1" applyFont="1" applyFill="1" applyBorder="1">
      <alignment vertical="top"/>
    </xf>
    <xf numFmtId="0" fontId="15" fillId="3" borderId="3" xfId="0" applyFont="1" applyFill="1" applyBorder="1" applyAlignment="1"/>
    <xf numFmtId="0" fontId="6" fillId="4" borderId="1" xfId="0" applyFont="1" applyFill="1" applyBorder="1" applyAlignment="1">
      <alignment vertical="top"/>
    </xf>
    <xf numFmtId="0" fontId="6" fillId="3" borderId="1" xfId="0" applyFont="1" applyFill="1" applyBorder="1" applyAlignment="1">
      <alignment vertical="top"/>
    </xf>
    <xf numFmtId="0" fontId="15" fillId="3" borderId="1" xfId="0" applyFont="1" applyFill="1" applyBorder="1" applyAlignment="1"/>
    <xf numFmtId="0" fontId="15" fillId="3" borderId="1" xfId="0" applyFont="1" applyFill="1" applyBorder="1" applyAlignment="1"/>
    <xf numFmtId="3" fontId="17" fillId="0" borderId="4" xfId="0" applyNumberFormat="1" applyFont="1" applyBorder="1" applyAlignment="1">
      <alignment horizontal="right" vertical="top"/>
    </xf>
    <xf numFmtId="3" fontId="17" fillId="0" borderId="1" xfId="0" applyNumberFormat="1" applyFont="1" applyBorder="1" applyAlignment="1">
      <alignment horizontal="right" vertical="top"/>
    </xf>
    <xf numFmtId="0" fontId="15" fillId="3" borderId="2" xfId="0" applyFont="1" applyFill="1" applyBorder="1" applyAlignment="1"/>
    <xf numFmtId="0" fontId="0" fillId="3" borderId="1" xfId="0" applyFill="1" applyBorder="1" applyAlignment="1"/>
    <xf numFmtId="0" fontId="7" fillId="3" borderId="5" xfId="0" applyFont="1" applyFill="1" applyBorder="1" applyAlignment="1"/>
    <xf numFmtId="0" fontId="0" fillId="3" borderId="2" xfId="0" applyFill="1" applyBorder="1" applyAlignment="1"/>
    <xf numFmtId="3" fontId="6" fillId="3" borderId="2" xfId="0" applyNumberFormat="1" applyFont="1" applyFill="1" applyBorder="1" applyAlignment="1"/>
    <xf numFmtId="0" fontId="15" fillId="3" borderId="1" xfId="0" applyFont="1" applyFill="1" applyBorder="1" applyAlignment="1"/>
    <xf numFmtId="0" fontId="15" fillId="3" borderId="1" xfId="0" applyFont="1" applyFill="1" applyBorder="1" applyAlignment="1"/>
    <xf numFmtId="0" fontId="5" fillId="3" borderId="12" xfId="0" applyFont="1" applyFill="1" applyBorder="1" applyAlignment="1">
      <alignment horizontal="center" vertical="center" wrapText="1"/>
    </xf>
    <xf numFmtId="0" fontId="17" fillId="0" borderId="1" xfId="0" applyNumberFormat="1" applyFont="1" applyBorder="1" applyAlignment="1">
      <alignment horizontal="right" vertical="center"/>
    </xf>
    <xf numFmtId="3" fontId="15" fillId="0" borderId="1" xfId="0" applyNumberFormat="1" applyFont="1" applyBorder="1" applyAlignment="1">
      <alignment horizontal="right" vertical="top"/>
    </xf>
    <xf numFmtId="3" fontId="20" fillId="0" borderId="1" xfId="0" applyNumberFormat="1" applyFont="1" applyBorder="1" applyAlignment="1">
      <alignment horizontal="right" vertical="center"/>
    </xf>
    <xf numFmtId="0" fontId="15" fillId="3" borderId="1" xfId="0" applyFont="1" applyFill="1" applyBorder="1" applyAlignment="1"/>
    <xf numFmtId="0" fontId="7" fillId="3" borderId="2" xfId="0" applyFont="1" applyFill="1" applyBorder="1" applyAlignment="1"/>
    <xf numFmtId="0" fontId="8" fillId="3" borderId="2" xfId="0" applyFont="1" applyFill="1" applyBorder="1" applyAlignment="1"/>
    <xf numFmtId="0" fontId="15" fillId="3" borderId="5" xfId="0" applyFont="1" applyFill="1" applyBorder="1" applyAlignment="1"/>
    <xf numFmtId="0" fontId="15" fillId="3" borderId="9" xfId="0" applyFont="1" applyFill="1" applyBorder="1" applyAlignment="1"/>
    <xf numFmtId="0" fontId="17" fillId="0" borderId="5" xfId="0" applyNumberFormat="1" applyFont="1" applyBorder="1" applyAlignment="1">
      <alignment horizontal="right" vertical="center"/>
    </xf>
    <xf numFmtId="1" fontId="17" fillId="3" borderId="5" xfId="3" applyNumberFormat="1" applyFont="1" applyFill="1" applyBorder="1" applyAlignment="1">
      <alignment horizontal="center" vertical="top"/>
    </xf>
    <xf numFmtId="0" fontId="17" fillId="3" borderId="5" xfId="3" applyFont="1" applyFill="1" applyBorder="1" applyAlignment="1"/>
    <xf numFmtId="3" fontId="17" fillId="0" borderId="5" xfId="0" applyNumberFormat="1" applyFont="1" applyBorder="1" applyAlignment="1">
      <alignment horizontal="right" vertical="top"/>
    </xf>
    <xf numFmtId="0" fontId="4" fillId="3" borderId="8" xfId="0" applyFont="1" applyFill="1" applyBorder="1" applyAlignment="1">
      <alignment horizontal="center" vertical="center" wrapText="1"/>
    </xf>
    <xf numFmtId="0" fontId="4" fillId="3" borderId="40" xfId="0" applyFont="1" applyFill="1" applyBorder="1" applyAlignment="1">
      <alignment horizontal="center" vertical="center" wrapText="1"/>
    </xf>
    <xf numFmtId="0" fontId="5" fillId="3" borderId="10" xfId="0" applyFont="1" applyFill="1" applyBorder="1" applyAlignment="1">
      <alignment horizontal="center" vertical="center" wrapText="1"/>
    </xf>
    <xf numFmtId="0" fontId="4" fillId="3" borderId="10" xfId="0" applyFont="1" applyFill="1" applyBorder="1" applyAlignment="1">
      <alignment horizontal="center" vertical="center" wrapText="1"/>
    </xf>
    <xf numFmtId="0" fontId="5" fillId="3" borderId="36" xfId="0" applyFont="1" applyFill="1" applyBorder="1" applyAlignment="1">
      <alignment horizontal="center" vertical="center" wrapText="1"/>
    </xf>
    <xf numFmtId="0" fontId="15" fillId="3" borderId="59" xfId="0" applyFont="1" applyFill="1" applyBorder="1" applyAlignment="1"/>
    <xf numFmtId="0" fontId="6" fillId="4" borderId="59" xfId="0" applyFont="1" applyFill="1" applyBorder="1">
      <alignment vertical="top"/>
    </xf>
    <xf numFmtId="1" fontId="17" fillId="3" borderId="59" xfId="0" applyNumberFormat="1" applyFont="1" applyFill="1" applyBorder="1">
      <alignment vertical="top"/>
    </xf>
    <xf numFmtId="0" fontId="18" fillId="3" borderId="50" xfId="0" applyFont="1" applyFill="1" applyBorder="1" applyAlignment="1">
      <alignment horizontal="center" vertical="center"/>
    </xf>
    <xf numFmtId="10" fontId="17" fillId="4" borderId="72" xfId="0" applyNumberFormat="1" applyFont="1" applyFill="1" applyBorder="1">
      <alignment vertical="top"/>
    </xf>
    <xf numFmtId="10" fontId="17" fillId="4" borderId="49" xfId="0" applyNumberFormat="1" applyFont="1" applyFill="1" applyBorder="1">
      <alignment vertical="top"/>
    </xf>
    <xf numFmtId="10" fontId="20" fillId="4" borderId="49" xfId="0" applyNumberFormat="1" applyFont="1" applyFill="1" applyBorder="1">
      <alignment vertical="top"/>
    </xf>
    <xf numFmtId="10" fontId="17" fillId="4" borderId="60" xfId="0" applyNumberFormat="1" applyFont="1" applyFill="1" applyBorder="1">
      <alignment vertical="top"/>
    </xf>
    <xf numFmtId="0" fontId="18" fillId="3" borderId="85" xfId="0" applyFont="1" applyFill="1" applyBorder="1" applyAlignment="1">
      <alignment horizontal="center" vertical="center" wrapText="1"/>
    </xf>
    <xf numFmtId="0" fontId="18" fillId="3" borderId="71" xfId="0" applyFont="1" applyFill="1" applyBorder="1" applyAlignment="1">
      <alignment horizontal="center" vertical="center"/>
    </xf>
    <xf numFmtId="0" fontId="18" fillId="3" borderId="71" xfId="0" applyFont="1" applyFill="1" applyBorder="1" applyAlignment="1">
      <alignment horizontal="center" vertical="center" wrapText="1"/>
    </xf>
    <xf numFmtId="0" fontId="18" fillId="3" borderId="50" xfId="0" applyFont="1" applyFill="1" applyBorder="1" applyAlignment="1">
      <alignment horizontal="center" vertical="center" wrapText="1"/>
    </xf>
    <xf numFmtId="10" fontId="15" fillId="3" borderId="49" xfId="0" applyNumberFormat="1" applyFont="1" applyFill="1" applyBorder="1" applyAlignment="1"/>
    <xf numFmtId="10" fontId="17" fillId="3" borderId="49" xfId="0" applyNumberFormat="1" applyFont="1" applyFill="1" applyBorder="1">
      <alignment vertical="top"/>
    </xf>
    <xf numFmtId="0" fontId="5" fillId="3" borderId="68" xfId="0" applyFont="1" applyFill="1" applyBorder="1" applyAlignment="1">
      <alignment horizontal="center" vertical="center" wrapText="1"/>
    </xf>
    <xf numFmtId="3" fontId="17" fillId="3" borderId="59" xfId="0" applyNumberFormat="1" applyFont="1" applyFill="1" applyBorder="1">
      <alignment vertical="top"/>
    </xf>
    <xf numFmtId="10" fontId="17" fillId="3" borderId="60" xfId="0" applyNumberFormat="1" applyFont="1" applyFill="1" applyBorder="1">
      <alignment vertical="top"/>
    </xf>
    <xf numFmtId="0" fontId="5" fillId="3" borderId="50" xfId="0" applyFont="1" applyFill="1" applyBorder="1" applyAlignment="1">
      <alignment horizontal="center" vertical="center" wrapText="1"/>
    </xf>
    <xf numFmtId="0" fontId="5" fillId="3" borderId="85" xfId="0" applyFont="1" applyFill="1" applyBorder="1" applyAlignment="1">
      <alignment horizontal="center" vertical="center" wrapText="1"/>
    </xf>
    <xf numFmtId="0" fontId="5" fillId="3" borderId="89" xfId="0" applyFont="1" applyFill="1" applyBorder="1" applyAlignment="1">
      <alignment horizontal="center" vertical="center" wrapText="1"/>
    </xf>
    <xf numFmtId="0" fontId="5" fillId="3" borderId="50" xfId="0" applyFont="1" applyFill="1" applyBorder="1" applyAlignment="1">
      <alignment horizontal="center" vertical="center"/>
    </xf>
    <xf numFmtId="0" fontId="5" fillId="3" borderId="85" xfId="0" applyFont="1" applyFill="1" applyBorder="1" applyAlignment="1">
      <alignment horizontal="center" vertical="center"/>
    </xf>
    <xf numFmtId="10" fontId="17" fillId="4" borderId="9" xfId="0" applyNumberFormat="1" applyFont="1" applyFill="1" applyBorder="1">
      <alignment vertical="top"/>
    </xf>
    <xf numFmtId="10" fontId="17" fillId="4" borderId="3" xfId="0" applyNumberFormat="1" applyFont="1" applyFill="1" applyBorder="1">
      <alignment vertical="top"/>
    </xf>
    <xf numFmtId="10" fontId="20" fillId="4" borderId="3" xfId="0" applyNumberFormat="1" applyFont="1" applyFill="1" applyBorder="1">
      <alignment vertical="top"/>
    </xf>
    <xf numFmtId="10" fontId="17" fillId="3" borderId="3" xfId="0" applyNumberFormat="1" applyFont="1" applyFill="1" applyBorder="1">
      <alignment vertical="top"/>
    </xf>
    <xf numFmtId="10" fontId="17" fillId="3" borderId="76" xfId="0" applyNumberFormat="1" applyFont="1" applyFill="1" applyBorder="1">
      <alignment vertical="top"/>
    </xf>
    <xf numFmtId="0" fontId="4" fillId="3" borderId="73" xfId="0" applyFont="1" applyFill="1" applyBorder="1" applyAlignment="1">
      <alignment horizontal="center" vertical="center" wrapText="1"/>
    </xf>
    <xf numFmtId="0" fontId="17" fillId="0" borderId="2" xfId="0" applyNumberFormat="1" applyFont="1" applyBorder="1" applyAlignment="1">
      <alignment horizontal="center" vertical="center"/>
    </xf>
    <xf numFmtId="0" fontId="17" fillId="0" borderId="49" xfId="0" applyNumberFormat="1" applyFont="1" applyBorder="1" applyAlignment="1">
      <alignment horizontal="center" vertical="center"/>
    </xf>
    <xf numFmtId="3" fontId="6" fillId="3" borderId="2" xfId="0" applyNumberFormat="1" applyFont="1" applyFill="1" applyBorder="1" applyAlignment="1">
      <alignment horizontal="center" vertical="center"/>
    </xf>
    <xf numFmtId="3" fontId="6" fillId="3" borderId="49" xfId="0" applyNumberFormat="1" applyFont="1" applyFill="1" applyBorder="1" applyAlignment="1">
      <alignment horizontal="center" vertical="center"/>
    </xf>
    <xf numFmtId="3" fontId="17" fillId="3" borderId="2" xfId="0" applyNumberFormat="1" applyFont="1" applyFill="1" applyBorder="1" applyAlignment="1">
      <alignment horizontal="center" vertical="center"/>
    </xf>
    <xf numFmtId="3" fontId="17" fillId="3" borderId="49" xfId="0" applyNumberFormat="1" applyFont="1" applyFill="1" applyBorder="1" applyAlignment="1">
      <alignment horizontal="center" vertical="center"/>
    </xf>
    <xf numFmtId="0" fontId="17" fillId="0" borderId="11" xfId="0" applyNumberFormat="1" applyFont="1" applyBorder="1" applyAlignment="1">
      <alignment horizontal="center" vertical="center"/>
    </xf>
    <xf numFmtId="0" fontId="17" fillId="0" borderId="72" xfId="0" applyNumberFormat="1" applyFont="1" applyBorder="1" applyAlignment="1">
      <alignment horizontal="center" vertical="center"/>
    </xf>
    <xf numFmtId="0" fontId="17" fillId="0" borderId="14" xfId="0" applyNumberFormat="1" applyFont="1" applyBorder="1" applyAlignment="1">
      <alignment horizontal="center" vertical="center"/>
    </xf>
    <xf numFmtId="0" fontId="17" fillId="0" borderId="1" xfId="0" applyNumberFormat="1" applyFont="1" applyBorder="1" applyAlignment="1">
      <alignment horizontal="center" vertical="center"/>
    </xf>
    <xf numFmtId="0" fontId="17" fillId="3" borderId="2" xfId="0" applyFont="1" applyFill="1" applyBorder="1" applyAlignment="1">
      <alignment horizontal="center" vertical="center"/>
    </xf>
    <xf numFmtId="0" fontId="17" fillId="0" borderId="5" xfId="0" applyNumberFormat="1" applyFont="1" applyBorder="1" applyAlignment="1">
      <alignment horizontal="center" vertical="center"/>
    </xf>
    <xf numFmtId="0" fontId="17" fillId="0" borderId="3" xfId="0" applyNumberFormat="1" applyFont="1" applyBorder="1" applyAlignment="1">
      <alignment horizontal="center" vertical="center"/>
    </xf>
    <xf numFmtId="0" fontId="17" fillId="0" borderId="7" xfId="0" applyNumberFormat="1" applyFont="1" applyBorder="1" applyAlignment="1">
      <alignment horizontal="center" vertical="center"/>
    </xf>
    <xf numFmtId="0" fontId="28" fillId="0" borderId="2" xfId="0" applyFont="1" applyBorder="1" applyAlignment="1">
      <alignment horizontal="center" vertical="center"/>
    </xf>
    <xf numFmtId="3" fontId="6" fillId="3" borderId="81" xfId="0" applyNumberFormat="1" applyFont="1" applyFill="1" applyBorder="1" applyAlignment="1">
      <alignment horizontal="center" vertical="center"/>
    </xf>
    <xf numFmtId="1" fontId="17" fillId="3" borderId="2" xfId="0" applyNumberFormat="1" applyFont="1" applyFill="1" applyBorder="1" applyAlignment="1">
      <alignment horizontal="center" vertical="center"/>
    </xf>
    <xf numFmtId="3" fontId="17" fillId="3" borderId="81" xfId="0" applyNumberFormat="1" applyFont="1" applyFill="1" applyBorder="1" applyAlignment="1">
      <alignment horizontal="center" vertical="center"/>
    </xf>
    <xf numFmtId="3" fontId="17" fillId="3" borderId="3" xfId="0" applyNumberFormat="1" applyFont="1" applyFill="1" applyBorder="1" applyAlignment="1">
      <alignment horizontal="center" vertical="center"/>
    </xf>
    <xf numFmtId="3" fontId="17" fillId="3" borderId="81" xfId="0" applyNumberFormat="1" applyFont="1" applyFill="1" applyBorder="1" applyAlignment="1" applyProtection="1">
      <alignment horizontal="center" vertical="center"/>
      <protection locked="0"/>
    </xf>
    <xf numFmtId="3" fontId="17" fillId="3" borderId="49" xfId="0" applyNumberFormat="1" applyFont="1" applyFill="1" applyBorder="1" applyAlignment="1" applyProtection="1">
      <alignment horizontal="center" vertical="center"/>
      <protection locked="0"/>
    </xf>
    <xf numFmtId="3" fontId="17" fillId="3" borderId="2" xfId="0" applyNumberFormat="1" applyFont="1" applyFill="1" applyBorder="1" applyAlignment="1" applyProtection="1">
      <alignment horizontal="center" vertical="center"/>
      <protection locked="0"/>
    </xf>
    <xf numFmtId="3" fontId="17" fillId="3" borderId="3" xfId="0" applyNumberFormat="1" applyFont="1" applyFill="1" applyBorder="1" applyAlignment="1" applyProtection="1">
      <alignment horizontal="center" vertical="center"/>
      <protection locked="0"/>
    </xf>
    <xf numFmtId="1" fontId="17" fillId="3" borderId="2" xfId="0" applyNumberFormat="1" applyFont="1" applyFill="1" applyBorder="1" applyAlignment="1" applyProtection="1">
      <alignment horizontal="center" vertical="center"/>
      <protection locked="0"/>
    </xf>
    <xf numFmtId="0" fontId="24" fillId="0" borderId="1" xfId="0" applyNumberFormat="1" applyFont="1" applyBorder="1" applyAlignment="1">
      <alignment horizontal="center" vertical="center"/>
    </xf>
    <xf numFmtId="3" fontId="15" fillId="3" borderId="2" xfId="0" applyNumberFormat="1" applyFont="1" applyFill="1" applyBorder="1" applyAlignment="1">
      <alignment horizontal="center" vertical="center"/>
    </xf>
    <xf numFmtId="3" fontId="15" fillId="3" borderId="49" xfId="0" applyNumberFormat="1" applyFont="1" applyFill="1" applyBorder="1" applyAlignment="1">
      <alignment horizontal="center" vertical="center"/>
    </xf>
    <xf numFmtId="3" fontId="15" fillId="3" borderId="3" xfId="0" applyNumberFormat="1" applyFont="1" applyFill="1" applyBorder="1" applyAlignment="1">
      <alignment horizontal="center" vertical="center"/>
    </xf>
    <xf numFmtId="0" fontId="17" fillId="0" borderId="83" xfId="0" applyNumberFormat="1" applyFont="1" applyBorder="1" applyAlignment="1">
      <alignment horizontal="center" vertical="center"/>
    </xf>
    <xf numFmtId="0" fontId="17" fillId="0" borderId="81" xfId="0" applyNumberFormat="1" applyFont="1" applyBorder="1" applyAlignment="1">
      <alignment horizontal="center" vertical="center"/>
    </xf>
    <xf numFmtId="0" fontId="28" fillId="0" borderId="11" xfId="0" applyFont="1" applyBorder="1" applyAlignment="1">
      <alignment horizontal="center" vertical="center"/>
    </xf>
    <xf numFmtId="0" fontId="28" fillId="0" borderId="82" xfId="0" applyFont="1" applyBorder="1" applyAlignment="1">
      <alignment horizontal="center" vertical="center"/>
    </xf>
    <xf numFmtId="0" fontId="28" fillId="0" borderId="83" xfId="0" applyFont="1" applyBorder="1" applyAlignment="1">
      <alignment horizontal="center" vertical="center"/>
    </xf>
    <xf numFmtId="0" fontId="28" fillId="0" borderId="2" xfId="0" applyNumberFormat="1" applyFont="1" applyFill="1" applyBorder="1" applyAlignment="1" applyProtection="1">
      <alignment horizontal="center" vertical="center"/>
    </xf>
    <xf numFmtId="3" fontId="6" fillId="3" borderId="83" xfId="0" applyNumberFormat="1" applyFont="1" applyFill="1" applyBorder="1" applyAlignment="1">
      <alignment horizontal="center" vertical="center"/>
    </xf>
    <xf numFmtId="0" fontId="17" fillId="3" borderId="83" xfId="0" applyFont="1" applyFill="1" applyBorder="1" applyAlignment="1">
      <alignment horizontal="center" vertical="center"/>
    </xf>
    <xf numFmtId="1" fontId="15" fillId="3" borderId="2" xfId="0" applyNumberFormat="1" applyFont="1" applyFill="1" applyBorder="1" applyAlignment="1">
      <alignment horizontal="center" vertical="center"/>
    </xf>
    <xf numFmtId="1" fontId="15" fillId="3" borderId="83" xfId="0" applyNumberFormat="1" applyFont="1" applyFill="1" applyBorder="1" applyAlignment="1">
      <alignment horizontal="center" vertical="center"/>
    </xf>
    <xf numFmtId="3" fontId="17" fillId="3" borderId="83" xfId="0" applyNumberFormat="1" applyFont="1" applyFill="1" applyBorder="1" applyAlignment="1">
      <alignment horizontal="center" vertical="center"/>
    </xf>
    <xf numFmtId="1" fontId="17" fillId="3" borderId="83" xfId="0" applyNumberFormat="1" applyFont="1" applyFill="1" applyBorder="1" applyAlignment="1">
      <alignment horizontal="center" vertical="center"/>
    </xf>
    <xf numFmtId="3" fontId="17" fillId="3" borderId="83" xfId="0" applyNumberFormat="1" applyFont="1" applyFill="1" applyBorder="1" applyAlignment="1" applyProtection="1">
      <alignment horizontal="center" vertical="center"/>
      <protection locked="0"/>
    </xf>
    <xf numFmtId="1" fontId="17" fillId="3" borderId="83" xfId="0" applyNumberFormat="1" applyFont="1" applyFill="1" applyBorder="1" applyAlignment="1" applyProtection="1">
      <alignment horizontal="center" vertical="center"/>
      <protection locked="0"/>
    </xf>
    <xf numFmtId="3" fontId="15" fillId="3" borderId="81" xfId="0" applyNumberFormat="1" applyFont="1" applyFill="1" applyBorder="1" applyAlignment="1">
      <alignment horizontal="center" vertical="center"/>
    </xf>
    <xf numFmtId="3" fontId="15" fillId="3" borderId="83" xfId="0" applyNumberFormat="1" applyFont="1" applyFill="1" applyBorder="1" applyAlignment="1">
      <alignment horizontal="center" vertical="center"/>
    </xf>
    <xf numFmtId="1" fontId="17" fillId="3" borderId="70" xfId="0" applyNumberFormat="1" applyFont="1" applyFill="1" applyBorder="1" applyAlignment="1">
      <alignment horizontal="center" vertical="center"/>
    </xf>
    <xf numFmtId="1" fontId="17" fillId="3" borderId="84" xfId="0" applyNumberFormat="1" applyFont="1" applyFill="1" applyBorder="1" applyAlignment="1">
      <alignment horizontal="center" vertical="center"/>
    </xf>
    <xf numFmtId="0" fontId="18" fillId="0" borderId="51" xfId="0" applyFont="1" applyFill="1" applyBorder="1" applyAlignment="1">
      <alignment horizontal="center" vertical="center" wrapText="1"/>
    </xf>
    <xf numFmtId="0" fontId="18" fillId="0" borderId="52" xfId="0" applyFont="1" applyFill="1" applyBorder="1" applyAlignment="1">
      <alignment horizontal="center" vertical="center" wrapText="1"/>
    </xf>
    <xf numFmtId="0" fontId="18" fillId="0" borderId="53" xfId="0" applyFont="1" applyFill="1" applyBorder="1" applyAlignment="1">
      <alignment horizontal="center" vertical="center" wrapText="1"/>
    </xf>
    <xf numFmtId="0" fontId="18" fillId="0" borderId="54" xfId="0" applyFont="1" applyFill="1" applyBorder="1" applyAlignment="1">
      <alignment horizontal="center" vertical="center" wrapText="1"/>
    </xf>
    <xf numFmtId="0" fontId="18" fillId="0" borderId="50" xfId="0" applyFont="1" applyFill="1" applyBorder="1" applyAlignment="1">
      <alignment horizontal="center" vertical="center"/>
    </xf>
    <xf numFmtId="0" fontId="0" fillId="0" borderId="0" xfId="0" applyFill="1" applyAlignment="1"/>
    <xf numFmtId="0" fontId="18" fillId="3" borderId="89" xfId="0" applyFont="1" applyFill="1" applyBorder="1" applyAlignment="1">
      <alignment horizontal="center" vertical="center" wrapText="1"/>
    </xf>
    <xf numFmtId="0" fontId="17" fillId="0" borderId="9" xfId="0" applyNumberFormat="1" applyFont="1" applyBorder="1" applyAlignment="1">
      <alignment horizontal="center" vertical="center"/>
    </xf>
    <xf numFmtId="0" fontId="17" fillId="0" borderId="24" xfId="0" applyNumberFormat="1" applyFont="1" applyBorder="1" applyAlignment="1">
      <alignment horizontal="center" vertical="center"/>
    </xf>
    <xf numFmtId="0" fontId="17" fillId="0" borderId="30" xfId="0" applyNumberFormat="1" applyFont="1" applyBorder="1" applyAlignment="1">
      <alignment horizontal="center" vertical="center"/>
    </xf>
    <xf numFmtId="0" fontId="17" fillId="0" borderId="32" xfId="0" applyNumberFormat="1" applyFont="1" applyBorder="1" applyAlignment="1">
      <alignment horizontal="center" vertical="center"/>
    </xf>
    <xf numFmtId="0" fontId="15" fillId="0" borderId="81" xfId="0" applyNumberFormat="1" applyFont="1" applyFill="1" applyBorder="1" applyAlignment="1" applyProtection="1">
      <alignment horizontal="center" vertical="center"/>
    </xf>
    <xf numFmtId="0" fontId="7" fillId="3" borderId="11" xfId="0" applyFont="1" applyFill="1" applyBorder="1" applyAlignment="1"/>
    <xf numFmtId="0" fontId="0" fillId="3" borderId="81" xfId="0" applyFill="1" applyBorder="1" applyAlignment="1"/>
    <xf numFmtId="0" fontId="17" fillId="0" borderId="115" xfId="0" applyNumberFormat="1" applyFont="1" applyBorder="1" applyAlignment="1">
      <alignment horizontal="center" vertical="center"/>
    </xf>
    <xf numFmtId="0" fontId="17" fillId="0" borderId="117" xfId="0" applyNumberFormat="1" applyFont="1" applyBorder="1" applyAlignment="1">
      <alignment horizontal="center" vertical="center"/>
    </xf>
    <xf numFmtId="0" fontId="24" fillId="0" borderId="2" xfId="0" applyNumberFormat="1" applyFont="1" applyBorder="1" applyAlignment="1">
      <alignment horizontal="center" vertical="center"/>
    </xf>
    <xf numFmtId="0" fontId="24" fillId="0" borderId="7" xfId="0" applyNumberFormat="1" applyFont="1" applyBorder="1" applyAlignment="1">
      <alignment horizontal="center" vertical="center"/>
    </xf>
    <xf numFmtId="0" fontId="15" fillId="0" borderId="117" xfId="0" applyNumberFormat="1" applyFont="1" applyFill="1" applyBorder="1" applyAlignment="1" applyProtection="1">
      <alignment horizontal="center" vertical="center"/>
    </xf>
    <xf numFmtId="0" fontId="15" fillId="0" borderId="83" xfId="0" applyNumberFormat="1" applyFont="1" applyFill="1" applyBorder="1" applyAlignment="1" applyProtection="1">
      <alignment horizontal="center" vertical="center"/>
    </xf>
    <xf numFmtId="0" fontId="17" fillId="0" borderId="117" xfId="0" applyNumberFormat="1" applyFont="1" applyFill="1" applyBorder="1" applyAlignment="1" applyProtection="1">
      <alignment horizontal="center" vertical="center"/>
    </xf>
    <xf numFmtId="0" fontId="17" fillId="0" borderId="22" xfId="0" applyNumberFormat="1" applyFont="1" applyBorder="1" applyAlignment="1">
      <alignment horizontal="center" vertical="center"/>
    </xf>
    <xf numFmtId="0" fontId="5" fillId="3" borderId="121" xfId="0" applyFont="1" applyFill="1" applyBorder="1" applyAlignment="1">
      <alignment horizontal="center" vertical="center" wrapText="1"/>
    </xf>
    <xf numFmtId="0" fontId="5" fillId="3" borderId="122" xfId="0" applyFont="1" applyFill="1" applyBorder="1" applyAlignment="1">
      <alignment horizontal="center" vertical="center" wrapText="1"/>
    </xf>
    <xf numFmtId="0" fontId="5" fillId="3" borderId="123" xfId="0" applyFont="1" applyFill="1" applyBorder="1" applyAlignment="1">
      <alignment horizontal="center" vertical="center" wrapText="1"/>
    </xf>
    <xf numFmtId="0" fontId="5" fillId="3" borderId="124" xfId="0" applyFont="1" applyFill="1" applyBorder="1" applyAlignment="1">
      <alignment horizontal="center" vertical="center" wrapText="1"/>
    </xf>
    <xf numFmtId="0" fontId="27" fillId="0" borderId="125" xfId="0" applyFont="1" applyBorder="1" applyAlignment="1">
      <alignment horizontal="center" vertical="center" wrapText="1"/>
    </xf>
    <xf numFmtId="0" fontId="27" fillId="0" borderId="44" xfId="0" applyFont="1" applyBorder="1" applyAlignment="1">
      <alignment horizontal="center" vertical="center" wrapText="1"/>
    </xf>
    <xf numFmtId="0" fontId="27" fillId="0" borderId="45" xfId="0" applyFont="1" applyBorder="1" applyAlignment="1">
      <alignment horizontal="center" vertical="center" wrapText="1"/>
    </xf>
    <xf numFmtId="0" fontId="27" fillId="0" borderId="46" xfId="0" applyFont="1" applyBorder="1" applyAlignment="1">
      <alignment horizontal="center" vertical="center" wrapText="1"/>
    </xf>
    <xf numFmtId="0" fontId="27" fillId="0" borderId="126" xfId="0" applyFont="1" applyBorder="1" applyAlignment="1">
      <alignment horizontal="center" vertical="center" wrapText="1"/>
    </xf>
    <xf numFmtId="0" fontId="27" fillId="0" borderId="127" xfId="0" applyFont="1" applyBorder="1" applyAlignment="1">
      <alignment horizontal="center" vertical="center" wrapText="1"/>
    </xf>
    <xf numFmtId="0" fontId="5" fillId="3" borderId="47" xfId="0" applyFont="1" applyFill="1" applyBorder="1" applyAlignment="1">
      <alignment horizontal="center" vertical="center" wrapText="1"/>
    </xf>
    <xf numFmtId="0" fontId="27" fillId="0" borderId="47" xfId="0" applyFont="1" applyBorder="1" applyAlignment="1">
      <alignment horizontal="center" vertical="center" wrapText="1"/>
    </xf>
    <xf numFmtId="0" fontId="17" fillId="0" borderId="43" xfId="0" applyNumberFormat="1" applyFont="1" applyBorder="1" applyAlignment="1">
      <alignment horizontal="center" vertical="center"/>
    </xf>
    <xf numFmtId="0" fontId="27" fillId="3" borderId="47" xfId="0" applyFont="1" applyFill="1" applyBorder="1" applyAlignment="1">
      <alignment horizontal="center" vertical="center" wrapText="1"/>
    </xf>
    <xf numFmtId="0" fontId="27" fillId="3" borderId="126" xfId="0" applyFont="1" applyFill="1" applyBorder="1" applyAlignment="1">
      <alignment horizontal="center" vertical="center" wrapText="1"/>
    </xf>
    <xf numFmtId="0" fontId="27" fillId="3" borderId="44" xfId="0" applyFont="1" applyFill="1" applyBorder="1" applyAlignment="1">
      <alignment horizontal="center" vertical="center" wrapText="1"/>
    </xf>
    <xf numFmtId="0" fontId="5" fillId="0" borderId="126" xfId="0" applyFont="1" applyBorder="1" applyAlignment="1">
      <alignment horizontal="center" vertical="center" wrapText="1"/>
    </xf>
    <xf numFmtId="0" fontId="5" fillId="0" borderId="44" xfId="0" applyFont="1" applyBorder="1" applyAlignment="1">
      <alignment horizontal="center" vertical="center" wrapText="1"/>
    </xf>
    <xf numFmtId="0" fontId="5" fillId="0" borderId="125" xfId="0" applyFont="1" applyBorder="1" applyAlignment="1">
      <alignment horizontal="center" vertical="center" wrapText="1"/>
    </xf>
    <xf numFmtId="0" fontId="27" fillId="3" borderId="45" xfId="0" applyFont="1" applyFill="1" applyBorder="1" applyAlignment="1">
      <alignment horizontal="center" vertical="center" wrapText="1"/>
    </xf>
    <xf numFmtId="0" fontId="27" fillId="3" borderId="125" xfId="0" applyFont="1" applyFill="1" applyBorder="1" applyAlignment="1">
      <alignment horizontal="center" vertical="center" wrapText="1"/>
    </xf>
    <xf numFmtId="0" fontId="27" fillId="3" borderId="46" xfId="0" applyFont="1" applyFill="1" applyBorder="1" applyAlignment="1">
      <alignment horizontal="center" vertical="center" wrapText="1"/>
    </xf>
    <xf numFmtId="0" fontId="5" fillId="0" borderId="47" xfId="0" applyFont="1" applyBorder="1" applyAlignment="1">
      <alignment horizontal="center" vertical="center" wrapText="1"/>
    </xf>
    <xf numFmtId="0" fontId="5" fillId="0" borderId="45" xfId="0" applyFont="1" applyBorder="1" applyAlignment="1">
      <alignment horizontal="center" vertical="center" wrapText="1"/>
    </xf>
    <xf numFmtId="0" fontId="5" fillId="0" borderId="46" xfId="0" applyFont="1" applyBorder="1" applyAlignment="1">
      <alignment horizontal="center" vertical="center" wrapText="1"/>
    </xf>
    <xf numFmtId="0" fontId="27" fillId="3" borderId="127" xfId="0" applyFont="1" applyFill="1" applyBorder="1" applyAlignment="1">
      <alignment horizontal="center" vertical="center" wrapText="1"/>
    </xf>
    <xf numFmtId="0" fontId="5" fillId="3" borderId="46" xfId="0" applyFont="1" applyFill="1" applyBorder="1" applyAlignment="1">
      <alignment horizontal="center" vertical="center" wrapText="1"/>
    </xf>
    <xf numFmtId="0" fontId="27" fillId="0" borderId="46" xfId="0" applyFont="1" applyFill="1" applyBorder="1" applyAlignment="1">
      <alignment horizontal="center" vertical="center" wrapText="1"/>
    </xf>
    <xf numFmtId="0" fontId="27" fillId="0" borderId="126" xfId="0" applyFont="1" applyFill="1" applyBorder="1" applyAlignment="1">
      <alignment horizontal="center" vertical="center" wrapText="1"/>
    </xf>
    <xf numFmtId="0" fontId="27" fillId="0" borderId="125" xfId="0" applyFont="1" applyFill="1" applyBorder="1" applyAlignment="1">
      <alignment horizontal="center" vertical="center" wrapText="1"/>
    </xf>
    <xf numFmtId="0" fontId="27" fillId="3" borderId="51" xfId="2" applyFont="1" applyFill="1" applyBorder="1" applyAlignment="1">
      <alignment horizontal="center" vertical="center" wrapText="1"/>
    </xf>
    <xf numFmtId="0" fontId="27" fillId="3" borderId="128" xfId="2" applyFont="1" applyFill="1" applyBorder="1" applyAlignment="1">
      <alignment horizontal="center" vertical="center" wrapText="1"/>
    </xf>
    <xf numFmtId="0" fontId="27" fillId="3" borderId="52" xfId="2" applyFont="1" applyFill="1" applyBorder="1" applyAlignment="1">
      <alignment horizontal="center" vertical="center" wrapText="1"/>
    </xf>
    <xf numFmtId="0" fontId="27" fillId="0" borderId="51" xfId="0" applyFont="1" applyBorder="1" applyAlignment="1">
      <alignment horizontal="center" vertical="center" wrapText="1"/>
    </xf>
    <xf numFmtId="0" fontId="27" fillId="0" borderId="52" xfId="0" applyFont="1" applyBorder="1" applyAlignment="1">
      <alignment horizontal="center" vertical="center" wrapText="1"/>
    </xf>
    <xf numFmtId="0" fontId="27" fillId="0" borderId="129" xfId="0" applyFont="1" applyBorder="1" applyAlignment="1">
      <alignment horizontal="center" vertical="center" wrapText="1"/>
    </xf>
    <xf numFmtId="0" fontId="27" fillId="0" borderId="107" xfId="0" applyFont="1" applyBorder="1" applyAlignment="1">
      <alignment horizontal="center" vertical="center" wrapText="1"/>
    </xf>
    <xf numFmtId="0" fontId="27" fillId="0" borderId="130" xfId="0" applyFont="1" applyBorder="1" applyAlignment="1">
      <alignment horizontal="center" vertical="center" wrapText="1"/>
    </xf>
    <xf numFmtId="0" fontId="27" fillId="0" borderId="128" xfId="0" applyFont="1" applyBorder="1" applyAlignment="1">
      <alignment horizontal="center" vertical="center" wrapText="1"/>
    </xf>
    <xf numFmtId="0" fontId="17" fillId="4" borderId="117" xfId="0" applyNumberFormat="1" applyFont="1" applyFill="1" applyBorder="1" applyAlignment="1">
      <alignment horizontal="center" vertical="center"/>
    </xf>
    <xf numFmtId="0" fontId="15" fillId="3" borderId="11" xfId="0" applyNumberFormat="1" applyFont="1" applyFill="1" applyBorder="1" applyAlignment="1">
      <alignment horizontal="center" vertical="center"/>
    </xf>
    <xf numFmtId="0" fontId="15" fillId="3" borderId="5" xfId="0" applyNumberFormat="1" applyFont="1" applyFill="1" applyBorder="1" applyAlignment="1">
      <alignment horizontal="center" vertical="center"/>
    </xf>
    <xf numFmtId="0" fontId="15" fillId="3" borderId="30" xfId="0" applyNumberFormat="1" applyFont="1" applyFill="1" applyBorder="1" applyAlignment="1">
      <alignment horizontal="center" vertical="center"/>
    </xf>
    <xf numFmtId="0" fontId="15" fillId="3" borderId="82" xfId="0" applyNumberFormat="1" applyFont="1" applyFill="1" applyBorder="1" applyAlignment="1">
      <alignment horizontal="center" vertical="center"/>
    </xf>
    <xf numFmtId="0" fontId="15" fillId="3" borderId="9" xfId="0" applyNumberFormat="1" applyFont="1" applyFill="1" applyBorder="1" applyAlignment="1">
      <alignment horizontal="center" vertical="center"/>
    </xf>
    <xf numFmtId="0" fontId="15" fillId="3" borderId="72" xfId="0" applyNumberFormat="1" applyFont="1" applyFill="1" applyBorder="1" applyAlignment="1">
      <alignment horizontal="center" vertical="center"/>
    </xf>
    <xf numFmtId="0" fontId="15" fillId="3" borderId="96" xfId="0" applyNumberFormat="1" applyFont="1" applyFill="1" applyBorder="1" applyAlignment="1">
      <alignment horizontal="center" vertical="center"/>
    </xf>
    <xf numFmtId="0" fontId="15" fillId="3" borderId="23" xfId="0" applyNumberFormat="1" applyFont="1" applyFill="1" applyBorder="1" applyAlignment="1">
      <alignment horizontal="center" vertical="center"/>
    </xf>
    <xf numFmtId="0" fontId="15" fillId="3" borderId="43" xfId="0" applyNumberFormat="1" applyFont="1" applyFill="1" applyBorder="1" applyAlignment="1">
      <alignment horizontal="center" vertical="center"/>
    </xf>
    <xf numFmtId="0" fontId="15" fillId="3" borderId="80" xfId="0" applyNumberFormat="1" applyFont="1" applyFill="1" applyBorder="1" applyAlignment="1">
      <alignment horizontal="center" vertical="center"/>
    </xf>
    <xf numFmtId="0" fontId="17" fillId="4" borderId="115" xfId="0" applyNumberFormat="1" applyFont="1" applyFill="1" applyBorder="1" applyAlignment="1">
      <alignment horizontal="center" vertical="center"/>
    </xf>
    <xf numFmtId="0" fontId="15" fillId="3" borderId="2" xfId="0" applyNumberFormat="1" applyFont="1" applyFill="1" applyBorder="1" applyAlignment="1">
      <alignment horizontal="center" vertical="center"/>
    </xf>
    <xf numFmtId="0" fontId="15" fillId="3" borderId="1" xfId="0" applyNumberFormat="1" applyFont="1" applyFill="1" applyBorder="1" applyAlignment="1">
      <alignment horizontal="center" vertical="center"/>
    </xf>
    <xf numFmtId="0" fontId="15" fillId="3" borderId="7" xfId="0" applyNumberFormat="1" applyFont="1" applyFill="1" applyBorder="1" applyAlignment="1">
      <alignment horizontal="center" vertical="center"/>
    </xf>
    <xf numFmtId="0" fontId="15" fillId="3" borderId="83" xfId="0" applyNumberFormat="1" applyFont="1" applyFill="1" applyBorder="1" applyAlignment="1">
      <alignment horizontal="center" vertical="center"/>
    </xf>
    <xf numFmtId="0" fontId="17" fillId="4" borderId="115" xfId="1" applyNumberFormat="1" applyFont="1" applyFill="1" applyBorder="1" applyAlignment="1">
      <alignment horizontal="center" vertical="center"/>
    </xf>
    <xf numFmtId="0" fontId="15" fillId="3" borderId="3" xfId="0" applyNumberFormat="1" applyFont="1" applyFill="1" applyBorder="1" applyAlignment="1">
      <alignment horizontal="center" vertical="center"/>
    </xf>
    <xf numFmtId="0" fontId="15" fillId="3" borderId="49" xfId="0" applyNumberFormat="1" applyFont="1" applyFill="1" applyBorder="1" applyAlignment="1">
      <alignment horizontal="center" vertical="center"/>
    </xf>
    <xf numFmtId="0" fontId="15" fillId="3" borderId="115" xfId="0" applyNumberFormat="1" applyFont="1" applyFill="1" applyBorder="1" applyAlignment="1">
      <alignment horizontal="center" vertical="center"/>
    </xf>
    <xf numFmtId="0" fontId="15" fillId="3" borderId="22" xfId="0" applyNumberFormat="1" applyFont="1" applyFill="1" applyBorder="1" applyAlignment="1">
      <alignment horizontal="center" vertical="center"/>
    </xf>
    <xf numFmtId="0" fontId="15" fillId="3" borderId="117" xfId="0" applyNumberFormat="1" applyFont="1" applyFill="1" applyBorder="1" applyAlignment="1">
      <alignment horizontal="center" vertical="center"/>
    </xf>
    <xf numFmtId="0" fontId="15" fillId="3" borderId="81" xfId="0" applyNumberFormat="1" applyFont="1" applyFill="1" applyBorder="1" applyAlignment="1">
      <alignment horizontal="center" vertical="center"/>
    </xf>
    <xf numFmtId="0" fontId="26" fillId="0" borderId="2" xfId="0" applyNumberFormat="1" applyFont="1" applyBorder="1" applyAlignment="1">
      <alignment horizontal="center" vertical="center"/>
    </xf>
    <xf numFmtId="0" fontId="26" fillId="0" borderId="117" xfId="0" applyNumberFormat="1" applyFont="1" applyBorder="1" applyAlignment="1">
      <alignment horizontal="center" vertical="center"/>
    </xf>
    <xf numFmtId="0" fontId="17" fillId="4" borderId="2" xfId="1" applyNumberFormat="1" applyFont="1" applyFill="1" applyBorder="1" applyAlignment="1">
      <alignment horizontal="center" vertical="center"/>
    </xf>
    <xf numFmtId="0" fontId="17" fillId="4" borderId="3" xfId="1" applyNumberFormat="1" applyFont="1" applyFill="1" applyBorder="1" applyAlignment="1">
      <alignment horizontal="center" vertical="center"/>
    </xf>
    <xf numFmtId="0" fontId="17" fillId="4" borderId="49" xfId="1" applyNumberFormat="1" applyFont="1" applyFill="1" applyBorder="1" applyAlignment="1">
      <alignment horizontal="center" vertical="center"/>
    </xf>
    <xf numFmtId="0" fontId="17" fillId="4" borderId="83" xfId="1" applyNumberFormat="1" applyFont="1" applyFill="1" applyBorder="1" applyAlignment="1">
      <alignment horizontal="center" vertical="center"/>
    </xf>
    <xf numFmtId="0" fontId="17" fillId="4" borderId="81" xfId="1" applyNumberFormat="1" applyFont="1" applyFill="1" applyBorder="1" applyAlignment="1">
      <alignment horizontal="center" vertical="center"/>
    </xf>
    <xf numFmtId="0" fontId="17" fillId="4" borderId="7" xfId="1" applyNumberFormat="1" applyFont="1" applyFill="1" applyBorder="1" applyAlignment="1">
      <alignment horizontal="center" vertical="center"/>
    </xf>
    <xf numFmtId="0" fontId="17" fillId="4" borderId="2" xfId="0" applyNumberFormat="1" applyFont="1" applyFill="1" applyBorder="1" applyAlignment="1">
      <alignment horizontal="center" vertical="center"/>
    </xf>
    <xf numFmtId="0" fontId="17" fillId="4" borderId="1" xfId="0" applyNumberFormat="1" applyFont="1" applyFill="1" applyBorder="1" applyAlignment="1">
      <alignment horizontal="center" vertical="center"/>
    </xf>
    <xf numFmtId="0" fontId="17" fillId="4" borderId="1" xfId="1" applyNumberFormat="1" applyFont="1" applyFill="1" applyBorder="1" applyAlignment="1">
      <alignment horizontal="center" vertical="center"/>
    </xf>
    <xf numFmtId="0" fontId="17" fillId="4" borderId="7" xfId="0" applyNumberFormat="1" applyFont="1" applyFill="1" applyBorder="1" applyAlignment="1">
      <alignment horizontal="center" vertical="center"/>
    </xf>
    <xf numFmtId="0" fontId="17" fillId="4" borderId="83" xfId="0" applyNumberFormat="1" applyFont="1" applyFill="1" applyBorder="1" applyAlignment="1">
      <alignment horizontal="center" vertical="center"/>
    </xf>
    <xf numFmtId="0" fontId="17" fillId="4" borderId="49" xfId="0" applyNumberFormat="1" applyFont="1" applyFill="1" applyBorder="1" applyAlignment="1">
      <alignment horizontal="center" vertical="center"/>
    </xf>
    <xf numFmtId="0" fontId="6" fillId="3" borderId="115" xfId="0" applyNumberFormat="1" applyFont="1" applyFill="1" applyBorder="1" applyAlignment="1">
      <alignment horizontal="center" vertical="center"/>
    </xf>
    <xf numFmtId="0" fontId="6" fillId="3" borderId="117" xfId="0" applyNumberFormat="1" applyFont="1" applyFill="1" applyBorder="1" applyAlignment="1">
      <alignment horizontal="center" vertical="center"/>
    </xf>
    <xf numFmtId="0" fontId="6" fillId="3" borderId="2" xfId="0" applyNumberFormat="1" applyFont="1" applyFill="1" applyBorder="1" applyAlignment="1">
      <alignment horizontal="center" vertical="center"/>
    </xf>
    <xf numFmtId="0" fontId="6" fillId="3" borderId="1" xfId="0" applyNumberFormat="1" applyFont="1" applyFill="1" applyBorder="1" applyAlignment="1">
      <alignment horizontal="center" vertical="center"/>
    </xf>
    <xf numFmtId="0" fontId="6" fillId="3" borderId="7" xfId="0" applyNumberFormat="1" applyFont="1" applyFill="1" applyBorder="1" applyAlignment="1">
      <alignment horizontal="center" vertical="center"/>
    </xf>
    <xf numFmtId="0" fontId="6" fillId="3" borderId="49" xfId="0" applyNumberFormat="1" applyFont="1" applyFill="1" applyBorder="1" applyAlignment="1">
      <alignment horizontal="center" vertical="center"/>
    </xf>
    <xf numFmtId="0" fontId="6" fillId="3" borderId="22" xfId="0" applyNumberFormat="1" applyFont="1" applyFill="1" applyBorder="1" applyAlignment="1">
      <alignment horizontal="center" vertical="center"/>
    </xf>
    <xf numFmtId="0" fontId="17" fillId="3" borderId="2" xfId="0" applyNumberFormat="1" applyFont="1" applyFill="1" applyBorder="1" applyAlignment="1">
      <alignment horizontal="center" vertical="center"/>
    </xf>
    <xf numFmtId="0" fontId="17" fillId="3" borderId="1" xfId="0" applyNumberFormat="1" applyFont="1" applyFill="1" applyBorder="1" applyAlignment="1">
      <alignment horizontal="center" vertical="center"/>
    </xf>
    <xf numFmtId="0" fontId="17" fillId="3" borderId="7" xfId="0" applyNumberFormat="1" applyFont="1" applyFill="1" applyBorder="1" applyAlignment="1">
      <alignment horizontal="center" vertical="center"/>
    </xf>
    <xf numFmtId="0" fontId="17" fillId="3" borderId="83" xfId="0" applyNumberFormat="1" applyFont="1" applyFill="1" applyBorder="1" applyAlignment="1">
      <alignment horizontal="center" vertical="center"/>
    </xf>
    <xf numFmtId="0" fontId="17" fillId="3" borderId="115" xfId="0" applyNumberFormat="1" applyFont="1" applyFill="1" applyBorder="1" applyAlignment="1">
      <alignment horizontal="center" vertical="center"/>
    </xf>
    <xf numFmtId="0" fontId="17" fillId="3" borderId="14" xfId="0" applyNumberFormat="1" applyFont="1" applyFill="1" applyBorder="1" applyAlignment="1">
      <alignment horizontal="center" vertical="center"/>
    </xf>
    <xf numFmtId="0" fontId="17" fillId="3" borderId="22" xfId="0" applyNumberFormat="1" applyFont="1" applyFill="1" applyBorder="1" applyAlignment="1">
      <alignment horizontal="center" vertical="center"/>
    </xf>
    <xf numFmtId="0" fontId="17" fillId="3" borderId="117" xfId="0" applyNumberFormat="1" applyFont="1" applyFill="1" applyBorder="1" applyAlignment="1">
      <alignment horizontal="center" vertical="center"/>
    </xf>
    <xf numFmtId="0" fontId="17" fillId="3" borderId="49" xfId="0" applyNumberFormat="1" applyFont="1" applyFill="1" applyBorder="1" applyAlignment="1">
      <alignment horizontal="center" vertical="center"/>
    </xf>
    <xf numFmtId="0" fontId="17" fillId="3" borderId="2" xfId="0" applyNumberFormat="1" applyFont="1" applyFill="1" applyBorder="1" applyAlignment="1" applyProtection="1">
      <alignment horizontal="center" vertical="center"/>
      <protection locked="0"/>
    </xf>
    <xf numFmtId="0" fontId="17" fillId="3" borderId="49" xfId="0" applyNumberFormat="1" applyFont="1" applyFill="1" applyBorder="1" applyAlignment="1" applyProtection="1">
      <alignment horizontal="center" vertical="center"/>
      <protection locked="0"/>
    </xf>
    <xf numFmtId="0" fontId="17" fillId="3" borderId="70" xfId="0" applyNumberFormat="1" applyFont="1" applyFill="1" applyBorder="1" applyAlignment="1" applyProtection="1">
      <alignment horizontal="center" vertical="center"/>
      <protection locked="0"/>
    </xf>
    <xf numFmtId="0" fontId="17" fillId="3" borderId="60" xfId="0" applyNumberFormat="1" applyFont="1" applyFill="1" applyBorder="1" applyAlignment="1" applyProtection="1">
      <alignment horizontal="center" vertical="center"/>
      <protection locked="0"/>
    </xf>
    <xf numFmtId="0" fontId="15" fillId="3" borderId="19" xfId="0" applyNumberFormat="1" applyFont="1" applyFill="1" applyBorder="1" applyAlignment="1">
      <alignment horizontal="center" vertical="center"/>
    </xf>
    <xf numFmtId="0" fontId="15" fillId="3" borderId="14" xfId="0" applyNumberFormat="1" applyFont="1" applyFill="1" applyBorder="1" applyAlignment="1">
      <alignment horizontal="center" vertical="center"/>
    </xf>
    <xf numFmtId="0" fontId="17" fillId="4" borderId="14" xfId="1" applyNumberFormat="1" applyFont="1" applyFill="1" applyBorder="1" applyAlignment="1">
      <alignment horizontal="center" vertical="center"/>
    </xf>
    <xf numFmtId="0" fontId="17" fillId="3" borderId="70" xfId="0" applyNumberFormat="1" applyFont="1" applyFill="1" applyBorder="1" applyAlignment="1">
      <alignment horizontal="center" vertical="center"/>
    </xf>
    <xf numFmtId="0" fontId="17" fillId="3" borderId="119" xfId="0" applyNumberFormat="1" applyFont="1" applyFill="1" applyBorder="1" applyAlignment="1">
      <alignment horizontal="center" vertical="center"/>
    </xf>
    <xf numFmtId="0" fontId="17" fillId="3" borderId="84" xfId="0" applyNumberFormat="1" applyFont="1" applyFill="1" applyBorder="1" applyAlignment="1">
      <alignment horizontal="center" vertical="center"/>
    </xf>
    <xf numFmtId="0" fontId="17" fillId="3" borderId="69" xfId="0" applyNumberFormat="1" applyFont="1" applyFill="1" applyBorder="1" applyAlignment="1">
      <alignment horizontal="center" vertical="center"/>
    </xf>
    <xf numFmtId="0" fontId="17" fillId="4" borderId="11" xfId="1" applyNumberFormat="1" applyFont="1" applyFill="1" applyBorder="1" applyAlignment="1">
      <alignment horizontal="center" vertical="center"/>
    </xf>
    <xf numFmtId="0" fontId="17" fillId="4" borderId="72" xfId="1" applyNumberFormat="1" applyFont="1" applyFill="1" applyBorder="1" applyAlignment="1">
      <alignment horizontal="center" vertical="center"/>
    </xf>
    <xf numFmtId="0" fontId="17" fillId="4" borderId="5" xfId="1" applyNumberFormat="1" applyFont="1" applyFill="1" applyBorder="1" applyAlignment="1">
      <alignment horizontal="center" vertical="center"/>
    </xf>
    <xf numFmtId="0" fontId="17" fillId="4" borderId="19" xfId="1" applyNumberFormat="1" applyFont="1" applyFill="1" applyBorder="1" applyAlignment="1">
      <alignment horizontal="center" vertical="center"/>
    </xf>
    <xf numFmtId="0" fontId="17" fillId="4" borderId="9" xfId="1" applyNumberFormat="1" applyFont="1" applyFill="1" applyBorder="1" applyAlignment="1">
      <alignment horizontal="center" vertical="center"/>
    </xf>
    <xf numFmtId="0" fontId="17" fillId="4" borderId="80" xfId="1" applyNumberFormat="1" applyFont="1" applyFill="1" applyBorder="1" applyAlignment="1">
      <alignment horizontal="center" vertical="center"/>
    </xf>
    <xf numFmtId="0" fontId="17" fillId="4" borderId="30" xfId="1" applyNumberFormat="1" applyFont="1" applyFill="1" applyBorder="1" applyAlignment="1">
      <alignment horizontal="center" vertical="center"/>
    </xf>
    <xf numFmtId="0" fontId="17" fillId="4" borderId="82" xfId="1" applyNumberFormat="1" applyFont="1" applyFill="1" applyBorder="1" applyAlignment="1">
      <alignment horizontal="center" vertical="center"/>
    </xf>
    <xf numFmtId="0" fontId="15" fillId="0" borderId="2" xfId="0" applyNumberFormat="1" applyFont="1" applyBorder="1" applyAlignment="1">
      <alignment horizontal="center" vertical="center"/>
    </xf>
    <xf numFmtId="0" fontId="15" fillId="0" borderId="49" xfId="0" applyNumberFormat="1" applyFont="1" applyBorder="1" applyAlignment="1">
      <alignment horizontal="center" vertical="center"/>
    </xf>
    <xf numFmtId="0" fontId="15" fillId="0" borderId="1" xfId="0" applyNumberFormat="1" applyFont="1" applyBorder="1" applyAlignment="1">
      <alignment horizontal="center" vertical="center"/>
    </xf>
    <xf numFmtId="0" fontId="15" fillId="0" borderId="14" xfId="0" applyNumberFormat="1" applyFont="1" applyBorder="1" applyAlignment="1">
      <alignment horizontal="center" vertical="center"/>
    </xf>
    <xf numFmtId="0" fontId="15" fillId="0" borderId="83" xfId="0" applyNumberFormat="1" applyFont="1" applyBorder="1" applyAlignment="1">
      <alignment horizontal="center" vertical="center"/>
    </xf>
    <xf numFmtId="0" fontId="15" fillId="0" borderId="3" xfId="0" applyNumberFormat="1" applyFont="1" applyBorder="1" applyAlignment="1">
      <alignment horizontal="center" vertical="center"/>
    </xf>
    <xf numFmtId="0" fontId="15" fillId="0" borderId="81" xfId="0" applyNumberFormat="1" applyFont="1" applyBorder="1" applyAlignment="1">
      <alignment horizontal="center" vertical="center"/>
    </xf>
    <xf numFmtId="0" fontId="15" fillId="0" borderId="7" xfId="0" applyNumberFormat="1" applyFont="1" applyBorder="1" applyAlignment="1">
      <alignment horizontal="center" vertical="center"/>
    </xf>
    <xf numFmtId="0" fontId="17" fillId="3" borderId="81" xfId="0" applyNumberFormat="1" applyFont="1" applyFill="1" applyBorder="1" applyAlignment="1">
      <alignment horizontal="center" vertical="center"/>
    </xf>
    <xf numFmtId="0" fontId="17" fillId="4" borderId="24" xfId="1" applyNumberFormat="1" applyFont="1" applyFill="1" applyBorder="1" applyAlignment="1">
      <alignment horizontal="center" vertical="center"/>
    </xf>
    <xf numFmtId="0" fontId="17" fillId="4" borderId="91" xfId="1" applyNumberFormat="1" applyFont="1" applyFill="1" applyBorder="1" applyAlignment="1">
      <alignment horizontal="center" vertical="center"/>
    </xf>
    <xf numFmtId="0" fontId="17" fillId="4" borderId="32" xfId="1" applyNumberFormat="1" applyFont="1" applyFill="1" applyBorder="1" applyAlignment="1">
      <alignment horizontal="center" vertical="center"/>
    </xf>
    <xf numFmtId="0" fontId="17" fillId="4" borderId="25" xfId="1" applyNumberFormat="1" applyFont="1" applyFill="1" applyBorder="1" applyAlignment="1">
      <alignment horizontal="center" vertical="center"/>
    </xf>
    <xf numFmtId="0" fontId="7" fillId="3" borderId="2" xfId="0" applyNumberFormat="1" applyFont="1" applyFill="1" applyBorder="1" applyAlignment="1">
      <alignment horizontal="center" vertical="center"/>
    </xf>
    <xf numFmtId="0" fontId="7" fillId="3" borderId="3" xfId="0" applyNumberFormat="1" applyFont="1" applyFill="1" applyBorder="1" applyAlignment="1">
      <alignment horizontal="center" vertical="center"/>
    </xf>
    <xf numFmtId="0" fontId="7" fillId="3" borderId="32" xfId="0" applyNumberFormat="1" applyFont="1" applyFill="1" applyBorder="1" applyAlignment="1">
      <alignment horizontal="center" vertical="center"/>
    </xf>
    <xf numFmtId="0" fontId="7" fillId="3" borderId="7" xfId="0" applyNumberFormat="1" applyFont="1" applyFill="1" applyBorder="1" applyAlignment="1">
      <alignment horizontal="center" vertical="center"/>
    </xf>
    <xf numFmtId="0" fontId="7" fillId="3" borderId="14" xfId="0" applyNumberFormat="1" applyFont="1" applyFill="1" applyBorder="1" applyAlignment="1">
      <alignment horizontal="center" vertical="center"/>
    </xf>
    <xf numFmtId="0" fontId="7" fillId="3" borderId="25" xfId="0" applyNumberFormat="1" applyFont="1" applyFill="1" applyBorder="1" applyAlignment="1">
      <alignment horizontal="center" vertical="center"/>
    </xf>
    <xf numFmtId="0" fontId="9" fillId="3" borderId="2" xfId="0" applyNumberFormat="1" applyFont="1" applyFill="1" applyBorder="1" applyAlignment="1">
      <alignment horizontal="center" vertical="center"/>
    </xf>
    <xf numFmtId="0" fontId="9" fillId="3" borderId="14" xfId="0" applyNumberFormat="1" applyFont="1" applyFill="1" applyBorder="1" applyAlignment="1">
      <alignment horizontal="center" vertical="center"/>
    </xf>
    <xf numFmtId="0" fontId="9" fillId="3" borderId="32" xfId="0" applyNumberFormat="1" applyFont="1" applyFill="1" applyBorder="1" applyAlignment="1">
      <alignment horizontal="center" vertical="center"/>
    </xf>
    <xf numFmtId="0" fontId="9" fillId="3" borderId="22" xfId="0" applyNumberFormat="1" applyFont="1" applyFill="1" applyBorder="1" applyAlignment="1">
      <alignment horizontal="center" vertical="center"/>
    </xf>
    <xf numFmtId="0" fontId="9" fillId="3" borderId="7" xfId="0" applyNumberFormat="1" applyFont="1" applyFill="1" applyBorder="1" applyAlignment="1">
      <alignment horizontal="center" vertical="center"/>
    </xf>
    <xf numFmtId="0" fontId="9" fillId="3" borderId="3" xfId="0" applyNumberFormat="1" applyFont="1" applyFill="1" applyBorder="1" applyAlignment="1">
      <alignment horizontal="center" vertical="center"/>
    </xf>
    <xf numFmtId="0" fontId="17" fillId="4" borderId="81" xfId="0" applyNumberFormat="1" applyFont="1" applyFill="1" applyBorder="1">
      <alignment vertical="top"/>
    </xf>
    <xf numFmtId="0" fontId="17" fillId="4" borderId="117" xfId="1" applyNumberFormat="1" applyFont="1" applyFill="1" applyBorder="1" applyAlignment="1">
      <alignment horizontal="center" vertical="center"/>
    </xf>
    <xf numFmtId="0" fontId="15" fillId="5" borderId="7" xfId="0" applyNumberFormat="1" applyFont="1" applyFill="1" applyBorder="1" applyAlignment="1">
      <alignment horizontal="center" vertical="center"/>
    </xf>
    <xf numFmtId="0" fontId="17" fillId="4" borderId="3" xfId="0" applyNumberFormat="1" applyFont="1" applyFill="1" applyBorder="1" applyAlignment="1">
      <alignment horizontal="center" vertical="center"/>
    </xf>
    <xf numFmtId="0" fontId="17" fillId="4" borderId="81" xfId="0" applyNumberFormat="1" applyFont="1" applyFill="1" applyBorder="1" applyAlignment="1">
      <alignment horizontal="center" vertical="center"/>
    </xf>
    <xf numFmtId="0" fontId="17" fillId="2" borderId="49" xfId="1" applyNumberFormat="1" applyFont="1" applyFill="1" applyBorder="1" applyAlignment="1">
      <alignment horizontal="center" vertical="center"/>
    </xf>
    <xf numFmtId="0" fontId="15" fillId="3" borderId="81" xfId="0" applyNumberFormat="1" applyFont="1" applyFill="1" applyBorder="1" applyAlignment="1"/>
    <xf numFmtId="0" fontId="6" fillId="3" borderId="32" xfId="0" applyNumberFormat="1" applyFont="1" applyFill="1" applyBorder="1" applyAlignment="1">
      <alignment horizontal="center" vertical="center"/>
    </xf>
    <xf numFmtId="0" fontId="15" fillId="3" borderId="32" xfId="0" applyNumberFormat="1" applyFont="1" applyFill="1" applyBorder="1" applyAlignment="1">
      <alignment horizontal="center" vertical="center"/>
    </xf>
    <xf numFmtId="0" fontId="17" fillId="3" borderId="32" xfId="0" applyNumberFormat="1" applyFont="1" applyFill="1" applyBorder="1" applyAlignment="1">
      <alignment horizontal="center" vertical="center"/>
    </xf>
    <xf numFmtId="0" fontId="17" fillId="3" borderId="101" xfId="0" applyNumberFormat="1" applyFont="1" applyFill="1" applyBorder="1" applyAlignment="1">
      <alignment horizontal="center" vertical="center"/>
    </xf>
    <xf numFmtId="0" fontId="17" fillId="3" borderId="116" xfId="0" applyNumberFormat="1" applyFont="1" applyFill="1" applyBorder="1" applyAlignment="1">
      <alignment horizontal="center" vertical="center"/>
    </xf>
    <xf numFmtId="0" fontId="17" fillId="3" borderId="118" xfId="0" applyNumberFormat="1" applyFont="1" applyFill="1" applyBorder="1" applyAlignment="1">
      <alignment horizontal="center" vertical="center"/>
    </xf>
    <xf numFmtId="0" fontId="17" fillId="3" borderId="60" xfId="0" applyNumberFormat="1" applyFont="1" applyFill="1" applyBorder="1" applyAlignment="1">
      <alignment horizontal="center" vertical="center"/>
    </xf>
    <xf numFmtId="0" fontId="15" fillId="3" borderId="1" xfId="0" applyFont="1" applyFill="1" applyBorder="1" applyAlignment="1">
      <alignment horizontal="center" vertical="top"/>
    </xf>
    <xf numFmtId="3" fontId="6" fillId="3" borderId="115" xfId="0" applyNumberFormat="1" applyFont="1" applyFill="1" applyBorder="1" applyAlignment="1">
      <alignment horizontal="center" vertical="center"/>
    </xf>
    <xf numFmtId="3" fontId="6" fillId="3" borderId="1" xfId="0" applyNumberFormat="1" applyFont="1" applyFill="1" applyBorder="1" applyAlignment="1">
      <alignment horizontal="center" vertical="center"/>
    </xf>
    <xf numFmtId="3" fontId="17" fillId="3" borderId="115" xfId="0" applyNumberFormat="1" applyFont="1" applyFill="1" applyBorder="1" applyAlignment="1">
      <alignment horizontal="center" vertical="center"/>
    </xf>
    <xf numFmtId="3" fontId="6" fillId="3" borderId="7" xfId="0" applyNumberFormat="1" applyFont="1" applyFill="1" applyBorder="1" applyAlignment="1">
      <alignment horizontal="center" vertical="center"/>
    </xf>
    <xf numFmtId="3" fontId="6" fillId="3" borderId="32" xfId="0" applyNumberFormat="1" applyFont="1" applyFill="1" applyBorder="1" applyAlignment="1">
      <alignment horizontal="center" vertical="center"/>
    </xf>
    <xf numFmtId="3" fontId="17" fillId="3" borderId="7" xfId="0" applyNumberFormat="1" applyFont="1" applyFill="1" applyBorder="1" applyAlignment="1">
      <alignment horizontal="center" vertical="center"/>
    </xf>
    <xf numFmtId="3" fontId="17" fillId="3" borderId="22" xfId="0" applyNumberFormat="1" applyFont="1" applyFill="1" applyBorder="1" applyAlignment="1">
      <alignment horizontal="center" vertical="center"/>
    </xf>
    <xf numFmtId="3" fontId="20" fillId="3" borderId="2" xfId="0" applyNumberFormat="1" applyFont="1" applyFill="1" applyBorder="1" applyAlignment="1">
      <alignment horizontal="center" vertical="center"/>
    </xf>
    <xf numFmtId="3" fontId="20" fillId="3" borderId="1" xfId="0" applyNumberFormat="1" applyFont="1" applyFill="1" applyBorder="1" applyAlignment="1">
      <alignment horizontal="center" vertical="center"/>
    </xf>
    <xf numFmtId="3" fontId="20" fillId="3" borderId="83" xfId="0" applyNumberFormat="1" applyFont="1" applyFill="1" applyBorder="1" applyAlignment="1">
      <alignment horizontal="center" vertical="center"/>
    </xf>
    <xf numFmtId="3" fontId="17" fillId="3" borderId="1" xfId="0" applyNumberFormat="1" applyFont="1" applyFill="1" applyBorder="1" applyAlignment="1">
      <alignment horizontal="center" vertical="center"/>
    </xf>
    <xf numFmtId="3" fontId="15" fillId="3" borderId="1" xfId="0" applyNumberFormat="1" applyFont="1" applyFill="1" applyBorder="1" applyAlignment="1">
      <alignment horizontal="center" vertical="center"/>
    </xf>
    <xf numFmtId="3" fontId="15" fillId="3" borderId="7" xfId="0" applyNumberFormat="1" applyFont="1" applyFill="1" applyBorder="1" applyAlignment="1">
      <alignment horizontal="center" vertical="center"/>
    </xf>
    <xf numFmtId="3" fontId="15" fillId="3" borderId="70" xfId="0" applyNumberFormat="1" applyFont="1" applyFill="1" applyBorder="1" applyAlignment="1">
      <alignment horizontal="center" vertical="center"/>
    </xf>
    <xf numFmtId="3" fontId="15" fillId="3" borderId="59" xfId="0" applyNumberFormat="1" applyFont="1" applyFill="1" applyBorder="1" applyAlignment="1">
      <alignment horizontal="center" vertical="center"/>
    </xf>
    <xf numFmtId="3" fontId="15" fillId="3" borderId="84" xfId="0" applyNumberFormat="1" applyFont="1" applyFill="1" applyBorder="1" applyAlignment="1">
      <alignment horizontal="center" vertical="center"/>
    </xf>
    <xf numFmtId="3" fontId="20" fillId="3" borderId="49" xfId="0" applyNumberFormat="1" applyFont="1" applyFill="1" applyBorder="1" applyAlignment="1">
      <alignment horizontal="center" vertical="center"/>
    </xf>
    <xf numFmtId="3" fontId="17" fillId="3" borderId="117" xfId="0" applyNumberFormat="1" applyFont="1" applyFill="1" applyBorder="1" applyAlignment="1">
      <alignment horizontal="center" vertical="center"/>
    </xf>
    <xf numFmtId="3" fontId="6" fillId="3" borderId="117" xfId="0" applyNumberFormat="1" applyFont="1" applyFill="1" applyBorder="1" applyAlignment="1">
      <alignment horizontal="center" vertical="center"/>
    </xf>
    <xf numFmtId="3" fontId="17" fillId="3" borderId="116" xfId="0" applyNumberFormat="1" applyFont="1" applyFill="1" applyBorder="1" applyAlignment="1">
      <alignment horizontal="center" vertical="center"/>
    </xf>
    <xf numFmtId="3" fontId="17" fillId="3" borderId="118" xfId="0" applyNumberFormat="1" applyFont="1" applyFill="1" applyBorder="1" applyAlignment="1">
      <alignment horizontal="center" vertical="center"/>
    </xf>
    <xf numFmtId="3" fontId="17" fillId="3" borderId="70" xfId="0" applyNumberFormat="1" applyFont="1" applyFill="1" applyBorder="1" applyAlignment="1">
      <alignment horizontal="center" vertical="center"/>
    </xf>
    <xf numFmtId="3" fontId="17" fillId="3" borderId="69" xfId="0" applyNumberFormat="1" applyFont="1" applyFill="1" applyBorder="1" applyAlignment="1">
      <alignment horizontal="center" vertical="center"/>
    </xf>
    <xf numFmtId="3" fontId="17" fillId="3" borderId="84" xfId="0" applyNumberFormat="1" applyFont="1" applyFill="1" applyBorder="1" applyAlignment="1">
      <alignment horizontal="center" vertical="center"/>
    </xf>
    <xf numFmtId="0" fontId="17" fillId="4" borderId="80" xfId="0" applyNumberFormat="1" applyFont="1" applyFill="1" applyBorder="1" applyAlignment="1">
      <alignment horizontal="center" vertical="top"/>
    </xf>
    <xf numFmtId="0" fontId="17" fillId="4" borderId="81" xfId="0" applyNumberFormat="1" applyFont="1" applyFill="1" applyBorder="1" applyAlignment="1">
      <alignment horizontal="center" vertical="top"/>
    </xf>
    <xf numFmtId="3" fontId="17" fillId="3" borderId="60" xfId="0" applyNumberFormat="1" applyFont="1" applyFill="1" applyBorder="1" applyAlignment="1">
      <alignment horizontal="center" vertical="center"/>
    </xf>
    <xf numFmtId="3" fontId="17" fillId="3" borderId="58" xfId="0" applyNumberFormat="1" applyFont="1" applyFill="1" applyBorder="1" applyAlignment="1">
      <alignment horizontal="center" vertical="center"/>
    </xf>
    <xf numFmtId="3" fontId="6" fillId="3" borderId="22" xfId="0" applyNumberFormat="1" applyFont="1" applyFill="1" applyBorder="1" applyAlignment="1">
      <alignment horizontal="center" vertical="center"/>
    </xf>
    <xf numFmtId="3" fontId="6" fillId="3" borderId="14" xfId="0" applyNumberFormat="1" applyFont="1" applyFill="1" applyBorder="1" applyAlignment="1">
      <alignment horizontal="center" vertical="center"/>
    </xf>
    <xf numFmtId="1" fontId="17" fillId="3" borderId="1" xfId="3" applyNumberFormat="1" applyFont="1" applyFill="1" applyBorder="1" applyAlignment="1">
      <alignment horizontal="right" vertical="top"/>
    </xf>
    <xf numFmtId="3" fontId="17" fillId="3" borderId="115" xfId="0" applyNumberFormat="1" applyFont="1" applyFill="1" applyBorder="1" applyAlignment="1" applyProtection="1">
      <alignment horizontal="center" vertical="center"/>
      <protection locked="0"/>
    </xf>
    <xf numFmtId="3" fontId="17" fillId="3" borderId="117" xfId="0" applyNumberFormat="1" applyFont="1" applyFill="1" applyBorder="1" applyAlignment="1" applyProtection="1">
      <alignment horizontal="center" vertical="center"/>
      <protection locked="0"/>
    </xf>
    <xf numFmtId="3" fontId="17" fillId="3" borderId="1" xfId="0" applyNumberFormat="1" applyFont="1" applyFill="1" applyBorder="1" applyAlignment="1" applyProtection="1">
      <alignment horizontal="center" vertical="center"/>
      <protection locked="0"/>
    </xf>
    <xf numFmtId="3" fontId="17" fillId="3" borderId="7" xfId="0" applyNumberFormat="1" applyFont="1" applyFill="1" applyBorder="1" applyAlignment="1" applyProtection="1">
      <alignment horizontal="center" vertical="center"/>
      <protection locked="0"/>
    </xf>
    <xf numFmtId="3" fontId="17" fillId="3" borderId="22" xfId="0" applyNumberFormat="1" applyFont="1" applyFill="1" applyBorder="1" applyAlignment="1" applyProtection="1">
      <alignment horizontal="center" vertical="center"/>
      <protection locked="0"/>
    </xf>
    <xf numFmtId="3" fontId="17" fillId="3" borderId="116" xfId="0" applyNumberFormat="1" applyFont="1" applyFill="1" applyBorder="1" applyAlignment="1" applyProtection="1">
      <alignment horizontal="center" vertical="center"/>
      <protection locked="0"/>
    </xf>
    <xf numFmtId="3" fontId="17" fillId="3" borderId="118" xfId="0" applyNumberFormat="1" applyFont="1" applyFill="1" applyBorder="1" applyAlignment="1" applyProtection="1">
      <alignment horizontal="center" vertical="center"/>
      <protection locked="0"/>
    </xf>
    <xf numFmtId="3" fontId="17" fillId="3" borderId="70" xfId="0" applyNumberFormat="1" applyFont="1" applyFill="1" applyBorder="1" applyAlignment="1" applyProtection="1">
      <alignment horizontal="center" vertical="center"/>
      <protection locked="0"/>
    </xf>
    <xf numFmtId="3" fontId="17" fillId="3" borderId="59" xfId="0" applyNumberFormat="1" applyFont="1" applyFill="1" applyBorder="1" applyAlignment="1" applyProtection="1">
      <alignment horizontal="center" vertical="center"/>
      <protection locked="0"/>
    </xf>
    <xf numFmtId="3" fontId="17" fillId="3" borderId="69" xfId="0" applyNumberFormat="1" applyFont="1" applyFill="1" applyBorder="1" applyAlignment="1" applyProtection="1">
      <alignment horizontal="center" vertical="center"/>
      <protection locked="0"/>
    </xf>
    <xf numFmtId="3" fontId="17" fillId="3" borderId="84" xfId="0" applyNumberFormat="1" applyFont="1" applyFill="1" applyBorder="1" applyAlignment="1" applyProtection="1">
      <alignment horizontal="center" vertical="center"/>
      <protection locked="0"/>
    </xf>
    <xf numFmtId="3" fontId="17" fillId="3" borderId="60" xfId="0" applyNumberFormat="1" applyFont="1" applyFill="1" applyBorder="1" applyAlignment="1" applyProtection="1">
      <alignment horizontal="center" vertical="center"/>
      <protection locked="0"/>
    </xf>
    <xf numFmtId="3" fontId="17" fillId="4" borderId="80" xfId="0" applyNumberFormat="1" applyFont="1" applyFill="1" applyBorder="1">
      <alignment vertical="top"/>
    </xf>
    <xf numFmtId="3" fontId="15" fillId="3" borderId="23" xfId="0" applyNumberFormat="1" applyFont="1" applyFill="1" applyBorder="1" applyAlignment="1">
      <alignment horizontal="center" vertical="center"/>
    </xf>
    <xf numFmtId="3" fontId="15" fillId="3" borderId="82" xfId="0" applyNumberFormat="1" applyFont="1" applyFill="1" applyBorder="1" applyAlignment="1">
      <alignment horizontal="center" vertical="center"/>
    </xf>
    <xf numFmtId="3" fontId="15" fillId="3" borderId="11" xfId="0" applyNumberFormat="1" applyFont="1" applyFill="1" applyBorder="1" applyAlignment="1">
      <alignment horizontal="center" vertical="center"/>
    </xf>
    <xf numFmtId="3" fontId="15" fillId="3" borderId="72" xfId="0" applyNumberFormat="1" applyFont="1" applyFill="1" applyBorder="1" applyAlignment="1">
      <alignment horizontal="center" vertical="center"/>
    </xf>
    <xf numFmtId="3" fontId="17" fillId="0" borderId="11" xfId="0" applyNumberFormat="1" applyFont="1" applyBorder="1" applyAlignment="1">
      <alignment horizontal="center" vertical="center"/>
    </xf>
    <xf numFmtId="3" fontId="17" fillId="0" borderId="30" xfId="0" applyNumberFormat="1" applyFont="1" applyBorder="1" applyAlignment="1">
      <alignment horizontal="center" vertical="center"/>
    </xf>
    <xf numFmtId="3" fontId="17" fillId="0" borderId="82" xfId="0" applyNumberFormat="1" applyFont="1" applyBorder="1" applyAlignment="1">
      <alignment horizontal="center" vertical="center"/>
    </xf>
    <xf numFmtId="3" fontId="17" fillId="4" borderId="2" xfId="0" applyNumberFormat="1" applyFont="1" applyFill="1" applyBorder="1">
      <alignment vertical="top"/>
    </xf>
    <xf numFmtId="3" fontId="15" fillId="3" borderId="22" xfId="0" applyNumberFormat="1" applyFont="1" applyFill="1" applyBorder="1" applyAlignment="1">
      <alignment horizontal="center" vertical="center"/>
    </xf>
    <xf numFmtId="3" fontId="15" fillId="3" borderId="14" xfId="0" applyNumberFormat="1" applyFont="1" applyFill="1" applyBorder="1" applyAlignment="1">
      <alignment horizontal="center" vertical="center"/>
    </xf>
    <xf numFmtId="3" fontId="17" fillId="0" borderId="2" xfId="0" applyNumberFormat="1" applyFont="1" applyBorder="1" applyAlignment="1">
      <alignment horizontal="center" vertical="center"/>
    </xf>
    <xf numFmtId="3" fontId="17" fillId="0" borderId="7" xfId="0" applyNumberFormat="1" applyFont="1" applyBorder="1" applyAlignment="1">
      <alignment horizontal="center" vertical="center"/>
    </xf>
    <xf numFmtId="3" fontId="17" fillId="0" borderId="83" xfId="0" applyNumberFormat="1" applyFont="1" applyBorder="1" applyAlignment="1">
      <alignment horizontal="center" vertical="center"/>
    </xf>
    <xf numFmtId="3" fontId="17" fillId="4" borderId="2" xfId="1" applyNumberFormat="1" applyFont="1" applyFill="1" applyBorder="1" applyAlignment="1">
      <alignment horizontal="center" vertical="center"/>
    </xf>
    <xf numFmtId="3" fontId="17" fillId="4" borderId="22" xfId="1" applyNumberFormat="1" applyFont="1" applyFill="1" applyBorder="1" applyAlignment="1">
      <alignment horizontal="center" vertical="center"/>
    </xf>
    <xf numFmtId="3" fontId="17" fillId="4" borderId="83" xfId="1" applyNumberFormat="1" applyFont="1" applyFill="1" applyBorder="1" applyAlignment="1">
      <alignment horizontal="center" vertical="center"/>
    </xf>
    <xf numFmtId="3" fontId="17" fillId="0" borderId="1" xfId="0" applyNumberFormat="1" applyFont="1" applyBorder="1" applyAlignment="1">
      <alignment horizontal="center" vertical="center"/>
    </xf>
    <xf numFmtId="3" fontId="17" fillId="0" borderId="22" xfId="0" applyNumberFormat="1" applyFont="1" applyBorder="1" applyAlignment="1">
      <alignment horizontal="center" vertical="center"/>
    </xf>
    <xf numFmtId="3" fontId="17" fillId="4" borderId="7" xfId="1" applyNumberFormat="1" applyFont="1" applyFill="1" applyBorder="1" applyAlignment="1">
      <alignment horizontal="center" vertical="center"/>
    </xf>
    <xf numFmtId="3" fontId="17" fillId="0" borderId="49" xfId="0" applyNumberFormat="1" applyFont="1" applyBorder="1" applyAlignment="1">
      <alignment horizontal="center" vertical="center"/>
    </xf>
    <xf numFmtId="3" fontId="17" fillId="3" borderId="119" xfId="0" applyNumberFormat="1" applyFont="1" applyFill="1" applyBorder="1" applyAlignment="1">
      <alignment horizontal="center" vertical="center"/>
    </xf>
    <xf numFmtId="3" fontId="17" fillId="3" borderId="59" xfId="0" applyNumberFormat="1" applyFont="1" applyFill="1" applyBorder="1" applyAlignment="1">
      <alignment horizontal="center" vertical="center"/>
    </xf>
    <xf numFmtId="3" fontId="17" fillId="4" borderId="2" xfId="0" applyNumberFormat="1" applyFont="1" applyFill="1" applyBorder="1" applyAlignment="1">
      <alignment horizontal="center" vertical="top"/>
    </xf>
    <xf numFmtId="3" fontId="20" fillId="3" borderId="14" xfId="0" applyNumberFormat="1" applyFont="1" applyFill="1" applyBorder="1" applyAlignment="1">
      <alignment horizontal="center" vertical="center"/>
    </xf>
    <xf numFmtId="3" fontId="20" fillId="3" borderId="3" xfId="0" applyNumberFormat="1" applyFont="1" applyFill="1" applyBorder="1" applyAlignment="1">
      <alignment horizontal="center" vertical="center"/>
    </xf>
    <xf numFmtId="3" fontId="20" fillId="3" borderId="81" xfId="0" applyNumberFormat="1" applyFont="1" applyFill="1" applyBorder="1" applyAlignment="1">
      <alignment horizontal="center" vertical="center"/>
    </xf>
    <xf numFmtId="3" fontId="17" fillId="3" borderId="14" xfId="0" applyNumberFormat="1" applyFont="1" applyFill="1" applyBorder="1" applyAlignment="1">
      <alignment horizontal="center" vertical="center"/>
    </xf>
    <xf numFmtId="3" fontId="15" fillId="3" borderId="60" xfId="0" applyNumberFormat="1" applyFont="1" applyFill="1" applyBorder="1" applyAlignment="1">
      <alignment horizontal="center" vertical="center"/>
    </xf>
    <xf numFmtId="3" fontId="15" fillId="3" borderId="76" xfId="0" applyNumberFormat="1" applyFont="1" applyFill="1" applyBorder="1" applyAlignment="1">
      <alignment horizontal="center" vertical="center"/>
    </xf>
    <xf numFmtId="3" fontId="15" fillId="3" borderId="58" xfId="0" applyNumberFormat="1" applyFont="1" applyFill="1" applyBorder="1" applyAlignment="1">
      <alignment horizontal="center" vertical="center"/>
    </xf>
    <xf numFmtId="3" fontId="15" fillId="3" borderId="120" xfId="0" applyNumberFormat="1" applyFont="1" applyFill="1" applyBorder="1" applyAlignment="1">
      <alignment horizontal="center" vertical="center"/>
    </xf>
    <xf numFmtId="0" fontId="28" fillId="0" borderId="5" xfId="0" applyFont="1" applyBorder="1" applyAlignment="1">
      <alignment horizontal="center" vertical="center"/>
    </xf>
    <xf numFmtId="0" fontId="28" fillId="0" borderId="1" xfId="0" applyFont="1" applyBorder="1" applyAlignment="1">
      <alignment horizontal="center" vertical="center"/>
    </xf>
    <xf numFmtId="0" fontId="28" fillId="0" borderId="1" xfId="0" applyNumberFormat="1" applyFont="1" applyFill="1" applyBorder="1" applyAlignment="1" applyProtection="1">
      <alignment horizontal="center" vertical="center"/>
    </xf>
    <xf numFmtId="0" fontId="17" fillId="3" borderId="1" xfId="0" applyFont="1" applyFill="1" applyBorder="1" applyAlignment="1">
      <alignment horizontal="center" vertical="center"/>
    </xf>
    <xf numFmtId="1" fontId="15" fillId="3" borderId="1" xfId="0" applyNumberFormat="1" applyFont="1" applyFill="1" applyBorder="1" applyAlignment="1">
      <alignment horizontal="center" vertical="center"/>
    </xf>
    <xf numFmtId="1" fontId="17" fillId="3" borderId="1" xfId="0" applyNumberFormat="1" applyFont="1" applyFill="1" applyBorder="1" applyAlignment="1">
      <alignment horizontal="center" vertical="center"/>
    </xf>
    <xf numFmtId="1" fontId="17" fillId="3" borderId="1" xfId="0" applyNumberFormat="1" applyFont="1" applyFill="1" applyBorder="1" applyAlignment="1" applyProtection="1">
      <alignment horizontal="center" vertical="center"/>
      <protection locked="0"/>
    </xf>
    <xf numFmtId="1" fontId="17" fillId="3" borderId="59" xfId="0" applyNumberFormat="1" applyFont="1" applyFill="1" applyBorder="1" applyAlignment="1">
      <alignment horizontal="center" vertical="center"/>
    </xf>
    <xf numFmtId="0" fontId="6" fillId="3" borderId="59" xfId="0" applyFont="1" applyFill="1" applyBorder="1" applyAlignment="1"/>
    <xf numFmtId="0" fontId="15" fillId="3" borderId="55" xfId="0" applyNumberFormat="1" applyFont="1" applyFill="1" applyBorder="1" applyAlignment="1">
      <alignment horizontal="center" vertical="center"/>
    </xf>
    <xf numFmtId="0" fontId="6" fillId="3" borderId="81" xfId="0" applyNumberFormat="1" applyFont="1" applyFill="1" applyBorder="1" applyAlignment="1">
      <alignment horizontal="center" vertical="center"/>
    </xf>
    <xf numFmtId="0" fontId="17" fillId="3" borderId="58" xfId="0" applyNumberFormat="1" applyFont="1" applyFill="1" applyBorder="1" applyAlignment="1">
      <alignment horizontal="center" vertical="center"/>
    </xf>
    <xf numFmtId="0" fontId="15" fillId="3" borderId="56" xfId="0" applyNumberFormat="1" applyFont="1" applyFill="1" applyBorder="1" applyAlignment="1">
      <alignment horizontal="center" vertical="center"/>
    </xf>
    <xf numFmtId="0" fontId="17" fillId="3" borderId="59" xfId="0" applyNumberFormat="1" applyFont="1" applyFill="1" applyBorder="1" applyAlignment="1">
      <alignment horizontal="center" vertical="center"/>
    </xf>
    <xf numFmtId="0" fontId="15" fillId="3" borderId="135" xfId="0" applyNumberFormat="1" applyFont="1" applyFill="1" applyBorder="1" applyAlignment="1">
      <alignment horizontal="center" vertical="center"/>
    </xf>
    <xf numFmtId="0" fontId="15" fillId="0" borderId="32" xfId="0" applyNumberFormat="1" applyFont="1" applyFill="1" applyBorder="1" applyAlignment="1" applyProtection="1">
      <alignment horizontal="center" vertical="center"/>
    </xf>
    <xf numFmtId="3" fontId="17" fillId="3" borderId="32" xfId="0" applyNumberFormat="1" applyFont="1" applyFill="1" applyBorder="1" applyAlignment="1">
      <alignment horizontal="center" vertical="center"/>
    </xf>
    <xf numFmtId="3" fontId="17" fillId="3" borderId="101" xfId="0" applyNumberFormat="1" applyFont="1" applyFill="1" applyBorder="1" applyAlignment="1">
      <alignment horizontal="center" vertical="center"/>
    </xf>
    <xf numFmtId="0" fontId="17" fillId="4" borderId="22" xfId="1" applyNumberFormat="1" applyFont="1" applyFill="1" applyBorder="1" applyAlignment="1">
      <alignment horizontal="center" vertical="center"/>
    </xf>
    <xf numFmtId="3" fontId="17" fillId="3" borderId="58" xfId="0" applyNumberFormat="1" applyFont="1" applyFill="1" applyBorder="1" applyAlignment="1" applyProtection="1">
      <alignment horizontal="center" vertical="center"/>
      <protection locked="0"/>
    </xf>
    <xf numFmtId="0" fontId="15" fillId="3" borderId="136" xfId="0" applyNumberFormat="1" applyFont="1" applyFill="1" applyBorder="1" applyAlignment="1">
      <alignment horizontal="center" vertical="center"/>
    </xf>
    <xf numFmtId="3" fontId="17" fillId="3" borderId="14" xfId="0" applyNumberFormat="1" applyFont="1" applyFill="1" applyBorder="1" applyAlignment="1" applyProtection="1">
      <alignment horizontal="center" vertical="center"/>
      <protection locked="0"/>
    </xf>
    <xf numFmtId="3" fontId="17" fillId="3" borderId="134" xfId="0" applyNumberFormat="1" applyFont="1" applyFill="1" applyBorder="1" applyAlignment="1" applyProtection="1">
      <alignment horizontal="center" vertical="center"/>
      <protection locked="0"/>
    </xf>
    <xf numFmtId="0" fontId="15" fillId="3" borderId="132" xfId="0" applyNumberFormat="1" applyFont="1" applyFill="1" applyBorder="1" applyAlignment="1">
      <alignment horizontal="center" vertical="center"/>
    </xf>
    <xf numFmtId="0" fontId="27" fillId="3" borderId="133" xfId="0" applyFont="1" applyFill="1" applyBorder="1" applyAlignment="1">
      <alignment horizontal="center" vertical="center" wrapText="1"/>
    </xf>
    <xf numFmtId="3" fontId="20" fillId="4" borderId="1" xfId="0" applyNumberFormat="1" applyFont="1" applyFill="1" applyBorder="1" applyAlignment="1">
      <alignment horizontal="center" vertical="center"/>
    </xf>
    <xf numFmtId="0" fontId="7" fillId="3" borderId="5" xfId="0" applyFont="1" applyFill="1" applyBorder="1" applyAlignment="1">
      <alignment horizontal="center" vertical="center"/>
    </xf>
    <xf numFmtId="0" fontId="7" fillId="3" borderId="1" xfId="0" applyFont="1" applyFill="1" applyBorder="1" applyAlignment="1">
      <alignment horizontal="center" vertical="center"/>
    </xf>
    <xf numFmtId="3" fontId="17" fillId="0" borderId="5" xfId="0" applyNumberFormat="1" applyFont="1" applyBorder="1" applyAlignment="1">
      <alignment horizontal="center" vertical="center"/>
    </xf>
    <xf numFmtId="3" fontId="15" fillId="3" borderId="55" xfId="0" applyNumberFormat="1" applyFont="1" applyFill="1" applyBorder="1" applyAlignment="1">
      <alignment horizontal="center" vertical="center"/>
    </xf>
    <xf numFmtId="3" fontId="17" fillId="4" borderId="81" xfId="1" applyNumberFormat="1" applyFont="1" applyFill="1" applyBorder="1" applyAlignment="1">
      <alignment horizontal="center" vertical="center"/>
    </xf>
    <xf numFmtId="3" fontId="17" fillId="0" borderId="81" xfId="0" applyNumberFormat="1" applyFont="1" applyBorder="1" applyAlignment="1">
      <alignment horizontal="center" vertical="center"/>
    </xf>
    <xf numFmtId="0" fontId="7" fillId="3" borderId="56" xfId="0" applyFont="1" applyFill="1" applyBorder="1" applyAlignment="1"/>
    <xf numFmtId="0" fontId="5" fillId="3" borderId="78" xfId="0" applyFont="1" applyFill="1" applyBorder="1" applyAlignment="1">
      <alignment horizontal="center" vertical="center" wrapText="1"/>
    </xf>
    <xf numFmtId="0" fontId="27" fillId="3" borderId="46" xfId="2" applyFont="1" applyFill="1" applyBorder="1" applyAlignment="1">
      <alignment horizontal="center" vertical="center" wrapText="1"/>
    </xf>
    <xf numFmtId="3" fontId="15" fillId="3" borderId="134" xfId="0" applyNumberFormat="1" applyFont="1" applyFill="1" applyBorder="1" applyAlignment="1">
      <alignment horizontal="center" vertical="center"/>
    </xf>
    <xf numFmtId="0" fontId="5" fillId="3" borderId="125" xfId="0" applyFont="1" applyFill="1" applyBorder="1" applyAlignment="1">
      <alignment horizontal="center" vertical="center" wrapText="1"/>
    </xf>
    <xf numFmtId="0" fontId="5" fillId="3" borderId="45" xfId="0" applyFont="1" applyFill="1" applyBorder="1" applyAlignment="1">
      <alignment horizontal="center" vertical="center" wrapText="1"/>
    </xf>
    <xf numFmtId="0" fontId="17" fillId="4" borderId="137" xfId="1" applyNumberFormat="1" applyFont="1" applyFill="1" applyBorder="1" applyAlignment="1">
      <alignment horizontal="center" vertical="center"/>
    </xf>
    <xf numFmtId="0" fontId="15" fillId="0" borderId="22" xfId="0" applyNumberFormat="1" applyFont="1" applyBorder="1" applyAlignment="1">
      <alignment horizontal="center" vertical="center"/>
    </xf>
    <xf numFmtId="3" fontId="20" fillId="3" borderId="22" xfId="0" applyNumberFormat="1" applyFont="1" applyFill="1" applyBorder="1" applyAlignment="1">
      <alignment horizontal="center" vertical="center"/>
    </xf>
    <xf numFmtId="3" fontId="15" fillId="3" borderId="119" xfId="0" applyNumberFormat="1" applyFont="1" applyFill="1" applyBorder="1" applyAlignment="1">
      <alignment horizontal="center" vertical="center"/>
    </xf>
    <xf numFmtId="0" fontId="17" fillId="4" borderId="56" xfId="1" applyNumberFormat="1" applyFont="1" applyFill="1" applyBorder="1" applyAlignment="1">
      <alignment horizontal="center" vertical="center"/>
    </xf>
    <xf numFmtId="0" fontId="37" fillId="3" borderId="67" xfId="0" applyFont="1" applyFill="1" applyBorder="1" applyAlignment="1">
      <alignment horizontal="center" vertical="center" wrapText="1"/>
    </xf>
    <xf numFmtId="0" fontId="17" fillId="4" borderId="23" xfId="1" applyNumberFormat="1" applyFont="1" applyFill="1" applyBorder="1" applyAlignment="1">
      <alignment horizontal="center" vertical="center"/>
    </xf>
    <xf numFmtId="0" fontId="27" fillId="0" borderId="45" xfId="0" applyFont="1" applyFill="1" applyBorder="1" applyAlignment="1">
      <alignment horizontal="center" vertical="center" wrapText="1"/>
    </xf>
    <xf numFmtId="0" fontId="27" fillId="0" borderId="44" xfId="0" applyFont="1" applyFill="1" applyBorder="1" applyAlignment="1">
      <alignment horizontal="center" vertical="center" wrapText="1"/>
    </xf>
    <xf numFmtId="3" fontId="6" fillId="3" borderId="1" xfId="0" applyNumberFormat="1" applyFont="1" applyFill="1" applyBorder="1" applyAlignment="1">
      <alignment horizontal="center"/>
    </xf>
    <xf numFmtId="0" fontId="17" fillId="3" borderId="1" xfId="0" applyFont="1" applyFill="1" applyBorder="1" applyAlignment="1">
      <alignment horizontal="center" vertical="top"/>
    </xf>
    <xf numFmtId="3" fontId="15" fillId="3" borderId="1" xfId="0" applyNumberFormat="1" applyFont="1" applyFill="1" applyBorder="1" applyAlignment="1">
      <alignment horizontal="center" vertical="top"/>
    </xf>
    <xf numFmtId="3" fontId="17" fillId="3" borderId="1" xfId="0" applyNumberFormat="1" applyFont="1" applyFill="1" applyBorder="1" applyAlignment="1">
      <alignment horizontal="center" vertical="top"/>
    </xf>
    <xf numFmtId="3" fontId="17" fillId="3" borderId="59" xfId="0" applyNumberFormat="1" applyFont="1" applyFill="1" applyBorder="1" applyAlignment="1">
      <alignment horizontal="center" vertical="top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3" fontId="20" fillId="0" borderId="1" xfId="0" applyNumberFormat="1" applyFont="1" applyBorder="1" applyAlignment="1">
      <alignment horizontal="center" vertical="center"/>
    </xf>
    <xf numFmtId="0" fontId="17" fillId="4" borderId="22" xfId="0" applyNumberFormat="1" applyFont="1" applyFill="1" applyBorder="1" applyAlignment="1">
      <alignment horizontal="center" vertical="center"/>
    </xf>
    <xf numFmtId="0" fontId="6" fillId="3" borderId="3" xfId="0" applyNumberFormat="1" applyFont="1" applyFill="1" applyBorder="1" applyAlignment="1">
      <alignment horizontal="center" vertical="center"/>
    </xf>
    <xf numFmtId="0" fontId="17" fillId="3" borderId="134" xfId="0" applyNumberFormat="1" applyFont="1" applyFill="1" applyBorder="1" applyAlignment="1">
      <alignment horizontal="center" vertical="center"/>
    </xf>
    <xf numFmtId="0" fontId="15" fillId="0" borderId="22" xfId="0" applyNumberFormat="1" applyFont="1" applyFill="1" applyBorder="1" applyAlignment="1" applyProtection="1">
      <alignment horizontal="center" vertical="center"/>
    </xf>
    <xf numFmtId="0" fontId="17" fillId="4" borderId="32" xfId="0" applyNumberFormat="1" applyFont="1" applyFill="1" applyBorder="1" applyAlignment="1">
      <alignment horizontal="center" vertical="center"/>
    </xf>
    <xf numFmtId="0" fontId="15" fillId="3" borderId="138" xfId="0" applyNumberFormat="1" applyFont="1" applyFill="1" applyBorder="1" applyAlignment="1">
      <alignment horizontal="center" vertical="center"/>
    </xf>
    <xf numFmtId="0" fontId="15" fillId="3" borderId="137" xfId="0" applyNumberFormat="1" applyFont="1" applyFill="1" applyBorder="1" applyAlignment="1">
      <alignment horizontal="center" vertical="center"/>
    </xf>
    <xf numFmtId="3" fontId="17" fillId="3" borderId="119" xfId="0" applyNumberFormat="1" applyFont="1" applyFill="1" applyBorder="1" applyAlignment="1" applyProtection="1">
      <alignment horizontal="center" vertical="center"/>
      <protection locked="0"/>
    </xf>
    <xf numFmtId="0" fontId="17" fillId="4" borderId="14" xfId="0" applyNumberFormat="1" applyFont="1" applyFill="1" applyBorder="1" applyAlignment="1">
      <alignment horizontal="center" vertical="center"/>
    </xf>
    <xf numFmtId="0" fontId="6" fillId="3" borderId="14" xfId="0" applyNumberFormat="1" applyFont="1" applyFill="1" applyBorder="1" applyAlignment="1">
      <alignment horizontal="center" vertical="center"/>
    </xf>
    <xf numFmtId="0" fontId="15" fillId="3" borderId="24" xfId="0" applyNumberFormat="1" applyFont="1" applyFill="1" applyBorder="1" applyAlignment="1">
      <alignment horizontal="center" vertical="center"/>
    </xf>
    <xf numFmtId="0" fontId="15" fillId="3" borderId="139" xfId="0" applyNumberFormat="1" applyFont="1" applyFill="1" applyBorder="1" applyAlignment="1">
      <alignment horizontal="center" vertical="center"/>
    </xf>
    <xf numFmtId="0" fontId="17" fillId="4" borderId="55" xfId="0" applyNumberFormat="1" applyFont="1" applyFill="1" applyBorder="1" applyAlignment="1">
      <alignment horizontal="center" vertical="center"/>
    </xf>
    <xf numFmtId="3" fontId="20" fillId="4" borderId="81" xfId="0" applyNumberFormat="1" applyFont="1" applyFill="1" applyBorder="1" applyAlignment="1">
      <alignment horizontal="center" vertical="center"/>
    </xf>
    <xf numFmtId="0" fontId="5" fillId="3" borderId="8" xfId="0" applyFont="1" applyFill="1" applyBorder="1" applyAlignment="1">
      <alignment horizontal="center" vertical="center" wrapText="1"/>
    </xf>
    <xf numFmtId="0" fontId="17" fillId="0" borderId="139" xfId="0" applyNumberFormat="1" applyFont="1" applyBorder="1" applyAlignment="1">
      <alignment horizontal="center" vertical="center"/>
    </xf>
    <xf numFmtId="0" fontId="26" fillId="0" borderId="7" xfId="0" applyNumberFormat="1" applyFont="1" applyBorder="1" applyAlignment="1">
      <alignment horizontal="center" vertical="center"/>
    </xf>
    <xf numFmtId="3" fontId="17" fillId="3" borderId="13" xfId="0" applyNumberFormat="1" applyFont="1" applyFill="1" applyBorder="1" applyAlignment="1" applyProtection="1">
      <alignment horizontal="center" vertical="center"/>
      <protection locked="0"/>
    </xf>
    <xf numFmtId="3" fontId="17" fillId="4" borderId="142" xfId="0" applyNumberFormat="1" applyFont="1" applyFill="1" applyBorder="1">
      <alignment vertical="top"/>
    </xf>
    <xf numFmtId="3" fontId="17" fillId="4" borderId="1" xfId="0" applyNumberFormat="1" applyFont="1" applyFill="1" applyBorder="1">
      <alignment vertical="top"/>
    </xf>
    <xf numFmtId="3" fontId="17" fillId="4" borderId="1" xfId="0" applyNumberFormat="1" applyFont="1" applyFill="1" applyBorder="1" applyAlignment="1">
      <alignment horizontal="center" vertical="top"/>
    </xf>
    <xf numFmtId="3" fontId="17" fillId="3" borderId="13" xfId="0" applyNumberFormat="1" applyFont="1" applyFill="1" applyBorder="1" applyAlignment="1">
      <alignment horizontal="center" vertical="center"/>
    </xf>
    <xf numFmtId="3" fontId="15" fillId="3" borderId="57" xfId="0" applyNumberFormat="1" applyFont="1" applyFill="1" applyBorder="1" applyAlignment="1">
      <alignment horizontal="center" vertical="center"/>
    </xf>
    <xf numFmtId="3" fontId="15" fillId="3" borderId="19" xfId="0" applyNumberFormat="1" applyFont="1" applyFill="1" applyBorder="1" applyAlignment="1">
      <alignment horizontal="center" vertical="center"/>
    </xf>
    <xf numFmtId="3" fontId="15" fillId="3" borderId="56" xfId="0" applyNumberFormat="1" applyFont="1" applyFill="1" applyBorder="1" applyAlignment="1">
      <alignment horizontal="center" vertical="center"/>
    </xf>
    <xf numFmtId="3" fontId="17" fillId="4" borderId="1" xfId="1" applyNumberFormat="1" applyFont="1" applyFill="1" applyBorder="1" applyAlignment="1">
      <alignment horizontal="center" vertical="center"/>
    </xf>
    <xf numFmtId="0" fontId="7" fillId="3" borderId="2" xfId="0" applyFont="1" applyFill="1" applyBorder="1" applyAlignment="1">
      <alignment vertical="center"/>
    </xf>
    <xf numFmtId="0" fontId="7" fillId="3" borderId="1" xfId="0" applyFont="1" applyFill="1" applyBorder="1" applyAlignment="1">
      <alignment vertical="center"/>
    </xf>
    <xf numFmtId="0" fontId="27" fillId="3" borderId="126" xfId="2" applyFont="1" applyFill="1" applyBorder="1" applyAlignment="1">
      <alignment horizontal="center" vertical="center" wrapText="1"/>
    </xf>
    <xf numFmtId="0" fontId="27" fillId="3" borderId="47" xfId="2" applyFont="1" applyFill="1" applyBorder="1" applyAlignment="1">
      <alignment horizontal="center" vertical="center" wrapText="1"/>
    </xf>
    <xf numFmtId="0" fontId="27" fillId="0" borderId="12" xfId="0" applyFont="1" applyBorder="1" applyAlignment="1">
      <alignment horizontal="center" vertical="center" wrapText="1"/>
    </xf>
    <xf numFmtId="3" fontId="15" fillId="3" borderId="13" xfId="0" applyNumberFormat="1" applyFont="1" applyFill="1" applyBorder="1" applyAlignment="1">
      <alignment horizontal="center" vertical="center"/>
    </xf>
    <xf numFmtId="0" fontId="15" fillId="3" borderId="56" xfId="0" applyFont="1" applyFill="1" applyBorder="1" applyAlignment="1"/>
    <xf numFmtId="0" fontId="17" fillId="4" borderId="139" xfId="1" applyNumberFormat="1" applyFont="1" applyFill="1" applyBorder="1" applyAlignment="1">
      <alignment horizontal="center" vertical="center"/>
    </xf>
    <xf numFmtId="3" fontId="20" fillId="3" borderId="7" xfId="0" applyNumberFormat="1" applyFont="1" applyFill="1" applyBorder="1" applyAlignment="1">
      <alignment horizontal="center" vertical="center"/>
    </xf>
    <xf numFmtId="3" fontId="15" fillId="3" borderId="69" xfId="0" applyNumberFormat="1" applyFont="1" applyFill="1" applyBorder="1" applyAlignment="1">
      <alignment horizontal="center" vertical="center"/>
    </xf>
    <xf numFmtId="0" fontId="5" fillId="3" borderId="10" xfId="0" applyFont="1" applyFill="1" applyBorder="1" applyAlignment="1">
      <alignment horizontal="center" vertical="center" wrapText="1"/>
    </xf>
    <xf numFmtId="0" fontId="17" fillId="4" borderId="136" xfId="1" applyNumberFormat="1" applyFont="1" applyFill="1" applyBorder="1" applyAlignment="1">
      <alignment horizontal="center" vertical="center"/>
    </xf>
    <xf numFmtId="0" fontId="15" fillId="5" borderId="117" xfId="0" applyNumberFormat="1" applyFont="1" applyFill="1" applyBorder="1" applyAlignment="1">
      <alignment horizontal="center" vertical="center"/>
    </xf>
    <xf numFmtId="0" fontId="5" fillId="3" borderId="52" xfId="0" applyFont="1" applyFill="1" applyBorder="1" applyAlignment="1">
      <alignment horizontal="center" vertical="center" wrapText="1"/>
    </xf>
    <xf numFmtId="0" fontId="5" fillId="3" borderId="44" xfId="0" applyFont="1" applyFill="1" applyBorder="1" applyAlignment="1">
      <alignment horizontal="center" vertical="center" wrapText="1"/>
    </xf>
    <xf numFmtId="3" fontId="15" fillId="3" borderId="138" xfId="0" applyNumberFormat="1" applyFont="1" applyFill="1" applyBorder="1" applyAlignment="1">
      <alignment horizontal="center" vertical="center"/>
    </xf>
    <xf numFmtId="0" fontId="27" fillId="3" borderId="44" xfId="2" applyFont="1" applyFill="1" applyBorder="1" applyAlignment="1">
      <alignment horizontal="center" vertical="center" wrapText="1"/>
    </xf>
    <xf numFmtId="0" fontId="15" fillId="3" borderId="11" xfId="0" applyFont="1" applyFill="1" applyBorder="1" applyAlignment="1"/>
    <xf numFmtId="0" fontId="27" fillId="0" borderId="143" xfId="0" applyFont="1" applyBorder="1" applyAlignment="1">
      <alignment horizontal="center" vertical="center" wrapText="1"/>
    </xf>
    <xf numFmtId="0" fontId="15" fillId="3" borderId="19" xfId="0" applyFont="1" applyFill="1" applyBorder="1" applyAlignment="1"/>
    <xf numFmtId="0" fontId="27" fillId="0" borderId="144" xfId="0" applyFont="1" applyBorder="1" applyAlignment="1">
      <alignment horizontal="center" vertical="center" wrapText="1"/>
    </xf>
    <xf numFmtId="3" fontId="6" fillId="3" borderId="3" xfId="0" applyNumberFormat="1" applyFont="1" applyFill="1" applyBorder="1" applyAlignment="1">
      <alignment horizontal="center" vertical="center"/>
    </xf>
    <xf numFmtId="0" fontId="17" fillId="4" borderId="55" xfId="1" applyNumberFormat="1" applyFont="1" applyFill="1" applyBorder="1" applyAlignment="1">
      <alignment horizontal="center" vertical="center"/>
    </xf>
    <xf numFmtId="0" fontId="28" fillId="0" borderId="81" xfId="0" applyNumberFormat="1" applyFont="1" applyBorder="1" applyAlignment="1">
      <alignment horizontal="center" vertical="center"/>
    </xf>
    <xf numFmtId="0" fontId="26" fillId="0" borderId="81" xfId="0" applyNumberFormat="1" applyFont="1" applyBorder="1" applyAlignment="1">
      <alignment horizontal="center" vertical="center"/>
    </xf>
    <xf numFmtId="0" fontId="17" fillId="3" borderId="14" xfId="0" applyNumberFormat="1" applyFont="1" applyFill="1" applyBorder="1" applyAlignment="1" applyProtection="1">
      <alignment horizontal="center" vertical="center"/>
      <protection locked="0"/>
    </xf>
    <xf numFmtId="0" fontId="17" fillId="3" borderId="134" xfId="0" applyNumberFormat="1" applyFont="1" applyFill="1" applyBorder="1" applyAlignment="1" applyProtection="1">
      <alignment horizontal="center" vertical="center"/>
      <protection locked="0"/>
    </xf>
    <xf numFmtId="0" fontId="27" fillId="3" borderId="125" xfId="2" applyFont="1" applyFill="1" applyBorder="1" applyAlignment="1">
      <alignment horizontal="center" vertical="center" wrapText="1"/>
    </xf>
    <xf numFmtId="0" fontId="17" fillId="4" borderId="138" xfId="1" applyNumberFormat="1" applyFont="1" applyFill="1" applyBorder="1" applyAlignment="1">
      <alignment horizontal="center" vertical="center"/>
    </xf>
    <xf numFmtId="0" fontId="5" fillId="3" borderId="145" xfId="0" applyFont="1" applyFill="1" applyBorder="1" applyAlignment="1">
      <alignment horizontal="center" vertical="center" wrapText="1"/>
    </xf>
    <xf numFmtId="3" fontId="15" fillId="0" borderId="5" xfId="0" applyNumberFormat="1" applyFont="1" applyBorder="1" applyAlignment="1">
      <alignment horizontal="center" vertical="center"/>
    </xf>
    <xf numFmtId="3" fontId="15" fillId="0" borderId="1" xfId="0" applyNumberFormat="1" applyFont="1" applyBorder="1" applyAlignment="1">
      <alignment horizontal="center" vertical="center"/>
    </xf>
    <xf numFmtId="0" fontId="16" fillId="3" borderId="55" xfId="0" applyFont="1" applyFill="1" applyBorder="1" applyAlignment="1">
      <alignment horizontal="center" vertical="center" wrapText="1"/>
    </xf>
    <xf numFmtId="0" fontId="15" fillId="3" borderId="56" xfId="0" applyFont="1" applyFill="1" applyBorder="1" applyAlignment="1">
      <alignment vertical="center" wrapText="1"/>
    </xf>
    <xf numFmtId="0" fontId="15" fillId="3" borderId="57" xfId="0" applyFont="1" applyFill="1" applyBorder="1" applyAlignment="1">
      <alignment vertical="center" wrapText="1"/>
    </xf>
    <xf numFmtId="0" fontId="15" fillId="3" borderId="58" xfId="0" applyFont="1" applyFill="1" applyBorder="1" applyAlignment="1">
      <alignment vertical="center" wrapText="1"/>
    </xf>
    <xf numFmtId="0" fontId="15" fillId="3" borderId="59" xfId="0" applyFont="1" applyFill="1" applyBorder="1" applyAlignment="1">
      <alignment vertical="center" wrapText="1"/>
    </xf>
    <xf numFmtId="0" fontId="15" fillId="3" borderId="60" xfId="0" applyFont="1" applyFill="1" applyBorder="1" applyAlignment="1">
      <alignment vertical="center" wrapText="1"/>
    </xf>
    <xf numFmtId="0" fontId="4" fillId="3" borderId="77" xfId="0" applyFont="1" applyFill="1" applyBorder="1" applyAlignment="1">
      <alignment horizontal="center" vertical="center" wrapText="1"/>
    </xf>
    <xf numFmtId="0" fontId="4" fillId="3" borderId="106" xfId="0" applyFont="1" applyFill="1" applyBorder="1" applyAlignment="1">
      <alignment horizontal="center" vertical="center" wrapText="1"/>
    </xf>
    <xf numFmtId="0" fontId="4" fillId="3" borderId="78" xfId="0" applyFont="1" applyFill="1" applyBorder="1" applyAlignment="1">
      <alignment horizontal="center" vertical="center" wrapText="1"/>
    </xf>
    <xf numFmtId="0" fontId="16" fillId="3" borderId="85" xfId="0" applyFont="1" applyFill="1" applyBorder="1" applyAlignment="1">
      <alignment horizontal="center" vertical="center" wrapText="1"/>
    </xf>
    <xf numFmtId="0" fontId="16" fillId="3" borderId="89" xfId="0" applyFont="1" applyFill="1" applyBorder="1" applyAlignment="1">
      <alignment horizontal="center" vertical="center" wrapText="1"/>
    </xf>
    <xf numFmtId="0" fontId="16" fillId="3" borderId="71" xfId="0" applyFont="1" applyFill="1" applyBorder="1" applyAlignment="1">
      <alignment horizontal="center" vertical="center" wrapText="1"/>
    </xf>
    <xf numFmtId="0" fontId="16" fillId="3" borderId="53" xfId="0" applyFont="1" applyFill="1" applyBorder="1" applyAlignment="1">
      <alignment horizontal="center" vertical="center" wrapText="1"/>
    </xf>
    <xf numFmtId="0" fontId="16" fillId="3" borderId="52" xfId="0" applyFont="1" applyFill="1" applyBorder="1" applyAlignment="1">
      <alignment horizontal="center" vertical="center" wrapText="1"/>
    </xf>
    <xf numFmtId="0" fontId="16" fillId="3" borderId="107" xfId="0" applyFont="1" applyFill="1" applyBorder="1" applyAlignment="1">
      <alignment horizontal="center" vertical="center" wrapText="1"/>
    </xf>
    <xf numFmtId="0" fontId="16" fillId="3" borderId="86" xfId="0" applyFont="1" applyFill="1" applyBorder="1" applyAlignment="1">
      <alignment horizontal="center" vertical="center" wrapText="1"/>
    </xf>
    <xf numFmtId="0" fontId="16" fillId="3" borderId="61" xfId="0" applyFont="1" applyFill="1" applyBorder="1" applyAlignment="1">
      <alignment horizontal="center" vertical="center" wrapText="1"/>
    </xf>
    <xf numFmtId="0" fontId="16" fillId="3" borderId="67" xfId="0" applyFont="1" applyFill="1" applyBorder="1" applyAlignment="1">
      <alignment horizontal="center" vertical="center" wrapText="1"/>
    </xf>
    <xf numFmtId="0" fontId="16" fillId="3" borderId="79" xfId="0" applyFont="1" applyFill="1" applyBorder="1" applyAlignment="1">
      <alignment horizontal="center" vertical="center" wrapText="1"/>
    </xf>
    <xf numFmtId="0" fontId="16" fillId="3" borderId="8" xfId="0" applyFont="1" applyFill="1" applyBorder="1" applyAlignment="1">
      <alignment horizontal="center" vertical="center" wrapText="1"/>
    </xf>
    <xf numFmtId="0" fontId="16" fillId="3" borderId="68" xfId="0" applyFont="1" applyFill="1" applyBorder="1" applyAlignment="1">
      <alignment horizontal="center" vertical="center" wrapText="1"/>
    </xf>
    <xf numFmtId="0" fontId="16" fillId="3" borderId="47" xfId="0" applyFont="1" applyFill="1" applyBorder="1" applyAlignment="1">
      <alignment horizontal="center" vertical="center" wrapText="1"/>
    </xf>
    <xf numFmtId="0" fontId="16" fillId="3" borderId="44" xfId="0" applyFont="1" applyFill="1" applyBorder="1" applyAlignment="1">
      <alignment horizontal="center" vertical="center" wrapText="1"/>
    </xf>
    <xf numFmtId="0" fontId="16" fillId="3" borderId="46" xfId="0" applyFont="1" applyFill="1" applyBorder="1" applyAlignment="1">
      <alignment horizontal="center" vertical="center" wrapText="1"/>
    </xf>
    <xf numFmtId="0" fontId="2" fillId="3" borderId="62" xfId="0" applyFont="1" applyFill="1" applyBorder="1" applyAlignment="1">
      <alignment horizontal="center" vertical="center" wrapText="1"/>
    </xf>
    <xf numFmtId="0" fontId="2" fillId="3" borderId="63" xfId="0" applyFont="1" applyFill="1" applyBorder="1" applyAlignment="1">
      <alignment horizontal="center" vertical="center" wrapText="1"/>
    </xf>
    <xf numFmtId="0" fontId="2" fillId="3" borderId="64" xfId="0" applyFont="1" applyFill="1" applyBorder="1" applyAlignment="1">
      <alignment horizontal="center" vertical="center" wrapText="1"/>
    </xf>
    <xf numFmtId="0" fontId="11" fillId="3" borderId="64" xfId="0" applyFont="1" applyFill="1" applyBorder="1" applyAlignment="1">
      <alignment horizontal="center" vertical="center" wrapText="1"/>
    </xf>
    <xf numFmtId="0" fontId="11" fillId="3" borderId="65" xfId="0" applyFont="1" applyFill="1" applyBorder="1" applyAlignment="1">
      <alignment horizontal="center" vertical="center" wrapText="1"/>
    </xf>
    <xf numFmtId="0" fontId="11" fillId="3" borderId="66" xfId="0" applyFont="1" applyFill="1" applyBorder="1" applyAlignment="1">
      <alignment horizontal="center" vertical="center" wrapText="1"/>
    </xf>
    <xf numFmtId="0" fontId="5" fillId="3" borderId="10" xfId="0" applyFont="1" applyFill="1" applyBorder="1" applyAlignment="1">
      <alignment horizontal="center" vertical="center" wrapText="1"/>
    </xf>
    <xf numFmtId="0" fontId="5" fillId="3" borderId="33" xfId="0" applyFont="1" applyFill="1" applyBorder="1" applyAlignment="1">
      <alignment horizontal="center" vertical="center" wrapText="1"/>
    </xf>
    <xf numFmtId="0" fontId="4" fillId="3" borderId="103" xfId="0" applyFont="1" applyFill="1" applyBorder="1" applyAlignment="1">
      <alignment horizontal="center" vertical="center" wrapText="1"/>
    </xf>
    <xf numFmtId="0" fontId="4" fillId="3" borderId="105" xfId="0" applyFont="1" applyFill="1" applyBorder="1" applyAlignment="1">
      <alignment horizontal="center" vertical="center" wrapText="1"/>
    </xf>
    <xf numFmtId="0" fontId="4" fillId="3" borderId="104" xfId="0" applyFont="1" applyFill="1" applyBorder="1" applyAlignment="1">
      <alignment horizontal="center" vertical="center" wrapText="1"/>
    </xf>
    <xf numFmtId="0" fontId="4" fillId="3" borderId="34" xfId="0" applyFont="1" applyFill="1" applyBorder="1" applyAlignment="1">
      <alignment horizontal="center" vertical="center" wrapText="1"/>
    </xf>
    <xf numFmtId="0" fontId="2" fillId="3" borderId="85" xfId="0" applyFont="1" applyFill="1" applyBorder="1" applyAlignment="1">
      <alignment horizontal="center" vertical="center" wrapText="1"/>
    </xf>
    <xf numFmtId="0" fontId="2" fillId="3" borderId="89" xfId="0" applyFont="1" applyFill="1" applyBorder="1" applyAlignment="1">
      <alignment horizontal="center" vertical="center" wrapText="1"/>
    </xf>
    <xf numFmtId="0" fontId="4" fillId="3" borderId="109" xfId="0" applyFont="1" applyFill="1" applyBorder="1" applyAlignment="1">
      <alignment horizontal="center" vertical="center" wrapText="1"/>
    </xf>
    <xf numFmtId="0" fontId="4" fillId="3" borderId="40" xfId="0" applyFont="1" applyFill="1" applyBorder="1" applyAlignment="1">
      <alignment horizontal="center" vertical="center" wrapText="1"/>
    </xf>
    <xf numFmtId="0" fontId="21" fillId="3" borderId="0" xfId="0" applyFont="1" applyFill="1" applyBorder="1" applyAlignment="1">
      <alignment horizontal="center" vertical="center" wrapText="1"/>
    </xf>
    <xf numFmtId="0" fontId="4" fillId="3" borderId="110" xfId="0" applyFont="1" applyFill="1" applyBorder="1" applyAlignment="1">
      <alignment horizontal="center" vertical="center" wrapText="1"/>
    </xf>
    <xf numFmtId="0" fontId="4" fillId="3" borderId="108" xfId="0" applyFont="1" applyFill="1" applyBorder="1" applyAlignment="1">
      <alignment horizontal="center" vertical="center" wrapText="1"/>
    </xf>
    <xf numFmtId="0" fontId="5" fillId="3" borderId="74" xfId="0" applyFont="1" applyFill="1" applyBorder="1" applyAlignment="1">
      <alignment horizontal="center" vertical="center" wrapText="1"/>
    </xf>
    <xf numFmtId="0" fontId="4" fillId="3" borderId="55" xfId="0" applyFont="1" applyFill="1" applyBorder="1" applyAlignment="1">
      <alignment horizontal="center" vertical="center" wrapText="1"/>
    </xf>
    <xf numFmtId="0" fontId="3" fillId="3" borderId="56" xfId="0" applyFont="1" applyFill="1" applyBorder="1" applyAlignment="1">
      <alignment horizontal="center" vertical="center" wrapText="1"/>
    </xf>
    <xf numFmtId="0" fontId="3" fillId="4" borderId="57" xfId="0" applyFont="1" applyFill="1" applyBorder="1" applyAlignment="1">
      <alignment horizontal="center" vertical="center" wrapText="1"/>
    </xf>
    <xf numFmtId="0" fontId="3" fillId="3" borderId="131" xfId="0" applyFont="1" applyFill="1" applyBorder="1" applyAlignment="1">
      <alignment horizontal="center" vertical="center" wrapText="1"/>
    </xf>
    <xf numFmtId="0" fontId="3" fillId="3" borderId="6" xfId="0" applyFont="1" applyFill="1" applyBorder="1" applyAlignment="1">
      <alignment horizontal="center" vertical="center" wrapText="1"/>
    </xf>
    <xf numFmtId="0" fontId="3" fillId="4" borderId="48" xfId="0" applyFont="1" applyFill="1" applyBorder="1" applyAlignment="1">
      <alignment horizontal="center" vertical="center" wrapText="1"/>
    </xf>
    <xf numFmtId="0" fontId="4" fillId="3" borderId="91" xfId="0" applyFont="1" applyFill="1" applyBorder="1" applyAlignment="1">
      <alignment horizontal="center" vertical="center" wrapText="1"/>
    </xf>
    <xf numFmtId="0" fontId="4" fillId="3" borderId="29" xfId="0" applyFont="1" applyFill="1" applyBorder="1" applyAlignment="1">
      <alignment horizontal="center" vertical="center" wrapText="1"/>
    </xf>
    <xf numFmtId="0" fontId="4" fillId="3" borderId="18" xfId="0" applyFont="1" applyFill="1" applyBorder="1" applyAlignment="1">
      <alignment horizontal="center" vertical="center" wrapText="1"/>
    </xf>
    <xf numFmtId="0" fontId="4" fillId="3" borderId="26" xfId="0" applyFont="1" applyFill="1" applyBorder="1" applyAlignment="1">
      <alignment horizontal="center" vertical="center" wrapText="1"/>
    </xf>
    <xf numFmtId="0" fontId="4" fillId="3" borderId="17" xfId="0" applyFont="1" applyFill="1" applyBorder="1" applyAlignment="1">
      <alignment horizontal="center" vertical="center" wrapText="1"/>
    </xf>
    <xf numFmtId="0" fontId="7" fillId="3" borderId="93" xfId="0" applyFont="1" applyFill="1" applyBorder="1" applyAlignment="1">
      <alignment horizontal="center" vertical="center"/>
    </xf>
    <xf numFmtId="0" fontId="3" fillId="4" borderId="66" xfId="0" applyFont="1" applyFill="1" applyBorder="1" applyAlignment="1">
      <alignment horizontal="center" vertical="center" wrapText="1"/>
    </xf>
    <xf numFmtId="0" fontId="13" fillId="3" borderId="62" xfId="0" applyFont="1" applyFill="1" applyBorder="1" applyAlignment="1">
      <alignment horizontal="center" vertical="center"/>
    </xf>
    <xf numFmtId="0" fontId="13" fillId="3" borderId="63" xfId="0" applyFont="1" applyFill="1" applyBorder="1" applyAlignment="1">
      <alignment horizontal="center" vertical="center"/>
    </xf>
    <xf numFmtId="0" fontId="13" fillId="3" borderId="64" xfId="0" applyFont="1" applyFill="1" applyBorder="1" applyAlignment="1">
      <alignment horizontal="center" vertical="center"/>
    </xf>
    <xf numFmtId="0" fontId="13" fillId="3" borderId="65" xfId="0" applyFont="1" applyFill="1" applyBorder="1" applyAlignment="1">
      <alignment horizontal="center" vertical="center"/>
    </xf>
    <xf numFmtId="0" fontId="13" fillId="3" borderId="66" xfId="0" applyFont="1" applyFill="1" applyBorder="1" applyAlignment="1">
      <alignment horizontal="center" vertical="center"/>
    </xf>
    <xf numFmtId="0" fontId="4" fillId="3" borderId="19" xfId="0" applyFont="1" applyFill="1" applyBorder="1" applyAlignment="1">
      <alignment horizontal="center" vertical="center" wrapText="1"/>
    </xf>
    <xf numFmtId="0" fontId="4" fillId="3" borderId="15" xfId="0" applyFont="1" applyFill="1" applyBorder="1" applyAlignment="1">
      <alignment horizontal="center" vertical="center" wrapText="1"/>
    </xf>
    <xf numFmtId="0" fontId="4" fillId="3" borderId="24" xfId="0" applyFont="1" applyFill="1" applyBorder="1" applyAlignment="1">
      <alignment horizontal="center" vertical="center" wrapText="1"/>
    </xf>
    <xf numFmtId="0" fontId="4" fillId="3" borderId="11" xfId="0" applyFont="1" applyFill="1" applyBorder="1" applyAlignment="1">
      <alignment horizontal="center" vertical="center" wrapText="1"/>
    </xf>
    <xf numFmtId="0" fontId="12" fillId="3" borderId="30" xfId="0" applyFont="1" applyFill="1" applyBorder="1" applyAlignment="1">
      <alignment horizontal="center" vertical="center" wrapText="1"/>
    </xf>
    <xf numFmtId="0" fontId="12" fillId="3" borderId="28" xfId="0" applyFont="1" applyFill="1" applyBorder="1" applyAlignment="1">
      <alignment horizontal="center" vertical="center" wrapText="1"/>
    </xf>
    <xf numFmtId="0" fontId="12" fillId="3" borderId="20" xfId="0" applyFont="1" applyFill="1" applyBorder="1" applyAlignment="1">
      <alignment horizontal="center" vertical="center" wrapText="1"/>
    </xf>
    <xf numFmtId="0" fontId="12" fillId="3" borderId="21" xfId="0" applyFont="1" applyFill="1" applyBorder="1" applyAlignment="1">
      <alignment horizontal="center" vertical="center" wrapText="1"/>
    </xf>
    <xf numFmtId="0" fontId="4" fillId="3" borderId="92" xfId="0" applyFont="1" applyFill="1" applyBorder="1" applyAlignment="1">
      <alignment horizontal="center" vertical="center" wrapText="1"/>
    </xf>
    <xf numFmtId="0" fontId="7" fillId="3" borderId="26" xfId="0" applyFont="1" applyFill="1" applyBorder="1" applyAlignment="1">
      <alignment horizontal="center" vertical="center" wrapText="1"/>
    </xf>
    <xf numFmtId="0" fontId="7" fillId="3" borderId="93" xfId="0" applyFont="1" applyFill="1" applyBorder="1" applyAlignment="1">
      <alignment horizontal="center" vertical="center" wrapText="1"/>
    </xf>
    <xf numFmtId="0" fontId="3" fillId="3" borderId="42" xfId="0" applyFont="1" applyFill="1" applyBorder="1" applyAlignment="1">
      <alignment horizontal="center" vertical="center" wrapText="1"/>
    </xf>
    <xf numFmtId="0" fontId="13" fillId="3" borderId="89" xfId="0" applyFont="1" applyFill="1" applyBorder="1" applyAlignment="1">
      <alignment horizontal="center" vertical="center" wrapText="1"/>
    </xf>
    <xf numFmtId="0" fontId="13" fillId="3" borderId="71" xfId="0" applyFont="1" applyFill="1" applyBorder="1" applyAlignment="1">
      <alignment horizontal="center" vertical="center" wrapText="1"/>
    </xf>
    <xf numFmtId="0" fontId="13" fillId="3" borderId="89" xfId="0" applyFont="1" applyFill="1" applyBorder="1" applyAlignment="1">
      <alignment horizontal="center" vertical="center"/>
    </xf>
    <xf numFmtId="0" fontId="13" fillId="3" borderId="71" xfId="0" applyFont="1" applyFill="1" applyBorder="1" applyAlignment="1">
      <alignment horizontal="center" vertical="center"/>
    </xf>
    <xf numFmtId="0" fontId="4" fillId="3" borderId="39" xfId="0" applyFont="1" applyFill="1" applyBorder="1" applyAlignment="1">
      <alignment horizontal="center" vertical="center" wrapText="1"/>
    </xf>
    <xf numFmtId="0" fontId="4" fillId="3" borderId="97" xfId="0" applyFont="1" applyFill="1" applyBorder="1" applyAlignment="1">
      <alignment horizontal="center" vertical="center" wrapText="1"/>
    </xf>
    <xf numFmtId="0" fontId="4" fillId="3" borderId="75" xfId="0" applyFont="1" applyFill="1" applyBorder="1" applyAlignment="1">
      <alignment horizontal="center" vertical="center" wrapText="1"/>
    </xf>
    <xf numFmtId="0" fontId="13" fillId="3" borderId="85" xfId="0" applyFont="1" applyFill="1" applyBorder="1" applyAlignment="1">
      <alignment horizontal="center" vertical="center" wrapText="1"/>
    </xf>
    <xf numFmtId="0" fontId="4" fillId="3" borderId="0" xfId="0" applyFont="1" applyFill="1" applyBorder="1" applyAlignment="1">
      <alignment horizontal="center" vertical="center" wrapText="1"/>
    </xf>
    <xf numFmtId="0" fontId="4" fillId="3" borderId="73" xfId="0" applyFont="1" applyFill="1" applyBorder="1" applyAlignment="1">
      <alignment horizontal="center" vertical="center" wrapText="1"/>
    </xf>
    <xf numFmtId="0" fontId="2" fillId="3" borderId="63" xfId="0" applyFont="1" applyFill="1" applyBorder="1" applyAlignment="1">
      <alignment horizontal="center" vertical="center"/>
    </xf>
    <xf numFmtId="0" fontId="2" fillId="3" borderId="66" xfId="0" applyFont="1" applyFill="1" applyBorder="1" applyAlignment="1">
      <alignment horizontal="center" vertical="center"/>
    </xf>
    <xf numFmtId="0" fontId="12" fillId="3" borderId="72" xfId="0" applyFont="1" applyFill="1" applyBorder="1" applyAlignment="1">
      <alignment horizontal="center" vertical="center" wrapText="1"/>
    </xf>
    <xf numFmtId="0" fontId="12" fillId="3" borderId="16" xfId="0" applyFont="1" applyFill="1" applyBorder="1" applyAlignment="1">
      <alignment horizontal="center" vertical="center" wrapText="1"/>
    </xf>
    <xf numFmtId="0" fontId="12" fillId="3" borderId="94" xfId="0" applyFont="1" applyFill="1" applyBorder="1" applyAlignment="1">
      <alignment horizontal="center" vertical="center" wrapText="1"/>
    </xf>
    <xf numFmtId="0" fontId="3" fillId="3" borderId="64" xfId="0" applyFont="1" applyFill="1" applyBorder="1" applyAlignment="1">
      <alignment horizontal="center" vertical="center" wrapText="1"/>
    </xf>
    <xf numFmtId="0" fontId="3" fillId="3" borderId="66" xfId="0" applyFont="1" applyFill="1" applyBorder="1" applyAlignment="1">
      <alignment horizontal="center" vertical="center" wrapText="1"/>
    </xf>
    <xf numFmtId="0" fontId="12" fillId="3" borderId="5" xfId="0" applyFont="1" applyFill="1" applyBorder="1" applyAlignment="1">
      <alignment horizontal="center" vertical="center" wrapText="1"/>
    </xf>
    <xf numFmtId="0" fontId="12" fillId="3" borderId="13" xfId="0" applyFont="1" applyFill="1" applyBorder="1" applyAlignment="1">
      <alignment horizontal="center" vertical="center" wrapText="1"/>
    </xf>
    <xf numFmtId="0" fontId="2" fillId="3" borderId="71" xfId="0" applyFont="1" applyFill="1" applyBorder="1" applyAlignment="1">
      <alignment horizontal="center" vertical="center" wrapText="1"/>
    </xf>
    <xf numFmtId="0" fontId="2" fillId="3" borderId="66" xfId="0" applyFont="1" applyFill="1" applyBorder="1" applyAlignment="1">
      <alignment horizontal="center" vertical="center" wrapText="1"/>
    </xf>
    <xf numFmtId="0" fontId="21" fillId="3" borderId="109" xfId="0" applyFont="1" applyFill="1" applyBorder="1" applyAlignment="1">
      <alignment horizontal="center" vertical="center" wrapText="1"/>
    </xf>
    <xf numFmtId="0" fontId="21" fillId="3" borderId="97" xfId="0" applyFont="1" applyFill="1" applyBorder="1" applyAlignment="1">
      <alignment horizontal="center" vertical="center" wrapText="1"/>
    </xf>
    <xf numFmtId="0" fontId="21" fillId="3" borderId="40" xfId="0" applyFont="1" applyFill="1" applyBorder="1" applyAlignment="1">
      <alignment horizontal="center" vertical="center" wrapText="1"/>
    </xf>
    <xf numFmtId="0" fontId="21" fillId="3" borderId="75" xfId="0" applyFont="1" applyFill="1" applyBorder="1" applyAlignment="1">
      <alignment horizontal="center" vertical="center" wrapText="1"/>
    </xf>
    <xf numFmtId="0" fontId="5" fillId="3" borderId="18" xfId="0" applyFont="1" applyFill="1" applyBorder="1" applyAlignment="1">
      <alignment horizontal="center" vertical="center" wrapText="1"/>
    </xf>
    <xf numFmtId="0" fontId="5" fillId="3" borderId="17" xfId="0" applyFont="1" applyFill="1" applyBorder="1" applyAlignment="1">
      <alignment horizontal="center" vertical="center" wrapText="1"/>
    </xf>
    <xf numFmtId="0" fontId="5" fillId="3" borderId="35" xfId="0" applyFont="1" applyFill="1" applyBorder="1" applyAlignment="1">
      <alignment horizontal="center" vertical="center" wrapText="1"/>
    </xf>
    <xf numFmtId="0" fontId="5" fillId="3" borderId="37" xfId="0" applyFont="1" applyFill="1" applyBorder="1" applyAlignment="1">
      <alignment horizontal="center" vertical="center" wrapText="1"/>
    </xf>
    <xf numFmtId="0" fontId="21" fillId="3" borderId="103" xfId="0" applyFont="1" applyFill="1" applyBorder="1" applyAlignment="1">
      <alignment horizontal="center" vertical="center" wrapText="1"/>
    </xf>
    <xf numFmtId="0" fontId="21" fillId="3" borderId="104" xfId="0" applyFont="1" applyFill="1" applyBorder="1" applyAlignment="1">
      <alignment horizontal="center" vertical="center" wrapText="1"/>
    </xf>
    <xf numFmtId="0" fontId="0" fillId="3" borderId="30" xfId="0" applyFill="1" applyBorder="1" applyAlignment="1">
      <alignment horizontal="center" vertical="center" wrapText="1"/>
    </xf>
    <xf numFmtId="0" fontId="4" fillId="3" borderId="28" xfId="0" applyFont="1" applyFill="1" applyBorder="1" applyAlignment="1">
      <alignment horizontal="center" vertical="center" wrapText="1"/>
    </xf>
    <xf numFmtId="0" fontId="0" fillId="3" borderId="21" xfId="0" applyFill="1" applyBorder="1" applyAlignment="1">
      <alignment horizontal="center" vertical="center" wrapText="1"/>
    </xf>
    <xf numFmtId="0" fontId="12" fillId="3" borderId="6" xfId="0" applyFont="1" applyFill="1" applyBorder="1" applyAlignment="1">
      <alignment horizontal="center" vertical="center" wrapText="1"/>
    </xf>
    <xf numFmtId="0" fontId="2" fillId="3" borderId="65" xfId="0" applyFont="1" applyFill="1" applyBorder="1" applyAlignment="1">
      <alignment horizontal="center" vertical="center" wrapText="1"/>
    </xf>
    <xf numFmtId="0" fontId="2" fillId="3" borderId="64" xfId="0" applyFont="1" applyFill="1" applyBorder="1" applyAlignment="1">
      <alignment horizontal="center" vertical="center"/>
    </xf>
    <xf numFmtId="0" fontId="2" fillId="3" borderId="65" xfId="0" applyFont="1" applyFill="1" applyBorder="1" applyAlignment="1">
      <alignment horizontal="center" vertical="center"/>
    </xf>
    <xf numFmtId="0" fontId="21" fillId="3" borderId="111" xfId="0" applyFont="1" applyFill="1" applyBorder="1" applyAlignment="1">
      <alignment horizontal="center" vertical="center" wrapText="1"/>
    </xf>
    <xf numFmtId="0" fontId="21" fillId="3" borderId="112" xfId="0" applyFont="1" applyFill="1" applyBorder="1" applyAlignment="1">
      <alignment horizontal="center" vertical="center" wrapText="1"/>
    </xf>
    <xf numFmtId="0" fontId="2" fillId="3" borderId="62" xfId="0" applyFont="1" applyFill="1" applyBorder="1" applyAlignment="1">
      <alignment horizontal="center" vertical="center"/>
    </xf>
    <xf numFmtId="0" fontId="3" fillId="3" borderId="64" xfId="0" applyFont="1" applyFill="1" applyBorder="1" applyAlignment="1">
      <alignment horizontal="center" vertical="center"/>
    </xf>
    <xf numFmtId="0" fontId="12" fillId="3" borderId="9" xfId="0" applyFont="1" applyFill="1" applyBorder="1" applyAlignment="1">
      <alignment horizontal="center" vertical="center" wrapText="1"/>
    </xf>
    <xf numFmtId="0" fontId="12" fillId="3" borderId="27" xfId="0" applyFont="1" applyFill="1" applyBorder="1" applyAlignment="1">
      <alignment horizontal="center" vertical="center" wrapText="1"/>
    </xf>
    <xf numFmtId="0" fontId="4" fillId="3" borderId="90" xfId="0" applyFont="1" applyFill="1" applyBorder="1" applyAlignment="1">
      <alignment horizontal="center" vertical="center" wrapText="1"/>
    </xf>
    <xf numFmtId="0" fontId="12" fillId="3" borderId="87" xfId="0" applyFont="1" applyFill="1" applyBorder="1" applyAlignment="1">
      <alignment horizontal="center" vertical="center" wrapText="1"/>
    </xf>
    <xf numFmtId="0" fontId="14" fillId="3" borderId="89" xfId="0" applyFont="1" applyFill="1" applyBorder="1" applyAlignment="1">
      <alignment horizontal="center" vertical="center"/>
    </xf>
    <xf numFmtId="0" fontId="14" fillId="3" borderId="71" xfId="0" applyFont="1" applyFill="1" applyBorder="1" applyAlignment="1">
      <alignment horizontal="center" vertical="center"/>
    </xf>
    <xf numFmtId="0" fontId="2" fillId="3" borderId="86" xfId="0" applyFont="1" applyFill="1" applyBorder="1" applyAlignment="1">
      <alignment horizontal="center" vertical="center" wrapText="1"/>
    </xf>
    <xf numFmtId="0" fontId="0" fillId="3" borderId="61" xfId="0" applyFill="1" applyBorder="1" applyAlignment="1">
      <alignment vertical="center" wrapText="1"/>
    </xf>
    <xf numFmtId="0" fontId="0" fillId="3" borderId="67" xfId="0" applyFill="1" applyBorder="1" applyAlignment="1">
      <alignment vertical="center" wrapText="1"/>
    </xf>
    <xf numFmtId="0" fontId="0" fillId="3" borderId="79" xfId="0" applyFill="1" applyBorder="1" applyAlignment="1">
      <alignment vertical="center" wrapText="1"/>
    </xf>
    <xf numFmtId="0" fontId="0" fillId="3" borderId="8" xfId="0" applyFill="1" applyBorder="1" applyAlignment="1">
      <alignment vertical="center" wrapText="1"/>
    </xf>
    <xf numFmtId="0" fontId="0" fillId="3" borderId="10" xfId="0" applyFill="1" applyBorder="1" applyAlignment="1">
      <alignment vertical="center" wrapText="1"/>
    </xf>
    <xf numFmtId="0" fontId="0" fillId="3" borderId="47" xfId="0" applyFill="1" applyBorder="1" applyAlignment="1"/>
    <xf numFmtId="0" fontId="0" fillId="3" borderId="44" xfId="0" applyFill="1" applyBorder="1" applyAlignment="1"/>
    <xf numFmtId="0" fontId="0" fillId="3" borderId="45" xfId="0" applyFill="1" applyBorder="1" applyAlignment="1"/>
    <xf numFmtId="0" fontId="14" fillId="3" borderId="85" xfId="0" applyFont="1" applyFill="1" applyBorder="1" applyAlignment="1">
      <alignment horizontal="center" vertical="center"/>
    </xf>
    <xf numFmtId="0" fontId="14" fillId="3" borderId="63" xfId="0" applyFont="1" applyFill="1" applyBorder="1" applyAlignment="1">
      <alignment horizontal="center" vertical="center"/>
    </xf>
    <xf numFmtId="0" fontId="4" fillId="3" borderId="140" xfId="0" applyFont="1" applyFill="1" applyBorder="1" applyAlignment="1">
      <alignment horizontal="center" vertical="center" wrapText="1"/>
    </xf>
    <xf numFmtId="0" fontId="3" fillId="3" borderId="141" xfId="0" applyFont="1" applyFill="1" applyBorder="1" applyAlignment="1">
      <alignment horizontal="center" vertical="center" wrapText="1"/>
    </xf>
    <xf numFmtId="0" fontId="3" fillId="3" borderId="88" xfId="0" applyFont="1" applyFill="1" applyBorder="1" applyAlignment="1">
      <alignment horizontal="center" vertical="center" wrapText="1"/>
    </xf>
    <xf numFmtId="0" fontId="4" fillId="3" borderId="111" xfId="0" applyFont="1" applyFill="1" applyBorder="1" applyAlignment="1">
      <alignment horizontal="center" vertical="center" wrapText="1"/>
    </xf>
    <xf numFmtId="0" fontId="4" fillId="3" borderId="112" xfId="0" applyFont="1" applyFill="1" applyBorder="1" applyAlignment="1">
      <alignment horizontal="center" vertical="center" wrapText="1"/>
    </xf>
    <xf numFmtId="0" fontId="14" fillId="3" borderId="64" xfId="0" applyFont="1" applyFill="1" applyBorder="1" applyAlignment="1">
      <alignment horizontal="center" vertical="center"/>
    </xf>
    <xf numFmtId="0" fontId="14" fillId="3" borderId="65" xfId="0" applyFont="1" applyFill="1" applyBorder="1" applyAlignment="1">
      <alignment horizontal="center" vertical="center"/>
    </xf>
    <xf numFmtId="0" fontId="14" fillId="3" borderId="66" xfId="0" applyFont="1" applyFill="1" applyBorder="1" applyAlignment="1">
      <alignment horizontal="center" vertical="center"/>
    </xf>
    <xf numFmtId="0" fontId="4" fillId="3" borderId="23" xfId="0" applyFont="1" applyFill="1" applyBorder="1" applyAlignment="1">
      <alignment horizontal="center" vertical="center" wrapText="1"/>
    </xf>
    <xf numFmtId="0" fontId="4" fillId="3" borderId="31" xfId="0" applyFont="1" applyFill="1" applyBorder="1" applyAlignment="1">
      <alignment horizontal="center" vertical="center" wrapText="1"/>
    </xf>
    <xf numFmtId="0" fontId="22" fillId="4" borderId="85" xfId="0" applyFont="1" applyFill="1" applyBorder="1" applyAlignment="1">
      <alignment horizontal="center" vertical="center"/>
    </xf>
    <xf numFmtId="0" fontId="22" fillId="4" borderId="89" xfId="0" applyFont="1" applyFill="1" applyBorder="1" applyAlignment="1">
      <alignment horizontal="center" vertical="center"/>
    </xf>
    <xf numFmtId="0" fontId="22" fillId="4" borderId="71" xfId="0" applyFont="1" applyFill="1" applyBorder="1" applyAlignment="1">
      <alignment horizontal="center" vertical="center"/>
    </xf>
    <xf numFmtId="0" fontId="22" fillId="3" borderId="89" xfId="0" applyFont="1" applyFill="1" applyBorder="1" applyAlignment="1">
      <alignment horizontal="center" vertical="center"/>
    </xf>
    <xf numFmtId="0" fontId="22" fillId="3" borderId="71" xfId="0" applyFont="1" applyFill="1" applyBorder="1" applyAlignment="1">
      <alignment horizontal="center" vertical="center"/>
    </xf>
    <xf numFmtId="0" fontId="14" fillId="3" borderId="85" xfId="0" applyFont="1" applyFill="1" applyBorder="1" applyAlignment="1">
      <alignment horizontal="center" vertical="center" wrapText="1"/>
    </xf>
    <xf numFmtId="0" fontId="14" fillId="3" borderId="89" xfId="0" applyFont="1" applyFill="1" applyBorder="1" applyAlignment="1">
      <alignment horizontal="center" vertical="center" wrapText="1"/>
    </xf>
    <xf numFmtId="0" fontId="14" fillId="3" borderId="71" xfId="0" applyFont="1" applyFill="1" applyBorder="1" applyAlignment="1">
      <alignment horizontal="center" vertical="center" wrapText="1"/>
    </xf>
    <xf numFmtId="0" fontId="4" fillId="3" borderId="113" xfId="0" applyFont="1" applyFill="1" applyBorder="1" applyAlignment="1">
      <alignment horizontal="center" vertical="center" wrapText="1"/>
    </xf>
    <xf numFmtId="0" fontId="4" fillId="3" borderId="114" xfId="0" applyFont="1" applyFill="1" applyBorder="1" applyAlignment="1">
      <alignment horizontal="center" vertical="center" wrapText="1"/>
    </xf>
    <xf numFmtId="0" fontId="4" fillId="3" borderId="41" xfId="0" applyFont="1" applyFill="1" applyBorder="1" applyAlignment="1">
      <alignment horizontal="center" vertical="center" wrapText="1"/>
    </xf>
    <xf numFmtId="0" fontId="4" fillId="3" borderId="38" xfId="0" applyFont="1" applyFill="1" applyBorder="1" applyAlignment="1">
      <alignment horizontal="center" vertical="center" wrapText="1"/>
    </xf>
    <xf numFmtId="0" fontId="22" fillId="3" borderId="85" xfId="0" applyFont="1" applyFill="1" applyBorder="1" applyAlignment="1">
      <alignment horizontal="center" vertical="center"/>
    </xf>
    <xf numFmtId="0" fontId="14" fillId="3" borderId="63" xfId="0" applyFont="1" applyFill="1" applyBorder="1" applyAlignment="1">
      <alignment horizontal="center" vertical="center" wrapText="1"/>
    </xf>
    <xf numFmtId="0" fontId="14" fillId="3" borderId="64" xfId="0" applyFont="1" applyFill="1" applyBorder="1" applyAlignment="1">
      <alignment horizontal="center" vertical="center" wrapText="1"/>
    </xf>
    <xf numFmtId="0" fontId="14" fillId="3" borderId="66" xfId="0" applyFont="1" applyFill="1" applyBorder="1" applyAlignment="1">
      <alignment horizontal="center" vertical="center" wrapText="1"/>
    </xf>
    <xf numFmtId="0" fontId="21" fillId="3" borderId="108" xfId="0" applyFont="1" applyFill="1" applyBorder="1" applyAlignment="1">
      <alignment horizontal="center" vertical="center" wrapText="1"/>
    </xf>
    <xf numFmtId="0" fontId="21" fillId="3" borderId="39" xfId="0" applyFont="1" applyFill="1" applyBorder="1" applyAlignment="1">
      <alignment horizontal="center" vertical="center" wrapText="1"/>
    </xf>
    <xf numFmtId="0" fontId="2" fillId="3" borderId="50" xfId="0" applyFont="1" applyFill="1" applyBorder="1" applyAlignment="1">
      <alignment horizontal="center" vertical="center" wrapText="1"/>
    </xf>
    <xf numFmtId="0" fontId="0" fillId="0" borderId="50" xfId="0" applyBorder="1" applyAlignment="1"/>
    <xf numFmtId="0" fontId="23" fillId="3" borderId="66" xfId="0" applyFont="1" applyFill="1" applyBorder="1" applyAlignment="1">
      <alignment horizontal="center" vertical="center" wrapText="1"/>
    </xf>
    <xf numFmtId="0" fontId="14" fillId="3" borderId="62" xfId="0" applyFont="1" applyFill="1" applyBorder="1" applyAlignment="1">
      <alignment horizontal="center" vertical="center" wrapText="1"/>
    </xf>
    <xf numFmtId="0" fontId="4" fillId="3" borderId="102" xfId="0" applyFont="1" applyFill="1" applyBorder="1" applyAlignment="1">
      <alignment horizontal="center" vertical="center" wrapText="1"/>
    </xf>
    <xf numFmtId="0" fontId="5" fillId="3" borderId="110" xfId="0" applyFont="1" applyFill="1" applyBorder="1" applyAlignment="1">
      <alignment horizontal="center" vertical="center" wrapText="1"/>
    </xf>
    <xf numFmtId="0" fontId="5" fillId="3" borderId="78" xfId="0" applyFont="1" applyFill="1" applyBorder="1" applyAlignment="1">
      <alignment horizontal="center" vertical="center" wrapText="1"/>
    </xf>
    <xf numFmtId="0" fontId="32" fillId="3" borderId="63" xfId="0" applyFont="1" applyFill="1" applyBorder="1" applyAlignment="1">
      <alignment horizontal="center" vertical="center" wrapText="1"/>
    </xf>
    <xf numFmtId="0" fontId="32" fillId="3" borderId="89" xfId="0" applyFont="1" applyFill="1" applyBorder="1" applyAlignment="1">
      <alignment horizontal="center" vertical="center" wrapText="1"/>
    </xf>
    <xf numFmtId="0" fontId="33" fillId="3" borderId="66" xfId="0" applyFont="1" applyFill="1" applyBorder="1" applyAlignment="1">
      <alignment wrapText="1"/>
    </xf>
    <xf numFmtId="0" fontId="6" fillId="3" borderId="90" xfId="0" applyFont="1" applyFill="1" applyBorder="1" applyAlignment="1">
      <alignment horizontal="center" vertical="center" wrapText="1"/>
    </xf>
    <xf numFmtId="0" fontId="6" fillId="3" borderId="39" xfId="0" applyFont="1" applyFill="1" applyBorder="1" applyAlignment="1">
      <alignment horizontal="center" vertical="center" wrapText="1"/>
    </xf>
    <xf numFmtId="0" fontId="15" fillId="3" borderId="95" xfId="0" applyFont="1" applyFill="1" applyBorder="1" applyAlignment="1">
      <alignment horizontal="center" vertical="center" wrapText="1"/>
    </xf>
    <xf numFmtId="0" fontId="34" fillId="3" borderId="66" xfId="0" applyFont="1" applyFill="1" applyBorder="1" applyAlignment="1">
      <alignment horizontal="center" vertical="center" wrapText="1"/>
    </xf>
    <xf numFmtId="0" fontId="32" fillId="3" borderId="85" xfId="0" applyFont="1" applyFill="1" applyBorder="1" applyAlignment="1">
      <alignment horizontal="center" vertical="center" wrapText="1"/>
    </xf>
    <xf numFmtId="0" fontId="32" fillId="3" borderId="71" xfId="0" applyFont="1" applyFill="1" applyBorder="1" applyAlignment="1">
      <alignment horizontal="center" vertical="center" wrapText="1"/>
    </xf>
    <xf numFmtId="0" fontId="6" fillId="3" borderId="77" xfId="0" applyFont="1" applyFill="1" applyBorder="1" applyAlignment="1">
      <alignment horizontal="center" vertical="center" wrapText="1"/>
    </xf>
    <xf numFmtId="0" fontId="6" fillId="3" borderId="106" xfId="0" applyFont="1" applyFill="1" applyBorder="1" applyAlignment="1">
      <alignment horizontal="center" vertical="center" wrapText="1"/>
    </xf>
    <xf numFmtId="0" fontId="6" fillId="3" borderId="78" xfId="0" applyFont="1" applyFill="1" applyBorder="1" applyAlignment="1">
      <alignment horizontal="center" vertical="center" wrapText="1"/>
    </xf>
    <xf numFmtId="0" fontId="6" fillId="3" borderId="18" xfId="0" applyFont="1" applyFill="1" applyBorder="1" applyAlignment="1">
      <alignment horizontal="center" vertical="center" wrapText="1"/>
    </xf>
    <xf numFmtId="0" fontId="6" fillId="3" borderId="0" xfId="0" applyFont="1" applyFill="1" applyBorder="1" applyAlignment="1">
      <alignment horizontal="center" vertical="center" wrapText="1"/>
    </xf>
    <xf numFmtId="0" fontId="15" fillId="3" borderId="93" xfId="0" applyFont="1" applyFill="1" applyBorder="1" applyAlignment="1">
      <alignment horizontal="center" vertical="center" wrapText="1"/>
    </xf>
    <xf numFmtId="0" fontId="33" fillId="3" borderId="66" xfId="0" applyFont="1" applyFill="1" applyBorder="1" applyAlignment="1">
      <alignment horizontal="center" vertical="center" wrapText="1"/>
    </xf>
    <xf numFmtId="0" fontId="6" fillId="3" borderId="110" xfId="0" applyFont="1" applyFill="1" applyBorder="1" applyAlignment="1">
      <alignment horizontal="center" vertical="center" wrapText="1"/>
    </xf>
    <xf numFmtId="0" fontId="1" fillId="3" borderId="61" xfId="0" applyFont="1" applyFill="1" applyBorder="1" applyAlignment="1">
      <alignment vertical="center" wrapText="1"/>
    </xf>
    <xf numFmtId="0" fontId="1" fillId="3" borderId="67" xfId="0" applyFont="1" applyFill="1" applyBorder="1" applyAlignment="1">
      <alignment vertical="center" wrapText="1"/>
    </xf>
    <xf numFmtId="0" fontId="1" fillId="3" borderId="47" xfId="0" applyFont="1" applyFill="1" applyBorder="1" applyAlignment="1">
      <alignment vertical="center" wrapText="1"/>
    </xf>
    <xf numFmtId="0" fontId="1" fillId="3" borderId="44" xfId="0" applyFont="1" applyFill="1" applyBorder="1" applyAlignment="1">
      <alignment vertical="center" wrapText="1"/>
    </xf>
    <xf numFmtId="0" fontId="1" fillId="3" borderId="46" xfId="0" applyFont="1" applyFill="1" applyBorder="1" applyAlignment="1">
      <alignment vertical="center" wrapText="1"/>
    </xf>
    <xf numFmtId="0" fontId="34" fillId="3" borderId="65" xfId="0" applyFont="1" applyFill="1" applyBorder="1" applyAlignment="1">
      <alignment horizontal="center" vertical="center" wrapText="1"/>
    </xf>
    <xf numFmtId="0" fontId="15" fillId="3" borderId="98" xfId="0" applyFont="1" applyFill="1" applyBorder="1" applyAlignment="1">
      <alignment horizontal="center" vertical="center" wrapText="1"/>
    </xf>
    <xf numFmtId="0" fontId="32" fillId="3" borderId="62" xfId="0" applyFont="1" applyFill="1" applyBorder="1" applyAlignment="1">
      <alignment horizontal="center" vertical="center" wrapText="1"/>
    </xf>
    <xf numFmtId="0" fontId="6" fillId="3" borderId="99" xfId="0" applyFont="1" applyFill="1" applyBorder="1" applyAlignment="1">
      <alignment horizontal="center" vertical="center" wrapText="1"/>
    </xf>
    <xf numFmtId="0" fontId="15" fillId="3" borderId="88" xfId="0" applyFont="1" applyFill="1" applyBorder="1" applyAlignment="1">
      <alignment horizontal="center" vertical="center" wrapText="1"/>
    </xf>
    <xf numFmtId="0" fontId="6" fillId="3" borderId="100" xfId="0" applyFont="1" applyFill="1" applyBorder="1" applyAlignment="1">
      <alignment horizontal="center" vertical="center" wrapText="1"/>
    </xf>
    <xf numFmtId="0" fontId="17" fillId="3" borderId="95" xfId="0" applyFont="1" applyFill="1" applyBorder="1" applyAlignment="1">
      <alignment horizontal="center" vertical="center" wrapText="1"/>
    </xf>
    <xf numFmtId="0" fontId="6" fillId="3" borderId="102" xfId="0" applyFont="1" applyFill="1" applyBorder="1" applyAlignment="1">
      <alignment horizontal="center" vertical="center" wrapText="1"/>
    </xf>
    <xf numFmtId="0" fontId="29" fillId="0" borderId="103" xfId="0" applyFont="1" applyBorder="1" applyAlignment="1">
      <alignment horizontal="center" vertical="center" wrapText="1"/>
    </xf>
    <xf numFmtId="0" fontId="29" fillId="0" borderId="97" xfId="0" applyFont="1" applyBorder="1" applyAlignment="1">
      <alignment horizontal="center" vertical="center" wrapText="1"/>
    </xf>
    <xf numFmtId="0" fontId="29" fillId="0" borderId="53" xfId="0" applyFont="1" applyBorder="1" applyAlignment="1">
      <alignment horizontal="center" vertical="center" wrapText="1"/>
    </xf>
    <xf numFmtId="0" fontId="29" fillId="0" borderId="107" xfId="0" applyFont="1" applyBorder="1" applyAlignment="1">
      <alignment horizontal="center" vertical="center" wrapText="1"/>
    </xf>
    <xf numFmtId="0" fontId="16" fillId="3" borderId="86" xfId="0" applyFont="1" applyFill="1" applyBorder="1" applyAlignment="1">
      <alignment horizontal="center" vertical="center" wrapText="1" readingOrder="1"/>
    </xf>
    <xf numFmtId="0" fontId="15" fillId="3" borderId="61" xfId="0" applyFont="1" applyFill="1" applyBorder="1" applyAlignment="1">
      <alignment horizontal="center" vertical="center" wrapText="1" readingOrder="1"/>
    </xf>
    <xf numFmtId="0" fontId="15" fillId="3" borderId="67" xfId="0" applyFont="1" applyFill="1" applyBorder="1" applyAlignment="1">
      <alignment horizontal="center" vertical="center" wrapText="1" readingOrder="1"/>
    </xf>
    <xf numFmtId="0" fontId="15" fillId="3" borderId="47" xfId="0" applyFont="1" applyFill="1" applyBorder="1" applyAlignment="1">
      <alignment horizontal="center" vertical="center" wrapText="1" readingOrder="1"/>
    </xf>
    <xf numFmtId="0" fontId="15" fillId="3" borderId="44" xfId="0" applyFont="1" applyFill="1" applyBorder="1" applyAlignment="1">
      <alignment horizontal="center" vertical="center" wrapText="1" readingOrder="1"/>
    </xf>
    <xf numFmtId="0" fontId="15" fillId="3" borderId="46" xfId="0" applyFont="1" applyFill="1" applyBorder="1" applyAlignment="1">
      <alignment horizontal="center" vertical="center" wrapText="1" readingOrder="1"/>
    </xf>
    <xf numFmtId="3" fontId="15" fillId="0" borderId="5" xfId="0" applyNumberFormat="1" applyFont="1" applyBorder="1" applyAlignment="1">
      <alignment horizontal="center" vertical="top"/>
    </xf>
    <xf numFmtId="3" fontId="15" fillId="0" borderId="1" xfId="0" applyNumberFormat="1" applyFont="1" applyBorder="1" applyAlignment="1">
      <alignment horizontal="center" vertical="top"/>
    </xf>
    <xf numFmtId="1" fontId="17" fillId="3" borderId="1" xfId="0" applyNumberFormat="1" applyFont="1" applyFill="1" applyBorder="1" applyAlignment="1">
      <alignment horizontal="center" vertical="top"/>
    </xf>
    <xf numFmtId="3" fontId="17" fillId="0" borderId="4" xfId="0" applyNumberFormat="1" applyFont="1" applyBorder="1" applyAlignment="1">
      <alignment horizontal="center" vertical="top"/>
    </xf>
    <xf numFmtId="3" fontId="17" fillId="3" borderId="1" xfId="0" applyNumberFormat="1" applyFont="1" applyFill="1" applyBorder="1" applyAlignment="1" applyProtection="1">
      <alignment horizontal="center" vertical="top"/>
      <protection locked="0"/>
    </xf>
    <xf numFmtId="1" fontId="15" fillId="3" borderId="1" xfId="0" applyNumberFormat="1" applyFont="1" applyFill="1" applyBorder="1" applyAlignment="1">
      <alignment horizontal="center" vertical="top"/>
    </xf>
    <xf numFmtId="1" fontId="17" fillId="3" borderId="59" xfId="0" applyNumberFormat="1" applyFont="1" applyFill="1" applyBorder="1" applyAlignment="1">
      <alignment horizontal="center" vertical="top"/>
    </xf>
    <xf numFmtId="0" fontId="15" fillId="3" borderId="14" xfId="0" applyFont="1" applyFill="1" applyBorder="1" applyAlignment="1"/>
    <xf numFmtId="0" fontId="17" fillId="2" borderId="1" xfId="1" applyNumberFormat="1" applyFont="1" applyFill="1" applyBorder="1" applyAlignment="1">
      <alignment horizontal="center" vertical="center"/>
    </xf>
    <xf numFmtId="0" fontId="17" fillId="3" borderId="3" xfId="0" applyNumberFormat="1" applyFont="1" applyFill="1" applyBorder="1" applyAlignment="1">
      <alignment horizontal="center" vertical="center"/>
    </xf>
    <xf numFmtId="3" fontId="20" fillId="3" borderId="32" xfId="0" applyNumberFormat="1" applyFont="1" applyFill="1" applyBorder="1" applyAlignment="1">
      <alignment horizontal="center" vertical="center"/>
    </xf>
    <xf numFmtId="3" fontId="15" fillId="3" borderId="32" xfId="0" applyNumberFormat="1" applyFont="1" applyFill="1" applyBorder="1" applyAlignment="1">
      <alignment horizontal="center" vertical="center"/>
    </xf>
    <xf numFmtId="3" fontId="15" fillId="3" borderId="101" xfId="0" applyNumberFormat="1" applyFont="1" applyFill="1" applyBorder="1" applyAlignment="1">
      <alignment horizontal="center" vertical="center"/>
    </xf>
  </cellXfs>
  <cellStyles count="4">
    <cellStyle name="Comma" xfId="1" builtinId="3"/>
    <cellStyle name="Normal" xfId="0" builtinId="0"/>
    <cellStyle name="Normal 2" xfId="2" xr:uid="{00000000-0005-0000-0000-000002000000}"/>
    <cellStyle name="Normal 3" xfId="3" xr:uid="{00000000-0005-0000-0000-000003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691"/>
  <sheetViews>
    <sheetView topLeftCell="B1" workbookViewId="0">
      <pane xSplit="5620" ySplit="2650" topLeftCell="F4"/>
      <selection sqref="A1:E2"/>
      <selection pane="topRight" activeCell="F1" sqref="F1"/>
      <selection pane="bottomLeft" activeCell="B4" sqref="B4"/>
      <selection pane="bottomRight" activeCell="G570" sqref="G570"/>
    </sheetView>
  </sheetViews>
  <sheetFormatPr defaultRowHeight="12.5" x14ac:dyDescent="0.25"/>
  <cols>
    <col min="1" max="1" width="6.54296875" customWidth="1"/>
    <col min="2" max="2" width="20.26953125" customWidth="1"/>
    <col min="3" max="3" width="9.7265625" style="432" customWidth="1"/>
    <col min="4" max="4" width="8.7265625" style="432"/>
    <col min="6" max="8" width="11.54296875" customWidth="1"/>
  </cols>
  <sheetData>
    <row r="1" spans="1:8" ht="26.25" customHeight="1" thickTop="1" thickBot="1" x14ac:dyDescent="0.3">
      <c r="A1" s="493" t="s">
        <v>846</v>
      </c>
      <c r="B1" s="494"/>
      <c r="C1" s="494"/>
      <c r="D1" s="494"/>
      <c r="E1" s="495"/>
      <c r="F1" s="502" t="s">
        <v>833</v>
      </c>
      <c r="G1" s="503"/>
      <c r="H1" s="504"/>
    </row>
    <row r="2" spans="1:8" ht="61.5" customHeight="1" thickTop="1" thickBot="1" x14ac:dyDescent="0.3">
      <c r="A2" s="496"/>
      <c r="B2" s="497"/>
      <c r="C2" s="497"/>
      <c r="D2" s="497"/>
      <c r="E2" s="498"/>
      <c r="F2" s="499" t="s">
        <v>843</v>
      </c>
      <c r="G2" s="500"/>
      <c r="H2" s="501"/>
    </row>
    <row r="3" spans="1:8" s="137" customFormat="1" ht="32.5" thickTop="1" thickBot="1" x14ac:dyDescent="0.3">
      <c r="A3" s="132" t="s">
        <v>107</v>
      </c>
      <c r="B3" s="133" t="s">
        <v>108</v>
      </c>
      <c r="C3" s="134" t="s">
        <v>109</v>
      </c>
      <c r="D3" s="135" t="s">
        <v>110</v>
      </c>
      <c r="E3" s="136" t="s">
        <v>111</v>
      </c>
      <c r="F3" s="182" t="s">
        <v>840</v>
      </c>
      <c r="G3" s="183" t="s">
        <v>841</v>
      </c>
      <c r="H3" s="181" t="s">
        <v>842</v>
      </c>
    </row>
    <row r="4" spans="1:8" ht="13.5" thickTop="1" x14ac:dyDescent="0.3">
      <c r="A4" s="50">
        <v>101</v>
      </c>
      <c r="B4" s="51" t="s">
        <v>146</v>
      </c>
      <c r="C4" s="701">
        <v>312</v>
      </c>
      <c r="D4" s="97">
        <v>84</v>
      </c>
      <c r="E4" s="62">
        <f>SUM(D4/C4)</f>
        <v>0.26923076923076922</v>
      </c>
      <c r="F4" s="116"/>
      <c r="G4" s="380"/>
      <c r="H4" s="117"/>
    </row>
    <row r="5" spans="1:8" ht="13" x14ac:dyDescent="0.3">
      <c r="A5" s="10">
        <v>102</v>
      </c>
      <c r="B5" s="11" t="s">
        <v>147</v>
      </c>
      <c r="C5" s="702">
        <v>1287</v>
      </c>
      <c r="D5" s="95">
        <v>507</v>
      </c>
      <c r="E5" s="63">
        <f t="shared" ref="E5:E69" si="0">SUM(D5/C5)</f>
        <v>0.39393939393939392</v>
      </c>
      <c r="F5" s="100"/>
      <c r="G5" s="381"/>
      <c r="H5" s="118"/>
    </row>
    <row r="6" spans="1:8" ht="13" x14ac:dyDescent="0.3">
      <c r="A6" s="10">
        <v>103</v>
      </c>
      <c r="B6" s="11" t="s">
        <v>148</v>
      </c>
      <c r="C6" s="702">
        <v>1211</v>
      </c>
      <c r="D6" s="95">
        <v>309</v>
      </c>
      <c r="E6" s="63">
        <f t="shared" si="0"/>
        <v>0.25516102394715112</v>
      </c>
      <c r="F6" s="100"/>
      <c r="G6" s="381"/>
      <c r="H6" s="118"/>
    </row>
    <row r="7" spans="1:8" ht="13" x14ac:dyDescent="0.3">
      <c r="A7" s="10">
        <v>104</v>
      </c>
      <c r="B7" s="11" t="s">
        <v>149</v>
      </c>
      <c r="C7" s="702">
        <v>784</v>
      </c>
      <c r="D7" s="95">
        <v>219</v>
      </c>
      <c r="E7" s="63">
        <f t="shared" si="0"/>
        <v>0.27933673469387754</v>
      </c>
      <c r="F7" s="100"/>
      <c r="G7" s="381"/>
      <c r="H7" s="118"/>
    </row>
    <row r="8" spans="1:8" ht="13" x14ac:dyDescent="0.3">
      <c r="A8" s="10">
        <v>105</v>
      </c>
      <c r="B8" s="11" t="s">
        <v>150</v>
      </c>
      <c r="C8" s="702">
        <v>1302</v>
      </c>
      <c r="D8" s="95">
        <v>294</v>
      </c>
      <c r="E8" s="63">
        <f t="shared" si="0"/>
        <v>0.22580645161290322</v>
      </c>
      <c r="F8" s="100"/>
      <c r="G8" s="381"/>
      <c r="H8" s="118"/>
    </row>
    <row r="9" spans="1:8" ht="13" x14ac:dyDescent="0.3">
      <c r="A9" s="10">
        <v>106</v>
      </c>
      <c r="B9" s="11" t="s">
        <v>151</v>
      </c>
      <c r="C9" s="702">
        <v>1179</v>
      </c>
      <c r="D9" s="95">
        <v>472</v>
      </c>
      <c r="E9" s="63">
        <f t="shared" si="0"/>
        <v>0.40033927056827823</v>
      </c>
      <c r="F9" s="100"/>
      <c r="G9" s="381"/>
      <c r="H9" s="118"/>
    </row>
    <row r="10" spans="1:8" ht="13" x14ac:dyDescent="0.3">
      <c r="A10" s="10">
        <v>107</v>
      </c>
      <c r="B10" s="11" t="s">
        <v>152</v>
      </c>
      <c r="C10" s="702">
        <v>1000</v>
      </c>
      <c r="D10" s="95">
        <v>337</v>
      </c>
      <c r="E10" s="63">
        <f t="shared" si="0"/>
        <v>0.33700000000000002</v>
      </c>
      <c r="F10" s="100"/>
      <c r="G10" s="381"/>
      <c r="H10" s="118"/>
    </row>
    <row r="11" spans="1:8" ht="13" x14ac:dyDescent="0.3">
      <c r="A11" s="10">
        <v>108</v>
      </c>
      <c r="B11" s="11" t="s">
        <v>153</v>
      </c>
      <c r="C11" s="702">
        <v>716</v>
      </c>
      <c r="D11" s="95">
        <v>252</v>
      </c>
      <c r="E11" s="63">
        <f t="shared" si="0"/>
        <v>0.35195530726256985</v>
      </c>
      <c r="F11" s="100"/>
      <c r="G11" s="381"/>
      <c r="H11" s="118"/>
    </row>
    <row r="12" spans="1:8" ht="13" x14ac:dyDescent="0.3">
      <c r="A12" s="10">
        <v>109</v>
      </c>
      <c r="B12" s="11" t="s">
        <v>154</v>
      </c>
      <c r="C12" s="702">
        <v>1149</v>
      </c>
      <c r="D12" s="95">
        <v>388</v>
      </c>
      <c r="E12" s="63">
        <f t="shared" si="0"/>
        <v>0.33768494342906874</v>
      </c>
      <c r="F12" s="100"/>
      <c r="G12" s="381"/>
      <c r="H12" s="118"/>
    </row>
    <row r="13" spans="1:8" ht="13" x14ac:dyDescent="0.3">
      <c r="A13" s="10">
        <v>110</v>
      </c>
      <c r="B13" s="11" t="s">
        <v>155</v>
      </c>
      <c r="C13" s="702">
        <v>1205</v>
      </c>
      <c r="D13" s="95">
        <v>397</v>
      </c>
      <c r="E13" s="63">
        <f t="shared" si="0"/>
        <v>0.32946058091286307</v>
      </c>
      <c r="F13" s="100"/>
      <c r="G13" s="381"/>
      <c r="H13" s="118"/>
    </row>
    <row r="14" spans="1:8" ht="13" x14ac:dyDescent="0.3">
      <c r="A14" s="10">
        <v>111</v>
      </c>
      <c r="B14" s="11" t="s">
        <v>156</v>
      </c>
      <c r="C14" s="702">
        <v>1142</v>
      </c>
      <c r="D14" s="95">
        <v>279</v>
      </c>
      <c r="E14" s="63">
        <f t="shared" si="0"/>
        <v>0.24430823117338005</v>
      </c>
      <c r="F14" s="100"/>
      <c r="G14" s="381"/>
      <c r="H14" s="118"/>
    </row>
    <row r="15" spans="1:8" ht="13" x14ac:dyDescent="0.3">
      <c r="A15" s="10">
        <v>112</v>
      </c>
      <c r="B15" s="11" t="s">
        <v>157</v>
      </c>
      <c r="C15" s="702">
        <v>688</v>
      </c>
      <c r="D15" s="95">
        <v>256</v>
      </c>
      <c r="E15" s="63">
        <f t="shared" si="0"/>
        <v>0.37209302325581395</v>
      </c>
      <c r="F15" s="100"/>
      <c r="G15" s="381"/>
      <c r="H15" s="118"/>
    </row>
    <row r="16" spans="1:8" ht="13" x14ac:dyDescent="0.3">
      <c r="A16" s="10">
        <v>113</v>
      </c>
      <c r="B16" s="11" t="s">
        <v>158</v>
      </c>
      <c r="C16" s="702">
        <v>995</v>
      </c>
      <c r="D16" s="95">
        <v>375</v>
      </c>
      <c r="E16" s="63">
        <f t="shared" si="0"/>
        <v>0.37688442211055279</v>
      </c>
      <c r="F16" s="100"/>
      <c r="G16" s="381"/>
      <c r="H16" s="118"/>
    </row>
    <row r="17" spans="1:8" ht="13" x14ac:dyDescent="0.3">
      <c r="A17" s="10">
        <v>201</v>
      </c>
      <c r="B17" s="11" t="s">
        <v>159</v>
      </c>
      <c r="C17" s="702">
        <v>1380</v>
      </c>
      <c r="D17" s="95">
        <v>320</v>
      </c>
      <c r="E17" s="63">
        <f t="shared" si="0"/>
        <v>0.2318840579710145</v>
      </c>
      <c r="F17" s="119">
        <v>39</v>
      </c>
      <c r="G17" s="95">
        <v>99</v>
      </c>
      <c r="H17" s="118">
        <v>146</v>
      </c>
    </row>
    <row r="18" spans="1:8" ht="13" x14ac:dyDescent="0.3">
      <c r="A18" s="10">
        <v>202</v>
      </c>
      <c r="B18" s="11" t="s">
        <v>160</v>
      </c>
      <c r="C18" s="702">
        <v>1528</v>
      </c>
      <c r="D18" s="95">
        <v>366</v>
      </c>
      <c r="E18" s="63">
        <f t="shared" si="0"/>
        <v>0.23952879581151831</v>
      </c>
      <c r="F18" s="119">
        <v>37</v>
      </c>
      <c r="G18" s="95">
        <v>108</v>
      </c>
      <c r="H18" s="118">
        <v>188</v>
      </c>
    </row>
    <row r="19" spans="1:8" ht="13" x14ac:dyDescent="0.3">
      <c r="A19" s="10">
        <v>203</v>
      </c>
      <c r="B19" s="11" t="s">
        <v>161</v>
      </c>
      <c r="C19" s="702">
        <v>1277</v>
      </c>
      <c r="D19" s="95">
        <v>183</v>
      </c>
      <c r="E19" s="63">
        <f t="shared" si="0"/>
        <v>0.14330462020360218</v>
      </c>
      <c r="F19" s="100"/>
      <c r="G19" s="381"/>
      <c r="H19" s="118"/>
    </row>
    <row r="20" spans="1:8" ht="13" x14ac:dyDescent="0.3">
      <c r="A20" s="10">
        <v>204</v>
      </c>
      <c r="B20" s="11" t="s">
        <v>162</v>
      </c>
      <c r="C20" s="702">
        <v>1331</v>
      </c>
      <c r="D20" s="95">
        <v>383</v>
      </c>
      <c r="E20" s="63">
        <f t="shared" si="0"/>
        <v>0.28775356874530428</v>
      </c>
      <c r="F20" s="119">
        <v>64</v>
      </c>
      <c r="G20" s="95">
        <v>146</v>
      </c>
      <c r="H20" s="118">
        <v>141</v>
      </c>
    </row>
    <row r="21" spans="1:8" ht="13" x14ac:dyDescent="0.3">
      <c r="A21" s="10">
        <v>205</v>
      </c>
      <c r="B21" s="11" t="s">
        <v>163</v>
      </c>
      <c r="C21" s="702">
        <v>1252</v>
      </c>
      <c r="D21" s="95">
        <v>476</v>
      </c>
      <c r="E21" s="63">
        <f t="shared" si="0"/>
        <v>0.38019169329073482</v>
      </c>
      <c r="F21" s="100"/>
      <c r="G21" s="381"/>
      <c r="H21" s="118"/>
    </row>
    <row r="22" spans="1:8" ht="13" x14ac:dyDescent="0.3">
      <c r="A22" s="10">
        <v>206</v>
      </c>
      <c r="B22" s="11" t="s">
        <v>164</v>
      </c>
      <c r="C22" s="702">
        <v>1318</v>
      </c>
      <c r="D22" s="95">
        <v>363</v>
      </c>
      <c r="E22" s="63">
        <f t="shared" si="0"/>
        <v>0.27541729893778455</v>
      </c>
      <c r="F22" s="119">
        <v>45</v>
      </c>
      <c r="G22" s="95">
        <v>150</v>
      </c>
      <c r="H22" s="118">
        <v>157</v>
      </c>
    </row>
    <row r="23" spans="1:8" ht="13" x14ac:dyDescent="0.3">
      <c r="A23" s="10">
        <v>207</v>
      </c>
      <c r="B23" s="11" t="s">
        <v>165</v>
      </c>
      <c r="C23" s="702">
        <v>1326</v>
      </c>
      <c r="D23" s="95">
        <v>481</v>
      </c>
      <c r="E23" s="63">
        <f t="shared" si="0"/>
        <v>0.36274509803921567</v>
      </c>
      <c r="F23" s="100"/>
      <c r="G23" s="381"/>
      <c r="H23" s="118"/>
    </row>
    <row r="24" spans="1:8" ht="13" x14ac:dyDescent="0.3">
      <c r="A24" s="10">
        <v>208</v>
      </c>
      <c r="B24" s="11" t="s">
        <v>166</v>
      </c>
      <c r="C24" s="702">
        <v>947</v>
      </c>
      <c r="D24" s="95">
        <v>189</v>
      </c>
      <c r="E24" s="63">
        <f t="shared" si="0"/>
        <v>0.19957761351636746</v>
      </c>
      <c r="F24" s="119">
        <v>25</v>
      </c>
      <c r="G24" s="95">
        <v>72</v>
      </c>
      <c r="H24" s="118">
        <v>77</v>
      </c>
    </row>
    <row r="25" spans="1:8" ht="13" x14ac:dyDescent="0.3">
      <c r="A25" s="10">
        <v>209</v>
      </c>
      <c r="B25" s="11" t="s">
        <v>167</v>
      </c>
      <c r="C25" s="702">
        <v>1144</v>
      </c>
      <c r="D25" s="95">
        <v>361</v>
      </c>
      <c r="E25" s="63">
        <f t="shared" si="0"/>
        <v>0.31555944055944057</v>
      </c>
      <c r="F25" s="119">
        <v>59</v>
      </c>
      <c r="G25" s="95">
        <v>141</v>
      </c>
      <c r="H25" s="118">
        <v>123</v>
      </c>
    </row>
    <row r="26" spans="1:8" ht="13" x14ac:dyDescent="0.3">
      <c r="A26" s="10">
        <v>210</v>
      </c>
      <c r="B26" s="11" t="s">
        <v>168</v>
      </c>
      <c r="C26" s="702">
        <v>1386</v>
      </c>
      <c r="D26" s="95">
        <v>343</v>
      </c>
      <c r="E26" s="63">
        <f t="shared" si="0"/>
        <v>0.24747474747474749</v>
      </c>
      <c r="F26" s="100"/>
      <c r="G26" s="381"/>
      <c r="H26" s="118"/>
    </row>
    <row r="27" spans="1:8" ht="13" x14ac:dyDescent="0.3">
      <c r="A27" s="10">
        <v>211</v>
      </c>
      <c r="B27" s="11" t="s">
        <v>169</v>
      </c>
      <c r="C27" s="702">
        <v>1458</v>
      </c>
      <c r="D27" s="95">
        <v>386</v>
      </c>
      <c r="E27" s="63">
        <f t="shared" si="0"/>
        <v>0.26474622770919065</v>
      </c>
      <c r="F27" s="100"/>
      <c r="G27" s="381"/>
      <c r="H27" s="118"/>
    </row>
    <row r="28" spans="1:8" ht="13" x14ac:dyDescent="0.3">
      <c r="A28" s="10">
        <v>301</v>
      </c>
      <c r="B28" s="11" t="s">
        <v>170</v>
      </c>
      <c r="C28" s="702">
        <v>1375</v>
      </c>
      <c r="D28" s="95">
        <v>327</v>
      </c>
      <c r="E28" s="63">
        <f t="shared" si="0"/>
        <v>0.23781818181818182</v>
      </c>
      <c r="F28" s="86"/>
      <c r="G28" s="381"/>
      <c r="H28" s="118"/>
    </row>
    <row r="29" spans="1:8" ht="13" x14ac:dyDescent="0.3">
      <c r="A29" s="10">
        <v>302</v>
      </c>
      <c r="B29" s="11" t="s">
        <v>171</v>
      </c>
      <c r="C29" s="702">
        <v>879</v>
      </c>
      <c r="D29" s="95">
        <v>320</v>
      </c>
      <c r="E29" s="63">
        <f t="shared" si="0"/>
        <v>0.36405005688282138</v>
      </c>
      <c r="F29" s="86"/>
      <c r="G29" s="381"/>
      <c r="H29" s="118"/>
    </row>
    <row r="30" spans="1:8" ht="13" x14ac:dyDescent="0.3">
      <c r="A30" s="10">
        <v>303</v>
      </c>
      <c r="B30" s="11" t="s">
        <v>172</v>
      </c>
      <c r="C30" s="702">
        <v>1135</v>
      </c>
      <c r="D30" s="95">
        <v>414</v>
      </c>
      <c r="E30" s="63">
        <f t="shared" si="0"/>
        <v>0.36475770925110135</v>
      </c>
      <c r="F30" s="86"/>
      <c r="G30" s="381"/>
      <c r="H30" s="118"/>
    </row>
    <row r="31" spans="1:8" ht="13" x14ac:dyDescent="0.3">
      <c r="A31" s="10">
        <v>304</v>
      </c>
      <c r="B31" s="11" t="s">
        <v>173</v>
      </c>
      <c r="C31" s="702">
        <v>1509</v>
      </c>
      <c r="D31" s="95">
        <v>311</v>
      </c>
      <c r="E31" s="63">
        <f t="shared" si="0"/>
        <v>0.20609675281643472</v>
      </c>
      <c r="F31" s="86"/>
      <c r="G31" s="381"/>
      <c r="H31" s="118"/>
    </row>
    <row r="32" spans="1:8" ht="13" x14ac:dyDescent="0.3">
      <c r="A32" s="10">
        <v>305</v>
      </c>
      <c r="B32" s="11" t="s">
        <v>174</v>
      </c>
      <c r="C32" s="702">
        <v>1384</v>
      </c>
      <c r="D32" s="95">
        <v>300</v>
      </c>
      <c r="E32" s="63">
        <f t="shared" si="0"/>
        <v>0.21676300578034682</v>
      </c>
      <c r="F32" s="86"/>
      <c r="G32" s="381"/>
      <c r="H32" s="118"/>
    </row>
    <row r="33" spans="1:8" ht="13" x14ac:dyDescent="0.3">
      <c r="A33" s="10">
        <v>401</v>
      </c>
      <c r="B33" s="11" t="s">
        <v>175</v>
      </c>
      <c r="C33" s="702">
        <v>968</v>
      </c>
      <c r="D33" s="95">
        <v>441</v>
      </c>
      <c r="E33" s="63">
        <f t="shared" si="0"/>
        <v>0.45557851239669422</v>
      </c>
      <c r="F33" s="100"/>
      <c r="G33" s="381"/>
      <c r="H33" s="118"/>
    </row>
    <row r="34" spans="1:8" ht="13" x14ac:dyDescent="0.3">
      <c r="A34" s="10">
        <v>402</v>
      </c>
      <c r="B34" s="11" t="s">
        <v>176</v>
      </c>
      <c r="C34" s="702">
        <v>1031</v>
      </c>
      <c r="D34" s="95">
        <v>370</v>
      </c>
      <c r="E34" s="63">
        <f t="shared" si="0"/>
        <v>0.35887487875848689</v>
      </c>
      <c r="F34" s="100"/>
      <c r="G34" s="381"/>
      <c r="H34" s="118"/>
    </row>
    <row r="35" spans="1:8" ht="13" x14ac:dyDescent="0.3">
      <c r="A35" s="10">
        <v>403</v>
      </c>
      <c r="B35" s="11" t="s">
        <v>177</v>
      </c>
      <c r="C35" s="702">
        <v>884</v>
      </c>
      <c r="D35" s="95">
        <v>300</v>
      </c>
      <c r="E35" s="63">
        <f t="shared" si="0"/>
        <v>0.33936651583710409</v>
      </c>
      <c r="F35" s="100"/>
      <c r="G35" s="381"/>
      <c r="H35" s="118"/>
    </row>
    <row r="36" spans="1:8" ht="13" x14ac:dyDescent="0.3">
      <c r="A36" s="10">
        <v>404</v>
      </c>
      <c r="B36" s="11" t="s">
        <v>178</v>
      </c>
      <c r="C36" s="702">
        <v>1228</v>
      </c>
      <c r="D36" s="95">
        <v>428</v>
      </c>
      <c r="E36" s="63">
        <f t="shared" si="0"/>
        <v>0.34853420195439738</v>
      </c>
      <c r="F36" s="100"/>
      <c r="G36" s="381"/>
      <c r="H36" s="118"/>
    </row>
    <row r="37" spans="1:8" ht="13" x14ac:dyDescent="0.3">
      <c r="A37" s="10">
        <v>405</v>
      </c>
      <c r="B37" s="11" t="s">
        <v>179</v>
      </c>
      <c r="C37" s="702">
        <v>1149</v>
      </c>
      <c r="D37" s="95">
        <v>417</v>
      </c>
      <c r="E37" s="63">
        <f t="shared" si="0"/>
        <v>0.36292428198433418</v>
      </c>
      <c r="F37" s="100"/>
      <c r="G37" s="381"/>
      <c r="H37" s="118"/>
    </row>
    <row r="38" spans="1:8" ht="13" x14ac:dyDescent="0.3">
      <c r="A38" s="10">
        <v>406</v>
      </c>
      <c r="B38" s="11" t="s">
        <v>180</v>
      </c>
      <c r="C38" s="702">
        <v>1039</v>
      </c>
      <c r="D38" s="95">
        <v>386</v>
      </c>
      <c r="E38" s="63">
        <f t="shared" si="0"/>
        <v>0.37151106833493747</v>
      </c>
      <c r="F38" s="100"/>
      <c r="G38" s="381"/>
      <c r="H38" s="118"/>
    </row>
    <row r="39" spans="1:8" ht="13" x14ac:dyDescent="0.3">
      <c r="A39" s="10">
        <v>407</v>
      </c>
      <c r="B39" s="11" t="s">
        <v>181</v>
      </c>
      <c r="C39" s="702">
        <v>1195</v>
      </c>
      <c r="D39" s="95">
        <v>520</v>
      </c>
      <c r="E39" s="63">
        <f t="shared" si="0"/>
        <v>0.43514644351464438</v>
      </c>
      <c r="F39" s="100"/>
      <c r="G39" s="381"/>
      <c r="H39" s="118"/>
    </row>
    <row r="40" spans="1:8" ht="13" x14ac:dyDescent="0.3">
      <c r="A40" s="10">
        <v>408</v>
      </c>
      <c r="B40" s="11" t="s">
        <v>182</v>
      </c>
      <c r="C40" s="702">
        <v>1464</v>
      </c>
      <c r="D40" s="95">
        <v>408</v>
      </c>
      <c r="E40" s="63">
        <f t="shared" si="0"/>
        <v>0.27868852459016391</v>
      </c>
      <c r="F40" s="100"/>
      <c r="G40" s="381"/>
      <c r="H40" s="118"/>
    </row>
    <row r="41" spans="1:8" ht="13" x14ac:dyDescent="0.3">
      <c r="A41" s="10">
        <v>501</v>
      </c>
      <c r="B41" s="11" t="s">
        <v>183</v>
      </c>
      <c r="C41" s="702">
        <v>1194</v>
      </c>
      <c r="D41" s="95">
        <v>479</v>
      </c>
      <c r="E41" s="63">
        <f t="shared" si="0"/>
        <v>0.40117252931323283</v>
      </c>
      <c r="F41" s="100"/>
      <c r="G41" s="381"/>
      <c r="H41" s="118"/>
    </row>
    <row r="42" spans="1:8" ht="13" x14ac:dyDescent="0.3">
      <c r="A42" s="10">
        <v>502</v>
      </c>
      <c r="B42" s="11" t="s">
        <v>184</v>
      </c>
      <c r="C42" s="702">
        <v>1106</v>
      </c>
      <c r="D42" s="95">
        <v>488</v>
      </c>
      <c r="E42" s="63">
        <f t="shared" si="0"/>
        <v>0.44122965641952983</v>
      </c>
      <c r="F42" s="100"/>
      <c r="G42" s="381"/>
      <c r="H42" s="118"/>
    </row>
    <row r="43" spans="1:8" ht="13" x14ac:dyDescent="0.3">
      <c r="A43" s="10">
        <v>503</v>
      </c>
      <c r="B43" s="11" t="s">
        <v>185</v>
      </c>
      <c r="C43" s="702">
        <v>803</v>
      </c>
      <c r="D43" s="95">
        <v>354</v>
      </c>
      <c r="E43" s="63">
        <f t="shared" si="0"/>
        <v>0.44084682440846823</v>
      </c>
      <c r="F43" s="86"/>
      <c r="G43" s="381"/>
      <c r="H43" s="118"/>
    </row>
    <row r="44" spans="1:8" ht="13" x14ac:dyDescent="0.3">
      <c r="A44" s="10">
        <v>504</v>
      </c>
      <c r="B44" s="11" t="s">
        <v>186</v>
      </c>
      <c r="C44" s="702">
        <v>1300</v>
      </c>
      <c r="D44" s="95">
        <v>582</v>
      </c>
      <c r="E44" s="63">
        <f t="shared" si="0"/>
        <v>0.44769230769230767</v>
      </c>
      <c r="F44" s="100"/>
      <c r="G44" s="381"/>
      <c r="H44" s="118"/>
    </row>
    <row r="45" spans="1:8" ht="13" x14ac:dyDescent="0.3">
      <c r="A45" s="10">
        <v>505</v>
      </c>
      <c r="B45" s="11" t="s">
        <v>187</v>
      </c>
      <c r="C45" s="702">
        <v>1372</v>
      </c>
      <c r="D45" s="95">
        <v>536</v>
      </c>
      <c r="E45" s="63">
        <f t="shared" si="0"/>
        <v>0.39067055393586003</v>
      </c>
      <c r="F45" s="100"/>
      <c r="G45" s="381"/>
      <c r="H45" s="118"/>
    </row>
    <row r="46" spans="1:8" ht="13" x14ac:dyDescent="0.3">
      <c r="A46" s="10">
        <v>506</v>
      </c>
      <c r="B46" s="11" t="s">
        <v>188</v>
      </c>
      <c r="C46" s="702">
        <v>937</v>
      </c>
      <c r="D46" s="95">
        <v>332</v>
      </c>
      <c r="E46" s="63">
        <f t="shared" si="0"/>
        <v>0.35432230522945574</v>
      </c>
      <c r="F46" s="100"/>
      <c r="G46" s="381"/>
      <c r="H46" s="118"/>
    </row>
    <row r="47" spans="1:8" ht="13" x14ac:dyDescent="0.3">
      <c r="A47" s="10">
        <v>507</v>
      </c>
      <c r="B47" s="11" t="s">
        <v>189</v>
      </c>
      <c r="C47" s="702">
        <v>1477</v>
      </c>
      <c r="D47" s="95">
        <v>522</v>
      </c>
      <c r="E47" s="63">
        <f t="shared" si="0"/>
        <v>0.35341909275558564</v>
      </c>
      <c r="F47" s="100"/>
      <c r="G47" s="381"/>
      <c r="H47" s="118"/>
    </row>
    <row r="48" spans="1:8" ht="13" x14ac:dyDescent="0.3">
      <c r="A48" s="10">
        <v>508</v>
      </c>
      <c r="B48" s="11" t="s">
        <v>190</v>
      </c>
      <c r="C48" s="702">
        <v>961</v>
      </c>
      <c r="D48" s="95">
        <v>231</v>
      </c>
      <c r="E48" s="63">
        <f t="shared" si="0"/>
        <v>0.24037460978147762</v>
      </c>
      <c r="F48" s="86"/>
      <c r="G48" s="381"/>
      <c r="H48" s="118"/>
    </row>
    <row r="49" spans="1:8" ht="13" x14ac:dyDescent="0.3">
      <c r="A49" s="10">
        <v>509</v>
      </c>
      <c r="B49" s="11" t="s">
        <v>191</v>
      </c>
      <c r="C49" s="702">
        <v>1288</v>
      </c>
      <c r="D49" s="95">
        <v>533</v>
      </c>
      <c r="E49" s="63">
        <f t="shared" si="0"/>
        <v>0.41381987577639751</v>
      </c>
      <c r="F49" s="100"/>
      <c r="G49" s="381"/>
      <c r="H49" s="118"/>
    </row>
    <row r="50" spans="1:8" ht="13" x14ac:dyDescent="0.3">
      <c r="A50" s="10">
        <v>601</v>
      </c>
      <c r="B50" s="11" t="s">
        <v>192</v>
      </c>
      <c r="C50" s="702">
        <v>1722</v>
      </c>
      <c r="D50" s="95">
        <v>366</v>
      </c>
      <c r="E50" s="63">
        <f t="shared" si="0"/>
        <v>0.21254355400696864</v>
      </c>
      <c r="F50" s="100"/>
      <c r="G50" s="381"/>
      <c r="H50" s="118"/>
    </row>
    <row r="51" spans="1:8" ht="13" x14ac:dyDescent="0.3">
      <c r="A51" s="10">
        <v>602</v>
      </c>
      <c r="B51" s="11" t="s">
        <v>193</v>
      </c>
      <c r="C51" s="702">
        <v>1147</v>
      </c>
      <c r="D51" s="95">
        <v>165</v>
      </c>
      <c r="E51" s="63">
        <f t="shared" si="0"/>
        <v>0.14385353095030515</v>
      </c>
      <c r="F51" s="100"/>
      <c r="G51" s="381"/>
      <c r="H51" s="118"/>
    </row>
    <row r="52" spans="1:8" ht="13" x14ac:dyDescent="0.3">
      <c r="A52" s="10">
        <v>603</v>
      </c>
      <c r="B52" s="11" t="s">
        <v>194</v>
      </c>
      <c r="C52" s="702">
        <v>1826</v>
      </c>
      <c r="D52" s="95">
        <v>281</v>
      </c>
      <c r="E52" s="63">
        <f t="shared" si="0"/>
        <v>0.15388828039430449</v>
      </c>
      <c r="F52" s="86"/>
      <c r="G52" s="381"/>
      <c r="H52" s="118"/>
    </row>
    <row r="53" spans="1:8" ht="13" x14ac:dyDescent="0.3">
      <c r="A53" s="10">
        <v>604</v>
      </c>
      <c r="B53" s="11" t="s">
        <v>195</v>
      </c>
      <c r="C53" s="702">
        <v>1595</v>
      </c>
      <c r="D53" s="95">
        <v>332</v>
      </c>
      <c r="E53" s="63">
        <f t="shared" si="0"/>
        <v>0.20815047021943572</v>
      </c>
      <c r="F53" s="86"/>
      <c r="G53" s="381"/>
      <c r="H53" s="118"/>
    </row>
    <row r="54" spans="1:8" ht="13" x14ac:dyDescent="0.3">
      <c r="A54" s="10">
        <v>605</v>
      </c>
      <c r="B54" s="11" t="s">
        <v>781</v>
      </c>
      <c r="C54" s="702">
        <v>1201</v>
      </c>
      <c r="D54" s="95">
        <v>303</v>
      </c>
      <c r="E54" s="63">
        <f t="shared" si="0"/>
        <v>0.25228975853455454</v>
      </c>
      <c r="F54" s="86"/>
      <c r="G54" s="381"/>
      <c r="H54" s="118"/>
    </row>
    <row r="55" spans="1:8" ht="13" x14ac:dyDescent="0.3">
      <c r="A55" s="10">
        <v>701</v>
      </c>
      <c r="B55" s="11" t="s">
        <v>196</v>
      </c>
      <c r="C55" s="702">
        <v>1283</v>
      </c>
      <c r="D55" s="95">
        <v>401</v>
      </c>
      <c r="E55" s="63">
        <f t="shared" si="0"/>
        <v>0.31254871395167577</v>
      </c>
      <c r="F55" s="119">
        <v>19</v>
      </c>
      <c r="G55" s="95">
        <v>162</v>
      </c>
      <c r="H55" s="118">
        <v>207</v>
      </c>
    </row>
    <row r="56" spans="1:8" ht="13" x14ac:dyDescent="0.3">
      <c r="A56" s="10">
        <v>702</v>
      </c>
      <c r="B56" s="11" t="s">
        <v>197</v>
      </c>
      <c r="C56" s="702">
        <v>738</v>
      </c>
      <c r="D56" s="95">
        <v>134</v>
      </c>
      <c r="E56" s="63">
        <f t="shared" si="0"/>
        <v>0.18157181571815717</v>
      </c>
      <c r="F56" s="119">
        <v>6</v>
      </c>
      <c r="G56" s="95">
        <v>45</v>
      </c>
      <c r="H56" s="118">
        <v>79</v>
      </c>
    </row>
    <row r="57" spans="1:8" ht="13" x14ac:dyDescent="0.3">
      <c r="A57" s="10">
        <v>703</v>
      </c>
      <c r="B57" s="11" t="s">
        <v>198</v>
      </c>
      <c r="C57" s="702">
        <v>1147</v>
      </c>
      <c r="D57" s="95">
        <v>378</v>
      </c>
      <c r="E57" s="63">
        <f t="shared" si="0"/>
        <v>0.32955536181342632</v>
      </c>
      <c r="F57" s="119">
        <v>0</v>
      </c>
      <c r="G57" s="95">
        <v>134</v>
      </c>
      <c r="H57" s="118">
        <v>229</v>
      </c>
    </row>
    <row r="58" spans="1:8" ht="13" x14ac:dyDescent="0.3">
      <c r="A58" s="10">
        <v>704</v>
      </c>
      <c r="B58" s="11" t="s">
        <v>199</v>
      </c>
      <c r="C58" s="702">
        <v>1181</v>
      </c>
      <c r="D58" s="95">
        <v>281</v>
      </c>
      <c r="E58" s="63">
        <f t="shared" si="0"/>
        <v>0.23793395427603725</v>
      </c>
      <c r="F58" s="119">
        <v>8</v>
      </c>
      <c r="G58" s="95">
        <v>92</v>
      </c>
      <c r="H58" s="118">
        <v>172</v>
      </c>
    </row>
    <row r="59" spans="1:8" ht="13" x14ac:dyDescent="0.3">
      <c r="A59" s="10">
        <v>705</v>
      </c>
      <c r="B59" s="11" t="s">
        <v>200</v>
      </c>
      <c r="C59" s="702">
        <v>605</v>
      </c>
      <c r="D59" s="95">
        <v>189</v>
      </c>
      <c r="E59" s="63">
        <f t="shared" si="0"/>
        <v>0.31239669421487604</v>
      </c>
      <c r="F59" s="119">
        <v>1</v>
      </c>
      <c r="G59" s="95">
        <v>53</v>
      </c>
      <c r="H59" s="118">
        <v>130</v>
      </c>
    </row>
    <row r="60" spans="1:8" ht="13" x14ac:dyDescent="0.3">
      <c r="A60" s="10">
        <v>706</v>
      </c>
      <c r="B60" s="11" t="s">
        <v>201</v>
      </c>
      <c r="C60" s="702">
        <v>869</v>
      </c>
      <c r="D60" s="95">
        <v>230</v>
      </c>
      <c r="E60" s="63">
        <f t="shared" si="0"/>
        <v>0.26467203682393559</v>
      </c>
      <c r="F60" s="119">
        <v>2</v>
      </c>
      <c r="G60" s="95">
        <v>92</v>
      </c>
      <c r="H60" s="118">
        <v>132</v>
      </c>
    </row>
    <row r="61" spans="1:8" ht="13" x14ac:dyDescent="0.3">
      <c r="A61" s="10">
        <v>707</v>
      </c>
      <c r="B61" s="11" t="s">
        <v>202</v>
      </c>
      <c r="C61" s="702">
        <v>1324</v>
      </c>
      <c r="D61" s="95">
        <v>327</v>
      </c>
      <c r="E61" s="63">
        <f t="shared" si="0"/>
        <v>0.24697885196374622</v>
      </c>
      <c r="F61" s="119">
        <v>9</v>
      </c>
      <c r="G61" s="95">
        <v>116</v>
      </c>
      <c r="H61" s="118">
        <v>190</v>
      </c>
    </row>
    <row r="62" spans="1:8" ht="13" x14ac:dyDescent="0.3">
      <c r="A62" s="10">
        <v>708</v>
      </c>
      <c r="B62" s="11" t="s">
        <v>203</v>
      </c>
      <c r="C62" s="702">
        <v>1134</v>
      </c>
      <c r="D62" s="95">
        <v>235</v>
      </c>
      <c r="E62" s="63">
        <f t="shared" si="0"/>
        <v>0.20723104056437389</v>
      </c>
      <c r="F62" s="119"/>
      <c r="G62" s="382"/>
      <c r="H62" s="118"/>
    </row>
    <row r="63" spans="1:8" ht="13" x14ac:dyDescent="0.3">
      <c r="A63" s="10">
        <v>709</v>
      </c>
      <c r="B63" s="11" t="s">
        <v>204</v>
      </c>
      <c r="C63" s="702">
        <v>1140</v>
      </c>
      <c r="D63" s="95">
        <v>362</v>
      </c>
      <c r="E63" s="63">
        <f t="shared" si="0"/>
        <v>0.31754385964912279</v>
      </c>
      <c r="F63" s="119"/>
      <c r="G63" s="382"/>
      <c r="H63" s="118"/>
    </row>
    <row r="64" spans="1:8" ht="13" x14ac:dyDescent="0.3">
      <c r="A64" s="10">
        <v>710</v>
      </c>
      <c r="B64" s="11" t="s">
        <v>205</v>
      </c>
      <c r="C64" s="702">
        <v>534</v>
      </c>
      <c r="D64" s="95">
        <v>111</v>
      </c>
      <c r="E64" s="63">
        <f t="shared" si="0"/>
        <v>0.20786516853932585</v>
      </c>
      <c r="F64" s="119">
        <v>9</v>
      </c>
      <c r="G64" s="95">
        <v>36</v>
      </c>
      <c r="H64" s="118">
        <v>59</v>
      </c>
    </row>
    <row r="65" spans="1:8" ht="13" x14ac:dyDescent="0.3">
      <c r="A65" s="10">
        <v>711</v>
      </c>
      <c r="B65" s="11" t="s">
        <v>750</v>
      </c>
      <c r="C65" s="702">
        <v>988</v>
      </c>
      <c r="D65" s="95">
        <v>266</v>
      </c>
      <c r="E65" s="63">
        <f t="shared" si="0"/>
        <v>0.26923076923076922</v>
      </c>
      <c r="F65" s="119"/>
      <c r="G65" s="382"/>
      <c r="H65" s="118"/>
    </row>
    <row r="66" spans="1:8" ht="13" x14ac:dyDescent="0.3">
      <c r="A66" s="10">
        <v>801</v>
      </c>
      <c r="B66" s="11" t="s">
        <v>206</v>
      </c>
      <c r="C66" s="702">
        <v>1575</v>
      </c>
      <c r="D66" s="95">
        <v>290</v>
      </c>
      <c r="E66" s="63">
        <f t="shared" si="0"/>
        <v>0.18412698412698414</v>
      </c>
      <c r="F66" s="86"/>
      <c r="G66" s="381"/>
      <c r="H66" s="118"/>
    </row>
    <row r="67" spans="1:8" ht="13" x14ac:dyDescent="0.3">
      <c r="A67" s="10">
        <v>802</v>
      </c>
      <c r="B67" s="11" t="s">
        <v>207</v>
      </c>
      <c r="C67" s="702">
        <v>1344</v>
      </c>
      <c r="D67" s="95">
        <v>381</v>
      </c>
      <c r="E67" s="63">
        <f t="shared" si="0"/>
        <v>0.28348214285714285</v>
      </c>
      <c r="F67" s="86"/>
      <c r="G67" s="381"/>
      <c r="H67" s="118"/>
    </row>
    <row r="68" spans="1:8" ht="13" x14ac:dyDescent="0.3">
      <c r="A68" s="10">
        <v>803</v>
      </c>
      <c r="B68" s="11" t="s">
        <v>208</v>
      </c>
      <c r="C68" s="702">
        <v>1555</v>
      </c>
      <c r="D68" s="95">
        <v>564</v>
      </c>
      <c r="E68" s="63">
        <f t="shared" si="0"/>
        <v>0.36270096463022505</v>
      </c>
      <c r="F68" s="100"/>
      <c r="G68" s="381"/>
      <c r="H68" s="118"/>
    </row>
    <row r="69" spans="1:8" ht="13" x14ac:dyDescent="0.3">
      <c r="A69" s="10">
        <v>804</v>
      </c>
      <c r="B69" s="11" t="s">
        <v>209</v>
      </c>
      <c r="C69" s="702">
        <v>1590</v>
      </c>
      <c r="D69" s="95">
        <v>264</v>
      </c>
      <c r="E69" s="63">
        <f t="shared" si="0"/>
        <v>0.16603773584905659</v>
      </c>
      <c r="F69" s="86"/>
      <c r="G69" s="381"/>
      <c r="H69" s="118"/>
    </row>
    <row r="70" spans="1:8" ht="13" x14ac:dyDescent="0.3">
      <c r="A70" s="10">
        <v>901</v>
      </c>
      <c r="B70" s="11" t="s">
        <v>210</v>
      </c>
      <c r="C70" s="702">
        <v>882</v>
      </c>
      <c r="D70" s="95">
        <v>105</v>
      </c>
      <c r="E70" s="63">
        <f t="shared" ref="E70:E134" si="1">SUM(D70/C70)</f>
        <v>0.11904761904761904</v>
      </c>
      <c r="F70" s="86"/>
      <c r="G70" s="381"/>
      <c r="H70" s="118"/>
    </row>
    <row r="71" spans="1:8" ht="13" x14ac:dyDescent="0.3">
      <c r="A71" s="10">
        <v>902</v>
      </c>
      <c r="B71" s="11" t="s">
        <v>211</v>
      </c>
      <c r="C71" s="702">
        <v>1464</v>
      </c>
      <c r="D71" s="95">
        <v>479</v>
      </c>
      <c r="E71" s="63">
        <f t="shared" si="1"/>
        <v>0.32718579234972678</v>
      </c>
      <c r="F71" s="86"/>
      <c r="G71" s="381"/>
      <c r="H71" s="118"/>
    </row>
    <row r="72" spans="1:8" ht="13" x14ac:dyDescent="0.3">
      <c r="A72" s="10">
        <v>903</v>
      </c>
      <c r="B72" s="11" t="s">
        <v>212</v>
      </c>
      <c r="C72" s="702">
        <v>1290</v>
      </c>
      <c r="D72" s="95">
        <v>205</v>
      </c>
      <c r="E72" s="63">
        <f t="shared" si="1"/>
        <v>0.15891472868217055</v>
      </c>
      <c r="F72" s="86"/>
      <c r="G72" s="381"/>
      <c r="H72" s="118"/>
    </row>
    <row r="73" spans="1:8" ht="13" x14ac:dyDescent="0.3">
      <c r="A73" s="10">
        <v>904</v>
      </c>
      <c r="B73" s="11" t="s">
        <v>751</v>
      </c>
      <c r="C73" s="702">
        <v>1114</v>
      </c>
      <c r="D73" s="95">
        <v>177</v>
      </c>
      <c r="E73" s="63">
        <f t="shared" si="1"/>
        <v>0.15888689407540396</v>
      </c>
      <c r="F73" s="86"/>
      <c r="G73" s="381"/>
      <c r="H73" s="118"/>
    </row>
    <row r="74" spans="1:8" ht="13" x14ac:dyDescent="0.3">
      <c r="A74" s="10">
        <v>1001</v>
      </c>
      <c r="B74" s="11" t="s">
        <v>213</v>
      </c>
      <c r="C74" s="702">
        <v>1281</v>
      </c>
      <c r="D74" s="95">
        <v>361</v>
      </c>
      <c r="E74" s="63">
        <f t="shared" si="1"/>
        <v>0.28181108508977359</v>
      </c>
      <c r="F74" s="86"/>
      <c r="G74" s="381"/>
      <c r="H74" s="118"/>
    </row>
    <row r="75" spans="1:8" ht="13" x14ac:dyDescent="0.3">
      <c r="A75" s="10">
        <v>1002</v>
      </c>
      <c r="B75" s="11" t="s">
        <v>214</v>
      </c>
      <c r="C75" s="702">
        <v>1228</v>
      </c>
      <c r="D75" s="95">
        <v>142</v>
      </c>
      <c r="E75" s="63">
        <f t="shared" si="1"/>
        <v>0.11563517915309446</v>
      </c>
      <c r="F75" s="86"/>
      <c r="G75" s="381"/>
      <c r="H75" s="118"/>
    </row>
    <row r="76" spans="1:8" ht="13" x14ac:dyDescent="0.3">
      <c r="A76" s="10">
        <v>1003</v>
      </c>
      <c r="B76" s="11" t="s">
        <v>752</v>
      </c>
      <c r="C76" s="702">
        <v>1276</v>
      </c>
      <c r="D76" s="95">
        <v>259</v>
      </c>
      <c r="E76" s="63">
        <f t="shared" si="1"/>
        <v>0.20297805642633229</v>
      </c>
      <c r="F76" s="86"/>
      <c r="G76" s="381"/>
      <c r="H76" s="118"/>
    </row>
    <row r="77" spans="1:8" ht="13" x14ac:dyDescent="0.3">
      <c r="A77" s="10">
        <v>1101</v>
      </c>
      <c r="B77" s="11" t="s">
        <v>215</v>
      </c>
      <c r="C77" s="702">
        <v>1298</v>
      </c>
      <c r="D77" s="95">
        <v>308</v>
      </c>
      <c r="E77" s="63">
        <f t="shared" si="1"/>
        <v>0.23728813559322035</v>
      </c>
      <c r="F77" s="86"/>
      <c r="G77" s="381"/>
      <c r="H77" s="118"/>
    </row>
    <row r="78" spans="1:8" ht="13" x14ac:dyDescent="0.3">
      <c r="A78" s="10">
        <v>1102</v>
      </c>
      <c r="B78" s="11" t="s">
        <v>216</v>
      </c>
      <c r="C78" s="702">
        <v>1389</v>
      </c>
      <c r="D78" s="95">
        <v>146</v>
      </c>
      <c r="E78" s="63">
        <f t="shared" si="1"/>
        <v>0.10511159107271419</v>
      </c>
      <c r="F78" s="86"/>
      <c r="G78" s="381"/>
      <c r="H78" s="118"/>
    </row>
    <row r="79" spans="1:8" ht="13" x14ac:dyDescent="0.3">
      <c r="A79" s="10">
        <v>1103</v>
      </c>
      <c r="B79" s="11" t="s">
        <v>217</v>
      </c>
      <c r="C79" s="702">
        <v>1060</v>
      </c>
      <c r="D79" s="95">
        <v>67</v>
      </c>
      <c r="E79" s="63">
        <f t="shared" si="1"/>
        <v>6.3207547169811321E-2</v>
      </c>
      <c r="F79" s="86"/>
      <c r="G79" s="381"/>
      <c r="H79" s="118"/>
    </row>
    <row r="80" spans="1:8" ht="13" x14ac:dyDescent="0.3">
      <c r="A80" s="10">
        <v>1104</v>
      </c>
      <c r="B80" s="11" t="s">
        <v>782</v>
      </c>
      <c r="C80" s="702">
        <v>1095</v>
      </c>
      <c r="D80" s="95">
        <v>167</v>
      </c>
      <c r="E80" s="63">
        <f t="shared" si="1"/>
        <v>0.15251141552511416</v>
      </c>
      <c r="F80" s="86"/>
      <c r="G80" s="381"/>
      <c r="H80" s="118"/>
    </row>
    <row r="81" spans="1:8" ht="13" x14ac:dyDescent="0.3">
      <c r="A81" s="10">
        <v>1201</v>
      </c>
      <c r="B81" s="11" t="s">
        <v>218</v>
      </c>
      <c r="C81" s="702">
        <v>856</v>
      </c>
      <c r="D81" s="95">
        <v>82</v>
      </c>
      <c r="E81" s="63">
        <f t="shared" si="1"/>
        <v>9.5794392523364483E-2</v>
      </c>
      <c r="F81" s="86"/>
      <c r="G81" s="381"/>
      <c r="H81" s="118"/>
    </row>
    <row r="82" spans="1:8" ht="13" x14ac:dyDescent="0.3">
      <c r="A82" s="10">
        <v>1202</v>
      </c>
      <c r="B82" s="11" t="s">
        <v>219</v>
      </c>
      <c r="C82" s="702">
        <v>634</v>
      </c>
      <c r="D82" s="95">
        <v>5</v>
      </c>
      <c r="E82" s="63">
        <f t="shared" si="1"/>
        <v>7.8864353312302835E-3</v>
      </c>
      <c r="F82" s="86"/>
      <c r="G82" s="381"/>
      <c r="H82" s="118"/>
    </row>
    <row r="83" spans="1:8" ht="13" x14ac:dyDescent="0.3">
      <c r="A83" s="10">
        <v>1203</v>
      </c>
      <c r="B83" s="11" t="s">
        <v>220</v>
      </c>
      <c r="C83" s="702">
        <v>1327</v>
      </c>
      <c r="D83" s="95">
        <v>129</v>
      </c>
      <c r="E83" s="63">
        <f t="shared" si="1"/>
        <v>9.7211755840241151E-2</v>
      </c>
      <c r="F83" s="86"/>
      <c r="G83" s="381"/>
      <c r="H83" s="118"/>
    </row>
    <row r="84" spans="1:8" ht="13" x14ac:dyDescent="0.3">
      <c r="A84" s="10">
        <v>1204</v>
      </c>
      <c r="B84" s="11" t="s">
        <v>746</v>
      </c>
      <c r="C84" s="702">
        <v>1511</v>
      </c>
      <c r="D84" s="95">
        <v>215</v>
      </c>
      <c r="E84" s="63">
        <f t="shared" si="1"/>
        <v>0.14228987425545997</v>
      </c>
      <c r="F84" s="86"/>
      <c r="G84" s="381"/>
      <c r="H84" s="118"/>
    </row>
    <row r="85" spans="1:8" ht="13" x14ac:dyDescent="0.3">
      <c r="A85" s="10">
        <v>1205</v>
      </c>
      <c r="B85" s="11" t="s">
        <v>747</v>
      </c>
      <c r="C85" s="702">
        <v>1355</v>
      </c>
      <c r="D85" s="95">
        <v>111</v>
      </c>
      <c r="E85" s="63">
        <f t="shared" si="1"/>
        <v>8.1918819188191883E-2</v>
      </c>
      <c r="F85" s="86"/>
      <c r="G85" s="381"/>
      <c r="H85" s="118"/>
    </row>
    <row r="86" spans="1:8" ht="13" x14ac:dyDescent="0.3">
      <c r="A86" s="10">
        <v>1301</v>
      </c>
      <c r="B86" s="11" t="s">
        <v>221</v>
      </c>
      <c r="C86" s="702">
        <v>1227</v>
      </c>
      <c r="D86" s="95">
        <v>147</v>
      </c>
      <c r="E86" s="63">
        <f t="shared" si="1"/>
        <v>0.11980440097799511</v>
      </c>
      <c r="F86" s="86"/>
      <c r="G86" s="381"/>
      <c r="H86" s="118"/>
    </row>
    <row r="87" spans="1:8" ht="13" x14ac:dyDescent="0.3">
      <c r="A87" s="10">
        <v>1302</v>
      </c>
      <c r="B87" s="11" t="s">
        <v>222</v>
      </c>
      <c r="C87" s="702">
        <v>866</v>
      </c>
      <c r="D87" s="95">
        <v>298</v>
      </c>
      <c r="E87" s="63">
        <f t="shared" si="1"/>
        <v>0.34411085450346418</v>
      </c>
      <c r="F87" s="119">
        <v>45</v>
      </c>
      <c r="G87" s="95">
        <v>106</v>
      </c>
      <c r="H87" s="118">
        <v>128</v>
      </c>
    </row>
    <row r="88" spans="1:8" ht="13" x14ac:dyDescent="0.3">
      <c r="A88" s="10">
        <v>1303</v>
      </c>
      <c r="B88" s="11" t="s">
        <v>223</v>
      </c>
      <c r="C88" s="702">
        <v>1254</v>
      </c>
      <c r="D88" s="95">
        <v>147</v>
      </c>
      <c r="E88" s="63">
        <f t="shared" si="1"/>
        <v>0.11722488038277512</v>
      </c>
      <c r="F88" s="86"/>
      <c r="G88" s="381"/>
      <c r="H88" s="118"/>
    </row>
    <row r="89" spans="1:8" ht="13" x14ac:dyDescent="0.3">
      <c r="A89" s="10">
        <v>1304</v>
      </c>
      <c r="B89" s="11" t="s">
        <v>224</v>
      </c>
      <c r="C89" s="702">
        <v>1205</v>
      </c>
      <c r="D89" s="95">
        <v>247</v>
      </c>
      <c r="E89" s="63">
        <f t="shared" si="1"/>
        <v>0.20497925311203319</v>
      </c>
      <c r="F89" s="86"/>
      <c r="G89" s="381"/>
      <c r="H89" s="118"/>
    </row>
    <row r="90" spans="1:8" ht="13" x14ac:dyDescent="0.3">
      <c r="A90" s="10">
        <v>1305</v>
      </c>
      <c r="B90" s="11" t="s">
        <v>225</v>
      </c>
      <c r="C90" s="702">
        <v>1292</v>
      </c>
      <c r="D90" s="95">
        <v>545</v>
      </c>
      <c r="E90" s="63">
        <f t="shared" si="1"/>
        <v>0.42182662538699689</v>
      </c>
      <c r="F90" s="119">
        <v>40</v>
      </c>
      <c r="G90" s="95">
        <v>162</v>
      </c>
      <c r="H90" s="118">
        <v>323</v>
      </c>
    </row>
    <row r="91" spans="1:8" ht="13" x14ac:dyDescent="0.3">
      <c r="A91" s="10">
        <v>1306</v>
      </c>
      <c r="B91" s="11" t="s">
        <v>226</v>
      </c>
      <c r="C91" s="702">
        <v>962</v>
      </c>
      <c r="D91" s="95">
        <v>392</v>
      </c>
      <c r="E91" s="63">
        <f t="shared" si="1"/>
        <v>0.40748440748440751</v>
      </c>
      <c r="F91" s="119">
        <v>15</v>
      </c>
      <c r="G91" s="95">
        <v>165</v>
      </c>
      <c r="H91" s="118">
        <v>200</v>
      </c>
    </row>
    <row r="92" spans="1:8" ht="13" x14ac:dyDescent="0.3">
      <c r="A92" s="10">
        <v>1307</v>
      </c>
      <c r="B92" s="11" t="s">
        <v>748</v>
      </c>
      <c r="C92" s="702">
        <v>1538</v>
      </c>
      <c r="D92" s="95">
        <v>189</v>
      </c>
      <c r="E92" s="63">
        <f t="shared" si="1"/>
        <v>0.12288686605981794</v>
      </c>
      <c r="F92" s="86"/>
      <c r="G92" s="381"/>
      <c r="H92" s="118"/>
    </row>
    <row r="93" spans="1:8" ht="13" x14ac:dyDescent="0.3">
      <c r="A93" s="10">
        <v>1308</v>
      </c>
      <c r="B93" s="11" t="s">
        <v>749</v>
      </c>
      <c r="C93" s="702">
        <v>907</v>
      </c>
      <c r="D93" s="95">
        <v>29</v>
      </c>
      <c r="E93" s="63">
        <f t="shared" si="1"/>
        <v>3.1973539140022052E-2</v>
      </c>
      <c r="F93" s="119">
        <v>5</v>
      </c>
      <c r="G93" s="95">
        <v>12</v>
      </c>
      <c r="H93" s="118">
        <v>9</v>
      </c>
    </row>
    <row r="94" spans="1:8" ht="13" x14ac:dyDescent="0.3">
      <c r="A94" s="10">
        <v>1401</v>
      </c>
      <c r="B94" s="11" t="s">
        <v>227</v>
      </c>
      <c r="C94" s="702">
        <v>1269</v>
      </c>
      <c r="D94" s="95">
        <v>461</v>
      </c>
      <c r="E94" s="63">
        <f t="shared" si="1"/>
        <v>0.36327817178881011</v>
      </c>
      <c r="F94" s="119">
        <v>62</v>
      </c>
      <c r="G94" s="95">
        <v>246</v>
      </c>
      <c r="H94" s="118">
        <v>98</v>
      </c>
    </row>
    <row r="95" spans="1:8" ht="13" x14ac:dyDescent="0.3">
      <c r="A95" s="10">
        <v>1402</v>
      </c>
      <c r="B95" s="11" t="s">
        <v>228</v>
      </c>
      <c r="C95" s="702">
        <v>1227</v>
      </c>
      <c r="D95" s="95">
        <v>362</v>
      </c>
      <c r="E95" s="63">
        <f t="shared" si="1"/>
        <v>0.29502852485737574</v>
      </c>
      <c r="F95" s="119">
        <v>11</v>
      </c>
      <c r="G95" s="95">
        <v>165</v>
      </c>
      <c r="H95" s="118">
        <v>172</v>
      </c>
    </row>
    <row r="96" spans="1:8" ht="13" x14ac:dyDescent="0.3">
      <c r="A96" s="10">
        <v>1403</v>
      </c>
      <c r="B96" s="11" t="s">
        <v>229</v>
      </c>
      <c r="C96" s="702">
        <v>490</v>
      </c>
      <c r="D96" s="95">
        <v>220</v>
      </c>
      <c r="E96" s="63">
        <f t="shared" si="1"/>
        <v>0.44897959183673469</v>
      </c>
      <c r="F96" s="119">
        <v>47</v>
      </c>
      <c r="G96" s="95">
        <v>98</v>
      </c>
      <c r="H96" s="118">
        <v>42</v>
      </c>
    </row>
    <row r="97" spans="1:8" ht="13" x14ac:dyDescent="0.3">
      <c r="A97" s="10">
        <v>1404</v>
      </c>
      <c r="B97" s="11" t="s">
        <v>230</v>
      </c>
      <c r="C97" s="702">
        <v>1450</v>
      </c>
      <c r="D97" s="95">
        <v>589</v>
      </c>
      <c r="E97" s="63">
        <f t="shared" si="1"/>
        <v>0.40620689655172415</v>
      </c>
      <c r="F97" s="119">
        <v>50</v>
      </c>
      <c r="G97" s="95">
        <v>284</v>
      </c>
      <c r="H97" s="118">
        <v>220</v>
      </c>
    </row>
    <row r="98" spans="1:8" ht="13" x14ac:dyDescent="0.3">
      <c r="A98" s="10">
        <v>1405</v>
      </c>
      <c r="B98" s="11" t="s">
        <v>231</v>
      </c>
      <c r="C98" s="702">
        <v>1267</v>
      </c>
      <c r="D98" s="95">
        <v>437</v>
      </c>
      <c r="E98" s="63">
        <f t="shared" si="1"/>
        <v>0.34490923441199683</v>
      </c>
      <c r="F98" s="119">
        <v>47</v>
      </c>
      <c r="G98" s="95">
        <v>223</v>
      </c>
      <c r="H98" s="118">
        <v>138</v>
      </c>
    </row>
    <row r="99" spans="1:8" ht="13" x14ac:dyDescent="0.3">
      <c r="A99" s="10">
        <v>1406</v>
      </c>
      <c r="B99" s="11" t="s">
        <v>232</v>
      </c>
      <c r="C99" s="702">
        <v>957</v>
      </c>
      <c r="D99" s="95">
        <v>438</v>
      </c>
      <c r="E99" s="63">
        <f t="shared" si="1"/>
        <v>0.45768025078369906</v>
      </c>
      <c r="F99" s="119">
        <v>32</v>
      </c>
      <c r="G99" s="95">
        <v>158</v>
      </c>
      <c r="H99" s="118">
        <v>226</v>
      </c>
    </row>
    <row r="100" spans="1:8" ht="13" x14ac:dyDescent="0.3">
      <c r="A100" s="10">
        <v>1407</v>
      </c>
      <c r="B100" s="11" t="s">
        <v>233</v>
      </c>
      <c r="C100" s="702">
        <v>1034</v>
      </c>
      <c r="D100" s="95">
        <v>442</v>
      </c>
      <c r="E100" s="63">
        <f t="shared" si="1"/>
        <v>0.42746615087040618</v>
      </c>
      <c r="F100" s="119">
        <v>79</v>
      </c>
      <c r="G100" s="95">
        <v>230</v>
      </c>
      <c r="H100" s="118">
        <v>81</v>
      </c>
    </row>
    <row r="101" spans="1:8" ht="13" x14ac:dyDescent="0.3">
      <c r="A101" s="10">
        <v>1408</v>
      </c>
      <c r="B101" s="11" t="s">
        <v>234</v>
      </c>
      <c r="C101" s="702">
        <v>1254</v>
      </c>
      <c r="D101" s="95">
        <v>415</v>
      </c>
      <c r="E101" s="63">
        <f t="shared" si="1"/>
        <v>0.3309409888357257</v>
      </c>
      <c r="F101" s="119">
        <v>52</v>
      </c>
      <c r="G101" s="95">
        <v>196</v>
      </c>
      <c r="H101" s="118">
        <v>119</v>
      </c>
    </row>
    <row r="102" spans="1:8" ht="13" x14ac:dyDescent="0.3">
      <c r="A102" s="10">
        <v>1409</v>
      </c>
      <c r="B102" s="11" t="s">
        <v>235</v>
      </c>
      <c r="C102" s="702">
        <v>1400</v>
      </c>
      <c r="D102" s="95">
        <v>350</v>
      </c>
      <c r="E102" s="63">
        <f t="shared" si="1"/>
        <v>0.25</v>
      </c>
      <c r="F102" s="119">
        <v>27</v>
      </c>
      <c r="G102" s="95">
        <v>173</v>
      </c>
      <c r="H102" s="118">
        <v>125</v>
      </c>
    </row>
    <row r="103" spans="1:8" ht="13" x14ac:dyDescent="0.3">
      <c r="A103" s="10">
        <v>1501</v>
      </c>
      <c r="B103" s="11" t="s">
        <v>236</v>
      </c>
      <c r="C103" s="702">
        <v>1214</v>
      </c>
      <c r="D103" s="95">
        <v>435</v>
      </c>
      <c r="E103" s="63">
        <f t="shared" si="1"/>
        <v>0.35831960461285006</v>
      </c>
      <c r="F103" s="119">
        <v>28</v>
      </c>
      <c r="G103" s="95">
        <v>224</v>
      </c>
      <c r="H103" s="118">
        <v>138</v>
      </c>
    </row>
    <row r="104" spans="1:8" ht="13" x14ac:dyDescent="0.3">
      <c r="A104" s="10">
        <v>1502</v>
      </c>
      <c r="B104" s="11" t="s">
        <v>237</v>
      </c>
      <c r="C104" s="702">
        <v>1484</v>
      </c>
      <c r="D104" s="95">
        <v>494</v>
      </c>
      <c r="E104" s="63">
        <f t="shared" si="1"/>
        <v>0.3328840970350404</v>
      </c>
      <c r="F104" s="119">
        <v>58</v>
      </c>
      <c r="G104" s="95">
        <v>258</v>
      </c>
      <c r="H104" s="118">
        <v>136</v>
      </c>
    </row>
    <row r="105" spans="1:8" ht="13" x14ac:dyDescent="0.3">
      <c r="A105" s="10">
        <v>1503</v>
      </c>
      <c r="B105" s="11" t="s">
        <v>238</v>
      </c>
      <c r="C105" s="702">
        <v>963</v>
      </c>
      <c r="D105" s="95">
        <v>139</v>
      </c>
      <c r="E105" s="63">
        <f t="shared" si="1"/>
        <v>0.14434060228452752</v>
      </c>
      <c r="F105" s="86"/>
      <c r="G105" s="381"/>
      <c r="H105" s="118"/>
    </row>
    <row r="106" spans="1:8" ht="13" x14ac:dyDescent="0.3">
      <c r="A106" s="10">
        <v>1504</v>
      </c>
      <c r="B106" s="11" t="s">
        <v>239</v>
      </c>
      <c r="C106" s="702">
        <v>854</v>
      </c>
      <c r="D106" s="95">
        <v>243</v>
      </c>
      <c r="E106" s="63">
        <f t="shared" si="1"/>
        <v>0.28454332552693207</v>
      </c>
      <c r="F106" s="86"/>
      <c r="G106" s="381"/>
      <c r="H106" s="118"/>
    </row>
    <row r="107" spans="1:8" ht="13" x14ac:dyDescent="0.3">
      <c r="A107" s="10">
        <v>1505</v>
      </c>
      <c r="B107" s="11" t="s">
        <v>240</v>
      </c>
      <c r="C107" s="702">
        <v>1409</v>
      </c>
      <c r="D107" s="95">
        <v>475</v>
      </c>
      <c r="E107" s="63">
        <f t="shared" si="1"/>
        <v>0.33711852377572749</v>
      </c>
      <c r="F107" s="119">
        <v>66</v>
      </c>
      <c r="G107" s="95">
        <v>238</v>
      </c>
      <c r="H107" s="118">
        <v>120</v>
      </c>
    </row>
    <row r="108" spans="1:8" ht="13" x14ac:dyDescent="0.3">
      <c r="A108" s="10">
        <v>1506</v>
      </c>
      <c r="B108" s="11" t="s">
        <v>241</v>
      </c>
      <c r="C108" s="702">
        <v>1061</v>
      </c>
      <c r="D108" s="95">
        <v>327</v>
      </c>
      <c r="E108" s="63">
        <f t="shared" si="1"/>
        <v>0.30819981149858622</v>
      </c>
      <c r="F108" s="119">
        <v>33</v>
      </c>
      <c r="G108" s="95">
        <v>169</v>
      </c>
      <c r="H108" s="118">
        <v>107</v>
      </c>
    </row>
    <row r="109" spans="1:8" ht="13" x14ac:dyDescent="0.3">
      <c r="A109" s="10">
        <v>1507</v>
      </c>
      <c r="B109" s="11" t="s">
        <v>242</v>
      </c>
      <c r="C109" s="702">
        <v>722</v>
      </c>
      <c r="D109" s="95">
        <v>263</v>
      </c>
      <c r="E109" s="63">
        <f t="shared" si="1"/>
        <v>0.36426592797783935</v>
      </c>
      <c r="F109" s="119">
        <v>29</v>
      </c>
      <c r="G109" s="95">
        <v>139</v>
      </c>
      <c r="H109" s="118">
        <v>72</v>
      </c>
    </row>
    <row r="110" spans="1:8" ht="13" x14ac:dyDescent="0.3">
      <c r="A110" s="10">
        <v>1508</v>
      </c>
      <c r="B110" s="11" t="s">
        <v>243</v>
      </c>
      <c r="C110" s="702">
        <v>1179</v>
      </c>
      <c r="D110" s="95">
        <v>611</v>
      </c>
      <c r="E110" s="63">
        <f t="shared" si="1"/>
        <v>0.51823579304495337</v>
      </c>
      <c r="F110" s="119">
        <v>107</v>
      </c>
      <c r="G110" s="95">
        <v>285</v>
      </c>
      <c r="H110" s="118">
        <v>138</v>
      </c>
    </row>
    <row r="111" spans="1:8" ht="13" x14ac:dyDescent="0.3">
      <c r="A111" s="10">
        <v>1509</v>
      </c>
      <c r="B111" s="11" t="s">
        <v>244</v>
      </c>
      <c r="C111" s="702">
        <v>1014</v>
      </c>
      <c r="D111" s="95">
        <v>326</v>
      </c>
      <c r="E111" s="63">
        <f t="shared" si="1"/>
        <v>0.32149901380670609</v>
      </c>
      <c r="F111" s="119">
        <v>37</v>
      </c>
      <c r="G111" s="95">
        <v>189</v>
      </c>
      <c r="H111" s="118">
        <v>70</v>
      </c>
    </row>
    <row r="112" spans="1:8" ht="13" x14ac:dyDescent="0.3">
      <c r="A112" s="10">
        <v>1510</v>
      </c>
      <c r="B112" s="11" t="s">
        <v>245</v>
      </c>
      <c r="C112" s="702">
        <v>827</v>
      </c>
      <c r="D112" s="95">
        <v>151</v>
      </c>
      <c r="E112" s="63">
        <f t="shared" si="1"/>
        <v>0.1825876662636034</v>
      </c>
      <c r="F112" s="86"/>
      <c r="G112" s="381"/>
      <c r="H112" s="118"/>
    </row>
    <row r="113" spans="1:8" ht="13" x14ac:dyDescent="0.3">
      <c r="A113" s="10">
        <v>1601</v>
      </c>
      <c r="B113" s="11" t="s">
        <v>246</v>
      </c>
      <c r="C113" s="702">
        <v>1286</v>
      </c>
      <c r="D113" s="95">
        <v>172</v>
      </c>
      <c r="E113" s="63">
        <f t="shared" si="1"/>
        <v>0.13374805598755832</v>
      </c>
      <c r="F113" s="86"/>
      <c r="G113" s="381"/>
      <c r="H113" s="118"/>
    </row>
    <row r="114" spans="1:8" ht="13" x14ac:dyDescent="0.3">
      <c r="A114" s="10">
        <v>1701</v>
      </c>
      <c r="B114" s="11" t="s">
        <v>247</v>
      </c>
      <c r="C114" s="702">
        <v>1529</v>
      </c>
      <c r="D114" s="95">
        <v>237</v>
      </c>
      <c r="E114" s="63">
        <f t="shared" si="1"/>
        <v>0.15500327011118378</v>
      </c>
      <c r="F114" s="86"/>
      <c r="G114" s="381"/>
      <c r="H114" s="118"/>
    </row>
    <row r="115" spans="1:8" ht="13" x14ac:dyDescent="0.3">
      <c r="A115" s="10">
        <v>1702</v>
      </c>
      <c r="B115" s="11" t="s">
        <v>248</v>
      </c>
      <c r="C115" s="702">
        <v>1525</v>
      </c>
      <c r="D115" s="95">
        <v>318</v>
      </c>
      <c r="E115" s="63">
        <f t="shared" si="1"/>
        <v>0.20852459016393443</v>
      </c>
      <c r="F115" s="86"/>
      <c r="G115" s="381"/>
      <c r="H115" s="118"/>
    </row>
    <row r="116" spans="1:8" ht="13" x14ac:dyDescent="0.3">
      <c r="A116" s="10">
        <v>1703</v>
      </c>
      <c r="B116" s="11" t="s">
        <v>249</v>
      </c>
      <c r="C116" s="702">
        <v>1158</v>
      </c>
      <c r="D116" s="95">
        <v>218</v>
      </c>
      <c r="E116" s="63">
        <f t="shared" si="1"/>
        <v>0.18825561312607944</v>
      </c>
      <c r="F116" s="86"/>
      <c r="G116" s="381"/>
      <c r="H116" s="118"/>
    </row>
    <row r="117" spans="1:8" ht="13" x14ac:dyDescent="0.3">
      <c r="A117" s="10">
        <v>1801</v>
      </c>
      <c r="B117" s="11" t="s">
        <v>250</v>
      </c>
      <c r="C117" s="702">
        <v>1037</v>
      </c>
      <c r="D117" s="95">
        <v>164</v>
      </c>
      <c r="E117" s="63">
        <f t="shared" si="1"/>
        <v>0.15814850530376084</v>
      </c>
      <c r="F117" s="86"/>
      <c r="G117" s="381"/>
      <c r="H117" s="118"/>
    </row>
    <row r="118" spans="1:8" ht="13" x14ac:dyDescent="0.3">
      <c r="A118" s="10">
        <v>1802</v>
      </c>
      <c r="B118" s="11" t="s">
        <v>251</v>
      </c>
      <c r="C118" s="702">
        <v>766</v>
      </c>
      <c r="D118" s="95">
        <v>79</v>
      </c>
      <c r="E118" s="63">
        <f t="shared" si="1"/>
        <v>0.10313315926892951</v>
      </c>
      <c r="F118" s="86"/>
      <c r="G118" s="381"/>
      <c r="H118" s="118"/>
    </row>
    <row r="119" spans="1:8" ht="13" x14ac:dyDescent="0.3">
      <c r="A119" s="10">
        <v>1901</v>
      </c>
      <c r="B119" s="11" t="s">
        <v>252</v>
      </c>
      <c r="C119" s="702">
        <v>978</v>
      </c>
      <c r="D119" s="95">
        <v>242</v>
      </c>
      <c r="E119" s="63">
        <f t="shared" si="1"/>
        <v>0.2474437627811861</v>
      </c>
      <c r="F119" s="119"/>
      <c r="G119" s="382"/>
      <c r="H119" s="114"/>
    </row>
    <row r="120" spans="1:8" ht="13" x14ac:dyDescent="0.3">
      <c r="A120" s="10">
        <v>1902</v>
      </c>
      <c r="B120" s="11" t="s">
        <v>253</v>
      </c>
      <c r="C120" s="702">
        <v>1278</v>
      </c>
      <c r="D120" s="95">
        <v>421</v>
      </c>
      <c r="E120" s="63">
        <f t="shared" si="1"/>
        <v>0.32942097026604067</v>
      </c>
      <c r="F120" s="119"/>
      <c r="G120" s="382"/>
      <c r="H120" s="114"/>
    </row>
    <row r="121" spans="1:8" ht="13" x14ac:dyDescent="0.3">
      <c r="A121" s="10">
        <v>1903</v>
      </c>
      <c r="B121" s="11" t="s">
        <v>254</v>
      </c>
      <c r="C121" s="702">
        <v>1274</v>
      </c>
      <c r="D121" s="95">
        <v>255</v>
      </c>
      <c r="E121" s="63">
        <f t="shared" si="1"/>
        <v>0.20015698587127159</v>
      </c>
      <c r="F121" s="119"/>
      <c r="G121" s="382"/>
      <c r="H121" s="114"/>
    </row>
    <row r="122" spans="1:8" ht="13" x14ac:dyDescent="0.3">
      <c r="A122" s="10">
        <v>1904</v>
      </c>
      <c r="B122" s="11" t="s">
        <v>255</v>
      </c>
      <c r="C122" s="702">
        <v>433</v>
      </c>
      <c r="D122" s="95">
        <v>26</v>
      </c>
      <c r="E122" s="63">
        <f t="shared" si="1"/>
        <v>6.0046189376443418E-2</v>
      </c>
      <c r="F122" s="86"/>
      <c r="G122" s="381"/>
      <c r="H122" s="118"/>
    </row>
    <row r="123" spans="1:8" ht="13" x14ac:dyDescent="0.3">
      <c r="A123" s="10">
        <v>2001</v>
      </c>
      <c r="B123" s="11" t="s">
        <v>256</v>
      </c>
      <c r="C123" s="702">
        <v>1230</v>
      </c>
      <c r="D123" s="95">
        <v>150</v>
      </c>
      <c r="E123" s="63">
        <f t="shared" si="1"/>
        <v>0.12195121951219512</v>
      </c>
      <c r="F123" s="119"/>
      <c r="G123" s="382"/>
      <c r="H123" s="114"/>
    </row>
    <row r="124" spans="1:8" ht="13" x14ac:dyDescent="0.3">
      <c r="A124" s="10">
        <v>2002</v>
      </c>
      <c r="B124" s="11" t="s">
        <v>257</v>
      </c>
      <c r="C124" s="702">
        <v>1064</v>
      </c>
      <c r="D124" s="95">
        <v>154</v>
      </c>
      <c r="E124" s="63">
        <f t="shared" si="1"/>
        <v>0.14473684210526316</v>
      </c>
      <c r="F124" s="119"/>
      <c r="G124" s="382"/>
      <c r="H124" s="114"/>
    </row>
    <row r="125" spans="1:8" ht="13" x14ac:dyDescent="0.3">
      <c r="A125" s="10">
        <v>2003</v>
      </c>
      <c r="B125" s="11" t="s">
        <v>258</v>
      </c>
      <c r="C125" s="702">
        <v>1511</v>
      </c>
      <c r="D125" s="95">
        <v>338</v>
      </c>
      <c r="E125" s="63">
        <f t="shared" si="1"/>
        <v>0.22369291859695567</v>
      </c>
      <c r="F125" s="119"/>
      <c r="G125" s="382"/>
      <c r="H125" s="114"/>
    </row>
    <row r="126" spans="1:8" ht="13" x14ac:dyDescent="0.3">
      <c r="A126" s="10">
        <v>2004</v>
      </c>
      <c r="B126" s="11" t="s">
        <v>259</v>
      </c>
      <c r="C126" s="702">
        <v>1431</v>
      </c>
      <c r="D126" s="95">
        <v>281</v>
      </c>
      <c r="E126" s="63">
        <f t="shared" si="1"/>
        <v>0.19636617749825297</v>
      </c>
      <c r="F126" s="119"/>
      <c r="G126" s="382"/>
      <c r="H126" s="114"/>
    </row>
    <row r="127" spans="1:8" ht="13" x14ac:dyDescent="0.3">
      <c r="A127" s="10">
        <v>2005</v>
      </c>
      <c r="B127" s="11" t="s">
        <v>753</v>
      </c>
      <c r="C127" s="702">
        <v>1113</v>
      </c>
      <c r="D127" s="95">
        <v>87</v>
      </c>
      <c r="E127" s="63">
        <f t="shared" si="1"/>
        <v>7.8167115902964962E-2</v>
      </c>
      <c r="F127" s="119"/>
      <c r="G127" s="382"/>
      <c r="H127" s="114"/>
    </row>
    <row r="128" spans="1:8" ht="13" x14ac:dyDescent="0.3">
      <c r="A128" s="10">
        <v>2101</v>
      </c>
      <c r="B128" s="11" t="s">
        <v>260</v>
      </c>
      <c r="C128" s="702">
        <v>583</v>
      </c>
      <c r="D128" s="95">
        <v>92</v>
      </c>
      <c r="E128" s="63">
        <f t="shared" si="1"/>
        <v>0.15780445969125215</v>
      </c>
      <c r="F128" s="119"/>
      <c r="G128" s="382"/>
      <c r="H128" s="114"/>
    </row>
    <row r="129" spans="1:8" ht="13" x14ac:dyDescent="0.3">
      <c r="A129" s="10">
        <v>2102</v>
      </c>
      <c r="B129" s="11" t="s">
        <v>261</v>
      </c>
      <c r="C129" s="702">
        <v>862</v>
      </c>
      <c r="D129" s="95">
        <v>70</v>
      </c>
      <c r="E129" s="63">
        <f t="shared" si="1"/>
        <v>8.1206496519721574E-2</v>
      </c>
      <c r="F129" s="86"/>
      <c r="G129" s="381"/>
      <c r="H129" s="118"/>
    </row>
    <row r="130" spans="1:8" ht="13" x14ac:dyDescent="0.3">
      <c r="A130" s="10">
        <v>2103</v>
      </c>
      <c r="B130" s="11" t="s">
        <v>262</v>
      </c>
      <c r="C130" s="702">
        <v>1123</v>
      </c>
      <c r="D130" s="95">
        <v>117</v>
      </c>
      <c r="E130" s="63">
        <f t="shared" si="1"/>
        <v>0.10418521816562779</v>
      </c>
      <c r="F130" s="119"/>
      <c r="G130" s="382"/>
      <c r="H130" s="114"/>
    </row>
    <row r="131" spans="1:8" ht="13" x14ac:dyDescent="0.3">
      <c r="A131" s="10">
        <v>2104</v>
      </c>
      <c r="B131" s="11" t="s">
        <v>263</v>
      </c>
      <c r="C131" s="702">
        <v>905</v>
      </c>
      <c r="D131" s="95">
        <v>123</v>
      </c>
      <c r="E131" s="63">
        <f t="shared" si="1"/>
        <v>0.13591160220994475</v>
      </c>
      <c r="F131" s="119"/>
      <c r="G131" s="382"/>
      <c r="H131" s="114"/>
    </row>
    <row r="132" spans="1:8" ht="13" x14ac:dyDescent="0.3">
      <c r="A132" s="10">
        <v>2105</v>
      </c>
      <c r="B132" s="11" t="s">
        <v>754</v>
      </c>
      <c r="C132" s="702">
        <v>804</v>
      </c>
      <c r="D132" s="95">
        <v>88</v>
      </c>
      <c r="E132" s="63">
        <f t="shared" si="1"/>
        <v>0.10945273631840796</v>
      </c>
      <c r="F132" s="86"/>
      <c r="G132" s="381"/>
      <c r="H132" s="118"/>
    </row>
    <row r="133" spans="1:8" ht="13" x14ac:dyDescent="0.3">
      <c r="A133" s="10">
        <v>2201</v>
      </c>
      <c r="B133" s="11" t="s">
        <v>264</v>
      </c>
      <c r="C133" s="702">
        <v>1412</v>
      </c>
      <c r="D133" s="95">
        <v>409</v>
      </c>
      <c r="E133" s="63">
        <f t="shared" si="1"/>
        <v>0.28966005665722377</v>
      </c>
      <c r="F133" s="119">
        <v>26</v>
      </c>
      <c r="G133" s="95">
        <v>215</v>
      </c>
      <c r="H133" s="118">
        <v>132</v>
      </c>
    </row>
    <row r="134" spans="1:8" ht="13" x14ac:dyDescent="0.3">
      <c r="A134" s="10">
        <v>2202</v>
      </c>
      <c r="B134" s="11" t="s">
        <v>265</v>
      </c>
      <c r="C134" s="702">
        <v>1130</v>
      </c>
      <c r="D134" s="95">
        <v>185</v>
      </c>
      <c r="E134" s="63">
        <f t="shared" si="1"/>
        <v>0.16371681415929204</v>
      </c>
      <c r="F134" s="86"/>
      <c r="G134" s="381"/>
      <c r="H134" s="118"/>
    </row>
    <row r="135" spans="1:8" ht="13" x14ac:dyDescent="0.3">
      <c r="A135" s="10">
        <v>2203</v>
      </c>
      <c r="B135" s="11" t="s">
        <v>266</v>
      </c>
      <c r="C135" s="702">
        <v>1378</v>
      </c>
      <c r="D135" s="95">
        <v>105</v>
      </c>
      <c r="E135" s="63">
        <f t="shared" ref="E135:E198" si="2">SUM(D135/C135)</f>
        <v>7.6197387518142229E-2</v>
      </c>
      <c r="F135" s="86"/>
      <c r="G135" s="381"/>
      <c r="H135" s="118"/>
    </row>
    <row r="136" spans="1:8" ht="13" x14ac:dyDescent="0.3">
      <c r="A136" s="10">
        <v>2301</v>
      </c>
      <c r="B136" s="11" t="s">
        <v>267</v>
      </c>
      <c r="C136" s="702">
        <v>1550</v>
      </c>
      <c r="D136" s="95">
        <v>510</v>
      </c>
      <c r="E136" s="63">
        <f t="shared" si="2"/>
        <v>0.32903225806451614</v>
      </c>
      <c r="F136" s="119">
        <v>56</v>
      </c>
      <c r="G136" s="95">
        <v>242</v>
      </c>
      <c r="H136" s="118">
        <v>173</v>
      </c>
    </row>
    <row r="137" spans="1:8" ht="13" x14ac:dyDescent="0.3">
      <c r="A137" s="10">
        <v>2302</v>
      </c>
      <c r="B137" s="11" t="s">
        <v>268</v>
      </c>
      <c r="C137" s="702">
        <v>1596</v>
      </c>
      <c r="D137" s="95">
        <v>146</v>
      </c>
      <c r="E137" s="63">
        <f t="shared" si="2"/>
        <v>9.1478696741854632E-2</v>
      </c>
      <c r="F137" s="119">
        <v>14</v>
      </c>
      <c r="G137" s="95">
        <v>73</v>
      </c>
      <c r="H137" s="118">
        <v>53</v>
      </c>
    </row>
    <row r="138" spans="1:8" ht="13" x14ac:dyDescent="0.3">
      <c r="A138" s="10">
        <v>2303</v>
      </c>
      <c r="B138" s="11" t="s">
        <v>269</v>
      </c>
      <c r="C138" s="702">
        <v>889</v>
      </c>
      <c r="D138" s="95">
        <v>414</v>
      </c>
      <c r="E138" s="63">
        <f t="shared" si="2"/>
        <v>0.46569178852643417</v>
      </c>
      <c r="F138" s="119">
        <v>26</v>
      </c>
      <c r="G138" s="95">
        <v>241</v>
      </c>
      <c r="H138" s="118">
        <v>103</v>
      </c>
    </row>
    <row r="139" spans="1:8" ht="13" x14ac:dyDescent="0.3">
      <c r="A139" s="10">
        <v>2304</v>
      </c>
      <c r="B139" s="11" t="s">
        <v>270</v>
      </c>
      <c r="C139" s="702">
        <v>1184</v>
      </c>
      <c r="D139" s="95">
        <v>501</v>
      </c>
      <c r="E139" s="63">
        <f t="shared" si="2"/>
        <v>0.42314189189189189</v>
      </c>
      <c r="F139" s="119">
        <v>41</v>
      </c>
      <c r="G139" s="95">
        <v>310</v>
      </c>
      <c r="H139" s="118">
        <v>103</v>
      </c>
    </row>
    <row r="140" spans="1:8" ht="13" x14ac:dyDescent="0.3">
      <c r="A140" s="10">
        <v>2305</v>
      </c>
      <c r="B140" s="11" t="s">
        <v>271</v>
      </c>
      <c r="C140" s="702">
        <v>1065</v>
      </c>
      <c r="D140" s="95">
        <v>246</v>
      </c>
      <c r="E140" s="63">
        <f t="shared" si="2"/>
        <v>0.23098591549295774</v>
      </c>
      <c r="F140" s="119">
        <v>6</v>
      </c>
      <c r="G140" s="95">
        <v>85</v>
      </c>
      <c r="H140" s="118">
        <v>146</v>
      </c>
    </row>
    <row r="141" spans="1:8" ht="13" x14ac:dyDescent="0.3">
      <c r="A141" s="10">
        <v>2306</v>
      </c>
      <c r="B141" s="11" t="s">
        <v>272</v>
      </c>
      <c r="C141" s="702">
        <v>1291</v>
      </c>
      <c r="D141" s="95">
        <v>397</v>
      </c>
      <c r="E141" s="63">
        <f t="shared" si="2"/>
        <v>0.30751355538342368</v>
      </c>
      <c r="F141" s="119">
        <v>48</v>
      </c>
      <c r="G141" s="95">
        <v>176</v>
      </c>
      <c r="H141" s="118">
        <v>145</v>
      </c>
    </row>
    <row r="142" spans="1:8" ht="13" x14ac:dyDescent="0.3">
      <c r="A142" s="10">
        <v>2307</v>
      </c>
      <c r="B142" s="11" t="s">
        <v>273</v>
      </c>
      <c r="C142" s="702">
        <v>576</v>
      </c>
      <c r="D142" s="95">
        <v>140</v>
      </c>
      <c r="E142" s="63">
        <f t="shared" si="2"/>
        <v>0.24305555555555555</v>
      </c>
      <c r="F142" s="119"/>
      <c r="G142" s="382"/>
      <c r="H142" s="118"/>
    </row>
    <row r="143" spans="1:8" ht="13" x14ac:dyDescent="0.3">
      <c r="A143" s="10">
        <v>2308</v>
      </c>
      <c r="B143" s="11" t="s">
        <v>274</v>
      </c>
      <c r="C143" s="702">
        <v>978</v>
      </c>
      <c r="D143" s="95">
        <v>459</v>
      </c>
      <c r="E143" s="63">
        <f t="shared" si="2"/>
        <v>0.46932515337423314</v>
      </c>
      <c r="F143" s="119"/>
      <c r="G143" s="382"/>
      <c r="H143" s="118"/>
    </row>
    <row r="144" spans="1:8" ht="13" x14ac:dyDescent="0.3">
      <c r="A144" s="10">
        <v>2309</v>
      </c>
      <c r="B144" s="11" t="s">
        <v>275</v>
      </c>
      <c r="C144" s="702">
        <v>967</v>
      </c>
      <c r="D144" s="95">
        <v>362</v>
      </c>
      <c r="E144" s="63">
        <f t="shared" si="2"/>
        <v>0.37435367114788004</v>
      </c>
      <c r="F144" s="119">
        <v>65</v>
      </c>
      <c r="G144" s="95">
        <v>124</v>
      </c>
      <c r="H144" s="118">
        <v>156</v>
      </c>
    </row>
    <row r="145" spans="1:8" ht="13" x14ac:dyDescent="0.3">
      <c r="A145" s="10">
        <v>2310</v>
      </c>
      <c r="B145" s="11" t="s">
        <v>276</v>
      </c>
      <c r="C145" s="702">
        <v>1131</v>
      </c>
      <c r="D145" s="95">
        <v>304</v>
      </c>
      <c r="E145" s="63">
        <f t="shared" si="2"/>
        <v>0.26878868258178601</v>
      </c>
      <c r="F145" s="119">
        <v>59</v>
      </c>
      <c r="G145" s="95">
        <v>99</v>
      </c>
      <c r="H145" s="118">
        <v>120</v>
      </c>
    </row>
    <row r="146" spans="1:8" ht="13" x14ac:dyDescent="0.3">
      <c r="A146" s="10">
        <v>2311</v>
      </c>
      <c r="B146" s="11" t="s">
        <v>277</v>
      </c>
      <c r="C146" s="702">
        <v>1255</v>
      </c>
      <c r="D146" s="95">
        <v>504</v>
      </c>
      <c r="E146" s="63">
        <f t="shared" si="2"/>
        <v>0.40159362549800798</v>
      </c>
      <c r="F146" s="119">
        <v>60</v>
      </c>
      <c r="G146" s="95">
        <v>220</v>
      </c>
      <c r="H146" s="118">
        <v>200</v>
      </c>
    </row>
    <row r="147" spans="1:8" ht="13" x14ac:dyDescent="0.3">
      <c r="A147" s="10">
        <v>2312</v>
      </c>
      <c r="B147" s="11" t="s">
        <v>278</v>
      </c>
      <c r="C147" s="702">
        <v>633</v>
      </c>
      <c r="D147" s="95">
        <v>131</v>
      </c>
      <c r="E147" s="63">
        <f t="shared" si="2"/>
        <v>0.20695102685624012</v>
      </c>
      <c r="F147" s="119">
        <v>18</v>
      </c>
      <c r="G147" s="95">
        <v>39</v>
      </c>
      <c r="H147" s="118">
        <v>70</v>
      </c>
    </row>
    <row r="148" spans="1:8" ht="13" x14ac:dyDescent="0.3">
      <c r="A148" s="10">
        <v>2313</v>
      </c>
      <c r="B148" s="11" t="s">
        <v>279</v>
      </c>
      <c r="C148" s="702">
        <v>1035</v>
      </c>
      <c r="D148" s="95">
        <v>304</v>
      </c>
      <c r="E148" s="63">
        <f t="shared" si="2"/>
        <v>0.29371980676328502</v>
      </c>
      <c r="F148" s="119">
        <v>36</v>
      </c>
      <c r="G148" s="95">
        <v>111</v>
      </c>
      <c r="H148" s="118">
        <v>134</v>
      </c>
    </row>
    <row r="149" spans="1:8" ht="13" x14ac:dyDescent="0.3">
      <c r="A149" s="10">
        <v>2314</v>
      </c>
      <c r="B149" s="11" t="s">
        <v>280</v>
      </c>
      <c r="C149" s="702">
        <v>1213</v>
      </c>
      <c r="D149" s="95">
        <v>417</v>
      </c>
      <c r="E149" s="63">
        <f t="shared" si="2"/>
        <v>0.34377576257213521</v>
      </c>
      <c r="F149" s="119">
        <v>61</v>
      </c>
      <c r="G149" s="95">
        <v>145</v>
      </c>
      <c r="H149" s="118">
        <v>181</v>
      </c>
    </row>
    <row r="150" spans="1:8" ht="13" x14ac:dyDescent="0.3">
      <c r="A150" s="10">
        <v>2315</v>
      </c>
      <c r="B150" s="11" t="s">
        <v>281</v>
      </c>
      <c r="C150" s="702">
        <v>1062</v>
      </c>
      <c r="D150" s="95">
        <v>424</v>
      </c>
      <c r="E150" s="63">
        <f t="shared" si="2"/>
        <v>0.3992467043314501</v>
      </c>
      <c r="F150" s="119"/>
      <c r="G150" s="382"/>
      <c r="H150" s="118"/>
    </row>
    <row r="151" spans="1:8" ht="13" x14ac:dyDescent="0.3">
      <c r="A151" s="10">
        <v>2316</v>
      </c>
      <c r="B151" s="11" t="s">
        <v>282</v>
      </c>
      <c r="C151" s="702">
        <v>1481</v>
      </c>
      <c r="D151" s="95">
        <v>356</v>
      </c>
      <c r="E151" s="63">
        <f t="shared" si="2"/>
        <v>0.24037812288993923</v>
      </c>
      <c r="F151" s="119">
        <v>38</v>
      </c>
      <c r="G151" s="95">
        <v>124</v>
      </c>
      <c r="H151" s="118">
        <v>173</v>
      </c>
    </row>
    <row r="152" spans="1:8" ht="13" x14ac:dyDescent="0.3">
      <c r="A152" s="10">
        <v>2317</v>
      </c>
      <c r="B152" s="11" t="s">
        <v>283</v>
      </c>
      <c r="C152" s="702">
        <v>817</v>
      </c>
      <c r="D152" s="95">
        <v>230</v>
      </c>
      <c r="E152" s="63">
        <f t="shared" si="2"/>
        <v>0.28151774785801714</v>
      </c>
      <c r="F152" s="119">
        <v>63</v>
      </c>
      <c r="G152" s="95">
        <v>62</v>
      </c>
      <c r="H152" s="118">
        <v>81</v>
      </c>
    </row>
    <row r="153" spans="1:8" ht="13" x14ac:dyDescent="0.3">
      <c r="A153" s="10">
        <v>2318</v>
      </c>
      <c r="B153" s="11" t="s">
        <v>284</v>
      </c>
      <c r="C153" s="702">
        <v>658</v>
      </c>
      <c r="D153" s="95">
        <v>182</v>
      </c>
      <c r="E153" s="63">
        <f t="shared" si="2"/>
        <v>0.27659574468085107</v>
      </c>
      <c r="F153" s="119">
        <v>24</v>
      </c>
      <c r="G153" s="95">
        <v>76</v>
      </c>
      <c r="H153" s="118">
        <v>73</v>
      </c>
    </row>
    <row r="154" spans="1:8" ht="13" x14ac:dyDescent="0.3">
      <c r="A154" s="10">
        <v>2401</v>
      </c>
      <c r="B154" s="11" t="s">
        <v>285</v>
      </c>
      <c r="C154" s="702">
        <v>1371</v>
      </c>
      <c r="D154" s="95">
        <v>396</v>
      </c>
      <c r="E154" s="63">
        <f t="shared" si="2"/>
        <v>0.28884026258205692</v>
      </c>
      <c r="F154" s="119">
        <v>16</v>
      </c>
      <c r="G154" s="95">
        <v>106</v>
      </c>
      <c r="H154" s="118">
        <v>267</v>
      </c>
    </row>
    <row r="155" spans="1:8" ht="13" x14ac:dyDescent="0.3">
      <c r="A155" s="10">
        <v>2402</v>
      </c>
      <c r="B155" s="11" t="s">
        <v>286</v>
      </c>
      <c r="C155" s="702">
        <v>1414</v>
      </c>
      <c r="D155" s="95">
        <v>361</v>
      </c>
      <c r="E155" s="63">
        <f t="shared" si="2"/>
        <v>0.25530410183875529</v>
      </c>
      <c r="F155" s="119">
        <v>63</v>
      </c>
      <c r="G155" s="95">
        <v>154</v>
      </c>
      <c r="H155" s="118">
        <v>122</v>
      </c>
    </row>
    <row r="156" spans="1:8" ht="13" x14ac:dyDescent="0.3">
      <c r="A156" s="10">
        <v>2403</v>
      </c>
      <c r="B156" s="11" t="s">
        <v>287</v>
      </c>
      <c r="C156" s="702">
        <v>1494</v>
      </c>
      <c r="D156" s="95">
        <v>214</v>
      </c>
      <c r="E156" s="63">
        <f t="shared" si="2"/>
        <v>0.14323962516733602</v>
      </c>
      <c r="F156" s="119"/>
      <c r="G156" s="382"/>
      <c r="H156" s="118"/>
    </row>
    <row r="157" spans="1:8" ht="13" x14ac:dyDescent="0.3">
      <c r="A157" s="10">
        <v>2404</v>
      </c>
      <c r="B157" s="11" t="s">
        <v>288</v>
      </c>
      <c r="C157" s="702">
        <v>1461</v>
      </c>
      <c r="D157" s="95">
        <v>288</v>
      </c>
      <c r="E157" s="63">
        <f t="shared" si="2"/>
        <v>0.1971252566735113</v>
      </c>
      <c r="F157" s="119"/>
      <c r="G157" s="382"/>
      <c r="H157" s="118"/>
    </row>
    <row r="158" spans="1:8" ht="13" x14ac:dyDescent="0.3">
      <c r="A158" s="10">
        <v>2405</v>
      </c>
      <c r="B158" s="11" t="s">
        <v>289</v>
      </c>
      <c r="C158" s="702">
        <v>917</v>
      </c>
      <c r="D158" s="95">
        <v>36</v>
      </c>
      <c r="E158" s="63">
        <f t="shared" si="2"/>
        <v>3.9258451472191931E-2</v>
      </c>
      <c r="F158" s="119">
        <v>5</v>
      </c>
      <c r="G158" s="95">
        <v>12</v>
      </c>
      <c r="H158" s="118">
        <v>19</v>
      </c>
    </row>
    <row r="159" spans="1:8" ht="13" x14ac:dyDescent="0.3">
      <c r="A159" s="10">
        <v>2406</v>
      </c>
      <c r="B159" s="11" t="s">
        <v>290</v>
      </c>
      <c r="C159" s="702">
        <v>882</v>
      </c>
      <c r="D159" s="95">
        <v>203</v>
      </c>
      <c r="E159" s="63">
        <f t="shared" si="2"/>
        <v>0.23015873015873015</v>
      </c>
      <c r="F159" s="119">
        <v>27</v>
      </c>
      <c r="G159" s="95">
        <v>56</v>
      </c>
      <c r="H159" s="118">
        <v>108</v>
      </c>
    </row>
    <row r="160" spans="1:8" ht="13" x14ac:dyDescent="0.3">
      <c r="A160" s="10">
        <v>2407</v>
      </c>
      <c r="B160" s="11" t="s">
        <v>291</v>
      </c>
      <c r="C160" s="702">
        <v>1358</v>
      </c>
      <c r="D160" s="95">
        <v>330</v>
      </c>
      <c r="E160" s="63">
        <f t="shared" si="2"/>
        <v>0.24300441826215022</v>
      </c>
      <c r="F160" s="119"/>
      <c r="G160" s="382"/>
      <c r="H160" s="118"/>
    </row>
    <row r="161" spans="1:8" ht="13" x14ac:dyDescent="0.3">
      <c r="A161" s="10">
        <v>2408</v>
      </c>
      <c r="B161" s="11" t="s">
        <v>292</v>
      </c>
      <c r="C161" s="702">
        <v>563</v>
      </c>
      <c r="D161" s="95">
        <v>11</v>
      </c>
      <c r="E161" s="63">
        <f t="shared" si="2"/>
        <v>1.9538188277087035E-2</v>
      </c>
      <c r="F161" s="119">
        <v>0</v>
      </c>
      <c r="G161" s="95">
        <v>6</v>
      </c>
      <c r="H161" s="118">
        <v>5</v>
      </c>
    </row>
    <row r="162" spans="1:8" ht="13" x14ac:dyDescent="0.3">
      <c r="A162" s="10">
        <v>2409</v>
      </c>
      <c r="B162" s="11" t="s">
        <v>293</v>
      </c>
      <c r="C162" s="702">
        <v>658</v>
      </c>
      <c r="D162" s="95">
        <v>25</v>
      </c>
      <c r="E162" s="63">
        <f t="shared" si="2"/>
        <v>3.7993920972644375E-2</v>
      </c>
      <c r="F162" s="119">
        <v>0</v>
      </c>
      <c r="G162" s="95">
        <v>7</v>
      </c>
      <c r="H162" s="118">
        <v>18</v>
      </c>
    </row>
    <row r="163" spans="1:8" ht="13" x14ac:dyDescent="0.3">
      <c r="A163" s="10">
        <v>2501</v>
      </c>
      <c r="B163" s="11" t="s">
        <v>294</v>
      </c>
      <c r="C163" s="702">
        <v>1129</v>
      </c>
      <c r="D163" s="95">
        <v>186</v>
      </c>
      <c r="E163" s="63">
        <f t="shared" si="2"/>
        <v>0.16474756421612047</v>
      </c>
      <c r="F163" s="119"/>
      <c r="G163" s="382"/>
      <c r="H163" s="114"/>
    </row>
    <row r="164" spans="1:8" ht="13" x14ac:dyDescent="0.3">
      <c r="A164" s="10">
        <v>2502</v>
      </c>
      <c r="B164" s="11" t="s">
        <v>295</v>
      </c>
      <c r="C164" s="702">
        <v>1151</v>
      </c>
      <c r="D164" s="95">
        <v>94</v>
      </c>
      <c r="E164" s="63">
        <f t="shared" si="2"/>
        <v>8.1668114682884443E-2</v>
      </c>
      <c r="F164" s="119"/>
      <c r="G164" s="382"/>
      <c r="H164" s="114"/>
    </row>
    <row r="165" spans="1:8" ht="13" x14ac:dyDescent="0.3">
      <c r="A165" s="10">
        <v>2503</v>
      </c>
      <c r="B165" s="11" t="s">
        <v>296</v>
      </c>
      <c r="C165" s="702">
        <v>1124</v>
      </c>
      <c r="D165" s="95">
        <v>383</v>
      </c>
      <c r="E165" s="63">
        <f t="shared" si="2"/>
        <v>0.34074733096085408</v>
      </c>
      <c r="F165" s="119"/>
      <c r="G165" s="382"/>
      <c r="H165" s="114"/>
    </row>
    <row r="166" spans="1:8" ht="13" x14ac:dyDescent="0.3">
      <c r="A166" s="10">
        <v>2504</v>
      </c>
      <c r="B166" s="11" t="s">
        <v>297</v>
      </c>
      <c r="C166" s="702">
        <v>1107</v>
      </c>
      <c r="D166" s="95">
        <v>222</v>
      </c>
      <c r="E166" s="63">
        <f t="shared" si="2"/>
        <v>0.20054200542005421</v>
      </c>
      <c r="F166" s="119"/>
      <c r="G166" s="382"/>
      <c r="H166" s="114"/>
    </row>
    <row r="167" spans="1:8" ht="13" x14ac:dyDescent="0.3">
      <c r="A167" s="10">
        <v>2505</v>
      </c>
      <c r="B167" s="11" t="s">
        <v>298</v>
      </c>
      <c r="C167" s="702">
        <v>1225</v>
      </c>
      <c r="D167" s="95">
        <v>318</v>
      </c>
      <c r="E167" s="63">
        <f t="shared" si="2"/>
        <v>0.25959183673469388</v>
      </c>
      <c r="F167" s="119"/>
      <c r="G167" s="382"/>
      <c r="H167" s="114"/>
    </row>
    <row r="168" spans="1:8" ht="13" x14ac:dyDescent="0.3">
      <c r="A168" s="10">
        <v>2506</v>
      </c>
      <c r="B168" s="11" t="s">
        <v>299</v>
      </c>
      <c r="C168" s="702">
        <v>1309</v>
      </c>
      <c r="D168" s="95">
        <v>256</v>
      </c>
      <c r="E168" s="63">
        <f t="shared" si="2"/>
        <v>0.19556913674560733</v>
      </c>
      <c r="F168" s="119"/>
      <c r="G168" s="382"/>
      <c r="H168" s="114"/>
    </row>
    <row r="169" spans="1:8" ht="13" x14ac:dyDescent="0.3">
      <c r="A169" s="10">
        <v>2507</v>
      </c>
      <c r="B169" s="11" t="s">
        <v>300</v>
      </c>
      <c r="C169" s="702">
        <v>612</v>
      </c>
      <c r="D169" s="95">
        <v>125</v>
      </c>
      <c r="E169" s="63">
        <f t="shared" si="2"/>
        <v>0.20424836601307189</v>
      </c>
      <c r="F169" s="119"/>
      <c r="G169" s="382"/>
      <c r="H169" s="114"/>
    </row>
    <row r="170" spans="1:8" ht="13" x14ac:dyDescent="0.3">
      <c r="A170" s="10">
        <v>2508</v>
      </c>
      <c r="B170" s="11" t="s">
        <v>301</v>
      </c>
      <c r="C170" s="702">
        <v>1421</v>
      </c>
      <c r="D170" s="95">
        <v>295</v>
      </c>
      <c r="E170" s="63">
        <f t="shared" si="2"/>
        <v>0.2076002814919071</v>
      </c>
      <c r="F170" s="119"/>
      <c r="G170" s="382"/>
      <c r="H170" s="114"/>
    </row>
    <row r="171" spans="1:8" ht="13" x14ac:dyDescent="0.3">
      <c r="A171" s="10">
        <v>2509</v>
      </c>
      <c r="B171" s="11" t="s">
        <v>302</v>
      </c>
      <c r="C171" s="702">
        <v>1226</v>
      </c>
      <c r="D171" s="95">
        <v>290</v>
      </c>
      <c r="E171" s="63">
        <f t="shared" si="2"/>
        <v>0.2365415986949429</v>
      </c>
      <c r="F171" s="119"/>
      <c r="G171" s="382"/>
      <c r="H171" s="114"/>
    </row>
    <row r="172" spans="1:8" ht="13" x14ac:dyDescent="0.3">
      <c r="A172" s="10">
        <v>2510</v>
      </c>
      <c r="B172" s="11" t="s">
        <v>303</v>
      </c>
      <c r="C172" s="702">
        <v>1189</v>
      </c>
      <c r="D172" s="95">
        <v>186</v>
      </c>
      <c r="E172" s="63">
        <f t="shared" si="2"/>
        <v>0.15643397813288479</v>
      </c>
      <c r="F172" s="119"/>
      <c r="G172" s="382"/>
      <c r="H172" s="114"/>
    </row>
    <row r="173" spans="1:8" ht="13" x14ac:dyDescent="0.3">
      <c r="A173" s="10">
        <v>2511</v>
      </c>
      <c r="B173" s="11" t="s">
        <v>304</v>
      </c>
      <c r="C173" s="702">
        <v>1431</v>
      </c>
      <c r="D173" s="95">
        <v>236</v>
      </c>
      <c r="E173" s="63">
        <f t="shared" si="2"/>
        <v>0.16491963661774983</v>
      </c>
      <c r="F173" s="119"/>
      <c r="G173" s="382"/>
      <c r="H173" s="114"/>
    </row>
    <row r="174" spans="1:8" ht="13" x14ac:dyDescent="0.3">
      <c r="A174" s="10">
        <v>2512</v>
      </c>
      <c r="B174" s="11" t="s">
        <v>755</v>
      </c>
      <c r="C174" s="702">
        <v>864</v>
      </c>
      <c r="D174" s="95">
        <v>79</v>
      </c>
      <c r="E174" s="63">
        <f t="shared" si="2"/>
        <v>9.1435185185185189E-2</v>
      </c>
      <c r="F174" s="119"/>
      <c r="G174" s="382"/>
      <c r="H174" s="114"/>
    </row>
    <row r="175" spans="1:8" ht="13" x14ac:dyDescent="0.3">
      <c r="A175" s="10">
        <v>2601</v>
      </c>
      <c r="B175" s="11" t="s">
        <v>305</v>
      </c>
      <c r="C175" s="702">
        <v>1233</v>
      </c>
      <c r="D175" s="95">
        <v>464</v>
      </c>
      <c r="E175" s="63">
        <f t="shared" si="2"/>
        <v>0.37631792376317924</v>
      </c>
      <c r="F175" s="119">
        <v>127</v>
      </c>
      <c r="G175" s="95">
        <v>131</v>
      </c>
      <c r="H175" s="118">
        <v>129</v>
      </c>
    </row>
    <row r="176" spans="1:8" ht="13" x14ac:dyDescent="0.3">
      <c r="A176" s="10">
        <v>2602</v>
      </c>
      <c r="B176" s="11" t="s">
        <v>306</v>
      </c>
      <c r="C176" s="702">
        <v>1081</v>
      </c>
      <c r="D176" s="95">
        <v>279</v>
      </c>
      <c r="E176" s="63">
        <f t="shared" si="2"/>
        <v>0.25809435707678074</v>
      </c>
      <c r="F176" s="86"/>
      <c r="G176" s="381"/>
      <c r="H176" s="118"/>
    </row>
    <row r="177" spans="1:8" ht="13" x14ac:dyDescent="0.3">
      <c r="A177" s="10">
        <v>2603</v>
      </c>
      <c r="B177" s="11" t="s">
        <v>307</v>
      </c>
      <c r="C177" s="702">
        <v>668</v>
      </c>
      <c r="D177" s="95">
        <v>166</v>
      </c>
      <c r="E177" s="63">
        <f t="shared" si="2"/>
        <v>0.24850299401197604</v>
      </c>
      <c r="F177" s="119">
        <v>34</v>
      </c>
      <c r="G177" s="95">
        <v>41</v>
      </c>
      <c r="H177" s="118">
        <v>68</v>
      </c>
    </row>
    <row r="178" spans="1:8" ht="13" x14ac:dyDescent="0.3">
      <c r="A178" s="10">
        <v>2604</v>
      </c>
      <c r="B178" s="11" t="s">
        <v>308</v>
      </c>
      <c r="C178" s="702">
        <v>1032</v>
      </c>
      <c r="D178" s="95">
        <v>130</v>
      </c>
      <c r="E178" s="63">
        <f t="shared" si="2"/>
        <v>0.12596899224806202</v>
      </c>
      <c r="F178" s="86"/>
      <c r="G178" s="381"/>
      <c r="H178" s="118"/>
    </row>
    <row r="179" spans="1:8" ht="13" x14ac:dyDescent="0.3">
      <c r="A179" s="10">
        <v>2605</v>
      </c>
      <c r="B179" s="11" t="s">
        <v>309</v>
      </c>
      <c r="C179" s="702">
        <v>1235</v>
      </c>
      <c r="D179" s="95">
        <v>149</v>
      </c>
      <c r="E179" s="63">
        <f t="shared" si="2"/>
        <v>0.12064777327935222</v>
      </c>
      <c r="F179" s="86"/>
      <c r="G179" s="381"/>
      <c r="H179" s="118"/>
    </row>
    <row r="180" spans="1:8" ht="13" x14ac:dyDescent="0.3">
      <c r="A180" s="10">
        <v>2606</v>
      </c>
      <c r="B180" s="11" t="s">
        <v>310</v>
      </c>
      <c r="C180" s="702">
        <v>870</v>
      </c>
      <c r="D180" s="95">
        <v>118</v>
      </c>
      <c r="E180" s="63">
        <f t="shared" si="2"/>
        <v>0.13563218390804599</v>
      </c>
      <c r="F180" s="119">
        <v>5</v>
      </c>
      <c r="G180" s="95">
        <v>52</v>
      </c>
      <c r="H180" s="118">
        <v>52</v>
      </c>
    </row>
    <row r="181" spans="1:8" ht="13" x14ac:dyDescent="0.3">
      <c r="A181" s="10">
        <v>2607</v>
      </c>
      <c r="B181" s="11" t="s">
        <v>311</v>
      </c>
      <c r="C181" s="702">
        <v>1031</v>
      </c>
      <c r="D181" s="95">
        <v>196</v>
      </c>
      <c r="E181" s="63">
        <f t="shared" si="2"/>
        <v>0.19010669253152279</v>
      </c>
      <c r="F181" s="119">
        <v>60</v>
      </c>
      <c r="G181" s="95">
        <v>46</v>
      </c>
      <c r="H181" s="118">
        <v>62</v>
      </c>
    </row>
    <row r="182" spans="1:8" ht="13" x14ac:dyDescent="0.3">
      <c r="A182" s="10">
        <v>2608</v>
      </c>
      <c r="B182" s="11" t="s">
        <v>312</v>
      </c>
      <c r="C182" s="702">
        <v>901</v>
      </c>
      <c r="D182" s="95">
        <v>35</v>
      </c>
      <c r="E182" s="63">
        <f t="shared" si="2"/>
        <v>3.8845726970033294E-2</v>
      </c>
      <c r="F182" s="86"/>
      <c r="G182" s="381"/>
      <c r="H182" s="118"/>
    </row>
    <row r="183" spans="1:8" ht="13" x14ac:dyDescent="0.3">
      <c r="A183" s="10">
        <v>2609</v>
      </c>
      <c r="B183" s="11" t="s">
        <v>313</v>
      </c>
      <c r="C183" s="702">
        <v>1101</v>
      </c>
      <c r="D183" s="95">
        <v>315</v>
      </c>
      <c r="E183" s="63">
        <f t="shared" si="2"/>
        <v>0.28610354223433243</v>
      </c>
      <c r="F183" s="119">
        <v>77</v>
      </c>
      <c r="G183" s="95">
        <v>71</v>
      </c>
      <c r="H183" s="118">
        <v>116</v>
      </c>
    </row>
    <row r="184" spans="1:8" ht="13" x14ac:dyDescent="0.3">
      <c r="A184" s="10">
        <v>2610</v>
      </c>
      <c r="B184" s="11" t="s">
        <v>314</v>
      </c>
      <c r="C184" s="702">
        <v>1311</v>
      </c>
      <c r="D184" s="95">
        <v>263</v>
      </c>
      <c r="E184" s="63">
        <f t="shared" si="2"/>
        <v>0.20061022120518687</v>
      </c>
      <c r="F184" s="119">
        <v>14</v>
      </c>
      <c r="G184" s="95">
        <v>82</v>
      </c>
      <c r="H184" s="118">
        <v>155</v>
      </c>
    </row>
    <row r="185" spans="1:8" ht="13" x14ac:dyDescent="0.3">
      <c r="A185" s="10">
        <v>2611</v>
      </c>
      <c r="B185" s="11" t="s">
        <v>315</v>
      </c>
      <c r="C185" s="702">
        <v>1297</v>
      </c>
      <c r="D185" s="95">
        <v>321</v>
      </c>
      <c r="E185" s="63">
        <f t="shared" si="2"/>
        <v>0.24749421742482652</v>
      </c>
      <c r="F185" s="119">
        <v>94</v>
      </c>
      <c r="G185" s="95">
        <v>73</v>
      </c>
      <c r="H185" s="118">
        <v>117</v>
      </c>
    </row>
    <row r="186" spans="1:8" ht="13" x14ac:dyDescent="0.3">
      <c r="A186" s="10">
        <v>2612</v>
      </c>
      <c r="B186" s="11" t="s">
        <v>316</v>
      </c>
      <c r="C186" s="702">
        <v>845</v>
      </c>
      <c r="D186" s="95">
        <v>163</v>
      </c>
      <c r="E186" s="63">
        <f t="shared" si="2"/>
        <v>0.19289940828402366</v>
      </c>
      <c r="F186" s="119"/>
      <c r="G186" s="382"/>
      <c r="H186" s="114"/>
    </row>
    <row r="187" spans="1:8" ht="13" x14ac:dyDescent="0.3">
      <c r="A187" s="10">
        <v>2613</v>
      </c>
      <c r="B187" s="11" t="s">
        <v>317</v>
      </c>
      <c r="C187" s="702">
        <v>679</v>
      </c>
      <c r="D187" s="95">
        <v>104</v>
      </c>
      <c r="E187" s="63">
        <f t="shared" si="2"/>
        <v>0.15316642120765833</v>
      </c>
      <c r="F187" s="86"/>
      <c r="G187" s="381"/>
      <c r="H187" s="118"/>
    </row>
    <row r="188" spans="1:8" ht="13" x14ac:dyDescent="0.3">
      <c r="A188" s="10">
        <v>2614</v>
      </c>
      <c r="B188" s="11" t="s">
        <v>318</v>
      </c>
      <c r="C188" s="702">
        <v>1242</v>
      </c>
      <c r="D188" s="95">
        <v>206</v>
      </c>
      <c r="E188" s="63">
        <f t="shared" si="2"/>
        <v>0.16586151368760063</v>
      </c>
      <c r="F188" s="86"/>
      <c r="G188" s="381"/>
      <c r="H188" s="118"/>
    </row>
    <row r="189" spans="1:8" ht="13" x14ac:dyDescent="0.3">
      <c r="A189" s="10">
        <v>2615</v>
      </c>
      <c r="B189" s="11" t="s">
        <v>319</v>
      </c>
      <c r="C189" s="702">
        <v>1156</v>
      </c>
      <c r="D189" s="95">
        <v>412</v>
      </c>
      <c r="E189" s="63">
        <f t="shared" si="2"/>
        <v>0.356401384083045</v>
      </c>
      <c r="F189" s="119">
        <v>88</v>
      </c>
      <c r="G189" s="95">
        <v>133</v>
      </c>
      <c r="H189" s="118">
        <v>138</v>
      </c>
    </row>
    <row r="190" spans="1:8" ht="13" x14ac:dyDescent="0.3">
      <c r="A190" s="10">
        <v>2616</v>
      </c>
      <c r="B190" s="11" t="s">
        <v>320</v>
      </c>
      <c r="C190" s="702">
        <v>1282</v>
      </c>
      <c r="D190" s="95">
        <v>240</v>
      </c>
      <c r="E190" s="63">
        <f t="shared" si="2"/>
        <v>0.18720748829953199</v>
      </c>
      <c r="F190" s="119"/>
      <c r="G190" s="382"/>
      <c r="H190" s="114"/>
    </row>
    <row r="191" spans="1:8" ht="13" x14ac:dyDescent="0.3">
      <c r="A191" s="10">
        <v>2617</v>
      </c>
      <c r="B191" s="11" t="s">
        <v>756</v>
      </c>
      <c r="C191" s="702">
        <v>1273</v>
      </c>
      <c r="D191" s="95">
        <v>105</v>
      </c>
      <c r="E191" s="63">
        <f t="shared" si="2"/>
        <v>8.2482325216025137E-2</v>
      </c>
      <c r="F191" s="86"/>
      <c r="G191" s="381"/>
      <c r="H191" s="118"/>
    </row>
    <row r="192" spans="1:8" ht="13" x14ac:dyDescent="0.3">
      <c r="A192" s="10">
        <v>2618</v>
      </c>
      <c r="B192" s="11" t="s">
        <v>757</v>
      </c>
      <c r="C192" s="702">
        <v>770</v>
      </c>
      <c r="D192" s="95">
        <v>92</v>
      </c>
      <c r="E192" s="63">
        <f t="shared" si="2"/>
        <v>0.11948051948051948</v>
      </c>
      <c r="F192" s="86"/>
      <c r="G192" s="381"/>
      <c r="H192" s="118"/>
    </row>
    <row r="193" spans="1:8" ht="13" x14ac:dyDescent="0.3">
      <c r="A193" s="10">
        <v>2619</v>
      </c>
      <c r="B193" s="11" t="s">
        <v>758</v>
      </c>
      <c r="C193" s="702">
        <v>1002</v>
      </c>
      <c r="D193" s="95">
        <v>188</v>
      </c>
      <c r="E193" s="63">
        <f t="shared" si="2"/>
        <v>0.18762475049900199</v>
      </c>
      <c r="F193" s="119"/>
      <c r="G193" s="382"/>
      <c r="H193" s="114"/>
    </row>
    <row r="194" spans="1:8" ht="13" x14ac:dyDescent="0.3">
      <c r="A194" s="10">
        <v>2811</v>
      </c>
      <c r="B194" s="11" t="s">
        <v>321</v>
      </c>
      <c r="C194" s="702">
        <v>849</v>
      </c>
      <c r="D194" s="95">
        <v>325</v>
      </c>
      <c r="E194" s="63">
        <f t="shared" si="2"/>
        <v>0.38280329799764429</v>
      </c>
      <c r="F194" s="119"/>
      <c r="G194" s="382"/>
      <c r="H194" s="118"/>
    </row>
    <row r="195" spans="1:8" ht="13" x14ac:dyDescent="0.3">
      <c r="A195" s="10">
        <v>2812</v>
      </c>
      <c r="B195" s="11" t="s">
        <v>322</v>
      </c>
      <c r="C195" s="702">
        <v>982</v>
      </c>
      <c r="D195" s="95">
        <v>238</v>
      </c>
      <c r="E195" s="63">
        <f t="shared" si="2"/>
        <v>0.24236252545824846</v>
      </c>
      <c r="F195" s="119"/>
      <c r="G195" s="382"/>
      <c r="H195" s="118"/>
    </row>
    <row r="196" spans="1:8" ht="13" x14ac:dyDescent="0.3">
      <c r="A196" s="10">
        <v>2821</v>
      </c>
      <c r="B196" s="11" t="s">
        <v>323</v>
      </c>
      <c r="C196" s="702">
        <v>705</v>
      </c>
      <c r="D196" s="95">
        <v>270</v>
      </c>
      <c r="E196" s="63">
        <f t="shared" si="2"/>
        <v>0.38297872340425532</v>
      </c>
      <c r="F196" s="119"/>
      <c r="G196" s="382"/>
      <c r="H196" s="118"/>
    </row>
    <row r="197" spans="1:8" ht="13" x14ac:dyDescent="0.3">
      <c r="A197" s="10">
        <v>2822</v>
      </c>
      <c r="B197" s="11" t="s">
        <v>324</v>
      </c>
      <c r="C197" s="702">
        <v>666</v>
      </c>
      <c r="D197" s="95">
        <v>307</v>
      </c>
      <c r="E197" s="63">
        <f t="shared" si="2"/>
        <v>0.46096096096096095</v>
      </c>
      <c r="F197" s="119"/>
      <c r="G197" s="382"/>
      <c r="H197" s="118"/>
    </row>
    <row r="198" spans="1:8" ht="13" x14ac:dyDescent="0.3">
      <c r="A198" s="10">
        <v>2823</v>
      </c>
      <c r="B198" s="11" t="s">
        <v>325</v>
      </c>
      <c r="C198" s="702">
        <v>1277</v>
      </c>
      <c r="D198" s="95">
        <v>442</v>
      </c>
      <c r="E198" s="63">
        <f t="shared" si="2"/>
        <v>0.346123727486296</v>
      </c>
      <c r="F198" s="119"/>
      <c r="G198" s="382"/>
      <c r="H198" s="118"/>
    </row>
    <row r="199" spans="1:8" ht="13" x14ac:dyDescent="0.3">
      <c r="A199" s="10">
        <v>2831</v>
      </c>
      <c r="B199" s="11" t="s">
        <v>326</v>
      </c>
      <c r="C199" s="702">
        <v>812</v>
      </c>
      <c r="D199" s="95">
        <v>296</v>
      </c>
      <c r="E199" s="63">
        <f t="shared" ref="E199:E264" si="3">SUM(D199/C199)</f>
        <v>0.3645320197044335</v>
      </c>
      <c r="F199" s="119"/>
      <c r="G199" s="382"/>
      <c r="H199" s="118"/>
    </row>
    <row r="200" spans="1:8" ht="13" x14ac:dyDescent="0.3">
      <c r="A200" s="10">
        <v>2832</v>
      </c>
      <c r="B200" s="11" t="s">
        <v>327</v>
      </c>
      <c r="C200" s="702">
        <v>801</v>
      </c>
      <c r="D200" s="95">
        <v>351</v>
      </c>
      <c r="E200" s="63">
        <f t="shared" si="3"/>
        <v>0.43820224719101125</v>
      </c>
      <c r="F200" s="119"/>
      <c r="G200" s="382"/>
      <c r="H200" s="118"/>
    </row>
    <row r="201" spans="1:8" ht="13" x14ac:dyDescent="0.3">
      <c r="A201" s="10">
        <v>2841</v>
      </c>
      <c r="B201" s="11" t="s">
        <v>328</v>
      </c>
      <c r="C201" s="702">
        <v>1020</v>
      </c>
      <c r="D201" s="95">
        <v>242</v>
      </c>
      <c r="E201" s="63">
        <f t="shared" si="3"/>
        <v>0.2372549019607843</v>
      </c>
      <c r="F201" s="119"/>
      <c r="G201" s="382"/>
      <c r="H201" s="118"/>
    </row>
    <row r="202" spans="1:8" ht="13" x14ac:dyDescent="0.3">
      <c r="A202" s="10">
        <v>2842</v>
      </c>
      <c r="B202" s="11" t="s">
        <v>780</v>
      </c>
      <c r="C202" s="702">
        <v>969</v>
      </c>
      <c r="D202" s="95">
        <v>406</v>
      </c>
      <c r="E202" s="63">
        <f t="shared" si="3"/>
        <v>0.41898864809081526</v>
      </c>
      <c r="F202" s="119"/>
      <c r="G202" s="382"/>
      <c r="H202" s="118"/>
    </row>
    <row r="203" spans="1:8" ht="13" x14ac:dyDescent="0.3">
      <c r="A203" s="10">
        <v>2851</v>
      </c>
      <c r="B203" s="11" t="s">
        <v>329</v>
      </c>
      <c r="C203" s="702">
        <v>1064</v>
      </c>
      <c r="D203" s="95">
        <v>468</v>
      </c>
      <c r="E203" s="63">
        <f t="shared" si="3"/>
        <v>0.43984962406015038</v>
      </c>
      <c r="F203" s="119"/>
      <c r="G203" s="382"/>
      <c r="H203" s="118"/>
    </row>
    <row r="204" spans="1:8" ht="13" x14ac:dyDescent="0.3">
      <c r="A204" s="10">
        <v>2852</v>
      </c>
      <c r="B204" s="11" t="s">
        <v>330</v>
      </c>
      <c r="C204" s="702">
        <v>860</v>
      </c>
      <c r="D204" s="95">
        <v>286</v>
      </c>
      <c r="E204" s="63">
        <f t="shared" si="3"/>
        <v>0.33255813953488372</v>
      </c>
      <c r="F204" s="119"/>
      <c r="G204" s="382"/>
      <c r="H204" s="118"/>
    </row>
    <row r="205" spans="1:8" ht="13" x14ac:dyDescent="0.3">
      <c r="A205" s="10">
        <v>2911</v>
      </c>
      <c r="B205" s="11" t="s">
        <v>331</v>
      </c>
      <c r="C205" s="702">
        <v>1471</v>
      </c>
      <c r="D205" s="95">
        <v>268</v>
      </c>
      <c r="E205" s="63">
        <f t="shared" si="3"/>
        <v>0.18218898708361658</v>
      </c>
      <c r="F205" s="119"/>
      <c r="G205" s="382"/>
      <c r="H205" s="118"/>
    </row>
    <row r="206" spans="1:8" ht="13" x14ac:dyDescent="0.3">
      <c r="A206" s="10">
        <v>2921</v>
      </c>
      <c r="B206" s="11" t="s">
        <v>332</v>
      </c>
      <c r="C206" s="702">
        <v>1451</v>
      </c>
      <c r="D206" s="95">
        <v>280</v>
      </c>
      <c r="E206" s="63">
        <f t="shared" si="3"/>
        <v>0.19297036526533426</v>
      </c>
      <c r="F206" s="119"/>
      <c r="G206" s="382"/>
      <c r="H206" s="118"/>
    </row>
    <row r="207" spans="1:8" ht="13" x14ac:dyDescent="0.3">
      <c r="A207" s="10">
        <v>2931</v>
      </c>
      <c r="B207" s="11" t="s">
        <v>333</v>
      </c>
      <c r="C207" s="702">
        <v>1358</v>
      </c>
      <c r="D207" s="95">
        <v>234</v>
      </c>
      <c r="E207" s="63">
        <f t="shared" si="3"/>
        <v>0.17231222385861561</v>
      </c>
      <c r="F207" s="119"/>
      <c r="G207" s="382"/>
      <c r="H207" s="118"/>
    </row>
    <row r="208" spans="1:8" ht="13" x14ac:dyDescent="0.3">
      <c r="A208" s="10">
        <v>2941</v>
      </c>
      <c r="B208" s="11" t="s">
        <v>334</v>
      </c>
      <c r="C208" s="702">
        <v>1441</v>
      </c>
      <c r="D208" s="95">
        <v>330</v>
      </c>
      <c r="E208" s="63">
        <f t="shared" si="3"/>
        <v>0.22900763358778625</v>
      </c>
      <c r="F208" s="119"/>
      <c r="G208" s="382"/>
      <c r="H208" s="118"/>
    </row>
    <row r="209" spans="1:8" ht="13" x14ac:dyDescent="0.3">
      <c r="A209" s="10">
        <v>3111</v>
      </c>
      <c r="B209" s="11" t="s">
        <v>335</v>
      </c>
      <c r="C209" s="702">
        <v>985</v>
      </c>
      <c r="D209" s="95">
        <v>250</v>
      </c>
      <c r="E209" s="63">
        <f t="shared" si="3"/>
        <v>0.25380710659898476</v>
      </c>
      <c r="F209" s="119"/>
      <c r="G209" s="382"/>
      <c r="H209" s="118"/>
    </row>
    <row r="210" spans="1:8" ht="13" x14ac:dyDescent="0.3">
      <c r="A210" s="10">
        <v>3121</v>
      </c>
      <c r="B210" s="11" t="s">
        <v>336</v>
      </c>
      <c r="C210" s="702">
        <v>946</v>
      </c>
      <c r="D210" s="95">
        <v>316</v>
      </c>
      <c r="E210" s="63">
        <f t="shared" si="3"/>
        <v>0.33403805496828753</v>
      </c>
      <c r="F210" s="119"/>
      <c r="G210" s="382"/>
      <c r="H210" s="118"/>
    </row>
    <row r="211" spans="1:8" ht="13" x14ac:dyDescent="0.3">
      <c r="A211" s="10">
        <v>3131</v>
      </c>
      <c r="B211" s="11" t="s">
        <v>337</v>
      </c>
      <c r="C211" s="702">
        <v>911</v>
      </c>
      <c r="D211" s="95">
        <v>246</v>
      </c>
      <c r="E211" s="63">
        <f t="shared" si="3"/>
        <v>0.27003293084522501</v>
      </c>
      <c r="F211" s="119"/>
      <c r="G211" s="382"/>
      <c r="H211" s="118"/>
    </row>
    <row r="212" spans="1:8" ht="13" x14ac:dyDescent="0.3">
      <c r="A212" s="10">
        <v>3141</v>
      </c>
      <c r="B212" s="11" t="s">
        <v>338</v>
      </c>
      <c r="C212" s="702">
        <v>1089</v>
      </c>
      <c r="D212" s="95">
        <v>322</v>
      </c>
      <c r="E212" s="63">
        <f t="shared" si="3"/>
        <v>0.29568411386593207</v>
      </c>
      <c r="F212" s="119"/>
      <c r="G212" s="382"/>
      <c r="H212" s="118"/>
    </row>
    <row r="213" spans="1:8" ht="13" x14ac:dyDescent="0.3">
      <c r="A213" s="10">
        <v>3201</v>
      </c>
      <c r="B213" s="11" t="s">
        <v>339</v>
      </c>
      <c r="C213" s="702">
        <v>986</v>
      </c>
      <c r="D213" s="95">
        <v>142</v>
      </c>
      <c r="E213" s="63">
        <f t="shared" si="3"/>
        <v>0.1440162271805274</v>
      </c>
      <c r="F213" s="119"/>
      <c r="G213" s="382"/>
      <c r="H213" s="118"/>
    </row>
    <row r="214" spans="1:8" ht="13" x14ac:dyDescent="0.3">
      <c r="A214" s="10">
        <v>3202</v>
      </c>
      <c r="B214" s="11" t="s">
        <v>340</v>
      </c>
      <c r="C214" s="702">
        <v>997</v>
      </c>
      <c r="D214" s="95">
        <v>234</v>
      </c>
      <c r="E214" s="63">
        <f t="shared" si="3"/>
        <v>0.23470411233701102</v>
      </c>
      <c r="F214" s="119"/>
      <c r="G214" s="382"/>
      <c r="H214" s="118"/>
    </row>
    <row r="215" spans="1:8" ht="13" x14ac:dyDescent="0.3">
      <c r="A215" s="10">
        <v>3203</v>
      </c>
      <c r="B215" s="11" t="s">
        <v>341</v>
      </c>
      <c r="C215" s="702">
        <v>1042</v>
      </c>
      <c r="D215" s="95">
        <v>148</v>
      </c>
      <c r="E215" s="63">
        <f t="shared" si="3"/>
        <v>0.14203454894433781</v>
      </c>
      <c r="F215" s="119"/>
      <c r="G215" s="382"/>
      <c r="H215" s="118"/>
    </row>
    <row r="216" spans="1:8" ht="13" x14ac:dyDescent="0.3">
      <c r="A216" s="10">
        <v>3204</v>
      </c>
      <c r="B216" s="11" t="s">
        <v>342</v>
      </c>
      <c r="C216" s="702">
        <v>1027</v>
      </c>
      <c r="D216" s="95">
        <v>138</v>
      </c>
      <c r="E216" s="63">
        <f t="shared" si="3"/>
        <v>0.13437195715676728</v>
      </c>
      <c r="F216" s="119"/>
      <c r="G216" s="382"/>
      <c r="H216" s="118"/>
    </row>
    <row r="217" spans="1:8" ht="13" x14ac:dyDescent="0.3">
      <c r="A217" s="10">
        <v>3205</v>
      </c>
      <c r="B217" s="11" t="s">
        <v>343</v>
      </c>
      <c r="C217" s="702">
        <v>972</v>
      </c>
      <c r="D217" s="95">
        <v>116</v>
      </c>
      <c r="E217" s="63">
        <f t="shared" si="3"/>
        <v>0.11934156378600823</v>
      </c>
      <c r="F217" s="119"/>
      <c r="G217" s="382"/>
      <c r="H217" s="118"/>
    </row>
    <row r="218" spans="1:8" ht="13" x14ac:dyDescent="0.3">
      <c r="A218" s="10">
        <v>3206</v>
      </c>
      <c r="B218" s="11" t="s">
        <v>344</v>
      </c>
      <c r="C218" s="702">
        <v>569</v>
      </c>
      <c r="D218" s="95">
        <v>105</v>
      </c>
      <c r="E218" s="63">
        <f t="shared" si="3"/>
        <v>0.18453427065026362</v>
      </c>
      <c r="F218" s="119"/>
      <c r="G218" s="382"/>
      <c r="H218" s="118"/>
    </row>
    <row r="219" spans="1:8" ht="13" x14ac:dyDescent="0.3">
      <c r="A219" s="10">
        <v>3207</v>
      </c>
      <c r="B219" s="11" t="s">
        <v>345</v>
      </c>
      <c r="C219" s="702">
        <v>914</v>
      </c>
      <c r="D219" s="95">
        <v>158</v>
      </c>
      <c r="E219" s="63">
        <f t="shared" si="3"/>
        <v>0.17286652078774617</v>
      </c>
      <c r="F219" s="119"/>
      <c r="G219" s="382"/>
      <c r="H219" s="118"/>
    </row>
    <row r="220" spans="1:8" ht="13" x14ac:dyDescent="0.3">
      <c r="A220" s="10">
        <v>3208</v>
      </c>
      <c r="B220" s="11" t="s">
        <v>346</v>
      </c>
      <c r="C220" s="702">
        <v>776</v>
      </c>
      <c r="D220" s="95">
        <v>129</v>
      </c>
      <c r="E220" s="63">
        <f t="shared" si="3"/>
        <v>0.16623711340206185</v>
      </c>
      <c r="F220" s="119"/>
      <c r="G220" s="382"/>
      <c r="H220" s="118"/>
    </row>
    <row r="221" spans="1:8" ht="13" x14ac:dyDescent="0.3">
      <c r="A221" s="10">
        <v>3209</v>
      </c>
      <c r="B221" s="11" t="s">
        <v>347</v>
      </c>
      <c r="C221" s="702">
        <v>987</v>
      </c>
      <c r="D221" s="95">
        <v>243</v>
      </c>
      <c r="E221" s="63">
        <f t="shared" si="3"/>
        <v>0.24620060790273557</v>
      </c>
      <c r="F221" s="119"/>
      <c r="G221" s="382"/>
      <c r="H221" s="118"/>
    </row>
    <row r="222" spans="1:8" ht="13" x14ac:dyDescent="0.3">
      <c r="A222" s="10">
        <v>3210</v>
      </c>
      <c r="B222" s="11" t="s">
        <v>348</v>
      </c>
      <c r="C222" s="702">
        <v>843</v>
      </c>
      <c r="D222" s="95">
        <v>186</v>
      </c>
      <c r="E222" s="63">
        <f t="shared" si="3"/>
        <v>0.2206405693950178</v>
      </c>
      <c r="F222" s="119"/>
      <c r="G222" s="382"/>
      <c r="H222" s="118"/>
    </row>
    <row r="223" spans="1:8" ht="13" x14ac:dyDescent="0.3">
      <c r="A223" s="10">
        <v>3211</v>
      </c>
      <c r="B223" s="11" t="s">
        <v>349</v>
      </c>
      <c r="C223" s="702">
        <v>1165</v>
      </c>
      <c r="D223" s="95">
        <v>123</v>
      </c>
      <c r="E223" s="63">
        <f t="shared" si="3"/>
        <v>0.10557939914163091</v>
      </c>
      <c r="F223" s="119"/>
      <c r="G223" s="382"/>
      <c r="H223" s="118"/>
    </row>
    <row r="224" spans="1:8" ht="13" x14ac:dyDescent="0.3">
      <c r="A224" s="10">
        <v>3212</v>
      </c>
      <c r="B224" s="11" t="s">
        <v>350</v>
      </c>
      <c r="C224" s="702">
        <v>1067</v>
      </c>
      <c r="D224" s="95">
        <v>172</v>
      </c>
      <c r="E224" s="63">
        <f t="shared" si="3"/>
        <v>0.16119962511715089</v>
      </c>
      <c r="F224" s="119"/>
      <c r="G224" s="382"/>
      <c r="H224" s="118"/>
    </row>
    <row r="225" spans="1:8" ht="13" x14ac:dyDescent="0.3">
      <c r="A225" s="10">
        <v>3213</v>
      </c>
      <c r="B225" s="11" t="s">
        <v>351</v>
      </c>
      <c r="C225" s="702">
        <v>1134</v>
      </c>
      <c r="D225" s="95">
        <v>183</v>
      </c>
      <c r="E225" s="63">
        <f t="shared" si="3"/>
        <v>0.16137566137566137</v>
      </c>
      <c r="F225" s="119"/>
      <c r="G225" s="382"/>
      <c r="H225" s="118"/>
    </row>
    <row r="226" spans="1:8" ht="13" x14ac:dyDescent="0.3">
      <c r="A226" s="10">
        <v>3401</v>
      </c>
      <c r="B226" s="11" t="s">
        <v>352</v>
      </c>
      <c r="C226" s="702">
        <v>1396</v>
      </c>
      <c r="D226" s="95">
        <v>254</v>
      </c>
      <c r="E226" s="63">
        <f t="shared" si="3"/>
        <v>0.18194842406876791</v>
      </c>
      <c r="F226" s="119"/>
      <c r="G226" s="382"/>
      <c r="H226" s="114"/>
    </row>
    <row r="227" spans="1:8" ht="13" x14ac:dyDescent="0.3">
      <c r="A227" s="10">
        <v>3402</v>
      </c>
      <c r="B227" s="11" t="s">
        <v>353</v>
      </c>
      <c r="C227" s="702">
        <v>1485</v>
      </c>
      <c r="D227" s="95">
        <v>227</v>
      </c>
      <c r="E227" s="63">
        <f t="shared" si="3"/>
        <v>0.15286195286195287</v>
      </c>
      <c r="F227" s="119"/>
      <c r="G227" s="382"/>
      <c r="H227" s="114"/>
    </row>
    <row r="228" spans="1:8" ht="13" x14ac:dyDescent="0.3">
      <c r="A228" s="10">
        <v>3403</v>
      </c>
      <c r="B228" s="11" t="s">
        <v>354</v>
      </c>
      <c r="C228" s="702">
        <v>1600</v>
      </c>
      <c r="D228" s="95">
        <v>331</v>
      </c>
      <c r="E228" s="63">
        <f t="shared" si="3"/>
        <v>0.206875</v>
      </c>
      <c r="F228" s="119"/>
      <c r="G228" s="382"/>
      <c r="H228" s="114"/>
    </row>
    <row r="229" spans="1:8" ht="13" x14ac:dyDescent="0.3">
      <c r="A229" s="10">
        <v>3404</v>
      </c>
      <c r="B229" s="11" t="s">
        <v>355</v>
      </c>
      <c r="C229" s="702">
        <v>1344</v>
      </c>
      <c r="D229" s="95">
        <v>312</v>
      </c>
      <c r="E229" s="63">
        <f t="shared" si="3"/>
        <v>0.23214285714285715</v>
      </c>
      <c r="F229" s="119"/>
      <c r="G229" s="382"/>
      <c r="H229" s="114"/>
    </row>
    <row r="230" spans="1:8" ht="13" x14ac:dyDescent="0.3">
      <c r="A230" s="10">
        <v>3405</v>
      </c>
      <c r="B230" s="11" t="s">
        <v>356</v>
      </c>
      <c r="C230" s="702">
        <v>1395</v>
      </c>
      <c r="D230" s="95">
        <v>337</v>
      </c>
      <c r="E230" s="63">
        <f t="shared" si="3"/>
        <v>0.24157706093189965</v>
      </c>
      <c r="F230" s="119"/>
      <c r="G230" s="382"/>
      <c r="H230" s="114"/>
    </row>
    <row r="231" spans="1:8" ht="13" x14ac:dyDescent="0.3">
      <c r="A231" s="10">
        <v>3406</v>
      </c>
      <c r="B231" s="11" t="s">
        <v>759</v>
      </c>
      <c r="C231" s="702">
        <v>1236</v>
      </c>
      <c r="D231" s="95">
        <v>309</v>
      </c>
      <c r="E231" s="63">
        <f t="shared" si="3"/>
        <v>0.25</v>
      </c>
      <c r="F231" s="119"/>
      <c r="G231" s="382"/>
      <c r="H231" s="114"/>
    </row>
    <row r="232" spans="1:8" ht="13" x14ac:dyDescent="0.3">
      <c r="A232" s="10">
        <v>3407</v>
      </c>
      <c r="B232" s="11" t="s">
        <v>834</v>
      </c>
      <c r="C232" s="702">
        <v>418</v>
      </c>
      <c r="D232" s="95">
        <v>77</v>
      </c>
      <c r="E232" s="63">
        <f t="shared" si="3"/>
        <v>0.18421052631578946</v>
      </c>
      <c r="F232" s="119"/>
      <c r="G232" s="382"/>
      <c r="H232" s="114"/>
    </row>
    <row r="233" spans="1:8" ht="13" x14ac:dyDescent="0.3">
      <c r="A233" s="10">
        <v>3501</v>
      </c>
      <c r="B233" s="11" t="s">
        <v>357</v>
      </c>
      <c r="C233" s="702">
        <v>708</v>
      </c>
      <c r="D233" s="95">
        <v>281</v>
      </c>
      <c r="E233" s="63">
        <f t="shared" si="3"/>
        <v>0.39689265536723162</v>
      </c>
      <c r="F233" s="119"/>
      <c r="G233" s="382"/>
      <c r="H233" s="118"/>
    </row>
    <row r="234" spans="1:8" ht="13" x14ac:dyDescent="0.3">
      <c r="A234" s="10">
        <v>3502</v>
      </c>
      <c r="B234" s="11" t="s">
        <v>358</v>
      </c>
      <c r="C234" s="702">
        <v>1181</v>
      </c>
      <c r="D234" s="95">
        <v>420</v>
      </c>
      <c r="E234" s="63">
        <f t="shared" si="3"/>
        <v>0.35563082133784929</v>
      </c>
      <c r="F234" s="119"/>
      <c r="G234" s="382"/>
      <c r="H234" s="118"/>
    </row>
    <row r="235" spans="1:8" ht="13" x14ac:dyDescent="0.3">
      <c r="A235" s="10">
        <v>3503</v>
      </c>
      <c r="B235" s="11" t="s">
        <v>359</v>
      </c>
      <c r="C235" s="702">
        <v>881</v>
      </c>
      <c r="D235" s="95">
        <v>312</v>
      </c>
      <c r="E235" s="63">
        <f t="shared" si="3"/>
        <v>0.35414301929625425</v>
      </c>
      <c r="F235" s="119"/>
      <c r="G235" s="382"/>
      <c r="H235" s="118"/>
    </row>
    <row r="236" spans="1:8" ht="13" x14ac:dyDescent="0.3">
      <c r="A236" s="10">
        <v>3504</v>
      </c>
      <c r="B236" s="11" t="s">
        <v>360</v>
      </c>
      <c r="C236" s="702">
        <v>724</v>
      </c>
      <c r="D236" s="95">
        <v>272</v>
      </c>
      <c r="E236" s="63">
        <f t="shared" si="3"/>
        <v>0.37569060773480661</v>
      </c>
      <c r="F236" s="119"/>
      <c r="G236" s="382"/>
      <c r="H236" s="118"/>
    </row>
    <row r="237" spans="1:8" ht="13" x14ac:dyDescent="0.3">
      <c r="A237" s="10">
        <v>3505</v>
      </c>
      <c r="B237" s="11" t="s">
        <v>361</v>
      </c>
      <c r="C237" s="702">
        <v>1024</v>
      </c>
      <c r="D237" s="95">
        <v>255</v>
      </c>
      <c r="E237" s="63">
        <f t="shared" si="3"/>
        <v>0.2490234375</v>
      </c>
      <c r="F237" s="119"/>
      <c r="G237" s="382"/>
      <c r="H237" s="118"/>
    </row>
    <row r="238" spans="1:8" ht="13" x14ac:dyDescent="0.3">
      <c r="A238" s="10">
        <v>3506</v>
      </c>
      <c r="B238" s="11" t="s">
        <v>362</v>
      </c>
      <c r="C238" s="702">
        <v>718</v>
      </c>
      <c r="D238" s="95">
        <v>254</v>
      </c>
      <c r="E238" s="63">
        <f t="shared" si="3"/>
        <v>0.35376044568245124</v>
      </c>
      <c r="F238" s="119"/>
      <c r="G238" s="382"/>
      <c r="H238" s="118"/>
    </row>
    <row r="239" spans="1:8" ht="13" x14ac:dyDescent="0.3">
      <c r="A239" s="10">
        <v>3701</v>
      </c>
      <c r="B239" s="11" t="s">
        <v>363</v>
      </c>
      <c r="C239" s="702">
        <v>757</v>
      </c>
      <c r="D239" s="95">
        <v>341</v>
      </c>
      <c r="E239" s="63">
        <f t="shared" si="3"/>
        <v>0.45046235138705415</v>
      </c>
      <c r="F239" s="119"/>
      <c r="G239" s="382"/>
      <c r="H239" s="118"/>
    </row>
    <row r="240" spans="1:8" ht="13" x14ac:dyDescent="0.3">
      <c r="A240" s="10">
        <v>3702</v>
      </c>
      <c r="B240" s="11" t="s">
        <v>364</v>
      </c>
      <c r="C240" s="702">
        <v>1456</v>
      </c>
      <c r="D240" s="95">
        <v>341</v>
      </c>
      <c r="E240" s="63">
        <f t="shared" si="3"/>
        <v>0.2342032967032967</v>
      </c>
      <c r="F240" s="119"/>
      <c r="G240" s="382"/>
      <c r="H240" s="118"/>
    </row>
    <row r="241" spans="1:8" ht="13" x14ac:dyDescent="0.3">
      <c r="A241" s="10">
        <v>3703</v>
      </c>
      <c r="B241" s="11" t="s">
        <v>365</v>
      </c>
      <c r="C241" s="702">
        <v>1064</v>
      </c>
      <c r="D241" s="95">
        <v>254</v>
      </c>
      <c r="E241" s="63">
        <f t="shared" si="3"/>
        <v>0.2387218045112782</v>
      </c>
      <c r="F241" s="119"/>
      <c r="G241" s="382"/>
      <c r="H241" s="118"/>
    </row>
    <row r="242" spans="1:8" ht="13" x14ac:dyDescent="0.3">
      <c r="A242" s="10">
        <v>3704</v>
      </c>
      <c r="B242" s="11" t="s">
        <v>366</v>
      </c>
      <c r="C242" s="702">
        <v>1017</v>
      </c>
      <c r="D242" s="95">
        <v>202</v>
      </c>
      <c r="E242" s="63">
        <f t="shared" si="3"/>
        <v>0.19862340216322516</v>
      </c>
      <c r="F242" s="119"/>
      <c r="G242" s="382"/>
      <c r="H242" s="118"/>
    </row>
    <row r="243" spans="1:8" ht="13" x14ac:dyDescent="0.3">
      <c r="A243" s="10">
        <v>3705</v>
      </c>
      <c r="B243" s="11" t="s">
        <v>367</v>
      </c>
      <c r="C243" s="702">
        <v>984</v>
      </c>
      <c r="D243" s="95">
        <v>300</v>
      </c>
      <c r="E243" s="63">
        <f t="shared" si="3"/>
        <v>0.3048780487804878</v>
      </c>
      <c r="F243" s="119"/>
      <c r="G243" s="382"/>
      <c r="H243" s="118"/>
    </row>
    <row r="244" spans="1:8" ht="13" x14ac:dyDescent="0.3">
      <c r="A244" s="10">
        <v>3706</v>
      </c>
      <c r="B244" s="11" t="s">
        <v>368</v>
      </c>
      <c r="C244" s="702">
        <v>780</v>
      </c>
      <c r="D244" s="95">
        <v>245</v>
      </c>
      <c r="E244" s="63">
        <f t="shared" si="3"/>
        <v>0.3141025641025641</v>
      </c>
      <c r="F244" s="119"/>
      <c r="G244" s="382"/>
      <c r="H244" s="118"/>
    </row>
    <row r="245" spans="1:8" ht="13" x14ac:dyDescent="0.3">
      <c r="A245" s="10">
        <v>3707</v>
      </c>
      <c r="B245" s="11" t="s">
        <v>369</v>
      </c>
      <c r="C245" s="702">
        <v>610</v>
      </c>
      <c r="D245" s="95">
        <v>292</v>
      </c>
      <c r="E245" s="63">
        <f t="shared" si="3"/>
        <v>0.47868852459016392</v>
      </c>
      <c r="F245" s="119"/>
      <c r="G245" s="382"/>
      <c r="H245" s="118"/>
    </row>
    <row r="246" spans="1:8" ht="13" x14ac:dyDescent="0.3">
      <c r="A246" s="10">
        <v>3801</v>
      </c>
      <c r="B246" s="11" t="s">
        <v>370</v>
      </c>
      <c r="C246" s="702">
        <v>1132</v>
      </c>
      <c r="D246" s="95">
        <v>561</v>
      </c>
      <c r="E246" s="63">
        <f t="shared" si="3"/>
        <v>0.49558303886925797</v>
      </c>
      <c r="F246" s="119"/>
      <c r="G246" s="382"/>
      <c r="H246" s="118"/>
    </row>
    <row r="247" spans="1:8" ht="13" x14ac:dyDescent="0.3">
      <c r="A247" s="10">
        <v>3802</v>
      </c>
      <c r="B247" s="11" t="s">
        <v>371</v>
      </c>
      <c r="C247" s="702">
        <v>781</v>
      </c>
      <c r="D247" s="95">
        <v>345</v>
      </c>
      <c r="E247" s="63">
        <f t="shared" si="3"/>
        <v>0.44174135723431496</v>
      </c>
      <c r="F247" s="119"/>
      <c r="G247" s="382"/>
      <c r="H247" s="118"/>
    </row>
    <row r="248" spans="1:8" ht="13" x14ac:dyDescent="0.3">
      <c r="A248" s="10">
        <v>3803</v>
      </c>
      <c r="B248" s="11" t="s">
        <v>372</v>
      </c>
      <c r="C248" s="702">
        <v>808</v>
      </c>
      <c r="D248" s="95">
        <v>435</v>
      </c>
      <c r="E248" s="63">
        <f t="shared" si="3"/>
        <v>0.5383663366336634</v>
      </c>
      <c r="F248" s="119"/>
      <c r="G248" s="382"/>
      <c r="H248" s="118"/>
    </row>
    <row r="249" spans="1:8" ht="13" x14ac:dyDescent="0.3">
      <c r="A249" s="10">
        <v>3804</v>
      </c>
      <c r="B249" s="11" t="s">
        <v>373</v>
      </c>
      <c r="C249" s="702">
        <v>1211</v>
      </c>
      <c r="D249" s="95">
        <v>665</v>
      </c>
      <c r="E249" s="63">
        <f t="shared" si="3"/>
        <v>0.54913294797687862</v>
      </c>
      <c r="F249" s="119"/>
      <c r="G249" s="382"/>
      <c r="H249" s="118"/>
    </row>
    <row r="250" spans="1:8" ht="13" x14ac:dyDescent="0.3">
      <c r="A250" s="10">
        <v>3805</v>
      </c>
      <c r="B250" s="11" t="s">
        <v>374</v>
      </c>
      <c r="C250" s="702">
        <v>611</v>
      </c>
      <c r="D250" s="95">
        <v>272</v>
      </c>
      <c r="E250" s="63">
        <f t="shared" si="3"/>
        <v>0.44517184942716859</v>
      </c>
      <c r="F250" s="119"/>
      <c r="G250" s="382"/>
      <c r="H250" s="118"/>
    </row>
    <row r="251" spans="1:8" ht="13" x14ac:dyDescent="0.3">
      <c r="A251" s="10">
        <v>3806</v>
      </c>
      <c r="B251" s="11" t="s">
        <v>375</v>
      </c>
      <c r="C251" s="702">
        <v>1112</v>
      </c>
      <c r="D251" s="95">
        <v>538</v>
      </c>
      <c r="E251" s="63">
        <f t="shared" si="3"/>
        <v>0.48381294964028776</v>
      </c>
      <c r="F251" s="119"/>
      <c r="G251" s="382"/>
      <c r="H251" s="118"/>
    </row>
    <row r="252" spans="1:8" ht="13" x14ac:dyDescent="0.3">
      <c r="A252" s="10">
        <v>3807</v>
      </c>
      <c r="B252" s="11" t="s">
        <v>376</v>
      </c>
      <c r="C252" s="702">
        <v>656</v>
      </c>
      <c r="D252" s="95">
        <v>343</v>
      </c>
      <c r="E252" s="63">
        <f t="shared" si="3"/>
        <v>0.52286585365853655</v>
      </c>
      <c r="F252" s="119"/>
      <c r="G252" s="382"/>
      <c r="H252" s="118"/>
    </row>
    <row r="253" spans="1:8" ht="13" x14ac:dyDescent="0.3">
      <c r="A253" s="10">
        <v>3808</v>
      </c>
      <c r="B253" s="11" t="s">
        <v>377</v>
      </c>
      <c r="C253" s="702">
        <v>817</v>
      </c>
      <c r="D253" s="95">
        <v>405</v>
      </c>
      <c r="E253" s="63">
        <f t="shared" si="3"/>
        <v>0.49571603427172584</v>
      </c>
      <c r="F253" s="119"/>
      <c r="G253" s="382"/>
      <c r="H253" s="118"/>
    </row>
    <row r="254" spans="1:8" ht="13" x14ac:dyDescent="0.3">
      <c r="A254" s="10">
        <v>4001</v>
      </c>
      <c r="B254" s="11" t="s">
        <v>378</v>
      </c>
      <c r="C254" s="702">
        <v>1268</v>
      </c>
      <c r="D254" s="95">
        <v>594</v>
      </c>
      <c r="E254" s="63">
        <f t="shared" si="3"/>
        <v>0.46845425867507884</v>
      </c>
      <c r="F254" s="119"/>
      <c r="G254" s="382"/>
      <c r="H254" s="118"/>
    </row>
    <row r="255" spans="1:8" ht="13" x14ac:dyDescent="0.3">
      <c r="A255" s="10">
        <v>4002</v>
      </c>
      <c r="B255" s="11" t="s">
        <v>379</v>
      </c>
      <c r="C255" s="702">
        <v>1172</v>
      </c>
      <c r="D255" s="95">
        <v>530</v>
      </c>
      <c r="E255" s="63">
        <f t="shared" si="3"/>
        <v>0.4522184300341297</v>
      </c>
      <c r="F255" s="119"/>
      <c r="G255" s="382"/>
      <c r="H255" s="118"/>
    </row>
    <row r="256" spans="1:8" ht="13" x14ac:dyDescent="0.3">
      <c r="A256" s="10">
        <v>4003</v>
      </c>
      <c r="B256" s="11" t="s">
        <v>380</v>
      </c>
      <c r="C256" s="702">
        <v>1337</v>
      </c>
      <c r="D256" s="95">
        <v>613</v>
      </c>
      <c r="E256" s="63">
        <f t="shared" si="3"/>
        <v>0.45848915482423336</v>
      </c>
      <c r="F256" s="119"/>
      <c r="G256" s="382"/>
      <c r="H256" s="118"/>
    </row>
    <row r="257" spans="1:8" ht="13" x14ac:dyDescent="0.3">
      <c r="A257" s="10">
        <v>4004</v>
      </c>
      <c r="B257" s="11" t="s">
        <v>381</v>
      </c>
      <c r="C257" s="702">
        <v>617</v>
      </c>
      <c r="D257" s="95">
        <v>285</v>
      </c>
      <c r="E257" s="63">
        <f t="shared" si="3"/>
        <v>0.46191247974068073</v>
      </c>
      <c r="F257" s="119"/>
      <c r="G257" s="382"/>
      <c r="H257" s="118"/>
    </row>
    <row r="258" spans="1:8" ht="13" x14ac:dyDescent="0.3">
      <c r="A258" s="10">
        <v>4005</v>
      </c>
      <c r="B258" s="11" t="s">
        <v>382</v>
      </c>
      <c r="C258" s="702">
        <v>666</v>
      </c>
      <c r="D258" s="95">
        <v>268</v>
      </c>
      <c r="E258" s="63">
        <f t="shared" si="3"/>
        <v>0.40240240240240238</v>
      </c>
      <c r="F258" s="119"/>
      <c r="G258" s="382"/>
      <c r="H258" s="118"/>
    </row>
    <row r="259" spans="1:8" ht="13" x14ac:dyDescent="0.3">
      <c r="A259" s="10">
        <v>4006</v>
      </c>
      <c r="B259" s="11" t="s">
        <v>383</v>
      </c>
      <c r="C259" s="702">
        <v>1025</v>
      </c>
      <c r="D259" s="95">
        <v>435</v>
      </c>
      <c r="E259" s="63">
        <f t="shared" si="3"/>
        <v>0.42439024390243901</v>
      </c>
      <c r="F259" s="119"/>
      <c r="G259" s="382"/>
      <c r="H259" s="118"/>
    </row>
    <row r="260" spans="1:8" ht="13" x14ac:dyDescent="0.3">
      <c r="A260" s="10">
        <v>4007</v>
      </c>
      <c r="B260" s="11" t="s">
        <v>384</v>
      </c>
      <c r="C260" s="702">
        <v>600</v>
      </c>
      <c r="D260" s="95">
        <v>264</v>
      </c>
      <c r="E260" s="63">
        <f t="shared" si="3"/>
        <v>0.44</v>
      </c>
      <c r="F260" s="119"/>
      <c r="G260" s="382"/>
      <c r="H260" s="118"/>
    </row>
    <row r="261" spans="1:8" ht="13" x14ac:dyDescent="0.3">
      <c r="A261" s="10">
        <v>4008</v>
      </c>
      <c r="B261" s="11" t="s">
        <v>385</v>
      </c>
      <c r="C261" s="702">
        <v>1079</v>
      </c>
      <c r="D261" s="95">
        <v>402</v>
      </c>
      <c r="E261" s="63">
        <f t="shared" si="3"/>
        <v>0.37256719184430026</v>
      </c>
      <c r="F261" s="119"/>
      <c r="G261" s="382"/>
      <c r="H261" s="118"/>
    </row>
    <row r="262" spans="1:8" ht="13" x14ac:dyDescent="0.3">
      <c r="A262" s="10">
        <v>4009</v>
      </c>
      <c r="B262" s="11" t="s">
        <v>386</v>
      </c>
      <c r="C262" s="702">
        <v>1029</v>
      </c>
      <c r="D262" s="95">
        <v>443</v>
      </c>
      <c r="E262" s="63">
        <f t="shared" si="3"/>
        <v>0.43051506316812438</v>
      </c>
      <c r="F262" s="119"/>
      <c r="G262" s="382"/>
      <c r="H262" s="118"/>
    </row>
    <row r="263" spans="1:8" ht="13" x14ac:dyDescent="0.3">
      <c r="A263" s="10">
        <v>4111</v>
      </c>
      <c r="B263" s="11" t="s">
        <v>387</v>
      </c>
      <c r="C263" s="702">
        <v>1542</v>
      </c>
      <c r="D263" s="95">
        <v>187</v>
      </c>
      <c r="E263" s="63">
        <f t="shared" si="3"/>
        <v>0.12127107652399481</v>
      </c>
      <c r="F263" s="119"/>
      <c r="G263" s="382"/>
      <c r="H263" s="118"/>
    </row>
    <row r="264" spans="1:8" ht="13" x14ac:dyDescent="0.3">
      <c r="A264" s="10">
        <v>4121</v>
      </c>
      <c r="B264" s="11" t="s">
        <v>388</v>
      </c>
      <c r="C264" s="702">
        <v>1023</v>
      </c>
      <c r="D264" s="95">
        <v>160</v>
      </c>
      <c r="E264" s="63">
        <f t="shared" si="3"/>
        <v>0.15640273704789834</v>
      </c>
      <c r="F264" s="119"/>
      <c r="G264" s="382"/>
      <c r="H264" s="118"/>
    </row>
    <row r="265" spans="1:8" ht="13" x14ac:dyDescent="0.3">
      <c r="A265" s="10">
        <v>4131</v>
      </c>
      <c r="B265" s="11" t="s">
        <v>389</v>
      </c>
      <c r="C265" s="702">
        <v>1060</v>
      </c>
      <c r="D265" s="95">
        <v>168</v>
      </c>
      <c r="E265" s="63">
        <f t="shared" ref="E265:E329" si="4">SUM(D265/C265)</f>
        <v>0.15849056603773584</v>
      </c>
      <c r="F265" s="119"/>
      <c r="G265" s="382"/>
      <c r="H265" s="118"/>
    </row>
    <row r="266" spans="1:8" ht="13" x14ac:dyDescent="0.3">
      <c r="A266" s="10">
        <v>4141</v>
      </c>
      <c r="B266" s="11" t="s">
        <v>390</v>
      </c>
      <c r="C266" s="702">
        <v>925</v>
      </c>
      <c r="D266" s="95">
        <v>121</v>
      </c>
      <c r="E266" s="63">
        <f t="shared" si="4"/>
        <v>0.13081081081081081</v>
      </c>
      <c r="F266" s="119"/>
      <c r="G266" s="382"/>
      <c r="H266" s="118"/>
    </row>
    <row r="267" spans="1:8" ht="13" x14ac:dyDescent="0.3">
      <c r="A267" s="10">
        <v>4311</v>
      </c>
      <c r="B267" s="11" t="s">
        <v>391</v>
      </c>
      <c r="C267" s="702">
        <v>565</v>
      </c>
      <c r="D267" s="95">
        <v>107</v>
      </c>
      <c r="E267" s="63">
        <f t="shared" si="4"/>
        <v>0.18938053097345134</v>
      </c>
      <c r="F267" s="119"/>
      <c r="G267" s="382"/>
      <c r="H267" s="118"/>
    </row>
    <row r="268" spans="1:8" ht="13" x14ac:dyDescent="0.3">
      <c r="A268" s="10">
        <v>4312</v>
      </c>
      <c r="B268" s="11" t="s">
        <v>392</v>
      </c>
      <c r="C268" s="702">
        <v>1174</v>
      </c>
      <c r="D268" s="95">
        <v>203</v>
      </c>
      <c r="E268" s="63">
        <f t="shared" si="4"/>
        <v>0.17291311754684838</v>
      </c>
      <c r="F268" s="119"/>
      <c r="G268" s="382"/>
      <c r="H268" s="118"/>
    </row>
    <row r="269" spans="1:8" ht="13" x14ac:dyDescent="0.3">
      <c r="A269" s="10">
        <v>4321</v>
      </c>
      <c r="B269" s="11" t="s">
        <v>393</v>
      </c>
      <c r="C269" s="702">
        <v>1060</v>
      </c>
      <c r="D269" s="95">
        <v>150</v>
      </c>
      <c r="E269" s="63">
        <f t="shared" si="4"/>
        <v>0.14150943396226415</v>
      </c>
      <c r="F269" s="119"/>
      <c r="G269" s="382"/>
      <c r="H269" s="118"/>
    </row>
    <row r="270" spans="1:8" ht="13" x14ac:dyDescent="0.3">
      <c r="A270" s="10">
        <v>4331</v>
      </c>
      <c r="B270" s="11" t="s">
        <v>394</v>
      </c>
      <c r="C270" s="702">
        <v>1149</v>
      </c>
      <c r="D270" s="95">
        <v>182</v>
      </c>
      <c r="E270" s="63">
        <f t="shared" si="4"/>
        <v>0.15839860748476936</v>
      </c>
      <c r="F270" s="119"/>
      <c r="G270" s="382"/>
      <c r="H270" s="118"/>
    </row>
    <row r="271" spans="1:8" ht="13" x14ac:dyDescent="0.3">
      <c r="A271" s="10">
        <v>4341</v>
      </c>
      <c r="B271" s="11" t="s">
        <v>395</v>
      </c>
      <c r="C271" s="702">
        <v>1145</v>
      </c>
      <c r="D271" s="95">
        <v>273</v>
      </c>
      <c r="E271" s="63">
        <f t="shared" si="4"/>
        <v>0.23842794759825328</v>
      </c>
      <c r="F271" s="119"/>
      <c r="G271" s="382"/>
      <c r="H271" s="118"/>
    </row>
    <row r="272" spans="1:8" ht="13" x14ac:dyDescent="0.3">
      <c r="A272" s="10">
        <v>4342</v>
      </c>
      <c r="B272" s="11" t="s">
        <v>396</v>
      </c>
      <c r="C272" s="702">
        <v>555</v>
      </c>
      <c r="D272" s="95">
        <v>121</v>
      </c>
      <c r="E272" s="63">
        <f t="shared" si="4"/>
        <v>0.21801801801801801</v>
      </c>
      <c r="F272" s="119"/>
      <c r="G272" s="382"/>
      <c r="H272" s="118"/>
    </row>
    <row r="273" spans="1:8" ht="13" x14ac:dyDescent="0.3">
      <c r="A273" s="10">
        <v>4343</v>
      </c>
      <c r="B273" s="11" t="s">
        <v>397</v>
      </c>
      <c r="C273" s="702">
        <v>795</v>
      </c>
      <c r="D273" s="95">
        <v>116</v>
      </c>
      <c r="E273" s="63">
        <f t="shared" si="4"/>
        <v>0.14591194968553459</v>
      </c>
      <c r="F273" s="119"/>
      <c r="G273" s="382"/>
      <c r="H273" s="118"/>
    </row>
    <row r="274" spans="1:8" ht="13" x14ac:dyDescent="0.3">
      <c r="A274" s="10">
        <v>4411</v>
      </c>
      <c r="B274" s="11" t="s">
        <v>398</v>
      </c>
      <c r="C274" s="702">
        <v>841</v>
      </c>
      <c r="D274" s="95">
        <v>112</v>
      </c>
      <c r="E274" s="63">
        <f t="shared" si="4"/>
        <v>0.13317479191438764</v>
      </c>
      <c r="F274" s="100"/>
      <c r="G274" s="381"/>
      <c r="H274" s="118"/>
    </row>
    <row r="275" spans="1:8" ht="13" x14ac:dyDescent="0.3">
      <c r="A275" s="10">
        <v>4412</v>
      </c>
      <c r="B275" s="11" t="s">
        <v>399</v>
      </c>
      <c r="C275" s="702">
        <v>1220</v>
      </c>
      <c r="D275" s="95">
        <v>217</v>
      </c>
      <c r="E275" s="63">
        <f t="shared" si="4"/>
        <v>0.1778688524590164</v>
      </c>
      <c r="F275" s="100"/>
      <c r="G275" s="381"/>
      <c r="H275" s="118"/>
    </row>
    <row r="276" spans="1:8" ht="13" x14ac:dyDescent="0.3">
      <c r="A276" s="10">
        <v>4413</v>
      </c>
      <c r="B276" s="11" t="s">
        <v>783</v>
      </c>
      <c r="C276" s="702">
        <v>1073</v>
      </c>
      <c r="D276" s="95">
        <v>231</v>
      </c>
      <c r="E276" s="63">
        <f t="shared" si="4"/>
        <v>0.21528424976700838</v>
      </c>
      <c r="F276" s="100"/>
      <c r="G276" s="381"/>
      <c r="H276" s="118"/>
    </row>
    <row r="277" spans="1:8" ht="13" x14ac:dyDescent="0.3">
      <c r="A277" s="10">
        <v>4421</v>
      </c>
      <c r="B277" s="11" t="s">
        <v>400</v>
      </c>
      <c r="C277" s="702">
        <v>1023</v>
      </c>
      <c r="D277" s="95">
        <v>258</v>
      </c>
      <c r="E277" s="63">
        <f t="shared" si="4"/>
        <v>0.25219941348973607</v>
      </c>
      <c r="F277" s="100"/>
      <c r="G277" s="381"/>
      <c r="H277" s="118"/>
    </row>
    <row r="278" spans="1:8" ht="13" x14ac:dyDescent="0.3">
      <c r="A278" s="10">
        <v>4422</v>
      </c>
      <c r="B278" s="11" t="s">
        <v>401</v>
      </c>
      <c r="C278" s="702">
        <v>1241</v>
      </c>
      <c r="D278" s="95">
        <v>262</v>
      </c>
      <c r="E278" s="63">
        <f t="shared" si="4"/>
        <v>0.21112006446414183</v>
      </c>
      <c r="F278" s="100"/>
      <c r="G278" s="381"/>
      <c r="H278" s="118"/>
    </row>
    <row r="279" spans="1:8" ht="13" x14ac:dyDescent="0.3">
      <c r="A279" s="10">
        <v>4423</v>
      </c>
      <c r="B279" s="11" t="s">
        <v>402</v>
      </c>
      <c r="C279" s="702">
        <v>1052</v>
      </c>
      <c r="D279" s="95">
        <v>192</v>
      </c>
      <c r="E279" s="63">
        <f t="shared" si="4"/>
        <v>0.18250950570342206</v>
      </c>
      <c r="F279" s="100"/>
      <c r="G279" s="381"/>
      <c r="H279" s="118"/>
    </row>
    <row r="280" spans="1:8" ht="13" x14ac:dyDescent="0.3">
      <c r="A280" s="10">
        <v>4431</v>
      </c>
      <c r="B280" s="11" t="s">
        <v>403</v>
      </c>
      <c r="C280" s="702">
        <v>955</v>
      </c>
      <c r="D280" s="95">
        <v>143</v>
      </c>
      <c r="E280" s="63">
        <f t="shared" si="4"/>
        <v>0.14973821989528796</v>
      </c>
      <c r="F280" s="100"/>
      <c r="G280" s="381"/>
      <c r="H280" s="118"/>
    </row>
    <row r="281" spans="1:8" ht="13" x14ac:dyDescent="0.3">
      <c r="A281" s="10">
        <v>4432</v>
      </c>
      <c r="B281" s="11" t="s">
        <v>404</v>
      </c>
      <c r="C281" s="702">
        <v>864</v>
      </c>
      <c r="D281" s="95">
        <v>164</v>
      </c>
      <c r="E281" s="63">
        <f t="shared" si="4"/>
        <v>0.18981481481481483</v>
      </c>
      <c r="F281" s="100"/>
      <c r="G281" s="381"/>
      <c r="H281" s="118"/>
    </row>
    <row r="282" spans="1:8" ht="13" x14ac:dyDescent="0.3">
      <c r="A282" s="10">
        <v>4433</v>
      </c>
      <c r="B282" s="11" t="s">
        <v>405</v>
      </c>
      <c r="C282" s="702">
        <v>1497</v>
      </c>
      <c r="D282" s="95">
        <v>341</v>
      </c>
      <c r="E282" s="63">
        <f t="shared" si="4"/>
        <v>0.22778891115564462</v>
      </c>
      <c r="F282" s="100"/>
      <c r="G282" s="381"/>
      <c r="H282" s="118"/>
    </row>
    <row r="283" spans="1:8" ht="13" x14ac:dyDescent="0.3">
      <c r="A283" s="10">
        <v>4441</v>
      </c>
      <c r="B283" s="11" t="s">
        <v>406</v>
      </c>
      <c r="C283" s="702">
        <v>959</v>
      </c>
      <c r="D283" s="95">
        <v>130</v>
      </c>
      <c r="E283" s="63">
        <f t="shared" si="4"/>
        <v>0.13555787278415016</v>
      </c>
      <c r="F283" s="100"/>
      <c r="G283" s="381"/>
      <c r="H283" s="118"/>
    </row>
    <row r="284" spans="1:8" ht="13" x14ac:dyDescent="0.3">
      <c r="A284" s="10">
        <v>4442</v>
      </c>
      <c r="B284" s="11" t="s">
        <v>407</v>
      </c>
      <c r="C284" s="702">
        <v>1138</v>
      </c>
      <c r="D284" s="95">
        <v>175</v>
      </c>
      <c r="E284" s="63">
        <f t="shared" si="4"/>
        <v>0.15377855887521968</v>
      </c>
      <c r="F284" s="100"/>
      <c r="G284" s="381"/>
      <c r="H284" s="118"/>
    </row>
    <row r="285" spans="1:8" ht="13" x14ac:dyDescent="0.3">
      <c r="A285" s="10">
        <v>4443</v>
      </c>
      <c r="B285" s="11" t="s">
        <v>408</v>
      </c>
      <c r="C285" s="702">
        <v>1068</v>
      </c>
      <c r="D285" s="95">
        <v>235</v>
      </c>
      <c r="E285" s="63">
        <f t="shared" si="4"/>
        <v>0.22003745318352061</v>
      </c>
      <c r="F285" s="100"/>
      <c r="G285" s="381"/>
      <c r="H285" s="118"/>
    </row>
    <row r="286" spans="1:8" ht="13" x14ac:dyDescent="0.3">
      <c r="A286" s="10">
        <v>4611</v>
      </c>
      <c r="B286" s="11" t="s">
        <v>409</v>
      </c>
      <c r="C286" s="702">
        <v>1313</v>
      </c>
      <c r="D286" s="95">
        <v>295</v>
      </c>
      <c r="E286" s="63">
        <f t="shared" si="4"/>
        <v>0.22467631378522468</v>
      </c>
      <c r="F286" s="119"/>
      <c r="G286" s="382"/>
      <c r="H286" s="118"/>
    </row>
    <row r="287" spans="1:8" ht="13" x14ac:dyDescent="0.3">
      <c r="A287" s="10">
        <v>4612</v>
      </c>
      <c r="B287" s="11" t="s">
        <v>410</v>
      </c>
      <c r="C287" s="702">
        <v>580</v>
      </c>
      <c r="D287" s="95">
        <v>63</v>
      </c>
      <c r="E287" s="63">
        <f t="shared" si="4"/>
        <v>0.10862068965517241</v>
      </c>
      <c r="F287" s="119"/>
      <c r="G287" s="382"/>
      <c r="H287" s="118"/>
    </row>
    <row r="288" spans="1:8" ht="13" x14ac:dyDescent="0.3">
      <c r="A288" s="10">
        <v>4621</v>
      </c>
      <c r="B288" s="11" t="s">
        <v>411</v>
      </c>
      <c r="C288" s="702">
        <v>949</v>
      </c>
      <c r="D288" s="95">
        <v>235</v>
      </c>
      <c r="E288" s="63">
        <f t="shared" si="4"/>
        <v>0.2476290832455216</v>
      </c>
      <c r="F288" s="119"/>
      <c r="G288" s="382"/>
      <c r="H288" s="118"/>
    </row>
    <row r="289" spans="1:8" ht="13" x14ac:dyDescent="0.3">
      <c r="A289" s="10">
        <v>4622</v>
      </c>
      <c r="B289" s="11" t="s">
        <v>412</v>
      </c>
      <c r="C289" s="702">
        <v>555</v>
      </c>
      <c r="D289" s="95">
        <v>157</v>
      </c>
      <c r="E289" s="63">
        <f t="shared" si="4"/>
        <v>0.28288288288288288</v>
      </c>
      <c r="F289" s="119"/>
      <c r="G289" s="382"/>
      <c r="H289" s="118"/>
    </row>
    <row r="290" spans="1:8" ht="13" x14ac:dyDescent="0.3">
      <c r="A290" s="10">
        <v>4631</v>
      </c>
      <c r="B290" s="11" t="s">
        <v>413</v>
      </c>
      <c r="C290" s="702">
        <v>1165</v>
      </c>
      <c r="D290" s="95">
        <v>254</v>
      </c>
      <c r="E290" s="63">
        <f t="shared" si="4"/>
        <v>0.21802575107296138</v>
      </c>
      <c r="F290" s="119"/>
      <c r="G290" s="382"/>
      <c r="H290" s="118"/>
    </row>
    <row r="291" spans="1:8" ht="13" x14ac:dyDescent="0.3">
      <c r="A291" s="10">
        <v>4632</v>
      </c>
      <c r="B291" s="11" t="s">
        <v>414</v>
      </c>
      <c r="C291" s="702">
        <v>782</v>
      </c>
      <c r="D291" s="95">
        <v>234</v>
      </c>
      <c r="E291" s="63">
        <f t="shared" si="4"/>
        <v>0.29923273657289001</v>
      </c>
      <c r="F291" s="119"/>
      <c r="G291" s="382"/>
      <c r="H291" s="118"/>
    </row>
    <row r="292" spans="1:8" ht="13" x14ac:dyDescent="0.3">
      <c r="A292" s="10">
        <v>4641</v>
      </c>
      <c r="B292" s="11" t="s">
        <v>415</v>
      </c>
      <c r="C292" s="702">
        <v>817</v>
      </c>
      <c r="D292" s="95">
        <v>270</v>
      </c>
      <c r="E292" s="63">
        <f t="shared" si="4"/>
        <v>0.33047735618115054</v>
      </c>
      <c r="F292" s="119"/>
      <c r="G292" s="382"/>
      <c r="H292" s="118"/>
    </row>
    <row r="293" spans="1:8" ht="13" x14ac:dyDescent="0.3">
      <c r="A293" s="10">
        <v>4642</v>
      </c>
      <c r="B293" s="11" t="s">
        <v>416</v>
      </c>
      <c r="C293" s="702">
        <v>1088</v>
      </c>
      <c r="D293" s="95">
        <v>403</v>
      </c>
      <c r="E293" s="63">
        <f t="shared" si="4"/>
        <v>0.3704044117647059</v>
      </c>
      <c r="F293" s="119"/>
      <c r="G293" s="382"/>
      <c r="H293" s="118"/>
    </row>
    <row r="294" spans="1:8" ht="13" x14ac:dyDescent="0.3">
      <c r="A294" s="10">
        <v>4911</v>
      </c>
      <c r="B294" s="11" t="s">
        <v>417</v>
      </c>
      <c r="C294" s="702">
        <v>1051</v>
      </c>
      <c r="D294" s="95">
        <v>103</v>
      </c>
      <c r="E294" s="63">
        <f t="shared" si="4"/>
        <v>9.800190294957184E-2</v>
      </c>
      <c r="F294" s="119"/>
      <c r="G294" s="382"/>
      <c r="H294" s="118"/>
    </row>
    <row r="295" spans="1:8" ht="13" x14ac:dyDescent="0.3">
      <c r="A295" s="10">
        <v>4912</v>
      </c>
      <c r="B295" s="11" t="s">
        <v>418</v>
      </c>
      <c r="C295" s="702">
        <v>888</v>
      </c>
      <c r="D295" s="95">
        <v>97</v>
      </c>
      <c r="E295" s="63">
        <f t="shared" si="4"/>
        <v>0.10923423423423423</v>
      </c>
      <c r="F295" s="119"/>
      <c r="G295" s="382"/>
      <c r="H295" s="118"/>
    </row>
    <row r="296" spans="1:8" ht="13" x14ac:dyDescent="0.3">
      <c r="A296" s="10">
        <v>4921</v>
      </c>
      <c r="B296" s="11" t="s">
        <v>419</v>
      </c>
      <c r="C296" s="702">
        <v>1121</v>
      </c>
      <c r="D296" s="95">
        <v>329</v>
      </c>
      <c r="E296" s="63">
        <f t="shared" si="4"/>
        <v>0.29348795718108833</v>
      </c>
      <c r="F296" s="119"/>
      <c r="G296" s="382"/>
      <c r="H296" s="118"/>
    </row>
    <row r="297" spans="1:8" ht="13" x14ac:dyDescent="0.3">
      <c r="A297" s="10">
        <v>4931</v>
      </c>
      <c r="B297" s="11" t="s">
        <v>420</v>
      </c>
      <c r="C297" s="702">
        <v>1473</v>
      </c>
      <c r="D297" s="95">
        <v>343</v>
      </c>
      <c r="E297" s="63">
        <f t="shared" si="4"/>
        <v>0.23285811269517989</v>
      </c>
      <c r="F297" s="119"/>
      <c r="G297" s="382"/>
      <c r="H297" s="118"/>
    </row>
    <row r="298" spans="1:8" ht="13" x14ac:dyDescent="0.3">
      <c r="A298" s="10">
        <v>4932</v>
      </c>
      <c r="B298" s="11" t="s">
        <v>421</v>
      </c>
      <c r="C298" s="702">
        <v>1215</v>
      </c>
      <c r="D298" s="95">
        <v>292</v>
      </c>
      <c r="E298" s="63">
        <f t="shared" si="4"/>
        <v>0.2403292181069959</v>
      </c>
      <c r="F298" s="119"/>
      <c r="G298" s="382"/>
      <c r="H298" s="118"/>
    </row>
    <row r="299" spans="1:8" ht="13" x14ac:dyDescent="0.3">
      <c r="A299" s="10">
        <v>4941</v>
      </c>
      <c r="B299" s="11" t="s">
        <v>422</v>
      </c>
      <c r="C299" s="702">
        <v>1001</v>
      </c>
      <c r="D299" s="95">
        <v>242</v>
      </c>
      <c r="E299" s="63">
        <f t="shared" si="4"/>
        <v>0.24175824175824176</v>
      </c>
      <c r="F299" s="119"/>
      <c r="G299" s="382"/>
      <c r="H299" s="118"/>
    </row>
    <row r="300" spans="1:8" ht="13" x14ac:dyDescent="0.3">
      <c r="A300" s="10">
        <v>4942</v>
      </c>
      <c r="B300" s="11" t="s">
        <v>423</v>
      </c>
      <c r="C300" s="702">
        <v>1050</v>
      </c>
      <c r="D300" s="95">
        <v>193</v>
      </c>
      <c r="E300" s="63">
        <f t="shared" si="4"/>
        <v>0.18380952380952381</v>
      </c>
      <c r="F300" s="119"/>
      <c r="G300" s="382"/>
      <c r="H300" s="118"/>
    </row>
    <row r="301" spans="1:8" ht="13" x14ac:dyDescent="0.3">
      <c r="A301" s="10">
        <v>5201</v>
      </c>
      <c r="B301" s="11" t="s">
        <v>424</v>
      </c>
      <c r="C301" s="702">
        <v>711</v>
      </c>
      <c r="D301" s="95">
        <v>158</v>
      </c>
      <c r="E301" s="63">
        <f t="shared" si="4"/>
        <v>0.22222222222222221</v>
      </c>
      <c r="F301" s="119"/>
      <c r="G301" s="382"/>
      <c r="H301" s="118"/>
    </row>
    <row r="302" spans="1:8" ht="13" x14ac:dyDescent="0.3">
      <c r="A302" s="10">
        <v>5202</v>
      </c>
      <c r="B302" s="11" t="s">
        <v>425</v>
      </c>
      <c r="C302" s="702">
        <v>936</v>
      </c>
      <c r="D302" s="95">
        <v>199</v>
      </c>
      <c r="E302" s="63">
        <f t="shared" si="4"/>
        <v>0.2126068376068376</v>
      </c>
      <c r="F302" s="119"/>
      <c r="G302" s="382"/>
      <c r="H302" s="118"/>
    </row>
    <row r="303" spans="1:8" ht="13" x14ac:dyDescent="0.3">
      <c r="A303" s="10">
        <v>5203</v>
      </c>
      <c r="B303" s="11" t="s">
        <v>426</v>
      </c>
      <c r="C303" s="702">
        <v>1002</v>
      </c>
      <c r="D303" s="95">
        <v>198</v>
      </c>
      <c r="E303" s="63">
        <f t="shared" si="4"/>
        <v>0.19760479041916168</v>
      </c>
      <c r="F303" s="119"/>
      <c r="G303" s="382"/>
      <c r="H303" s="118"/>
    </row>
    <row r="304" spans="1:8" ht="13" x14ac:dyDescent="0.3">
      <c r="A304" s="10">
        <v>5204</v>
      </c>
      <c r="B304" s="11" t="s">
        <v>427</v>
      </c>
      <c r="C304" s="702">
        <v>797</v>
      </c>
      <c r="D304" s="95">
        <v>112</v>
      </c>
      <c r="E304" s="63">
        <f t="shared" si="4"/>
        <v>0.14052697616060225</v>
      </c>
      <c r="F304" s="119"/>
      <c r="G304" s="382"/>
      <c r="H304" s="118"/>
    </row>
    <row r="305" spans="1:8" ht="13" x14ac:dyDescent="0.3">
      <c r="A305" s="10">
        <v>5205</v>
      </c>
      <c r="B305" s="11" t="s">
        <v>428</v>
      </c>
      <c r="C305" s="702">
        <v>928</v>
      </c>
      <c r="D305" s="95">
        <v>149</v>
      </c>
      <c r="E305" s="63">
        <f t="shared" si="4"/>
        <v>0.16056034482758622</v>
      </c>
      <c r="F305" s="119"/>
      <c r="G305" s="382"/>
      <c r="H305" s="118"/>
    </row>
    <row r="306" spans="1:8" ht="13" x14ac:dyDescent="0.3">
      <c r="A306" s="10">
        <v>5206</v>
      </c>
      <c r="B306" s="11" t="s">
        <v>429</v>
      </c>
      <c r="C306" s="702">
        <v>781</v>
      </c>
      <c r="D306" s="95">
        <v>135</v>
      </c>
      <c r="E306" s="63">
        <f t="shared" si="4"/>
        <v>0.17285531370038412</v>
      </c>
      <c r="F306" s="119"/>
      <c r="G306" s="382"/>
      <c r="H306" s="118"/>
    </row>
    <row r="307" spans="1:8" ht="13" x14ac:dyDescent="0.3">
      <c r="A307" s="10">
        <v>5207</v>
      </c>
      <c r="B307" s="11" t="s">
        <v>430</v>
      </c>
      <c r="C307" s="702">
        <v>694</v>
      </c>
      <c r="D307" s="95">
        <v>107</v>
      </c>
      <c r="E307" s="63">
        <f t="shared" si="4"/>
        <v>0.15417867435158503</v>
      </c>
      <c r="F307" s="119"/>
      <c r="G307" s="382"/>
      <c r="H307" s="118"/>
    </row>
    <row r="308" spans="1:8" ht="13" x14ac:dyDescent="0.3">
      <c r="A308" s="10">
        <v>5208</v>
      </c>
      <c r="B308" s="11" t="s">
        <v>431</v>
      </c>
      <c r="C308" s="702">
        <v>874</v>
      </c>
      <c r="D308" s="95">
        <v>208</v>
      </c>
      <c r="E308" s="63">
        <f t="shared" si="4"/>
        <v>0.23798627002288331</v>
      </c>
      <c r="F308" s="119"/>
      <c r="G308" s="382"/>
      <c r="H308" s="118"/>
    </row>
    <row r="309" spans="1:8" ht="13" x14ac:dyDescent="0.3">
      <c r="A309" s="10">
        <v>5301</v>
      </c>
      <c r="B309" s="11" t="s">
        <v>432</v>
      </c>
      <c r="C309" s="702">
        <v>1391</v>
      </c>
      <c r="D309" s="95">
        <v>797</v>
      </c>
      <c r="E309" s="63">
        <f t="shared" si="4"/>
        <v>0.5729690869877786</v>
      </c>
      <c r="F309" s="119"/>
      <c r="G309" s="382"/>
      <c r="H309" s="118"/>
    </row>
    <row r="310" spans="1:8" ht="13" x14ac:dyDescent="0.3">
      <c r="A310" s="10">
        <v>5302</v>
      </c>
      <c r="B310" s="11" t="s">
        <v>433</v>
      </c>
      <c r="C310" s="702">
        <v>1416</v>
      </c>
      <c r="D310" s="95">
        <v>814</v>
      </c>
      <c r="E310" s="63">
        <f t="shared" si="4"/>
        <v>0.57485875706214684</v>
      </c>
      <c r="F310" s="119"/>
      <c r="G310" s="382"/>
      <c r="H310" s="118"/>
    </row>
    <row r="311" spans="1:8" ht="13" x14ac:dyDescent="0.3">
      <c r="A311" s="10">
        <v>5303</v>
      </c>
      <c r="B311" s="11" t="s">
        <v>434</v>
      </c>
      <c r="C311" s="702">
        <v>1412</v>
      </c>
      <c r="D311" s="95">
        <v>725</v>
      </c>
      <c r="E311" s="63">
        <f t="shared" si="4"/>
        <v>0.51345609065155806</v>
      </c>
      <c r="F311" s="119"/>
      <c r="G311" s="382"/>
      <c r="H311" s="118"/>
    </row>
    <row r="312" spans="1:8" ht="13" x14ac:dyDescent="0.3">
      <c r="A312" s="10">
        <v>5304</v>
      </c>
      <c r="B312" s="11" t="s">
        <v>435</v>
      </c>
      <c r="C312" s="702">
        <v>1392</v>
      </c>
      <c r="D312" s="95">
        <v>564</v>
      </c>
      <c r="E312" s="63">
        <f t="shared" si="4"/>
        <v>0.40517241379310343</v>
      </c>
      <c r="F312" s="119"/>
      <c r="G312" s="382"/>
      <c r="H312" s="118"/>
    </row>
    <row r="313" spans="1:8" ht="13" x14ac:dyDescent="0.3">
      <c r="A313" s="10">
        <v>5305</v>
      </c>
      <c r="B313" s="11" t="s">
        <v>436</v>
      </c>
      <c r="C313" s="702">
        <v>1343</v>
      </c>
      <c r="D313" s="95">
        <v>743</v>
      </c>
      <c r="E313" s="63">
        <f t="shared" si="4"/>
        <v>0.55323901712583767</v>
      </c>
      <c r="F313" s="119"/>
      <c r="G313" s="382"/>
      <c r="H313" s="118"/>
    </row>
    <row r="314" spans="1:8" ht="13" x14ac:dyDescent="0.3">
      <c r="A314" s="10">
        <v>5501</v>
      </c>
      <c r="B314" s="11" t="s">
        <v>439</v>
      </c>
      <c r="C314" s="702">
        <v>812</v>
      </c>
      <c r="D314" s="95">
        <v>270</v>
      </c>
      <c r="E314" s="63">
        <f t="shared" si="4"/>
        <v>0.33251231527093594</v>
      </c>
      <c r="F314" s="119"/>
      <c r="G314" s="382"/>
      <c r="H314" s="118"/>
    </row>
    <row r="315" spans="1:8" ht="13" x14ac:dyDescent="0.3">
      <c r="A315" s="10">
        <v>5502</v>
      </c>
      <c r="B315" s="11" t="s">
        <v>440</v>
      </c>
      <c r="C315" s="702">
        <v>794</v>
      </c>
      <c r="D315" s="95">
        <v>269</v>
      </c>
      <c r="E315" s="63">
        <f t="shared" si="4"/>
        <v>0.33879093198992444</v>
      </c>
      <c r="F315" s="119"/>
      <c r="G315" s="382"/>
      <c r="H315" s="118"/>
    </row>
    <row r="316" spans="1:8" ht="13" x14ac:dyDescent="0.3">
      <c r="A316" s="10">
        <v>5503</v>
      </c>
      <c r="B316" s="11" t="s">
        <v>441</v>
      </c>
      <c r="C316" s="702">
        <v>635</v>
      </c>
      <c r="D316" s="95">
        <v>223</v>
      </c>
      <c r="E316" s="63">
        <f t="shared" si="4"/>
        <v>0.35118110236220473</v>
      </c>
      <c r="F316" s="119"/>
      <c r="G316" s="382"/>
      <c r="H316" s="118"/>
    </row>
    <row r="317" spans="1:8" ht="13" x14ac:dyDescent="0.3">
      <c r="A317" s="10">
        <v>5504</v>
      </c>
      <c r="B317" s="11" t="s">
        <v>442</v>
      </c>
      <c r="C317" s="702">
        <v>865</v>
      </c>
      <c r="D317" s="95">
        <v>278</v>
      </c>
      <c r="E317" s="63">
        <f t="shared" si="4"/>
        <v>0.32138728323699423</v>
      </c>
      <c r="F317" s="119"/>
      <c r="G317" s="382"/>
      <c r="H317" s="118"/>
    </row>
    <row r="318" spans="1:8" ht="13" x14ac:dyDescent="0.3">
      <c r="A318" s="10">
        <v>5601</v>
      </c>
      <c r="B318" s="11" t="s">
        <v>443</v>
      </c>
      <c r="C318" s="702">
        <v>1040</v>
      </c>
      <c r="D318" s="95">
        <v>412</v>
      </c>
      <c r="E318" s="63">
        <f t="shared" si="4"/>
        <v>0.39615384615384613</v>
      </c>
      <c r="F318" s="100"/>
      <c r="G318" s="381"/>
      <c r="H318" s="118"/>
    </row>
    <row r="319" spans="1:8" ht="13" x14ac:dyDescent="0.3">
      <c r="A319" s="10">
        <v>5602</v>
      </c>
      <c r="B319" s="11" t="s">
        <v>444</v>
      </c>
      <c r="C319" s="702">
        <v>1005</v>
      </c>
      <c r="D319" s="95">
        <v>363</v>
      </c>
      <c r="E319" s="63">
        <f t="shared" si="4"/>
        <v>0.36119402985074628</v>
      </c>
      <c r="F319" s="100"/>
      <c r="G319" s="381"/>
      <c r="H319" s="118"/>
    </row>
    <row r="320" spans="1:8" ht="13" x14ac:dyDescent="0.3">
      <c r="A320" s="10">
        <v>5603</v>
      </c>
      <c r="B320" s="11" t="s">
        <v>445</v>
      </c>
      <c r="C320" s="702">
        <v>1374</v>
      </c>
      <c r="D320" s="95">
        <v>565</v>
      </c>
      <c r="E320" s="63">
        <f t="shared" si="4"/>
        <v>0.41120815138282385</v>
      </c>
      <c r="F320" s="100"/>
      <c r="G320" s="381"/>
      <c r="H320" s="118"/>
    </row>
    <row r="321" spans="1:8" ht="13" x14ac:dyDescent="0.3">
      <c r="A321" s="10">
        <v>5604</v>
      </c>
      <c r="B321" s="11" t="s">
        <v>446</v>
      </c>
      <c r="C321" s="702">
        <v>1312</v>
      </c>
      <c r="D321" s="95">
        <v>606</v>
      </c>
      <c r="E321" s="63">
        <f t="shared" si="4"/>
        <v>0.46189024390243905</v>
      </c>
      <c r="F321" s="100"/>
      <c r="G321" s="381"/>
      <c r="H321" s="118"/>
    </row>
    <row r="322" spans="1:8" ht="13" x14ac:dyDescent="0.3">
      <c r="A322" s="10">
        <v>5605</v>
      </c>
      <c r="B322" s="11" t="s">
        <v>447</v>
      </c>
      <c r="C322" s="702">
        <v>1236</v>
      </c>
      <c r="D322" s="95">
        <v>464</v>
      </c>
      <c r="E322" s="63">
        <f t="shared" si="4"/>
        <v>0.37540453074433655</v>
      </c>
      <c r="F322" s="100"/>
      <c r="G322" s="381"/>
      <c r="H322" s="118"/>
    </row>
    <row r="323" spans="1:8" ht="13" x14ac:dyDescent="0.3">
      <c r="A323" s="10">
        <v>5606</v>
      </c>
      <c r="B323" s="11" t="s">
        <v>448</v>
      </c>
      <c r="C323" s="702">
        <v>1250</v>
      </c>
      <c r="D323" s="95">
        <v>546</v>
      </c>
      <c r="E323" s="63">
        <f t="shared" si="4"/>
        <v>0.43680000000000002</v>
      </c>
      <c r="F323" s="100"/>
      <c r="G323" s="381"/>
      <c r="H323" s="118"/>
    </row>
    <row r="324" spans="1:8" ht="13" x14ac:dyDescent="0.3">
      <c r="A324" s="10">
        <v>5607</v>
      </c>
      <c r="B324" s="11" t="s">
        <v>449</v>
      </c>
      <c r="C324" s="702">
        <v>1341</v>
      </c>
      <c r="D324" s="95">
        <v>486</v>
      </c>
      <c r="E324" s="63">
        <f t="shared" si="4"/>
        <v>0.36241610738255031</v>
      </c>
      <c r="F324" s="100"/>
      <c r="G324" s="381"/>
      <c r="H324" s="118"/>
    </row>
    <row r="325" spans="1:8" ht="13" x14ac:dyDescent="0.3">
      <c r="A325" s="10">
        <v>5608</v>
      </c>
      <c r="B325" s="11" t="s">
        <v>450</v>
      </c>
      <c r="C325" s="702">
        <v>1236</v>
      </c>
      <c r="D325" s="95">
        <v>503</v>
      </c>
      <c r="E325" s="63">
        <f t="shared" si="4"/>
        <v>0.40695792880258902</v>
      </c>
      <c r="F325" s="100"/>
      <c r="G325" s="381"/>
      <c r="H325" s="118"/>
    </row>
    <row r="326" spans="1:8" ht="13" x14ac:dyDescent="0.3">
      <c r="A326" s="10">
        <v>5609</v>
      </c>
      <c r="B326" s="11" t="s">
        <v>451</v>
      </c>
      <c r="C326" s="702">
        <v>1358</v>
      </c>
      <c r="D326" s="95">
        <v>575</v>
      </c>
      <c r="E326" s="63">
        <f t="shared" si="4"/>
        <v>0.42341678939617083</v>
      </c>
      <c r="F326" s="100"/>
      <c r="G326" s="381"/>
      <c r="H326" s="118"/>
    </row>
    <row r="327" spans="1:8" ht="13" x14ac:dyDescent="0.3">
      <c r="A327" s="10">
        <v>5610</v>
      </c>
      <c r="B327" s="11" t="s">
        <v>452</v>
      </c>
      <c r="C327" s="702">
        <v>977</v>
      </c>
      <c r="D327" s="95">
        <v>418</v>
      </c>
      <c r="E327" s="63">
        <f t="shared" si="4"/>
        <v>0.42784032753326512</v>
      </c>
      <c r="F327" s="100"/>
      <c r="G327" s="381"/>
      <c r="H327" s="118"/>
    </row>
    <row r="328" spans="1:8" ht="13" x14ac:dyDescent="0.3">
      <c r="A328" s="10">
        <v>5611</v>
      </c>
      <c r="B328" s="11" t="s">
        <v>453</v>
      </c>
      <c r="C328" s="702">
        <v>1436</v>
      </c>
      <c r="D328" s="95">
        <v>467</v>
      </c>
      <c r="E328" s="63">
        <f t="shared" si="4"/>
        <v>0.32520891364902504</v>
      </c>
      <c r="F328" s="100"/>
      <c r="G328" s="381"/>
      <c r="H328" s="118"/>
    </row>
    <row r="329" spans="1:8" ht="13" x14ac:dyDescent="0.3">
      <c r="A329" s="10">
        <v>5612</v>
      </c>
      <c r="B329" s="11" t="s">
        <v>454</v>
      </c>
      <c r="C329" s="702">
        <v>1378</v>
      </c>
      <c r="D329" s="95">
        <v>521</v>
      </c>
      <c r="E329" s="63">
        <f t="shared" si="4"/>
        <v>0.37808417997097243</v>
      </c>
      <c r="F329" s="100"/>
      <c r="G329" s="381"/>
      <c r="H329" s="118"/>
    </row>
    <row r="330" spans="1:8" ht="13" x14ac:dyDescent="0.3">
      <c r="A330" s="10">
        <v>5613</v>
      </c>
      <c r="B330" s="11" t="s">
        <v>455</v>
      </c>
      <c r="C330" s="702">
        <v>773</v>
      </c>
      <c r="D330" s="95">
        <v>294</v>
      </c>
      <c r="E330" s="63">
        <f t="shared" ref="E330:E393" si="5">SUM(D330/C330)</f>
        <v>0.38033635187580855</v>
      </c>
      <c r="F330" s="100"/>
      <c r="G330" s="381"/>
      <c r="H330" s="118"/>
    </row>
    <row r="331" spans="1:8" ht="13" x14ac:dyDescent="0.3">
      <c r="A331" s="10">
        <v>5614</v>
      </c>
      <c r="B331" s="11" t="s">
        <v>456</v>
      </c>
      <c r="C331" s="702">
        <v>1241</v>
      </c>
      <c r="D331" s="95">
        <v>507</v>
      </c>
      <c r="E331" s="63">
        <f t="shared" si="5"/>
        <v>0.40854149879129736</v>
      </c>
      <c r="F331" s="100"/>
      <c r="G331" s="381"/>
      <c r="H331" s="118"/>
    </row>
    <row r="332" spans="1:8" ht="13" x14ac:dyDescent="0.3">
      <c r="A332" s="10">
        <v>5615</v>
      </c>
      <c r="B332" s="11" t="s">
        <v>457</v>
      </c>
      <c r="C332" s="702">
        <v>1311</v>
      </c>
      <c r="D332" s="95">
        <v>445</v>
      </c>
      <c r="E332" s="63">
        <f t="shared" si="5"/>
        <v>0.33943554538520215</v>
      </c>
      <c r="F332" s="100"/>
      <c r="G332" s="381"/>
      <c r="H332" s="118"/>
    </row>
    <row r="333" spans="1:8" ht="13" x14ac:dyDescent="0.3">
      <c r="A333" s="10">
        <v>5616</v>
      </c>
      <c r="B333" s="11" t="s">
        <v>458</v>
      </c>
      <c r="C333" s="702">
        <v>534</v>
      </c>
      <c r="D333" s="95">
        <v>241</v>
      </c>
      <c r="E333" s="63">
        <f t="shared" si="5"/>
        <v>0.45131086142322097</v>
      </c>
      <c r="F333" s="100"/>
      <c r="G333" s="381"/>
      <c r="H333" s="118"/>
    </row>
    <row r="334" spans="1:8" ht="13" x14ac:dyDescent="0.3">
      <c r="A334" s="10">
        <v>5617</v>
      </c>
      <c r="B334" s="11" t="s">
        <v>459</v>
      </c>
      <c r="C334" s="702">
        <v>1294</v>
      </c>
      <c r="D334" s="95">
        <v>549</v>
      </c>
      <c r="E334" s="63">
        <f t="shared" si="5"/>
        <v>0.42426584234930448</v>
      </c>
      <c r="F334" s="100"/>
      <c r="G334" s="381"/>
      <c r="H334" s="118"/>
    </row>
    <row r="335" spans="1:8" ht="13" x14ac:dyDescent="0.3">
      <c r="A335" s="10">
        <v>5618</v>
      </c>
      <c r="B335" s="11" t="s">
        <v>460</v>
      </c>
      <c r="C335" s="702">
        <v>1170</v>
      </c>
      <c r="D335" s="95">
        <v>499</v>
      </c>
      <c r="E335" s="63">
        <f t="shared" si="5"/>
        <v>0.42649572649572648</v>
      </c>
      <c r="F335" s="100"/>
      <c r="G335" s="381"/>
      <c r="H335" s="118"/>
    </row>
    <row r="336" spans="1:8" ht="13" x14ac:dyDescent="0.3">
      <c r="A336" s="10">
        <v>5619</v>
      </c>
      <c r="B336" s="11" t="s">
        <v>461</v>
      </c>
      <c r="C336" s="702">
        <v>742</v>
      </c>
      <c r="D336" s="95">
        <v>309</v>
      </c>
      <c r="E336" s="63">
        <f t="shared" si="5"/>
        <v>0.4164420485175202</v>
      </c>
      <c r="F336" s="100"/>
      <c r="G336" s="381"/>
      <c r="H336" s="118"/>
    </row>
    <row r="337" spans="1:8" ht="13" x14ac:dyDescent="0.3">
      <c r="A337" s="10">
        <v>5620</v>
      </c>
      <c r="B337" s="11" t="s">
        <v>462</v>
      </c>
      <c r="C337" s="702">
        <v>709</v>
      </c>
      <c r="D337" s="95">
        <v>291</v>
      </c>
      <c r="E337" s="63">
        <f t="shared" si="5"/>
        <v>0.41043723554301831</v>
      </c>
      <c r="F337" s="100"/>
      <c r="G337" s="381"/>
      <c r="H337" s="118"/>
    </row>
    <row r="338" spans="1:8" ht="13" x14ac:dyDescent="0.3">
      <c r="A338" s="10">
        <v>5621</v>
      </c>
      <c r="B338" s="11" t="s">
        <v>463</v>
      </c>
      <c r="C338" s="702">
        <v>1056</v>
      </c>
      <c r="D338" s="95">
        <v>486</v>
      </c>
      <c r="E338" s="63">
        <f t="shared" si="5"/>
        <v>0.46022727272727271</v>
      </c>
      <c r="F338" s="100"/>
      <c r="G338" s="381"/>
      <c r="H338" s="118"/>
    </row>
    <row r="339" spans="1:8" ht="13" x14ac:dyDescent="0.3">
      <c r="A339" s="10">
        <v>5622</v>
      </c>
      <c r="B339" s="11" t="s">
        <v>464</v>
      </c>
      <c r="C339" s="702">
        <v>714</v>
      </c>
      <c r="D339" s="95">
        <v>303</v>
      </c>
      <c r="E339" s="63">
        <f t="shared" si="5"/>
        <v>0.42436974789915966</v>
      </c>
      <c r="F339" s="100"/>
      <c r="G339" s="381"/>
      <c r="H339" s="118"/>
    </row>
    <row r="340" spans="1:8" ht="13" x14ac:dyDescent="0.3">
      <c r="A340" s="10">
        <v>5623</v>
      </c>
      <c r="B340" s="11" t="s">
        <v>465</v>
      </c>
      <c r="C340" s="702">
        <v>852</v>
      </c>
      <c r="D340" s="95">
        <v>314</v>
      </c>
      <c r="E340" s="63">
        <f t="shared" si="5"/>
        <v>0.36854460093896713</v>
      </c>
      <c r="F340" s="100"/>
      <c r="G340" s="381"/>
      <c r="H340" s="118"/>
    </row>
    <row r="341" spans="1:8" ht="13" x14ac:dyDescent="0.3">
      <c r="A341" s="10">
        <v>5624</v>
      </c>
      <c r="B341" s="11" t="s">
        <v>466</v>
      </c>
      <c r="C341" s="702">
        <v>738</v>
      </c>
      <c r="D341" s="95">
        <v>272</v>
      </c>
      <c r="E341" s="63">
        <f t="shared" si="5"/>
        <v>0.36856368563685638</v>
      </c>
      <c r="F341" s="100"/>
      <c r="G341" s="381"/>
      <c r="H341" s="118"/>
    </row>
    <row r="342" spans="1:8" ht="13" x14ac:dyDescent="0.3">
      <c r="A342" s="10">
        <v>5625</v>
      </c>
      <c r="B342" s="11" t="s">
        <v>467</v>
      </c>
      <c r="C342" s="702">
        <v>660</v>
      </c>
      <c r="D342" s="95">
        <v>182</v>
      </c>
      <c r="E342" s="63">
        <f t="shared" si="5"/>
        <v>0.27575757575757576</v>
      </c>
      <c r="F342" s="100"/>
      <c r="G342" s="381"/>
      <c r="H342" s="118"/>
    </row>
    <row r="343" spans="1:8" ht="13" x14ac:dyDescent="0.3">
      <c r="A343" s="10">
        <v>5626</v>
      </c>
      <c r="B343" s="11" t="s">
        <v>468</v>
      </c>
      <c r="C343" s="702">
        <v>1072</v>
      </c>
      <c r="D343" s="95">
        <v>402</v>
      </c>
      <c r="E343" s="63">
        <f t="shared" si="5"/>
        <v>0.375</v>
      </c>
      <c r="F343" s="100"/>
      <c r="G343" s="381"/>
      <c r="H343" s="118"/>
    </row>
    <row r="344" spans="1:8" ht="13" x14ac:dyDescent="0.3">
      <c r="A344" s="10">
        <v>5627</v>
      </c>
      <c r="B344" s="11" t="s">
        <v>469</v>
      </c>
      <c r="C344" s="702">
        <v>1120</v>
      </c>
      <c r="D344" s="95">
        <v>486</v>
      </c>
      <c r="E344" s="63">
        <f t="shared" si="5"/>
        <v>0.43392857142857144</v>
      </c>
      <c r="F344" s="100"/>
      <c r="G344" s="381"/>
      <c r="H344" s="118"/>
    </row>
    <row r="345" spans="1:8" ht="13" x14ac:dyDescent="0.3">
      <c r="A345" s="10">
        <v>5628</v>
      </c>
      <c r="B345" s="11" t="s">
        <v>470</v>
      </c>
      <c r="C345" s="702">
        <v>903</v>
      </c>
      <c r="D345" s="95">
        <v>359</v>
      </c>
      <c r="E345" s="63">
        <f t="shared" si="5"/>
        <v>0.39756367663344405</v>
      </c>
      <c r="F345" s="100"/>
      <c r="G345" s="381"/>
      <c r="H345" s="118"/>
    </row>
    <row r="346" spans="1:8" ht="13" x14ac:dyDescent="0.3">
      <c r="A346" s="10">
        <v>5629</v>
      </c>
      <c r="B346" s="11" t="s">
        <v>471</v>
      </c>
      <c r="C346" s="702">
        <v>663</v>
      </c>
      <c r="D346" s="95">
        <v>318</v>
      </c>
      <c r="E346" s="63">
        <f t="shared" si="5"/>
        <v>0.47963800904977377</v>
      </c>
      <c r="F346" s="100"/>
      <c r="G346" s="381"/>
      <c r="H346" s="118"/>
    </row>
    <row r="347" spans="1:8" ht="13" x14ac:dyDescent="0.3">
      <c r="A347" s="10">
        <v>5630</v>
      </c>
      <c r="B347" s="11" t="s">
        <v>472</v>
      </c>
      <c r="C347" s="702">
        <v>1231</v>
      </c>
      <c r="D347" s="95">
        <v>503</v>
      </c>
      <c r="E347" s="63">
        <f t="shared" si="5"/>
        <v>0.40861088545897645</v>
      </c>
      <c r="F347" s="100"/>
      <c r="G347" s="381"/>
      <c r="H347" s="118"/>
    </row>
    <row r="348" spans="1:8" ht="13" x14ac:dyDescent="0.3">
      <c r="A348" s="10">
        <v>5631</v>
      </c>
      <c r="B348" s="11" t="s">
        <v>473</v>
      </c>
      <c r="C348" s="702">
        <v>767</v>
      </c>
      <c r="D348" s="95">
        <v>314</v>
      </c>
      <c r="E348" s="63">
        <f t="shared" si="5"/>
        <v>0.409387222946545</v>
      </c>
      <c r="F348" s="100"/>
      <c r="G348" s="381"/>
      <c r="H348" s="118"/>
    </row>
    <row r="349" spans="1:8" ht="13" x14ac:dyDescent="0.3">
      <c r="A349" s="10">
        <v>5632</v>
      </c>
      <c r="B349" s="11" t="s">
        <v>474</v>
      </c>
      <c r="C349" s="702">
        <v>1270</v>
      </c>
      <c r="D349" s="95">
        <v>422</v>
      </c>
      <c r="E349" s="63">
        <f t="shared" si="5"/>
        <v>0.33228346456692914</v>
      </c>
      <c r="F349" s="100"/>
      <c r="G349" s="381"/>
      <c r="H349" s="118"/>
    </row>
    <row r="350" spans="1:8" ht="13" x14ac:dyDescent="0.3">
      <c r="A350" s="10">
        <v>5801</v>
      </c>
      <c r="B350" s="11" t="s">
        <v>475</v>
      </c>
      <c r="C350" s="702">
        <v>502</v>
      </c>
      <c r="D350" s="95">
        <v>83</v>
      </c>
      <c r="E350" s="63">
        <f t="shared" si="5"/>
        <v>0.16533864541832669</v>
      </c>
      <c r="F350" s="119"/>
      <c r="G350" s="382"/>
      <c r="H350" s="118"/>
    </row>
    <row r="351" spans="1:8" ht="13" x14ac:dyDescent="0.3">
      <c r="A351" s="10">
        <v>5901</v>
      </c>
      <c r="B351" s="11" t="s">
        <v>476</v>
      </c>
      <c r="C351" s="702">
        <v>1181</v>
      </c>
      <c r="D351" s="95">
        <v>471</v>
      </c>
      <c r="E351" s="63">
        <f t="shared" si="5"/>
        <v>0.39881456392887382</v>
      </c>
      <c r="F351" s="119"/>
      <c r="G351" s="382"/>
      <c r="H351" s="118"/>
    </row>
    <row r="352" spans="1:8" ht="13" x14ac:dyDescent="0.3">
      <c r="A352" s="10">
        <v>5902</v>
      </c>
      <c r="B352" s="11" t="s">
        <v>477</v>
      </c>
      <c r="C352" s="702">
        <v>1111</v>
      </c>
      <c r="D352" s="95">
        <v>179</v>
      </c>
      <c r="E352" s="63">
        <f t="shared" si="5"/>
        <v>0.16111611161116113</v>
      </c>
      <c r="F352" s="119"/>
      <c r="G352" s="382"/>
      <c r="H352" s="118"/>
    </row>
    <row r="353" spans="1:8" ht="13" x14ac:dyDescent="0.3">
      <c r="A353" s="10">
        <v>5903</v>
      </c>
      <c r="B353" s="11" t="s">
        <v>478</v>
      </c>
      <c r="C353" s="702">
        <v>1199</v>
      </c>
      <c r="D353" s="95">
        <v>199</v>
      </c>
      <c r="E353" s="63">
        <f t="shared" si="5"/>
        <v>0.16597164303586323</v>
      </c>
      <c r="F353" s="119"/>
      <c r="G353" s="382"/>
      <c r="H353" s="118"/>
    </row>
    <row r="354" spans="1:8" ht="13" x14ac:dyDescent="0.3">
      <c r="A354" s="10">
        <v>5904</v>
      </c>
      <c r="B354" s="11" t="s">
        <v>479</v>
      </c>
      <c r="C354" s="702">
        <v>1089</v>
      </c>
      <c r="D354" s="95">
        <v>131</v>
      </c>
      <c r="E354" s="63">
        <f t="shared" si="5"/>
        <v>0.12029384756657484</v>
      </c>
      <c r="F354" s="119"/>
      <c r="G354" s="382"/>
      <c r="H354" s="118"/>
    </row>
    <row r="355" spans="1:8" ht="13" x14ac:dyDescent="0.3">
      <c r="A355" s="10">
        <v>5905</v>
      </c>
      <c r="B355" s="11" t="s">
        <v>480</v>
      </c>
      <c r="C355" s="702">
        <v>1327</v>
      </c>
      <c r="D355" s="95">
        <v>414</v>
      </c>
      <c r="E355" s="63">
        <f t="shared" si="5"/>
        <v>0.31198191409193671</v>
      </c>
      <c r="F355" s="119"/>
      <c r="G355" s="382"/>
      <c r="H355" s="118"/>
    </row>
    <row r="356" spans="1:8" ht="13" x14ac:dyDescent="0.3">
      <c r="A356" s="10">
        <v>5906</v>
      </c>
      <c r="B356" s="11" t="s">
        <v>481</v>
      </c>
      <c r="C356" s="702">
        <v>1261</v>
      </c>
      <c r="D356" s="95">
        <v>369</v>
      </c>
      <c r="E356" s="63">
        <f t="shared" si="5"/>
        <v>0.29262490087232357</v>
      </c>
      <c r="F356" s="119"/>
      <c r="G356" s="382"/>
      <c r="H356" s="118"/>
    </row>
    <row r="357" spans="1:8" ht="13" x14ac:dyDescent="0.3">
      <c r="A357" s="10">
        <v>5907</v>
      </c>
      <c r="B357" s="11" t="s">
        <v>482</v>
      </c>
      <c r="C357" s="702">
        <v>1158</v>
      </c>
      <c r="D357" s="95">
        <v>394</v>
      </c>
      <c r="E357" s="63">
        <f t="shared" si="5"/>
        <v>0.34024179620034545</v>
      </c>
      <c r="F357" s="119"/>
      <c r="G357" s="382"/>
      <c r="H357" s="118"/>
    </row>
    <row r="358" spans="1:8" ht="13" x14ac:dyDescent="0.3">
      <c r="A358" s="10">
        <v>5908</v>
      </c>
      <c r="B358" s="11" t="s">
        <v>483</v>
      </c>
      <c r="C358" s="702">
        <v>1356</v>
      </c>
      <c r="D358" s="95">
        <v>338</v>
      </c>
      <c r="E358" s="63">
        <f t="shared" si="5"/>
        <v>0.24926253687315633</v>
      </c>
      <c r="F358" s="119"/>
      <c r="G358" s="382"/>
      <c r="H358" s="118"/>
    </row>
    <row r="359" spans="1:8" ht="13" x14ac:dyDescent="0.3">
      <c r="A359" s="10">
        <v>5909</v>
      </c>
      <c r="B359" s="11" t="s">
        <v>484</v>
      </c>
      <c r="C359" s="702">
        <v>847</v>
      </c>
      <c r="D359" s="95">
        <v>304</v>
      </c>
      <c r="E359" s="63">
        <f t="shared" si="5"/>
        <v>0.35891381345926798</v>
      </c>
      <c r="F359" s="119"/>
      <c r="G359" s="382"/>
      <c r="H359" s="118"/>
    </row>
    <row r="360" spans="1:8" ht="13" x14ac:dyDescent="0.3">
      <c r="A360" s="10">
        <v>5910</v>
      </c>
      <c r="B360" s="11" t="s">
        <v>485</v>
      </c>
      <c r="C360" s="702">
        <v>1330</v>
      </c>
      <c r="D360" s="95">
        <v>227</v>
      </c>
      <c r="E360" s="63">
        <f t="shared" si="5"/>
        <v>0.17067669172932332</v>
      </c>
      <c r="F360" s="119"/>
      <c r="G360" s="382"/>
      <c r="H360" s="118"/>
    </row>
    <row r="361" spans="1:8" ht="13" x14ac:dyDescent="0.3">
      <c r="A361" s="10">
        <v>5911</v>
      </c>
      <c r="B361" s="11" t="s">
        <v>486</v>
      </c>
      <c r="C361" s="702">
        <v>849</v>
      </c>
      <c r="D361" s="95">
        <v>176</v>
      </c>
      <c r="E361" s="63">
        <f t="shared" si="5"/>
        <v>0.20730270906949352</v>
      </c>
      <c r="F361" s="119"/>
      <c r="G361" s="382"/>
      <c r="H361" s="118"/>
    </row>
    <row r="362" spans="1:8" ht="13" x14ac:dyDescent="0.3">
      <c r="A362" s="10">
        <v>5912</v>
      </c>
      <c r="B362" s="11" t="s">
        <v>487</v>
      </c>
      <c r="C362" s="702">
        <v>1186</v>
      </c>
      <c r="D362" s="95">
        <v>410</v>
      </c>
      <c r="E362" s="63">
        <f t="shared" si="5"/>
        <v>0.34569983136593591</v>
      </c>
      <c r="F362" s="119"/>
      <c r="G362" s="382"/>
      <c r="H362" s="118"/>
    </row>
    <row r="363" spans="1:8" ht="13" x14ac:dyDescent="0.3">
      <c r="A363" s="10">
        <v>5913</v>
      </c>
      <c r="B363" s="11" t="s">
        <v>488</v>
      </c>
      <c r="C363" s="702">
        <v>1077</v>
      </c>
      <c r="D363" s="95">
        <v>144</v>
      </c>
      <c r="E363" s="63">
        <f t="shared" si="5"/>
        <v>0.13370473537604458</v>
      </c>
      <c r="F363" s="119"/>
      <c r="G363" s="382"/>
      <c r="H363" s="118"/>
    </row>
    <row r="364" spans="1:8" ht="13" x14ac:dyDescent="0.3">
      <c r="A364" s="10">
        <v>5914</v>
      </c>
      <c r="B364" s="11" t="s">
        <v>489</v>
      </c>
      <c r="C364" s="702">
        <v>1388</v>
      </c>
      <c r="D364" s="95">
        <v>366</v>
      </c>
      <c r="E364" s="63">
        <f t="shared" si="5"/>
        <v>0.26368876080691644</v>
      </c>
      <c r="F364" s="119"/>
      <c r="G364" s="382"/>
      <c r="H364" s="118"/>
    </row>
    <row r="365" spans="1:8" ht="13" x14ac:dyDescent="0.3">
      <c r="A365" s="10">
        <v>5915</v>
      </c>
      <c r="B365" s="11" t="s">
        <v>490</v>
      </c>
      <c r="C365" s="702">
        <v>573</v>
      </c>
      <c r="D365" s="95">
        <v>133</v>
      </c>
      <c r="E365" s="63">
        <f t="shared" si="5"/>
        <v>0.23211169284467714</v>
      </c>
      <c r="F365" s="119"/>
      <c r="G365" s="382"/>
      <c r="H365" s="118"/>
    </row>
    <row r="366" spans="1:8" ht="13" x14ac:dyDescent="0.3">
      <c r="A366" s="10">
        <v>5916</v>
      </c>
      <c r="B366" s="11" t="s">
        <v>491</v>
      </c>
      <c r="C366" s="702">
        <v>502</v>
      </c>
      <c r="D366" s="95">
        <v>102</v>
      </c>
      <c r="E366" s="63">
        <f t="shared" si="5"/>
        <v>0.20318725099601595</v>
      </c>
      <c r="F366" s="119"/>
      <c r="G366" s="382"/>
      <c r="H366" s="118"/>
    </row>
    <row r="367" spans="1:8" ht="13" x14ac:dyDescent="0.3">
      <c r="A367" s="10">
        <v>5917</v>
      </c>
      <c r="B367" s="11" t="s">
        <v>492</v>
      </c>
      <c r="C367" s="702">
        <v>1172</v>
      </c>
      <c r="D367" s="95">
        <v>414</v>
      </c>
      <c r="E367" s="63">
        <f t="shared" si="5"/>
        <v>0.35324232081911261</v>
      </c>
      <c r="F367" s="119"/>
      <c r="G367" s="382"/>
      <c r="H367" s="118"/>
    </row>
    <row r="368" spans="1:8" ht="13" x14ac:dyDescent="0.3">
      <c r="A368" s="10">
        <v>5918</v>
      </c>
      <c r="B368" s="11" t="s">
        <v>493</v>
      </c>
      <c r="C368" s="702">
        <v>1214</v>
      </c>
      <c r="D368" s="95">
        <v>226</v>
      </c>
      <c r="E368" s="63">
        <f t="shared" si="5"/>
        <v>0.18616144975288304</v>
      </c>
      <c r="F368" s="119"/>
      <c r="G368" s="382"/>
      <c r="H368" s="118"/>
    </row>
    <row r="369" spans="1:8" ht="13" x14ac:dyDescent="0.3">
      <c r="A369" s="10">
        <v>5919</v>
      </c>
      <c r="B369" s="11" t="s">
        <v>494</v>
      </c>
      <c r="C369" s="702">
        <v>1156</v>
      </c>
      <c r="D369" s="95">
        <v>400</v>
      </c>
      <c r="E369" s="63">
        <f t="shared" si="5"/>
        <v>0.34602076124567471</v>
      </c>
      <c r="F369" s="119"/>
      <c r="G369" s="382"/>
      <c r="H369" s="118"/>
    </row>
    <row r="370" spans="1:8" ht="13" x14ac:dyDescent="0.3">
      <c r="A370" s="10">
        <v>5920</v>
      </c>
      <c r="B370" s="11" t="s">
        <v>495</v>
      </c>
      <c r="C370" s="702">
        <v>1183</v>
      </c>
      <c r="D370" s="95">
        <v>217</v>
      </c>
      <c r="E370" s="63">
        <f t="shared" si="5"/>
        <v>0.18343195266272189</v>
      </c>
      <c r="F370" s="119"/>
      <c r="G370" s="382"/>
      <c r="H370" s="118"/>
    </row>
    <row r="371" spans="1:8" ht="13" x14ac:dyDescent="0.3">
      <c r="A371" s="10">
        <v>5921</v>
      </c>
      <c r="B371" s="11" t="s">
        <v>496</v>
      </c>
      <c r="C371" s="702">
        <v>957</v>
      </c>
      <c r="D371" s="95">
        <v>196</v>
      </c>
      <c r="E371" s="63">
        <f t="shared" si="5"/>
        <v>0.20480668756530826</v>
      </c>
      <c r="F371" s="119"/>
      <c r="G371" s="382"/>
      <c r="H371" s="118"/>
    </row>
    <row r="372" spans="1:8" ht="13" x14ac:dyDescent="0.3">
      <c r="A372" s="10">
        <v>5922</v>
      </c>
      <c r="B372" s="11" t="s">
        <v>497</v>
      </c>
      <c r="C372" s="702">
        <v>1111</v>
      </c>
      <c r="D372" s="95">
        <v>211</v>
      </c>
      <c r="E372" s="63">
        <f t="shared" si="5"/>
        <v>0.18991899189918993</v>
      </c>
      <c r="F372" s="119"/>
      <c r="G372" s="382"/>
      <c r="H372" s="118"/>
    </row>
    <row r="373" spans="1:8" ht="13" x14ac:dyDescent="0.3">
      <c r="A373" s="10">
        <v>5923</v>
      </c>
      <c r="B373" s="11" t="s">
        <v>498</v>
      </c>
      <c r="C373" s="702">
        <v>704</v>
      </c>
      <c r="D373" s="95">
        <v>61</v>
      </c>
      <c r="E373" s="63">
        <f t="shared" si="5"/>
        <v>8.6647727272727279E-2</v>
      </c>
      <c r="F373" s="119"/>
      <c r="G373" s="382"/>
      <c r="H373" s="118"/>
    </row>
    <row r="374" spans="1:8" ht="13" x14ac:dyDescent="0.3">
      <c r="A374" s="10">
        <v>5924</v>
      </c>
      <c r="B374" s="11" t="s">
        <v>499</v>
      </c>
      <c r="C374" s="702">
        <v>1089</v>
      </c>
      <c r="D374" s="95">
        <v>183</v>
      </c>
      <c r="E374" s="63">
        <f t="shared" si="5"/>
        <v>0.16804407713498623</v>
      </c>
      <c r="F374" s="119"/>
      <c r="G374" s="382"/>
      <c r="H374" s="118"/>
    </row>
    <row r="375" spans="1:8" ht="13" x14ac:dyDescent="0.3">
      <c r="A375" s="10">
        <v>5925</v>
      </c>
      <c r="B375" s="11" t="s">
        <v>500</v>
      </c>
      <c r="C375" s="702">
        <v>1257</v>
      </c>
      <c r="D375" s="95">
        <v>189</v>
      </c>
      <c r="E375" s="63">
        <f t="shared" si="5"/>
        <v>0.15035799522673032</v>
      </c>
      <c r="F375" s="119"/>
      <c r="G375" s="382"/>
      <c r="H375" s="118"/>
    </row>
    <row r="376" spans="1:8" ht="13" x14ac:dyDescent="0.3">
      <c r="A376" s="10">
        <v>5926</v>
      </c>
      <c r="B376" s="11" t="s">
        <v>501</v>
      </c>
      <c r="C376" s="702">
        <v>1299</v>
      </c>
      <c r="D376" s="95">
        <v>174</v>
      </c>
      <c r="E376" s="63">
        <f t="shared" si="5"/>
        <v>0.13394919168591224</v>
      </c>
      <c r="F376" s="119"/>
      <c r="G376" s="382"/>
      <c r="H376" s="118"/>
    </row>
    <row r="377" spans="1:8" ht="13" x14ac:dyDescent="0.3">
      <c r="A377" s="10">
        <v>5927</v>
      </c>
      <c r="B377" s="11" t="s">
        <v>502</v>
      </c>
      <c r="C377" s="702">
        <v>1159</v>
      </c>
      <c r="D377" s="95">
        <v>383</v>
      </c>
      <c r="E377" s="63">
        <f t="shared" si="5"/>
        <v>0.33045729076790337</v>
      </c>
      <c r="F377" s="119"/>
      <c r="G377" s="382"/>
      <c r="H377" s="118"/>
    </row>
    <row r="378" spans="1:8" ht="13" x14ac:dyDescent="0.3">
      <c r="A378" s="10">
        <v>5928</v>
      </c>
      <c r="B378" s="11" t="s">
        <v>503</v>
      </c>
      <c r="C378" s="702">
        <v>1306</v>
      </c>
      <c r="D378" s="95">
        <v>339</v>
      </c>
      <c r="E378" s="63">
        <f t="shared" si="5"/>
        <v>0.25957120980091886</v>
      </c>
      <c r="F378" s="119"/>
      <c r="G378" s="382"/>
      <c r="H378" s="118"/>
    </row>
    <row r="379" spans="1:8" ht="13" x14ac:dyDescent="0.3">
      <c r="A379" s="10">
        <v>5929</v>
      </c>
      <c r="B379" s="11" t="s">
        <v>504</v>
      </c>
      <c r="C379" s="702">
        <v>1163</v>
      </c>
      <c r="D379" s="95">
        <v>91</v>
      </c>
      <c r="E379" s="63">
        <f t="shared" si="5"/>
        <v>7.8245915735167676E-2</v>
      </c>
      <c r="F379" s="119"/>
      <c r="G379" s="382"/>
      <c r="H379" s="118"/>
    </row>
    <row r="380" spans="1:8" ht="13" x14ac:dyDescent="0.3">
      <c r="A380" s="10">
        <v>5930</v>
      </c>
      <c r="B380" s="11" t="s">
        <v>505</v>
      </c>
      <c r="C380" s="702">
        <v>931</v>
      </c>
      <c r="D380" s="95">
        <v>130</v>
      </c>
      <c r="E380" s="63">
        <f t="shared" si="5"/>
        <v>0.13963480128893663</v>
      </c>
      <c r="F380" s="119"/>
      <c r="G380" s="382"/>
      <c r="H380" s="118"/>
    </row>
    <row r="381" spans="1:8" ht="13" x14ac:dyDescent="0.3">
      <c r="A381" s="10">
        <v>5931</v>
      </c>
      <c r="B381" s="11" t="s">
        <v>506</v>
      </c>
      <c r="C381" s="702">
        <v>1212</v>
      </c>
      <c r="D381" s="95">
        <v>216</v>
      </c>
      <c r="E381" s="63">
        <f t="shared" si="5"/>
        <v>0.17821782178217821</v>
      </c>
      <c r="F381" s="119"/>
      <c r="G381" s="382"/>
      <c r="H381" s="118"/>
    </row>
    <row r="382" spans="1:8" ht="13" x14ac:dyDescent="0.3">
      <c r="A382" s="10">
        <v>5932</v>
      </c>
      <c r="B382" s="11" t="s">
        <v>507</v>
      </c>
      <c r="C382" s="702">
        <v>498</v>
      </c>
      <c r="D382" s="95">
        <v>76</v>
      </c>
      <c r="E382" s="63">
        <f t="shared" si="5"/>
        <v>0.15261044176706828</v>
      </c>
      <c r="F382" s="119"/>
      <c r="G382" s="382"/>
      <c r="H382" s="118"/>
    </row>
    <row r="383" spans="1:8" ht="13" x14ac:dyDescent="0.3">
      <c r="A383" s="10">
        <v>5933</v>
      </c>
      <c r="B383" s="11" t="s">
        <v>508</v>
      </c>
      <c r="C383" s="702">
        <v>1180</v>
      </c>
      <c r="D383" s="95">
        <v>177</v>
      </c>
      <c r="E383" s="63">
        <f t="shared" si="5"/>
        <v>0.15</v>
      </c>
      <c r="F383" s="119"/>
      <c r="G383" s="382"/>
      <c r="H383" s="118"/>
    </row>
    <row r="384" spans="1:8" ht="13" x14ac:dyDescent="0.3">
      <c r="A384" s="10">
        <v>5934</v>
      </c>
      <c r="B384" s="11" t="s">
        <v>509</v>
      </c>
      <c r="C384" s="702">
        <v>1047</v>
      </c>
      <c r="D384" s="95">
        <v>146</v>
      </c>
      <c r="E384" s="63">
        <f t="shared" si="5"/>
        <v>0.13944603629417382</v>
      </c>
      <c r="F384" s="119"/>
      <c r="G384" s="382"/>
      <c r="H384" s="118"/>
    </row>
    <row r="385" spans="1:8" ht="13" x14ac:dyDescent="0.3">
      <c r="A385" s="10">
        <v>5935</v>
      </c>
      <c r="B385" s="11" t="s">
        <v>510</v>
      </c>
      <c r="C385" s="702">
        <v>473</v>
      </c>
      <c r="D385" s="95">
        <v>132</v>
      </c>
      <c r="E385" s="63">
        <f t="shared" si="5"/>
        <v>0.27906976744186046</v>
      </c>
      <c r="F385" s="119"/>
      <c r="G385" s="382"/>
      <c r="H385" s="118"/>
    </row>
    <row r="386" spans="1:8" ht="13" x14ac:dyDescent="0.3">
      <c r="A386" s="10">
        <v>5936</v>
      </c>
      <c r="B386" s="11" t="s">
        <v>511</v>
      </c>
      <c r="C386" s="702">
        <v>1270</v>
      </c>
      <c r="D386" s="95">
        <v>228</v>
      </c>
      <c r="E386" s="63">
        <f t="shared" si="5"/>
        <v>0.17952755905511811</v>
      </c>
      <c r="F386" s="119"/>
      <c r="G386" s="382"/>
      <c r="H386" s="118"/>
    </row>
    <row r="387" spans="1:8" ht="13" x14ac:dyDescent="0.3">
      <c r="A387" s="10">
        <v>5937</v>
      </c>
      <c r="B387" s="11" t="s">
        <v>512</v>
      </c>
      <c r="C387" s="702">
        <v>1363</v>
      </c>
      <c r="D387" s="95">
        <v>209</v>
      </c>
      <c r="E387" s="63">
        <f t="shared" si="5"/>
        <v>0.15333822450476889</v>
      </c>
      <c r="F387" s="119"/>
      <c r="G387" s="382"/>
      <c r="H387" s="118"/>
    </row>
    <row r="388" spans="1:8" ht="13" x14ac:dyDescent="0.3">
      <c r="A388" s="10">
        <v>5938</v>
      </c>
      <c r="B388" s="11" t="s">
        <v>513</v>
      </c>
      <c r="C388" s="702">
        <v>706</v>
      </c>
      <c r="D388" s="95">
        <v>150</v>
      </c>
      <c r="E388" s="63">
        <f t="shared" si="5"/>
        <v>0.21246458923512748</v>
      </c>
      <c r="F388" s="119"/>
      <c r="G388" s="382"/>
      <c r="H388" s="118"/>
    </row>
    <row r="389" spans="1:8" ht="13" x14ac:dyDescent="0.3">
      <c r="A389" s="10">
        <v>6201</v>
      </c>
      <c r="B389" s="11" t="s">
        <v>514</v>
      </c>
      <c r="C389" s="702">
        <v>164</v>
      </c>
      <c r="D389" s="95">
        <v>59</v>
      </c>
      <c r="E389" s="63">
        <f t="shared" si="5"/>
        <v>0.3597560975609756</v>
      </c>
      <c r="F389" s="119"/>
      <c r="G389" s="382"/>
      <c r="H389" s="118"/>
    </row>
    <row r="390" spans="1:8" ht="13" x14ac:dyDescent="0.3">
      <c r="A390" s="10">
        <v>6202</v>
      </c>
      <c r="B390" s="11" t="s">
        <v>515</v>
      </c>
      <c r="C390" s="702">
        <v>377</v>
      </c>
      <c r="D390" s="95">
        <v>132</v>
      </c>
      <c r="E390" s="63">
        <f t="shared" si="5"/>
        <v>0.35013262599469497</v>
      </c>
      <c r="F390" s="119">
        <v>37</v>
      </c>
      <c r="G390" s="95">
        <v>43</v>
      </c>
      <c r="H390" s="118">
        <v>33</v>
      </c>
    </row>
    <row r="391" spans="1:8" ht="13" x14ac:dyDescent="0.3">
      <c r="A391" s="10">
        <v>6203</v>
      </c>
      <c r="B391" s="11" t="s">
        <v>516</v>
      </c>
      <c r="C391" s="702">
        <v>408</v>
      </c>
      <c r="D391" s="95">
        <v>191</v>
      </c>
      <c r="E391" s="63">
        <f t="shared" si="5"/>
        <v>0.46813725490196079</v>
      </c>
      <c r="F391" s="119">
        <v>31</v>
      </c>
      <c r="G391" s="95">
        <v>99</v>
      </c>
      <c r="H391" s="118">
        <v>41</v>
      </c>
    </row>
    <row r="392" spans="1:8" ht="13" x14ac:dyDescent="0.3">
      <c r="A392" s="10">
        <v>6204</v>
      </c>
      <c r="B392" s="11" t="s">
        <v>517</v>
      </c>
      <c r="C392" s="702">
        <v>598</v>
      </c>
      <c r="D392" s="95">
        <v>89</v>
      </c>
      <c r="E392" s="63">
        <f t="shared" si="5"/>
        <v>0.1488294314381271</v>
      </c>
      <c r="F392" s="119">
        <v>7</v>
      </c>
      <c r="G392" s="95">
        <v>42</v>
      </c>
      <c r="H392" s="118">
        <v>39</v>
      </c>
    </row>
    <row r="393" spans="1:8" ht="13" x14ac:dyDescent="0.3">
      <c r="A393" s="10">
        <v>6205</v>
      </c>
      <c r="B393" s="11" t="s">
        <v>518</v>
      </c>
      <c r="C393" s="702">
        <v>342</v>
      </c>
      <c r="D393" s="95">
        <v>99</v>
      </c>
      <c r="E393" s="63">
        <f t="shared" si="5"/>
        <v>0.28947368421052633</v>
      </c>
      <c r="F393" s="119">
        <v>27</v>
      </c>
      <c r="G393" s="95">
        <v>29</v>
      </c>
      <c r="H393" s="118">
        <v>35</v>
      </c>
    </row>
    <row r="394" spans="1:8" ht="13" x14ac:dyDescent="0.3">
      <c r="A394" s="10">
        <v>6206</v>
      </c>
      <c r="B394" s="11" t="s">
        <v>519</v>
      </c>
      <c r="C394" s="702">
        <v>634</v>
      </c>
      <c r="D394" s="95">
        <v>178</v>
      </c>
      <c r="E394" s="63">
        <f t="shared" ref="E394:E457" si="6">SUM(D394/C394)</f>
        <v>0.28075709779179808</v>
      </c>
      <c r="F394" s="119">
        <v>39</v>
      </c>
      <c r="G394" s="381">
        <v>54</v>
      </c>
      <c r="H394" s="118">
        <v>37</v>
      </c>
    </row>
    <row r="395" spans="1:8" ht="13" x14ac:dyDescent="0.3">
      <c r="A395" s="10">
        <v>6207</v>
      </c>
      <c r="B395" s="11" t="s">
        <v>520</v>
      </c>
      <c r="C395" s="702">
        <v>767</v>
      </c>
      <c r="D395" s="95">
        <v>257</v>
      </c>
      <c r="E395" s="63">
        <f t="shared" si="6"/>
        <v>0.3350717079530639</v>
      </c>
      <c r="F395" s="100"/>
      <c r="G395" s="381"/>
      <c r="H395" s="118"/>
    </row>
    <row r="396" spans="1:8" ht="13" x14ac:dyDescent="0.3">
      <c r="A396" s="10">
        <v>6208</v>
      </c>
      <c r="B396" s="11" t="s">
        <v>521</v>
      </c>
      <c r="C396" s="702">
        <v>2</v>
      </c>
      <c r="D396" s="95">
        <v>1</v>
      </c>
      <c r="E396" s="63">
        <f t="shared" si="6"/>
        <v>0.5</v>
      </c>
      <c r="F396" s="119"/>
      <c r="G396" s="382"/>
      <c r="H396" s="118"/>
    </row>
    <row r="397" spans="1:8" ht="13" x14ac:dyDescent="0.3">
      <c r="A397" s="10">
        <v>6209</v>
      </c>
      <c r="B397" s="11" t="s">
        <v>522</v>
      </c>
      <c r="C397" s="702">
        <v>10</v>
      </c>
      <c r="D397" s="95">
        <v>5</v>
      </c>
      <c r="E397" s="63">
        <f t="shared" si="6"/>
        <v>0.5</v>
      </c>
      <c r="F397" s="119"/>
      <c r="G397" s="382"/>
      <c r="H397" s="118"/>
    </row>
    <row r="398" spans="1:8" ht="13" x14ac:dyDescent="0.3">
      <c r="A398" s="10">
        <v>6210</v>
      </c>
      <c r="B398" s="11" t="s">
        <v>523</v>
      </c>
      <c r="C398" s="702">
        <v>4</v>
      </c>
      <c r="D398" s="95">
        <v>0</v>
      </c>
      <c r="E398" s="63">
        <f t="shared" si="6"/>
        <v>0</v>
      </c>
      <c r="F398" s="119"/>
      <c r="G398" s="382"/>
      <c r="H398" s="118"/>
    </row>
    <row r="399" spans="1:8" ht="13" x14ac:dyDescent="0.3">
      <c r="A399" s="10">
        <v>6211</v>
      </c>
      <c r="B399" s="11" t="s">
        <v>524</v>
      </c>
      <c r="C399" s="702">
        <v>11</v>
      </c>
      <c r="D399" s="95">
        <v>0</v>
      </c>
      <c r="E399" s="63">
        <f t="shared" si="6"/>
        <v>0</v>
      </c>
      <c r="F399" s="119"/>
      <c r="G399" s="382"/>
      <c r="H399" s="118"/>
    </row>
    <row r="400" spans="1:8" ht="13" x14ac:dyDescent="0.3">
      <c r="A400" s="10">
        <v>6212</v>
      </c>
      <c r="B400" s="11" t="s">
        <v>525</v>
      </c>
      <c r="C400" s="702">
        <v>95</v>
      </c>
      <c r="D400" s="95">
        <v>7</v>
      </c>
      <c r="E400" s="63">
        <f t="shared" si="6"/>
        <v>7.3684210526315783E-2</v>
      </c>
      <c r="F400" s="119"/>
      <c r="G400" s="382"/>
      <c r="H400" s="118"/>
    </row>
    <row r="401" spans="1:8" ht="13" x14ac:dyDescent="0.3">
      <c r="A401" s="10">
        <v>6401</v>
      </c>
      <c r="B401" s="11" t="s">
        <v>526</v>
      </c>
      <c r="C401" s="702">
        <v>1402</v>
      </c>
      <c r="D401" s="95">
        <v>298</v>
      </c>
      <c r="E401" s="63">
        <f t="shared" si="6"/>
        <v>0.21255349500713266</v>
      </c>
      <c r="F401" s="119"/>
      <c r="G401" s="382"/>
      <c r="H401" s="114"/>
    </row>
    <row r="402" spans="1:8" ht="13" x14ac:dyDescent="0.3">
      <c r="A402" s="10">
        <v>6402</v>
      </c>
      <c r="B402" s="11" t="s">
        <v>527</v>
      </c>
      <c r="C402" s="702">
        <v>1285</v>
      </c>
      <c r="D402" s="95">
        <v>431</v>
      </c>
      <c r="E402" s="63">
        <f t="shared" si="6"/>
        <v>0.33540856031128402</v>
      </c>
      <c r="F402" s="119"/>
      <c r="G402" s="382"/>
      <c r="H402" s="114"/>
    </row>
    <row r="403" spans="1:8" ht="13" x14ac:dyDescent="0.3">
      <c r="A403" s="10">
        <v>6501</v>
      </c>
      <c r="B403" s="11" t="s">
        <v>528</v>
      </c>
      <c r="C403" s="702">
        <v>1245</v>
      </c>
      <c r="D403" s="95">
        <v>162</v>
      </c>
      <c r="E403" s="63">
        <f t="shared" si="6"/>
        <v>0.13012048192771083</v>
      </c>
      <c r="F403" s="119"/>
      <c r="G403" s="382"/>
      <c r="H403" s="114"/>
    </row>
    <row r="404" spans="1:8" ht="13" x14ac:dyDescent="0.3">
      <c r="A404" s="10">
        <v>6502</v>
      </c>
      <c r="B404" s="11" t="s">
        <v>529</v>
      </c>
      <c r="C404" s="702">
        <v>1158</v>
      </c>
      <c r="D404" s="95">
        <v>176</v>
      </c>
      <c r="E404" s="63">
        <f t="shared" si="6"/>
        <v>0.15198618307426598</v>
      </c>
      <c r="F404" s="119"/>
      <c r="G404" s="382"/>
      <c r="H404" s="114"/>
    </row>
    <row r="405" spans="1:8" ht="13" x14ac:dyDescent="0.3">
      <c r="A405" s="10">
        <v>6503</v>
      </c>
      <c r="B405" s="11" t="s">
        <v>530</v>
      </c>
      <c r="C405" s="702">
        <v>1142</v>
      </c>
      <c r="D405" s="95">
        <v>314</v>
      </c>
      <c r="E405" s="63">
        <f t="shared" si="6"/>
        <v>0.27495621716287216</v>
      </c>
      <c r="F405" s="119"/>
      <c r="G405" s="382"/>
      <c r="H405" s="114"/>
    </row>
    <row r="406" spans="1:8" ht="13" x14ac:dyDescent="0.3">
      <c r="A406" s="10">
        <v>6504</v>
      </c>
      <c r="B406" s="11" t="s">
        <v>531</v>
      </c>
      <c r="C406" s="702">
        <v>947</v>
      </c>
      <c r="D406" s="95">
        <v>172</v>
      </c>
      <c r="E406" s="63">
        <f t="shared" si="6"/>
        <v>0.18162618796198521</v>
      </c>
      <c r="F406" s="119"/>
      <c r="G406" s="382"/>
      <c r="H406" s="114"/>
    </row>
    <row r="407" spans="1:8" ht="13" x14ac:dyDescent="0.3">
      <c r="A407" s="10">
        <v>6505</v>
      </c>
      <c r="B407" s="11" t="s">
        <v>532</v>
      </c>
      <c r="C407" s="702">
        <v>993</v>
      </c>
      <c r="D407" s="95">
        <v>312</v>
      </c>
      <c r="E407" s="63">
        <f t="shared" si="6"/>
        <v>0.31419939577039274</v>
      </c>
      <c r="F407" s="119"/>
      <c r="G407" s="382"/>
      <c r="H407" s="114"/>
    </row>
    <row r="408" spans="1:8" ht="13" x14ac:dyDescent="0.3">
      <c r="A408" s="10">
        <v>6506</v>
      </c>
      <c r="B408" s="11" t="s">
        <v>533</v>
      </c>
      <c r="C408" s="702">
        <v>1171</v>
      </c>
      <c r="D408" s="95">
        <v>236</v>
      </c>
      <c r="E408" s="63">
        <f t="shared" si="6"/>
        <v>0.20153714773697695</v>
      </c>
      <c r="F408" s="119"/>
      <c r="G408" s="382"/>
      <c r="H408" s="114"/>
    </row>
    <row r="409" spans="1:8" ht="13" x14ac:dyDescent="0.3">
      <c r="A409" s="10">
        <v>6507</v>
      </c>
      <c r="B409" s="11" t="s">
        <v>534</v>
      </c>
      <c r="C409" s="702">
        <v>1116</v>
      </c>
      <c r="D409" s="95">
        <v>319</v>
      </c>
      <c r="E409" s="63">
        <f t="shared" si="6"/>
        <v>0.28584229390681004</v>
      </c>
      <c r="F409" s="119"/>
      <c r="G409" s="382"/>
      <c r="H409" s="114"/>
    </row>
    <row r="410" spans="1:8" ht="13" x14ac:dyDescent="0.3">
      <c r="A410" s="10">
        <v>6508</v>
      </c>
      <c r="B410" s="11" t="s">
        <v>535</v>
      </c>
      <c r="C410" s="702">
        <v>1319</v>
      </c>
      <c r="D410" s="95">
        <v>330</v>
      </c>
      <c r="E410" s="63">
        <f t="shared" si="6"/>
        <v>0.25018953752843065</v>
      </c>
      <c r="F410" s="119"/>
      <c r="G410" s="382"/>
      <c r="H410" s="114"/>
    </row>
    <row r="411" spans="1:8" ht="13" x14ac:dyDescent="0.3">
      <c r="A411" s="10">
        <v>6509</v>
      </c>
      <c r="B411" s="11" t="s">
        <v>536</v>
      </c>
      <c r="C411" s="702">
        <v>631</v>
      </c>
      <c r="D411" s="95">
        <v>139</v>
      </c>
      <c r="E411" s="63">
        <f t="shared" si="6"/>
        <v>0.2202852614896989</v>
      </c>
      <c r="F411" s="119"/>
      <c r="G411" s="382"/>
      <c r="H411" s="114"/>
    </row>
    <row r="412" spans="1:8" ht="13" x14ac:dyDescent="0.3">
      <c r="A412" s="10">
        <v>6510</v>
      </c>
      <c r="B412" s="11" t="s">
        <v>537</v>
      </c>
      <c r="C412" s="702">
        <v>1376</v>
      </c>
      <c r="D412" s="95">
        <v>255</v>
      </c>
      <c r="E412" s="63">
        <f t="shared" si="6"/>
        <v>0.18531976744186046</v>
      </c>
      <c r="F412" s="119"/>
      <c r="G412" s="382"/>
      <c r="H412" s="114"/>
    </row>
    <row r="413" spans="1:8" ht="13" x14ac:dyDescent="0.3">
      <c r="A413" s="10">
        <v>6511</v>
      </c>
      <c r="B413" s="11" t="s">
        <v>538</v>
      </c>
      <c r="C413" s="702">
        <v>800</v>
      </c>
      <c r="D413" s="95">
        <v>233</v>
      </c>
      <c r="E413" s="63">
        <f t="shared" si="6"/>
        <v>0.29125000000000001</v>
      </c>
      <c r="F413" s="119"/>
      <c r="G413" s="382"/>
      <c r="H413" s="114"/>
    </row>
    <row r="414" spans="1:8" ht="13" x14ac:dyDescent="0.3">
      <c r="A414" s="10">
        <v>6512</v>
      </c>
      <c r="B414" s="11" t="s">
        <v>539</v>
      </c>
      <c r="C414" s="702">
        <v>1069</v>
      </c>
      <c r="D414" s="95">
        <v>309</v>
      </c>
      <c r="E414" s="63">
        <f t="shared" si="6"/>
        <v>0.28905519176800748</v>
      </c>
      <c r="F414" s="119"/>
      <c r="G414" s="382"/>
      <c r="H414" s="114"/>
    </row>
    <row r="415" spans="1:8" ht="13" x14ac:dyDescent="0.3">
      <c r="A415" s="10">
        <v>6513</v>
      </c>
      <c r="B415" s="11" t="s">
        <v>540</v>
      </c>
      <c r="C415" s="702">
        <v>1051</v>
      </c>
      <c r="D415" s="95">
        <v>230</v>
      </c>
      <c r="E415" s="63">
        <f t="shared" si="6"/>
        <v>0.21883920076117983</v>
      </c>
      <c r="F415" s="119"/>
      <c r="G415" s="382"/>
      <c r="H415" s="114"/>
    </row>
    <row r="416" spans="1:8" ht="13" x14ac:dyDescent="0.3">
      <c r="A416" s="10">
        <v>6514</v>
      </c>
      <c r="B416" s="11" t="s">
        <v>541</v>
      </c>
      <c r="C416" s="702">
        <v>615</v>
      </c>
      <c r="D416" s="95">
        <v>129</v>
      </c>
      <c r="E416" s="63">
        <f t="shared" si="6"/>
        <v>0.2097560975609756</v>
      </c>
      <c r="F416" s="119"/>
      <c r="G416" s="382"/>
      <c r="H416" s="114"/>
    </row>
    <row r="417" spans="1:8" ht="13" x14ac:dyDescent="0.3">
      <c r="A417" s="10">
        <v>6515</v>
      </c>
      <c r="B417" s="11" t="s">
        <v>542</v>
      </c>
      <c r="C417" s="702">
        <v>1207</v>
      </c>
      <c r="D417" s="95">
        <v>318</v>
      </c>
      <c r="E417" s="63">
        <f t="shared" si="6"/>
        <v>0.26346313173156588</v>
      </c>
      <c r="F417" s="119"/>
      <c r="G417" s="382"/>
      <c r="H417" s="114"/>
    </row>
    <row r="418" spans="1:8" ht="13" x14ac:dyDescent="0.3">
      <c r="A418" s="10">
        <v>6516</v>
      </c>
      <c r="B418" s="11" t="s">
        <v>543</v>
      </c>
      <c r="C418" s="702">
        <v>1018</v>
      </c>
      <c r="D418" s="95">
        <v>232</v>
      </c>
      <c r="E418" s="63">
        <f t="shared" si="6"/>
        <v>0.22789783889980353</v>
      </c>
      <c r="F418" s="119"/>
      <c r="G418" s="382"/>
      <c r="H418" s="114"/>
    </row>
    <row r="419" spans="1:8" ht="13" x14ac:dyDescent="0.3">
      <c r="A419" s="10">
        <v>6517</v>
      </c>
      <c r="B419" s="11" t="s">
        <v>544</v>
      </c>
      <c r="C419" s="702">
        <v>1166</v>
      </c>
      <c r="D419" s="95">
        <v>423</v>
      </c>
      <c r="E419" s="63">
        <f t="shared" si="6"/>
        <v>0.362778730703259</v>
      </c>
      <c r="F419" s="119"/>
      <c r="G419" s="382"/>
      <c r="H419" s="114"/>
    </row>
    <row r="420" spans="1:8" ht="13" x14ac:dyDescent="0.3">
      <c r="A420" s="10">
        <v>6518</v>
      </c>
      <c r="B420" s="11" t="s">
        <v>545</v>
      </c>
      <c r="C420" s="702">
        <v>930</v>
      </c>
      <c r="D420" s="95">
        <v>249</v>
      </c>
      <c r="E420" s="63">
        <f t="shared" si="6"/>
        <v>0.26774193548387099</v>
      </c>
      <c r="F420" s="119"/>
      <c r="G420" s="382"/>
      <c r="H420" s="114"/>
    </row>
    <row r="421" spans="1:8" ht="13" x14ac:dyDescent="0.3">
      <c r="A421" s="10">
        <v>6519</v>
      </c>
      <c r="B421" s="11" t="s">
        <v>546</v>
      </c>
      <c r="C421" s="702">
        <v>1127</v>
      </c>
      <c r="D421" s="95">
        <v>274</v>
      </c>
      <c r="E421" s="63">
        <f t="shared" si="6"/>
        <v>0.24312333629103816</v>
      </c>
      <c r="F421" s="119"/>
      <c r="G421" s="382"/>
      <c r="H421" s="114"/>
    </row>
    <row r="422" spans="1:8" ht="13" x14ac:dyDescent="0.3">
      <c r="A422" s="10">
        <v>6701</v>
      </c>
      <c r="B422" s="11" t="s">
        <v>547</v>
      </c>
      <c r="C422" s="702">
        <v>1135</v>
      </c>
      <c r="D422" s="95">
        <v>154</v>
      </c>
      <c r="E422" s="63">
        <f t="shared" si="6"/>
        <v>0.13568281938325991</v>
      </c>
      <c r="F422" s="119">
        <v>50</v>
      </c>
      <c r="G422" s="95">
        <v>22</v>
      </c>
      <c r="H422" s="118">
        <v>55</v>
      </c>
    </row>
    <row r="423" spans="1:8" ht="13" x14ac:dyDescent="0.3">
      <c r="A423" s="10">
        <v>6801</v>
      </c>
      <c r="B423" s="11" t="s">
        <v>548</v>
      </c>
      <c r="C423" s="702">
        <v>1142</v>
      </c>
      <c r="D423" s="95">
        <v>526</v>
      </c>
      <c r="E423" s="63">
        <f t="shared" si="6"/>
        <v>0.46059544658493873</v>
      </c>
      <c r="F423" s="119"/>
      <c r="G423" s="382"/>
      <c r="H423" s="118"/>
    </row>
    <row r="424" spans="1:8" ht="13" x14ac:dyDescent="0.3">
      <c r="A424" s="10">
        <v>6802</v>
      </c>
      <c r="B424" s="11" t="s">
        <v>549</v>
      </c>
      <c r="C424" s="702">
        <v>930</v>
      </c>
      <c r="D424" s="95">
        <v>369</v>
      </c>
      <c r="E424" s="63">
        <f t="shared" si="6"/>
        <v>0.39677419354838711</v>
      </c>
      <c r="F424" s="119"/>
      <c r="G424" s="382"/>
      <c r="H424" s="118"/>
    </row>
    <row r="425" spans="1:8" ht="13" x14ac:dyDescent="0.3">
      <c r="A425" s="10">
        <v>6803</v>
      </c>
      <c r="B425" s="11" t="s">
        <v>550</v>
      </c>
      <c r="C425" s="702">
        <v>236</v>
      </c>
      <c r="D425" s="95">
        <v>104</v>
      </c>
      <c r="E425" s="63">
        <f t="shared" si="6"/>
        <v>0.44067796610169491</v>
      </c>
      <c r="F425" s="119"/>
      <c r="G425" s="382"/>
      <c r="H425" s="118"/>
    </row>
    <row r="426" spans="1:8" ht="13" x14ac:dyDescent="0.3">
      <c r="A426" s="10">
        <v>6901</v>
      </c>
      <c r="B426" s="11" t="s">
        <v>551</v>
      </c>
      <c r="C426" s="702">
        <v>1260</v>
      </c>
      <c r="D426" s="95">
        <v>387</v>
      </c>
      <c r="E426" s="63">
        <f t="shared" si="6"/>
        <v>0.30714285714285716</v>
      </c>
      <c r="F426" s="100"/>
      <c r="G426" s="381"/>
      <c r="H426" s="118"/>
    </row>
    <row r="427" spans="1:8" ht="13" x14ac:dyDescent="0.3">
      <c r="A427" s="10">
        <v>7001</v>
      </c>
      <c r="B427" s="11" t="s">
        <v>552</v>
      </c>
      <c r="C427" s="702">
        <v>999</v>
      </c>
      <c r="D427" s="95">
        <v>414</v>
      </c>
      <c r="E427" s="63">
        <f t="shared" si="6"/>
        <v>0.4144144144144144</v>
      </c>
      <c r="F427" s="119"/>
      <c r="G427" s="382"/>
      <c r="H427" s="118"/>
    </row>
    <row r="428" spans="1:8" ht="13" x14ac:dyDescent="0.3">
      <c r="A428" s="10">
        <v>7002</v>
      </c>
      <c r="B428" s="11" t="s">
        <v>553</v>
      </c>
      <c r="C428" s="702">
        <v>1069</v>
      </c>
      <c r="D428" s="95">
        <v>460</v>
      </c>
      <c r="E428" s="63">
        <f t="shared" si="6"/>
        <v>0.43030869971936392</v>
      </c>
      <c r="F428" s="119"/>
      <c r="G428" s="382"/>
      <c r="H428" s="118"/>
    </row>
    <row r="429" spans="1:8" ht="13" x14ac:dyDescent="0.3">
      <c r="A429" s="10">
        <v>7101</v>
      </c>
      <c r="B429" s="11" t="s">
        <v>554</v>
      </c>
      <c r="C429" s="702">
        <v>1418</v>
      </c>
      <c r="D429" s="95">
        <v>343</v>
      </c>
      <c r="E429" s="63">
        <f t="shared" si="6"/>
        <v>0.24188998589562766</v>
      </c>
      <c r="F429" s="119"/>
      <c r="G429" s="382"/>
      <c r="H429" s="118"/>
    </row>
    <row r="430" spans="1:8" ht="13" x14ac:dyDescent="0.3">
      <c r="A430" s="10">
        <v>7102</v>
      </c>
      <c r="B430" s="11" t="s">
        <v>555</v>
      </c>
      <c r="C430" s="702">
        <v>1256</v>
      </c>
      <c r="D430" s="95">
        <v>233</v>
      </c>
      <c r="E430" s="63">
        <f t="shared" si="6"/>
        <v>0.18550955414012738</v>
      </c>
      <c r="F430" s="119"/>
      <c r="G430" s="382"/>
      <c r="H430" s="118"/>
    </row>
    <row r="431" spans="1:8" ht="13" x14ac:dyDescent="0.3">
      <c r="A431" s="10">
        <v>7301</v>
      </c>
      <c r="B431" s="11" t="s">
        <v>556</v>
      </c>
      <c r="C431" s="702">
        <v>1131</v>
      </c>
      <c r="D431" s="95">
        <v>271</v>
      </c>
      <c r="E431" s="63">
        <f t="shared" si="6"/>
        <v>0.23961096374889479</v>
      </c>
      <c r="F431" s="119"/>
      <c r="G431" s="382"/>
      <c r="H431" s="118"/>
    </row>
    <row r="432" spans="1:8" ht="13" x14ac:dyDescent="0.3">
      <c r="A432" s="10">
        <v>7302</v>
      </c>
      <c r="B432" s="11" t="s">
        <v>557</v>
      </c>
      <c r="C432" s="702">
        <v>1178</v>
      </c>
      <c r="D432" s="95">
        <v>252</v>
      </c>
      <c r="E432" s="63">
        <f t="shared" si="6"/>
        <v>0.21392190152801357</v>
      </c>
      <c r="F432" s="119"/>
      <c r="G432" s="382"/>
      <c r="H432" s="118"/>
    </row>
    <row r="433" spans="1:8" ht="13" x14ac:dyDescent="0.3">
      <c r="A433" s="10">
        <v>7303</v>
      </c>
      <c r="B433" s="11" t="s">
        <v>558</v>
      </c>
      <c r="C433" s="702">
        <v>951</v>
      </c>
      <c r="D433" s="95">
        <v>189</v>
      </c>
      <c r="E433" s="63">
        <f t="shared" si="6"/>
        <v>0.19873817034700317</v>
      </c>
      <c r="F433" s="119"/>
      <c r="G433" s="382"/>
      <c r="H433" s="118"/>
    </row>
    <row r="434" spans="1:8" ht="13" x14ac:dyDescent="0.3">
      <c r="A434" s="10">
        <v>7304</v>
      </c>
      <c r="B434" s="11" t="s">
        <v>559</v>
      </c>
      <c r="C434" s="702">
        <v>1285</v>
      </c>
      <c r="D434" s="95">
        <v>307</v>
      </c>
      <c r="E434" s="63">
        <f t="shared" si="6"/>
        <v>0.23891050583657589</v>
      </c>
      <c r="F434" s="119"/>
      <c r="G434" s="382"/>
      <c r="H434" s="118"/>
    </row>
    <row r="435" spans="1:8" ht="13" x14ac:dyDescent="0.3">
      <c r="A435" s="10">
        <v>7305</v>
      </c>
      <c r="B435" s="11" t="s">
        <v>560</v>
      </c>
      <c r="C435" s="702">
        <v>1255</v>
      </c>
      <c r="D435" s="95">
        <v>338</v>
      </c>
      <c r="E435" s="63">
        <f t="shared" si="6"/>
        <v>0.26932270916334661</v>
      </c>
      <c r="F435" s="119"/>
      <c r="G435" s="382"/>
      <c r="H435" s="118"/>
    </row>
    <row r="436" spans="1:8" ht="13" x14ac:dyDescent="0.3">
      <c r="A436" s="10">
        <v>7306</v>
      </c>
      <c r="B436" s="11" t="s">
        <v>561</v>
      </c>
      <c r="C436" s="702">
        <v>1130</v>
      </c>
      <c r="D436" s="95">
        <v>216</v>
      </c>
      <c r="E436" s="63">
        <f t="shared" si="6"/>
        <v>0.1911504424778761</v>
      </c>
      <c r="F436" s="119"/>
      <c r="G436" s="382"/>
      <c r="H436" s="118"/>
    </row>
    <row r="437" spans="1:8" ht="13" x14ac:dyDescent="0.3">
      <c r="A437" s="10">
        <v>7307</v>
      </c>
      <c r="B437" s="11" t="s">
        <v>562</v>
      </c>
      <c r="C437" s="702">
        <v>839</v>
      </c>
      <c r="D437" s="95">
        <v>267</v>
      </c>
      <c r="E437" s="63">
        <f t="shared" si="6"/>
        <v>0.31823599523241952</v>
      </c>
      <c r="F437" s="119"/>
      <c r="G437" s="382"/>
      <c r="H437" s="118"/>
    </row>
    <row r="438" spans="1:8" ht="13" x14ac:dyDescent="0.3">
      <c r="A438" s="10">
        <v>7308</v>
      </c>
      <c r="B438" s="11" t="s">
        <v>563</v>
      </c>
      <c r="C438" s="702">
        <v>835</v>
      </c>
      <c r="D438" s="95">
        <v>168</v>
      </c>
      <c r="E438" s="63">
        <f t="shared" si="6"/>
        <v>0.20119760479041915</v>
      </c>
      <c r="F438" s="119"/>
      <c r="G438" s="382"/>
      <c r="H438" s="118"/>
    </row>
    <row r="439" spans="1:8" ht="13" x14ac:dyDescent="0.3">
      <c r="A439" s="10">
        <v>7309</v>
      </c>
      <c r="B439" s="11" t="s">
        <v>564</v>
      </c>
      <c r="C439" s="702">
        <v>1141</v>
      </c>
      <c r="D439" s="95">
        <v>179</v>
      </c>
      <c r="E439" s="63">
        <f t="shared" si="6"/>
        <v>0.15687992988606486</v>
      </c>
      <c r="F439" s="119"/>
      <c r="G439" s="382"/>
      <c r="H439" s="118"/>
    </row>
    <row r="440" spans="1:8" ht="13" x14ac:dyDescent="0.3">
      <c r="A440" s="10">
        <v>7310</v>
      </c>
      <c r="B440" s="11" t="s">
        <v>565</v>
      </c>
      <c r="C440" s="702">
        <v>891</v>
      </c>
      <c r="D440" s="95">
        <v>250</v>
      </c>
      <c r="E440" s="63">
        <f t="shared" si="6"/>
        <v>0.28058361391694725</v>
      </c>
      <c r="F440" s="119"/>
      <c r="G440" s="382"/>
      <c r="H440" s="118"/>
    </row>
    <row r="441" spans="1:8" ht="13" x14ac:dyDescent="0.3">
      <c r="A441" s="10">
        <v>7311</v>
      </c>
      <c r="B441" s="11" t="s">
        <v>566</v>
      </c>
      <c r="C441" s="702">
        <v>1147</v>
      </c>
      <c r="D441" s="95">
        <v>330</v>
      </c>
      <c r="E441" s="63">
        <f t="shared" si="6"/>
        <v>0.28770706190061029</v>
      </c>
      <c r="F441" s="119"/>
      <c r="G441" s="382"/>
      <c r="H441" s="118"/>
    </row>
    <row r="442" spans="1:8" ht="13" x14ac:dyDescent="0.3">
      <c r="A442" s="10">
        <v>7312</v>
      </c>
      <c r="B442" s="11" t="s">
        <v>567</v>
      </c>
      <c r="C442" s="702">
        <v>1325</v>
      </c>
      <c r="D442" s="95">
        <v>331</v>
      </c>
      <c r="E442" s="63">
        <f t="shared" si="6"/>
        <v>0.24981132075471699</v>
      </c>
      <c r="F442" s="119"/>
      <c r="G442" s="382"/>
      <c r="H442" s="118"/>
    </row>
    <row r="443" spans="1:8" ht="13" x14ac:dyDescent="0.3">
      <c r="A443" s="10">
        <v>7313</v>
      </c>
      <c r="B443" s="11" t="s">
        <v>568</v>
      </c>
      <c r="C443" s="702">
        <v>737</v>
      </c>
      <c r="D443" s="95">
        <v>251</v>
      </c>
      <c r="E443" s="63">
        <f t="shared" si="6"/>
        <v>0.34056987788331072</v>
      </c>
      <c r="F443" s="119"/>
      <c r="G443" s="382"/>
      <c r="H443" s="118"/>
    </row>
    <row r="444" spans="1:8" ht="13" x14ac:dyDescent="0.3">
      <c r="A444" s="10">
        <v>7314</v>
      </c>
      <c r="B444" s="11" t="s">
        <v>569</v>
      </c>
      <c r="C444" s="702">
        <v>1272</v>
      </c>
      <c r="D444" s="95">
        <v>225</v>
      </c>
      <c r="E444" s="63">
        <f t="shared" si="6"/>
        <v>0.17688679245283018</v>
      </c>
      <c r="F444" s="119"/>
      <c r="G444" s="382"/>
      <c r="H444" s="118"/>
    </row>
    <row r="445" spans="1:8" ht="13" x14ac:dyDescent="0.3">
      <c r="A445" s="10">
        <v>7315</v>
      </c>
      <c r="B445" s="11" t="s">
        <v>570</v>
      </c>
      <c r="C445" s="702">
        <v>1268</v>
      </c>
      <c r="D445" s="95">
        <v>275</v>
      </c>
      <c r="E445" s="63">
        <f t="shared" si="6"/>
        <v>0.21687697160883282</v>
      </c>
      <c r="F445" s="119"/>
      <c r="G445" s="382"/>
      <c r="H445" s="118"/>
    </row>
    <row r="446" spans="1:8" ht="13" x14ac:dyDescent="0.3">
      <c r="A446" s="10">
        <v>7316</v>
      </c>
      <c r="B446" s="11" t="s">
        <v>571</v>
      </c>
      <c r="C446" s="702">
        <v>1064</v>
      </c>
      <c r="D446" s="95">
        <v>284</v>
      </c>
      <c r="E446" s="63">
        <f t="shared" si="6"/>
        <v>0.26691729323308272</v>
      </c>
      <c r="F446" s="119"/>
      <c r="G446" s="382"/>
      <c r="H446" s="118"/>
    </row>
    <row r="447" spans="1:8" ht="13" x14ac:dyDescent="0.3">
      <c r="A447" s="10">
        <v>7317</v>
      </c>
      <c r="B447" s="11" t="s">
        <v>572</v>
      </c>
      <c r="C447" s="702">
        <v>1191</v>
      </c>
      <c r="D447" s="95">
        <v>374</v>
      </c>
      <c r="E447" s="63">
        <f t="shared" si="6"/>
        <v>0.31402183039462639</v>
      </c>
      <c r="F447" s="119"/>
      <c r="G447" s="382"/>
      <c r="H447" s="118"/>
    </row>
    <row r="448" spans="1:8" ht="13" x14ac:dyDescent="0.3">
      <c r="A448" s="10">
        <v>7318</v>
      </c>
      <c r="B448" s="11" t="s">
        <v>573</v>
      </c>
      <c r="C448" s="702">
        <v>736</v>
      </c>
      <c r="D448" s="95">
        <v>210</v>
      </c>
      <c r="E448" s="63">
        <f t="shared" si="6"/>
        <v>0.28532608695652173</v>
      </c>
      <c r="F448" s="119"/>
      <c r="G448" s="382"/>
      <c r="H448" s="118"/>
    </row>
    <row r="449" spans="1:8" ht="13" x14ac:dyDescent="0.3">
      <c r="A449" s="10">
        <v>7319</v>
      </c>
      <c r="B449" s="11" t="s">
        <v>574</v>
      </c>
      <c r="C449" s="702">
        <v>1224</v>
      </c>
      <c r="D449" s="95">
        <v>254</v>
      </c>
      <c r="E449" s="63">
        <f t="shared" si="6"/>
        <v>0.20751633986928106</v>
      </c>
      <c r="F449" s="119"/>
      <c r="G449" s="382"/>
      <c r="H449" s="118"/>
    </row>
    <row r="450" spans="1:8" ht="13" x14ac:dyDescent="0.3">
      <c r="A450" s="10">
        <v>7320</v>
      </c>
      <c r="B450" s="11" t="s">
        <v>575</v>
      </c>
      <c r="C450" s="702">
        <v>545</v>
      </c>
      <c r="D450" s="95">
        <v>122</v>
      </c>
      <c r="E450" s="63">
        <f t="shared" si="6"/>
        <v>0.22385321100917432</v>
      </c>
      <c r="F450" s="119"/>
      <c r="G450" s="382"/>
      <c r="H450" s="118"/>
    </row>
    <row r="451" spans="1:8" ht="13" x14ac:dyDescent="0.3">
      <c r="A451" s="10">
        <v>7321</v>
      </c>
      <c r="B451" s="11" t="s">
        <v>576</v>
      </c>
      <c r="C451" s="702">
        <v>686</v>
      </c>
      <c r="D451" s="95">
        <v>191</v>
      </c>
      <c r="E451" s="63">
        <f t="shared" si="6"/>
        <v>0.2784256559766764</v>
      </c>
      <c r="F451" s="119"/>
      <c r="G451" s="382"/>
      <c r="H451" s="118"/>
    </row>
    <row r="452" spans="1:8" ht="13" x14ac:dyDescent="0.3">
      <c r="A452" s="10">
        <v>7322</v>
      </c>
      <c r="B452" s="11" t="s">
        <v>577</v>
      </c>
      <c r="C452" s="702">
        <v>1118</v>
      </c>
      <c r="D452" s="95">
        <v>250</v>
      </c>
      <c r="E452" s="63">
        <f t="shared" si="6"/>
        <v>0.22361359570661896</v>
      </c>
      <c r="F452" s="119"/>
      <c r="G452" s="382"/>
      <c r="H452" s="118"/>
    </row>
    <row r="453" spans="1:8" ht="13" x14ac:dyDescent="0.3">
      <c r="A453" s="10">
        <v>7323</v>
      </c>
      <c r="B453" s="11" t="s">
        <v>578</v>
      </c>
      <c r="C453" s="702">
        <v>1262</v>
      </c>
      <c r="D453" s="95">
        <v>427</v>
      </c>
      <c r="E453" s="63">
        <f t="shared" si="6"/>
        <v>0.33835182250396195</v>
      </c>
      <c r="F453" s="119"/>
      <c r="G453" s="382"/>
      <c r="H453" s="118"/>
    </row>
    <row r="454" spans="1:8" ht="13" x14ac:dyDescent="0.3">
      <c r="A454" s="10">
        <v>7324</v>
      </c>
      <c r="B454" s="11" t="s">
        <v>579</v>
      </c>
      <c r="C454" s="702">
        <v>1345</v>
      </c>
      <c r="D454" s="95">
        <v>350</v>
      </c>
      <c r="E454" s="63">
        <f t="shared" si="6"/>
        <v>0.26022304832713755</v>
      </c>
      <c r="F454" s="119"/>
      <c r="G454" s="382"/>
      <c r="H454" s="118"/>
    </row>
    <row r="455" spans="1:8" ht="13" x14ac:dyDescent="0.3">
      <c r="A455" s="10">
        <v>7325</v>
      </c>
      <c r="B455" s="11" t="s">
        <v>580</v>
      </c>
      <c r="C455" s="702">
        <v>884</v>
      </c>
      <c r="D455" s="95">
        <v>257</v>
      </c>
      <c r="E455" s="63">
        <f t="shared" si="6"/>
        <v>0.29072398190045251</v>
      </c>
      <c r="F455" s="119"/>
      <c r="G455" s="382"/>
      <c r="H455" s="118"/>
    </row>
    <row r="456" spans="1:8" ht="13" x14ac:dyDescent="0.3">
      <c r="A456" s="10">
        <v>7326</v>
      </c>
      <c r="B456" s="11" t="s">
        <v>581</v>
      </c>
      <c r="C456" s="702">
        <v>1327</v>
      </c>
      <c r="D456" s="95">
        <v>282</v>
      </c>
      <c r="E456" s="63">
        <f t="shared" si="6"/>
        <v>0.21250941974378296</v>
      </c>
      <c r="F456" s="119"/>
      <c r="G456" s="382"/>
      <c r="H456" s="118"/>
    </row>
    <row r="457" spans="1:8" ht="13" x14ac:dyDescent="0.3">
      <c r="A457" s="10">
        <v>7327</v>
      </c>
      <c r="B457" s="11" t="s">
        <v>582</v>
      </c>
      <c r="C457" s="702">
        <v>979</v>
      </c>
      <c r="D457" s="95">
        <v>256</v>
      </c>
      <c r="E457" s="63">
        <f t="shared" si="6"/>
        <v>0.26149131767109296</v>
      </c>
      <c r="F457" s="119"/>
      <c r="G457" s="382"/>
      <c r="H457" s="118"/>
    </row>
    <row r="458" spans="1:8" ht="13" x14ac:dyDescent="0.3">
      <c r="A458" s="10">
        <v>7328</v>
      </c>
      <c r="B458" s="11" t="s">
        <v>583</v>
      </c>
      <c r="C458" s="702">
        <v>1058</v>
      </c>
      <c r="D458" s="95">
        <v>216</v>
      </c>
      <c r="E458" s="63">
        <f t="shared" ref="E458:E521" si="7">SUM(D458/C458)</f>
        <v>0.20415879017013233</v>
      </c>
      <c r="F458" s="119"/>
      <c r="G458" s="382"/>
      <c r="H458" s="118"/>
    </row>
    <row r="459" spans="1:8" ht="13" x14ac:dyDescent="0.3">
      <c r="A459" s="10">
        <v>7329</v>
      </c>
      <c r="B459" s="11" t="s">
        <v>584</v>
      </c>
      <c r="C459" s="702">
        <v>1131</v>
      </c>
      <c r="D459" s="95">
        <v>189</v>
      </c>
      <c r="E459" s="63">
        <f t="shared" si="7"/>
        <v>0.16710875331564987</v>
      </c>
      <c r="F459" s="119"/>
      <c r="G459" s="382"/>
      <c r="H459" s="118"/>
    </row>
    <row r="460" spans="1:8" ht="13" x14ac:dyDescent="0.3">
      <c r="A460" s="10">
        <v>7330</v>
      </c>
      <c r="B460" s="11" t="s">
        <v>585</v>
      </c>
      <c r="C460" s="702">
        <v>903</v>
      </c>
      <c r="D460" s="95">
        <v>215</v>
      </c>
      <c r="E460" s="63">
        <f t="shared" si="7"/>
        <v>0.23809523809523808</v>
      </c>
      <c r="F460" s="119"/>
      <c r="G460" s="382"/>
      <c r="H460" s="118"/>
    </row>
    <row r="461" spans="1:8" ht="13" x14ac:dyDescent="0.3">
      <c r="A461" s="10">
        <v>7331</v>
      </c>
      <c r="B461" s="11" t="s">
        <v>586</v>
      </c>
      <c r="C461" s="702">
        <v>1045</v>
      </c>
      <c r="D461" s="95">
        <v>192</v>
      </c>
      <c r="E461" s="63">
        <f t="shared" si="7"/>
        <v>0.18373205741626794</v>
      </c>
      <c r="F461" s="119"/>
      <c r="G461" s="382"/>
      <c r="H461" s="118"/>
    </row>
    <row r="462" spans="1:8" ht="13" x14ac:dyDescent="0.3">
      <c r="A462" s="10">
        <v>7332</v>
      </c>
      <c r="B462" s="11" t="s">
        <v>587</v>
      </c>
      <c r="C462" s="702">
        <v>978</v>
      </c>
      <c r="D462" s="95">
        <v>220</v>
      </c>
      <c r="E462" s="63">
        <f t="shared" si="7"/>
        <v>0.22494887525562371</v>
      </c>
      <c r="F462" s="119"/>
      <c r="G462" s="382"/>
      <c r="H462" s="118"/>
    </row>
    <row r="463" spans="1:8" ht="13" x14ac:dyDescent="0.3">
      <c r="A463" s="10">
        <v>7333</v>
      </c>
      <c r="B463" s="11" t="s">
        <v>588</v>
      </c>
      <c r="C463" s="702">
        <v>1271</v>
      </c>
      <c r="D463" s="95">
        <v>349</v>
      </c>
      <c r="E463" s="63">
        <f t="shared" si="7"/>
        <v>0.27458693941778128</v>
      </c>
      <c r="F463" s="119"/>
      <c r="G463" s="382"/>
      <c r="H463" s="118"/>
    </row>
    <row r="464" spans="1:8" ht="13" x14ac:dyDescent="0.3">
      <c r="A464" s="10">
        <v>7334</v>
      </c>
      <c r="B464" s="11" t="s">
        <v>589</v>
      </c>
      <c r="C464" s="702">
        <v>1214</v>
      </c>
      <c r="D464" s="95">
        <v>275</v>
      </c>
      <c r="E464" s="63">
        <f t="shared" si="7"/>
        <v>0.22652388797364087</v>
      </c>
      <c r="F464" s="119"/>
      <c r="G464" s="382"/>
      <c r="H464" s="118"/>
    </row>
    <row r="465" spans="1:8" ht="13" x14ac:dyDescent="0.3">
      <c r="A465" s="10">
        <v>7335</v>
      </c>
      <c r="B465" s="11" t="s">
        <v>590</v>
      </c>
      <c r="C465" s="702">
        <v>704</v>
      </c>
      <c r="D465" s="95">
        <v>129</v>
      </c>
      <c r="E465" s="63">
        <f t="shared" si="7"/>
        <v>0.18323863636363635</v>
      </c>
      <c r="F465" s="119"/>
      <c r="G465" s="382"/>
      <c r="H465" s="118"/>
    </row>
    <row r="466" spans="1:8" ht="13" x14ac:dyDescent="0.3">
      <c r="A466" s="10">
        <v>7336</v>
      </c>
      <c r="B466" s="11" t="s">
        <v>591</v>
      </c>
      <c r="C466" s="702">
        <v>1189</v>
      </c>
      <c r="D466" s="95">
        <v>224</v>
      </c>
      <c r="E466" s="63">
        <f t="shared" si="7"/>
        <v>0.18839360807401179</v>
      </c>
      <c r="F466" s="119"/>
      <c r="G466" s="382"/>
      <c r="H466" s="118"/>
    </row>
    <row r="467" spans="1:8" ht="13" x14ac:dyDescent="0.3">
      <c r="A467" s="10">
        <v>7337</v>
      </c>
      <c r="B467" s="11" t="s">
        <v>592</v>
      </c>
      <c r="C467" s="702">
        <v>1050</v>
      </c>
      <c r="D467" s="95">
        <v>296</v>
      </c>
      <c r="E467" s="63">
        <f t="shared" si="7"/>
        <v>0.28190476190476188</v>
      </c>
      <c r="F467" s="119"/>
      <c r="G467" s="382"/>
      <c r="H467" s="118"/>
    </row>
    <row r="468" spans="1:8" ht="13" x14ac:dyDescent="0.3">
      <c r="A468" s="10">
        <v>7338</v>
      </c>
      <c r="B468" s="11" t="s">
        <v>593</v>
      </c>
      <c r="C468" s="702">
        <v>911</v>
      </c>
      <c r="D468" s="95">
        <v>281</v>
      </c>
      <c r="E468" s="63">
        <f t="shared" si="7"/>
        <v>0.30845225027442369</v>
      </c>
      <c r="F468" s="119"/>
      <c r="G468" s="382"/>
      <c r="H468" s="118"/>
    </row>
    <row r="469" spans="1:8" ht="13" x14ac:dyDescent="0.3">
      <c r="A469" s="10">
        <v>7339</v>
      </c>
      <c r="B469" s="11" t="s">
        <v>594</v>
      </c>
      <c r="C469" s="702">
        <v>700</v>
      </c>
      <c r="D469" s="95">
        <v>235</v>
      </c>
      <c r="E469" s="63">
        <f t="shared" si="7"/>
        <v>0.33571428571428569</v>
      </c>
      <c r="F469" s="119"/>
      <c r="G469" s="382"/>
      <c r="H469" s="118"/>
    </row>
    <row r="470" spans="1:8" ht="13" x14ac:dyDescent="0.3">
      <c r="A470" s="10">
        <v>7340</v>
      </c>
      <c r="B470" s="11" t="s">
        <v>595</v>
      </c>
      <c r="C470" s="702">
        <v>677</v>
      </c>
      <c r="D470" s="95">
        <v>202</v>
      </c>
      <c r="E470" s="63">
        <f t="shared" si="7"/>
        <v>0.2983751846381093</v>
      </c>
      <c r="F470" s="119"/>
      <c r="G470" s="382"/>
      <c r="H470" s="118"/>
    </row>
    <row r="471" spans="1:8" ht="13" x14ac:dyDescent="0.3">
      <c r="A471" s="10">
        <v>7341</v>
      </c>
      <c r="B471" s="11" t="s">
        <v>596</v>
      </c>
      <c r="C471" s="702">
        <v>622</v>
      </c>
      <c r="D471" s="95">
        <v>192</v>
      </c>
      <c r="E471" s="63">
        <f t="shared" si="7"/>
        <v>0.3086816720257235</v>
      </c>
      <c r="F471" s="119"/>
      <c r="G471" s="382"/>
      <c r="H471" s="118"/>
    </row>
    <row r="472" spans="1:8" ht="13" x14ac:dyDescent="0.3">
      <c r="A472" s="10">
        <v>7342</v>
      </c>
      <c r="B472" s="11" t="s">
        <v>597</v>
      </c>
      <c r="C472" s="702">
        <v>1282</v>
      </c>
      <c r="D472" s="95">
        <v>365</v>
      </c>
      <c r="E472" s="63">
        <f t="shared" si="7"/>
        <v>0.28471138845553823</v>
      </c>
      <c r="F472" s="119"/>
      <c r="G472" s="382"/>
      <c r="H472" s="118"/>
    </row>
    <row r="473" spans="1:8" ht="13" x14ac:dyDescent="0.3">
      <c r="A473" s="10">
        <v>7343</v>
      </c>
      <c r="B473" s="11" t="s">
        <v>598</v>
      </c>
      <c r="C473" s="702">
        <v>1168</v>
      </c>
      <c r="D473" s="95">
        <v>399</v>
      </c>
      <c r="E473" s="63">
        <f t="shared" si="7"/>
        <v>0.3416095890410959</v>
      </c>
      <c r="F473" s="119"/>
      <c r="G473" s="382"/>
      <c r="H473" s="118"/>
    </row>
    <row r="474" spans="1:8" ht="13" x14ac:dyDescent="0.3">
      <c r="A474" s="10">
        <v>7401</v>
      </c>
      <c r="B474" s="11" t="s">
        <v>599</v>
      </c>
      <c r="C474" s="702">
        <v>560</v>
      </c>
      <c r="D474" s="95">
        <v>162</v>
      </c>
      <c r="E474" s="63">
        <f t="shared" si="7"/>
        <v>0.28928571428571431</v>
      </c>
      <c r="F474" s="119"/>
      <c r="G474" s="382"/>
      <c r="H474" s="118"/>
    </row>
    <row r="475" spans="1:8" ht="13" x14ac:dyDescent="0.3">
      <c r="A475" s="10">
        <v>7402</v>
      </c>
      <c r="B475" s="11" t="s">
        <v>600</v>
      </c>
      <c r="C475" s="702">
        <v>1038</v>
      </c>
      <c r="D475" s="95">
        <v>419</v>
      </c>
      <c r="E475" s="63">
        <f t="shared" si="7"/>
        <v>0.40366088631984587</v>
      </c>
      <c r="F475" s="119"/>
      <c r="G475" s="382"/>
      <c r="H475" s="118"/>
    </row>
    <row r="476" spans="1:8" ht="13" x14ac:dyDescent="0.3">
      <c r="A476" s="10">
        <v>7403</v>
      </c>
      <c r="B476" s="11" t="s">
        <v>601</v>
      </c>
      <c r="C476" s="702">
        <v>1026</v>
      </c>
      <c r="D476" s="95">
        <v>327</v>
      </c>
      <c r="E476" s="63">
        <f t="shared" si="7"/>
        <v>0.31871345029239767</v>
      </c>
      <c r="F476" s="119"/>
      <c r="G476" s="382"/>
      <c r="H476" s="118"/>
    </row>
    <row r="477" spans="1:8" ht="13" x14ac:dyDescent="0.3">
      <c r="A477" s="10">
        <v>7601</v>
      </c>
      <c r="B477" s="11" t="s">
        <v>602</v>
      </c>
      <c r="C477" s="702">
        <v>722</v>
      </c>
      <c r="D477" s="95">
        <v>229</v>
      </c>
      <c r="E477" s="63">
        <f t="shared" si="7"/>
        <v>0.31717451523545709</v>
      </c>
      <c r="F477" s="119"/>
      <c r="G477" s="382"/>
      <c r="H477" s="114"/>
    </row>
    <row r="478" spans="1:8" ht="13" x14ac:dyDescent="0.3">
      <c r="A478" s="10">
        <v>7602</v>
      </c>
      <c r="B478" s="11" t="s">
        <v>603</v>
      </c>
      <c r="C478" s="702">
        <v>1288</v>
      </c>
      <c r="D478" s="95">
        <v>335</v>
      </c>
      <c r="E478" s="63">
        <f t="shared" si="7"/>
        <v>0.26009316770186336</v>
      </c>
      <c r="F478" s="119"/>
      <c r="G478" s="382"/>
      <c r="H478" s="114"/>
    </row>
    <row r="479" spans="1:8" ht="13" x14ac:dyDescent="0.3">
      <c r="A479" s="10">
        <v>7603</v>
      </c>
      <c r="B479" s="11" t="s">
        <v>604</v>
      </c>
      <c r="C479" s="702">
        <v>903</v>
      </c>
      <c r="D479" s="95">
        <v>146</v>
      </c>
      <c r="E479" s="63">
        <f t="shared" si="7"/>
        <v>0.16168327796234774</v>
      </c>
      <c r="F479" s="119"/>
      <c r="G479" s="382"/>
      <c r="H479" s="114"/>
    </row>
    <row r="480" spans="1:8" ht="13" x14ac:dyDescent="0.3">
      <c r="A480" s="10">
        <v>7701</v>
      </c>
      <c r="B480" s="11" t="s">
        <v>605</v>
      </c>
      <c r="C480" s="702">
        <v>1313</v>
      </c>
      <c r="D480" s="95">
        <v>224</v>
      </c>
      <c r="E480" s="63">
        <f t="shared" si="7"/>
        <v>0.1706016755521706</v>
      </c>
      <c r="F480" s="119"/>
      <c r="G480" s="382"/>
      <c r="H480" s="118"/>
    </row>
    <row r="481" spans="1:8" ht="13" x14ac:dyDescent="0.3">
      <c r="A481" s="10">
        <v>7702</v>
      </c>
      <c r="B481" s="11" t="s">
        <v>606</v>
      </c>
      <c r="C481" s="702">
        <v>809</v>
      </c>
      <c r="D481" s="95">
        <v>99</v>
      </c>
      <c r="E481" s="63">
        <f t="shared" si="7"/>
        <v>0.12237330037082818</v>
      </c>
      <c r="F481" s="119"/>
      <c r="G481" s="382"/>
      <c r="H481" s="118"/>
    </row>
    <row r="482" spans="1:8" ht="13" x14ac:dyDescent="0.3">
      <c r="A482" s="10">
        <v>7901</v>
      </c>
      <c r="B482" s="11" t="s">
        <v>607</v>
      </c>
      <c r="C482" s="702">
        <v>850</v>
      </c>
      <c r="D482" s="95">
        <v>116</v>
      </c>
      <c r="E482" s="63">
        <f t="shared" si="7"/>
        <v>0.13647058823529412</v>
      </c>
      <c r="F482" s="119"/>
      <c r="G482" s="382"/>
      <c r="H482" s="118"/>
    </row>
    <row r="483" spans="1:8" ht="13" x14ac:dyDescent="0.3">
      <c r="A483" s="10">
        <v>7902</v>
      </c>
      <c r="B483" s="11" t="s">
        <v>608</v>
      </c>
      <c r="C483" s="702">
        <v>1322</v>
      </c>
      <c r="D483" s="95">
        <v>164</v>
      </c>
      <c r="E483" s="63">
        <f t="shared" si="7"/>
        <v>0.12405446293494705</v>
      </c>
      <c r="F483" s="119"/>
      <c r="G483" s="382"/>
      <c r="H483" s="118"/>
    </row>
    <row r="484" spans="1:8" ht="13" x14ac:dyDescent="0.3">
      <c r="A484" s="10">
        <v>8001</v>
      </c>
      <c r="B484" s="11" t="s">
        <v>609</v>
      </c>
      <c r="C484" s="702">
        <v>1355</v>
      </c>
      <c r="D484" s="95">
        <v>493</v>
      </c>
      <c r="E484" s="63">
        <f t="shared" si="7"/>
        <v>0.36383763837638378</v>
      </c>
      <c r="F484" s="100"/>
      <c r="G484" s="381"/>
      <c r="H484" s="118"/>
    </row>
    <row r="485" spans="1:8" ht="13" x14ac:dyDescent="0.3">
      <c r="A485" s="10">
        <v>8002</v>
      </c>
      <c r="B485" s="11" t="s">
        <v>610</v>
      </c>
      <c r="C485" s="702">
        <v>1313</v>
      </c>
      <c r="D485" s="95">
        <v>624</v>
      </c>
      <c r="E485" s="63">
        <f t="shared" si="7"/>
        <v>0.47524752475247523</v>
      </c>
      <c r="F485" s="100"/>
      <c r="G485" s="381"/>
      <c r="H485" s="118"/>
    </row>
    <row r="486" spans="1:8" ht="13" x14ac:dyDescent="0.3">
      <c r="A486" s="10">
        <v>8211</v>
      </c>
      <c r="B486" s="11" t="s">
        <v>611</v>
      </c>
      <c r="C486" s="702">
        <v>574</v>
      </c>
      <c r="D486" s="95">
        <v>101</v>
      </c>
      <c r="E486" s="63">
        <f t="shared" si="7"/>
        <v>0.1759581881533101</v>
      </c>
      <c r="F486" s="119"/>
      <c r="G486" s="382"/>
      <c r="H486" s="114"/>
    </row>
    <row r="487" spans="1:8" ht="13" x14ac:dyDescent="0.3">
      <c r="A487" s="10">
        <v>8221</v>
      </c>
      <c r="B487" s="11" t="s">
        <v>612</v>
      </c>
      <c r="C487" s="702">
        <v>849</v>
      </c>
      <c r="D487" s="95">
        <v>106</v>
      </c>
      <c r="E487" s="63">
        <f t="shared" si="7"/>
        <v>0.1248527679623086</v>
      </c>
      <c r="F487" s="119"/>
      <c r="G487" s="382"/>
      <c r="H487" s="114"/>
    </row>
    <row r="488" spans="1:8" ht="13" x14ac:dyDescent="0.3">
      <c r="A488" s="10">
        <v>8222</v>
      </c>
      <c r="B488" s="11" t="s">
        <v>613</v>
      </c>
      <c r="C488" s="702">
        <v>1348</v>
      </c>
      <c r="D488" s="95">
        <v>294</v>
      </c>
      <c r="E488" s="63">
        <f t="shared" si="7"/>
        <v>0.21810089020771514</v>
      </c>
      <c r="F488" s="119"/>
      <c r="G488" s="382"/>
      <c r="H488" s="114"/>
    </row>
    <row r="489" spans="1:8" ht="13" x14ac:dyDescent="0.3">
      <c r="A489" s="10">
        <v>8231</v>
      </c>
      <c r="B489" s="11" t="s">
        <v>614</v>
      </c>
      <c r="C489" s="702">
        <v>759</v>
      </c>
      <c r="D489" s="95">
        <v>256</v>
      </c>
      <c r="E489" s="63">
        <f t="shared" si="7"/>
        <v>0.33728590250329382</v>
      </c>
      <c r="F489" s="119"/>
      <c r="G489" s="382"/>
      <c r="H489" s="114"/>
    </row>
    <row r="490" spans="1:8" ht="13" x14ac:dyDescent="0.3">
      <c r="A490" s="10">
        <v>8301</v>
      </c>
      <c r="B490" s="11" t="s">
        <v>615</v>
      </c>
      <c r="C490" s="702">
        <v>1263</v>
      </c>
      <c r="D490" s="95">
        <v>335</v>
      </c>
      <c r="E490" s="63">
        <f t="shared" si="7"/>
        <v>0.26524148851939827</v>
      </c>
      <c r="F490" s="119"/>
      <c r="G490" s="382"/>
      <c r="H490" s="114"/>
    </row>
    <row r="491" spans="1:8" ht="13" x14ac:dyDescent="0.3">
      <c r="A491" s="10">
        <v>8302</v>
      </c>
      <c r="B491" s="11" t="s">
        <v>616</v>
      </c>
      <c r="C491" s="702">
        <v>1399</v>
      </c>
      <c r="D491" s="95">
        <v>385</v>
      </c>
      <c r="E491" s="63">
        <f t="shared" si="7"/>
        <v>0.27519656897784134</v>
      </c>
      <c r="F491" s="119"/>
      <c r="G491" s="382"/>
      <c r="H491" s="114"/>
    </row>
    <row r="492" spans="1:8" ht="13" x14ac:dyDescent="0.3">
      <c r="A492" s="10">
        <v>8303</v>
      </c>
      <c r="B492" s="11" t="s">
        <v>617</v>
      </c>
      <c r="C492" s="702">
        <v>1279</v>
      </c>
      <c r="D492" s="95">
        <v>210</v>
      </c>
      <c r="E492" s="63">
        <f t="shared" si="7"/>
        <v>0.16419077404222049</v>
      </c>
      <c r="F492" s="119"/>
      <c r="G492" s="382"/>
      <c r="H492" s="114"/>
    </row>
    <row r="493" spans="1:8" ht="13" x14ac:dyDescent="0.3">
      <c r="A493" s="10">
        <v>8304</v>
      </c>
      <c r="B493" s="11" t="s">
        <v>618</v>
      </c>
      <c r="C493" s="702">
        <v>1251</v>
      </c>
      <c r="D493" s="95">
        <v>366</v>
      </c>
      <c r="E493" s="63">
        <f t="shared" si="7"/>
        <v>0.29256594724220625</v>
      </c>
      <c r="F493" s="119"/>
      <c r="G493" s="382"/>
      <c r="H493" s="114"/>
    </row>
    <row r="494" spans="1:8" ht="13" x14ac:dyDescent="0.3">
      <c r="A494" s="10">
        <v>8305</v>
      </c>
      <c r="B494" s="11" t="s">
        <v>619</v>
      </c>
      <c r="C494" s="702">
        <v>933</v>
      </c>
      <c r="D494" s="95">
        <v>268</v>
      </c>
      <c r="E494" s="63">
        <f t="shared" si="7"/>
        <v>0.28724544480171488</v>
      </c>
      <c r="F494" s="119"/>
      <c r="G494" s="382"/>
      <c r="H494" s="114"/>
    </row>
    <row r="495" spans="1:8" ht="13" x14ac:dyDescent="0.3">
      <c r="A495" s="10">
        <v>8306</v>
      </c>
      <c r="B495" s="11" t="s">
        <v>620</v>
      </c>
      <c r="C495" s="702">
        <v>605</v>
      </c>
      <c r="D495" s="95">
        <v>141</v>
      </c>
      <c r="E495" s="63">
        <f t="shared" si="7"/>
        <v>0.23305785123966943</v>
      </c>
      <c r="F495" s="119"/>
      <c r="G495" s="382"/>
      <c r="H495" s="114"/>
    </row>
    <row r="496" spans="1:8" ht="13" x14ac:dyDescent="0.3">
      <c r="A496" s="10">
        <v>8307</v>
      </c>
      <c r="B496" s="11" t="s">
        <v>621</v>
      </c>
      <c r="C496" s="702">
        <v>1271</v>
      </c>
      <c r="D496" s="95">
        <v>319</v>
      </c>
      <c r="E496" s="63">
        <f t="shared" si="7"/>
        <v>0.25098347757671124</v>
      </c>
      <c r="F496" s="119"/>
      <c r="G496" s="382"/>
      <c r="H496" s="114"/>
    </row>
    <row r="497" spans="1:8" ht="13" x14ac:dyDescent="0.3">
      <c r="A497" s="10">
        <v>8308</v>
      </c>
      <c r="B497" s="11" t="s">
        <v>622</v>
      </c>
      <c r="C497" s="702">
        <v>477</v>
      </c>
      <c r="D497" s="95">
        <v>127</v>
      </c>
      <c r="E497" s="63">
        <f t="shared" si="7"/>
        <v>0.2662473794549266</v>
      </c>
      <c r="F497" s="119"/>
      <c r="G497" s="382"/>
      <c r="H497" s="114"/>
    </row>
    <row r="498" spans="1:8" ht="13" x14ac:dyDescent="0.3">
      <c r="A498" s="10">
        <v>8401</v>
      </c>
      <c r="B498" s="11" t="s">
        <v>623</v>
      </c>
      <c r="C498" s="702">
        <v>824</v>
      </c>
      <c r="D498" s="95">
        <v>273</v>
      </c>
      <c r="E498" s="63">
        <f t="shared" si="7"/>
        <v>0.3313106796116505</v>
      </c>
      <c r="F498" s="100"/>
      <c r="G498" s="381"/>
      <c r="H498" s="118"/>
    </row>
    <row r="499" spans="1:8" ht="13" x14ac:dyDescent="0.3">
      <c r="A499" s="10">
        <v>8402</v>
      </c>
      <c r="B499" s="11" t="s">
        <v>624</v>
      </c>
      <c r="C499" s="702">
        <v>1217</v>
      </c>
      <c r="D499" s="95">
        <v>334</v>
      </c>
      <c r="E499" s="63">
        <f t="shared" si="7"/>
        <v>0.27444535743631882</v>
      </c>
      <c r="F499" s="100"/>
      <c r="G499" s="381"/>
      <c r="H499" s="118"/>
    </row>
    <row r="500" spans="1:8" ht="13" x14ac:dyDescent="0.3">
      <c r="A500" s="10">
        <v>8511</v>
      </c>
      <c r="B500" s="11" t="s">
        <v>625</v>
      </c>
      <c r="C500" s="702">
        <v>778</v>
      </c>
      <c r="D500" s="95">
        <v>173</v>
      </c>
      <c r="E500" s="63">
        <f t="shared" si="7"/>
        <v>0.22236503856041132</v>
      </c>
      <c r="F500" s="119">
        <v>39</v>
      </c>
      <c r="G500" s="95">
        <v>45</v>
      </c>
      <c r="H500" s="118">
        <v>62</v>
      </c>
    </row>
    <row r="501" spans="1:8" ht="13" x14ac:dyDescent="0.3">
      <c r="A501" s="10">
        <v>8521</v>
      </c>
      <c r="B501" s="11" t="s">
        <v>626</v>
      </c>
      <c r="C501" s="702">
        <v>748</v>
      </c>
      <c r="D501" s="95">
        <v>212</v>
      </c>
      <c r="E501" s="63">
        <f t="shared" si="7"/>
        <v>0.28342245989304815</v>
      </c>
      <c r="F501" s="119">
        <v>51</v>
      </c>
      <c r="G501" s="95">
        <v>25</v>
      </c>
      <c r="H501" s="118">
        <v>109</v>
      </c>
    </row>
    <row r="502" spans="1:8" ht="13" x14ac:dyDescent="0.3">
      <c r="A502" s="10">
        <v>8531</v>
      </c>
      <c r="B502" s="11" t="s">
        <v>627</v>
      </c>
      <c r="C502" s="702">
        <v>757</v>
      </c>
      <c r="D502" s="95">
        <v>197</v>
      </c>
      <c r="E502" s="63">
        <f t="shared" si="7"/>
        <v>0.26023778071334214</v>
      </c>
      <c r="F502" s="119">
        <v>53</v>
      </c>
      <c r="G502" s="95">
        <v>36</v>
      </c>
      <c r="H502" s="118">
        <v>76</v>
      </c>
    </row>
    <row r="503" spans="1:8" ht="13" x14ac:dyDescent="0.3">
      <c r="A503" s="10">
        <v>8541</v>
      </c>
      <c r="B503" s="11" t="s">
        <v>628</v>
      </c>
      <c r="C503" s="702">
        <v>692</v>
      </c>
      <c r="D503" s="95">
        <v>166</v>
      </c>
      <c r="E503" s="63">
        <f t="shared" si="7"/>
        <v>0.23988439306358381</v>
      </c>
      <c r="F503" s="119">
        <v>37</v>
      </c>
      <c r="G503" s="95">
        <v>36</v>
      </c>
      <c r="H503" s="118">
        <v>77</v>
      </c>
    </row>
    <row r="504" spans="1:8" ht="13" x14ac:dyDescent="0.3">
      <c r="A504" s="10">
        <v>8601</v>
      </c>
      <c r="B504" s="11" t="s">
        <v>629</v>
      </c>
      <c r="C504" s="702">
        <v>1115</v>
      </c>
      <c r="D504" s="95">
        <v>214</v>
      </c>
      <c r="E504" s="63">
        <f t="shared" si="7"/>
        <v>0.19192825112107623</v>
      </c>
      <c r="F504" s="119"/>
      <c r="G504" s="382"/>
      <c r="H504" s="118"/>
    </row>
    <row r="505" spans="1:8" ht="13" x14ac:dyDescent="0.3">
      <c r="A505" s="10">
        <v>8602</v>
      </c>
      <c r="B505" s="11" t="s">
        <v>630</v>
      </c>
      <c r="C505" s="702">
        <v>1364</v>
      </c>
      <c r="D505" s="95">
        <v>286</v>
      </c>
      <c r="E505" s="63">
        <f t="shared" si="7"/>
        <v>0.20967741935483872</v>
      </c>
      <c r="F505" s="119"/>
      <c r="G505" s="382"/>
      <c r="H505" s="118"/>
    </row>
    <row r="506" spans="1:8" ht="13" x14ac:dyDescent="0.3">
      <c r="A506" s="10">
        <v>8603</v>
      </c>
      <c r="B506" s="11" t="s">
        <v>631</v>
      </c>
      <c r="C506" s="702">
        <v>1263</v>
      </c>
      <c r="D506" s="95">
        <v>251</v>
      </c>
      <c r="E506" s="63">
        <f t="shared" si="7"/>
        <v>0.19873317498020585</v>
      </c>
      <c r="F506" s="119"/>
      <c r="G506" s="382"/>
      <c r="H506" s="118"/>
    </row>
    <row r="507" spans="1:8" ht="13" x14ac:dyDescent="0.3">
      <c r="A507" s="10">
        <v>8701</v>
      </c>
      <c r="B507" s="11" t="s">
        <v>632</v>
      </c>
      <c r="C507" s="702">
        <v>807</v>
      </c>
      <c r="D507" s="95">
        <v>73</v>
      </c>
      <c r="E507" s="63">
        <f t="shared" si="7"/>
        <v>9.0458488228004952E-2</v>
      </c>
      <c r="F507" s="119"/>
      <c r="G507" s="382"/>
      <c r="H507" s="118"/>
    </row>
    <row r="508" spans="1:8" ht="13" x14ac:dyDescent="0.3">
      <c r="A508" s="10">
        <v>8702</v>
      </c>
      <c r="B508" s="11" t="s">
        <v>633</v>
      </c>
      <c r="C508" s="702">
        <v>687</v>
      </c>
      <c r="D508" s="95">
        <v>161</v>
      </c>
      <c r="E508" s="63">
        <f t="shared" si="7"/>
        <v>0.23435225618631733</v>
      </c>
      <c r="F508" s="119"/>
      <c r="G508" s="382"/>
      <c r="H508" s="118"/>
    </row>
    <row r="509" spans="1:8" ht="13" x14ac:dyDescent="0.3">
      <c r="A509" s="10">
        <v>8703</v>
      </c>
      <c r="B509" s="11" t="s">
        <v>634</v>
      </c>
      <c r="C509" s="702">
        <v>1278</v>
      </c>
      <c r="D509" s="95">
        <v>288</v>
      </c>
      <c r="E509" s="63">
        <f t="shared" si="7"/>
        <v>0.22535211267605634</v>
      </c>
      <c r="F509" s="119"/>
      <c r="G509" s="382"/>
      <c r="H509" s="118"/>
    </row>
    <row r="510" spans="1:8" ht="13" x14ac:dyDescent="0.3">
      <c r="A510" s="10">
        <v>8704</v>
      </c>
      <c r="B510" s="11" t="s">
        <v>635</v>
      </c>
      <c r="C510" s="702">
        <v>842</v>
      </c>
      <c r="D510" s="95">
        <v>180</v>
      </c>
      <c r="E510" s="63">
        <f t="shared" si="7"/>
        <v>0.21377672209026127</v>
      </c>
      <c r="F510" s="119"/>
      <c r="G510" s="382"/>
      <c r="H510" s="118"/>
    </row>
    <row r="511" spans="1:8" ht="13" x14ac:dyDescent="0.3">
      <c r="A511" s="10">
        <v>8705</v>
      </c>
      <c r="B511" s="11" t="s">
        <v>636</v>
      </c>
      <c r="C511" s="702">
        <v>556</v>
      </c>
      <c r="D511" s="95">
        <v>123</v>
      </c>
      <c r="E511" s="63">
        <f t="shared" si="7"/>
        <v>0.22122302158273383</v>
      </c>
      <c r="F511" s="119"/>
      <c r="G511" s="382"/>
      <c r="H511" s="118"/>
    </row>
    <row r="512" spans="1:8" ht="13" x14ac:dyDescent="0.3">
      <c r="A512" s="10">
        <v>8706</v>
      </c>
      <c r="B512" s="11" t="s">
        <v>637</v>
      </c>
      <c r="C512" s="702">
        <v>673</v>
      </c>
      <c r="D512" s="95">
        <v>262</v>
      </c>
      <c r="E512" s="63">
        <f t="shared" si="7"/>
        <v>0.38930163447251115</v>
      </c>
      <c r="F512" s="119"/>
      <c r="G512" s="382"/>
      <c r="H512" s="118"/>
    </row>
    <row r="513" spans="1:8" ht="13" x14ac:dyDescent="0.3">
      <c r="A513" s="10">
        <v>8707</v>
      </c>
      <c r="B513" s="11" t="s">
        <v>638</v>
      </c>
      <c r="C513" s="702">
        <v>1187</v>
      </c>
      <c r="D513" s="95">
        <v>362</v>
      </c>
      <c r="E513" s="63">
        <f t="shared" si="7"/>
        <v>0.30497051390058971</v>
      </c>
      <c r="F513" s="119"/>
      <c r="G513" s="382"/>
      <c r="H513" s="118"/>
    </row>
    <row r="514" spans="1:8" ht="13" x14ac:dyDescent="0.3">
      <c r="A514" s="10">
        <v>8708</v>
      </c>
      <c r="B514" s="11" t="s">
        <v>639</v>
      </c>
      <c r="C514" s="702">
        <v>1074</v>
      </c>
      <c r="D514" s="95">
        <v>358</v>
      </c>
      <c r="E514" s="63">
        <f t="shared" si="7"/>
        <v>0.33333333333333331</v>
      </c>
      <c r="F514" s="119"/>
      <c r="G514" s="382"/>
      <c r="H514" s="118"/>
    </row>
    <row r="515" spans="1:8" ht="13" x14ac:dyDescent="0.3">
      <c r="A515" s="10">
        <v>8709</v>
      </c>
      <c r="B515" s="11" t="s">
        <v>640</v>
      </c>
      <c r="C515" s="702">
        <v>494</v>
      </c>
      <c r="D515" s="95">
        <v>80</v>
      </c>
      <c r="E515" s="63">
        <f t="shared" si="7"/>
        <v>0.16194331983805668</v>
      </c>
      <c r="F515" s="119"/>
      <c r="G515" s="382"/>
      <c r="H515" s="118"/>
    </row>
    <row r="516" spans="1:8" ht="13" x14ac:dyDescent="0.3">
      <c r="A516" s="10">
        <v>8710</v>
      </c>
      <c r="B516" s="11" t="s">
        <v>641</v>
      </c>
      <c r="C516" s="702">
        <v>951</v>
      </c>
      <c r="D516" s="95">
        <v>191</v>
      </c>
      <c r="E516" s="63">
        <f t="shared" si="7"/>
        <v>0.20084121976866456</v>
      </c>
      <c r="F516" s="119"/>
      <c r="G516" s="382"/>
      <c r="H516" s="118"/>
    </row>
    <row r="517" spans="1:8" ht="13" x14ac:dyDescent="0.3">
      <c r="A517" s="10">
        <v>8711</v>
      </c>
      <c r="B517" s="11" t="s">
        <v>642</v>
      </c>
      <c r="C517" s="702">
        <v>869</v>
      </c>
      <c r="D517" s="95">
        <v>84</v>
      </c>
      <c r="E517" s="63">
        <f t="shared" si="7"/>
        <v>9.6662830840046024E-2</v>
      </c>
      <c r="F517" s="119"/>
      <c r="G517" s="382"/>
      <c r="H517" s="118"/>
    </row>
    <row r="518" spans="1:8" ht="13" x14ac:dyDescent="0.3">
      <c r="A518" s="10">
        <v>8712</v>
      </c>
      <c r="B518" s="11" t="s">
        <v>643</v>
      </c>
      <c r="C518" s="702">
        <v>300</v>
      </c>
      <c r="D518" s="95">
        <v>50</v>
      </c>
      <c r="E518" s="63">
        <f t="shared" si="7"/>
        <v>0.16666666666666666</v>
      </c>
      <c r="F518" s="119"/>
      <c r="G518" s="382"/>
      <c r="H518" s="118"/>
    </row>
    <row r="519" spans="1:8" ht="13" x14ac:dyDescent="0.3">
      <c r="A519" s="10">
        <v>8713</v>
      </c>
      <c r="B519" s="11" t="s">
        <v>644</v>
      </c>
      <c r="C519" s="702">
        <v>1167</v>
      </c>
      <c r="D519" s="95">
        <v>250</v>
      </c>
      <c r="E519" s="63">
        <f t="shared" si="7"/>
        <v>0.21422450728363324</v>
      </c>
      <c r="F519" s="119"/>
      <c r="G519" s="382"/>
      <c r="H519" s="118"/>
    </row>
    <row r="520" spans="1:8" ht="13" x14ac:dyDescent="0.3">
      <c r="A520" s="10">
        <v>8714</v>
      </c>
      <c r="B520" s="11" t="s">
        <v>645</v>
      </c>
      <c r="C520" s="702">
        <v>1116</v>
      </c>
      <c r="D520" s="95">
        <v>329</v>
      </c>
      <c r="E520" s="63">
        <f t="shared" si="7"/>
        <v>0.29480286738351252</v>
      </c>
      <c r="F520" s="119"/>
      <c r="G520" s="382"/>
      <c r="H520" s="118"/>
    </row>
    <row r="521" spans="1:8" ht="13" x14ac:dyDescent="0.3">
      <c r="A521" s="10">
        <v>8715</v>
      </c>
      <c r="B521" s="11" t="s">
        <v>646</v>
      </c>
      <c r="C521" s="702">
        <v>1086</v>
      </c>
      <c r="D521" s="95">
        <v>185</v>
      </c>
      <c r="E521" s="63">
        <f t="shared" si="7"/>
        <v>0.1703499079189687</v>
      </c>
      <c r="F521" s="119"/>
      <c r="G521" s="382"/>
      <c r="H521" s="118"/>
    </row>
    <row r="522" spans="1:8" ht="13" x14ac:dyDescent="0.3">
      <c r="A522" s="10">
        <v>8716</v>
      </c>
      <c r="B522" s="11" t="s">
        <v>647</v>
      </c>
      <c r="C522" s="702">
        <v>876</v>
      </c>
      <c r="D522" s="95">
        <v>178</v>
      </c>
      <c r="E522" s="63">
        <f t="shared" ref="E522:E567" si="8">SUM(D522/C522)</f>
        <v>0.20319634703196346</v>
      </c>
      <c r="F522" s="119"/>
      <c r="G522" s="382"/>
      <c r="H522" s="118"/>
    </row>
    <row r="523" spans="1:8" ht="13" x14ac:dyDescent="0.3">
      <c r="A523" s="10">
        <v>8717</v>
      </c>
      <c r="B523" s="11" t="s">
        <v>648</v>
      </c>
      <c r="C523" s="702">
        <v>1303</v>
      </c>
      <c r="D523" s="95">
        <v>177</v>
      </c>
      <c r="E523" s="63">
        <f t="shared" si="8"/>
        <v>0.13584036838066002</v>
      </c>
      <c r="F523" s="119"/>
      <c r="G523" s="382"/>
      <c r="H523" s="118"/>
    </row>
    <row r="524" spans="1:8" ht="13" x14ac:dyDescent="0.3">
      <c r="A524" s="10">
        <v>8718</v>
      </c>
      <c r="B524" s="11" t="s">
        <v>649</v>
      </c>
      <c r="C524" s="702">
        <v>1168</v>
      </c>
      <c r="D524" s="95">
        <v>239</v>
      </c>
      <c r="E524" s="63">
        <f t="shared" si="8"/>
        <v>0.20462328767123289</v>
      </c>
      <c r="F524" s="119"/>
      <c r="G524" s="382"/>
      <c r="H524" s="118"/>
    </row>
    <row r="525" spans="1:8" ht="13" x14ac:dyDescent="0.3">
      <c r="A525" s="10">
        <v>8719</v>
      </c>
      <c r="B525" s="11" t="s">
        <v>650</v>
      </c>
      <c r="C525" s="702">
        <v>1189</v>
      </c>
      <c r="D525" s="95">
        <v>372</v>
      </c>
      <c r="E525" s="63">
        <f t="shared" si="8"/>
        <v>0.31286795626576958</v>
      </c>
      <c r="F525" s="119"/>
      <c r="G525" s="382"/>
      <c r="H525" s="118"/>
    </row>
    <row r="526" spans="1:8" ht="13" x14ac:dyDescent="0.3">
      <c r="A526" s="10">
        <v>8720</v>
      </c>
      <c r="B526" s="11" t="s">
        <v>651</v>
      </c>
      <c r="C526" s="702">
        <v>1393</v>
      </c>
      <c r="D526" s="95">
        <v>285</v>
      </c>
      <c r="E526" s="63">
        <f t="shared" si="8"/>
        <v>0.20459440057430006</v>
      </c>
      <c r="F526" s="119"/>
      <c r="G526" s="382"/>
      <c r="H526" s="118"/>
    </row>
    <row r="527" spans="1:8" ht="13" x14ac:dyDescent="0.3">
      <c r="A527" s="10">
        <v>8721</v>
      </c>
      <c r="B527" s="11" t="s">
        <v>652</v>
      </c>
      <c r="C527" s="702">
        <v>1291</v>
      </c>
      <c r="D527" s="95">
        <v>460</v>
      </c>
      <c r="E527" s="63">
        <f t="shared" si="8"/>
        <v>0.35631293570875289</v>
      </c>
      <c r="F527" s="119"/>
      <c r="G527" s="382"/>
      <c r="H527" s="118"/>
    </row>
    <row r="528" spans="1:8" ht="13" x14ac:dyDescent="0.3">
      <c r="A528" s="10">
        <v>8722</v>
      </c>
      <c r="B528" s="11" t="s">
        <v>653</v>
      </c>
      <c r="C528" s="702">
        <v>1051</v>
      </c>
      <c r="D528" s="95">
        <v>492</v>
      </c>
      <c r="E528" s="63">
        <f t="shared" si="8"/>
        <v>0.4681255946717412</v>
      </c>
      <c r="F528" s="119"/>
      <c r="G528" s="382"/>
      <c r="H528" s="118"/>
    </row>
    <row r="529" spans="1:8" ht="13" x14ac:dyDescent="0.3">
      <c r="A529" s="10">
        <v>8723</v>
      </c>
      <c r="B529" s="11" t="s">
        <v>654</v>
      </c>
      <c r="C529" s="702">
        <v>1283</v>
      </c>
      <c r="D529" s="95">
        <v>354</v>
      </c>
      <c r="E529" s="63">
        <f t="shared" si="8"/>
        <v>0.2759158222915043</v>
      </c>
      <c r="F529" s="119"/>
      <c r="G529" s="382"/>
      <c r="H529" s="118"/>
    </row>
    <row r="530" spans="1:8" ht="13" x14ac:dyDescent="0.3">
      <c r="A530" s="10">
        <v>8724</v>
      </c>
      <c r="B530" s="11" t="s">
        <v>655</v>
      </c>
      <c r="C530" s="702">
        <v>719</v>
      </c>
      <c r="D530" s="95">
        <v>196</v>
      </c>
      <c r="E530" s="63">
        <f t="shared" si="8"/>
        <v>0.27260083449235051</v>
      </c>
      <c r="F530" s="119"/>
      <c r="G530" s="382"/>
      <c r="H530" s="118"/>
    </row>
    <row r="531" spans="1:8" ht="13" x14ac:dyDescent="0.3">
      <c r="A531" s="10">
        <v>8725</v>
      </c>
      <c r="B531" s="11" t="s">
        <v>656</v>
      </c>
      <c r="C531" s="702">
        <v>941</v>
      </c>
      <c r="D531" s="95">
        <v>143</v>
      </c>
      <c r="E531" s="63">
        <f t="shared" si="8"/>
        <v>0.15196599362380447</v>
      </c>
      <c r="F531" s="119"/>
      <c r="G531" s="382"/>
      <c r="H531" s="118"/>
    </row>
    <row r="532" spans="1:8" ht="13" x14ac:dyDescent="0.3">
      <c r="A532" s="10">
        <v>8726</v>
      </c>
      <c r="B532" s="11" t="s">
        <v>657</v>
      </c>
      <c r="C532" s="702">
        <v>639</v>
      </c>
      <c r="D532" s="95">
        <v>162</v>
      </c>
      <c r="E532" s="63">
        <f t="shared" si="8"/>
        <v>0.25352112676056338</v>
      </c>
      <c r="F532" s="119"/>
      <c r="G532" s="382"/>
      <c r="H532" s="118"/>
    </row>
    <row r="533" spans="1:8" ht="13" x14ac:dyDescent="0.3">
      <c r="A533" s="10">
        <v>8727</v>
      </c>
      <c r="B533" s="11" t="s">
        <v>658</v>
      </c>
      <c r="C533" s="702">
        <v>1086</v>
      </c>
      <c r="D533" s="95">
        <v>218</v>
      </c>
      <c r="E533" s="63">
        <f t="shared" si="8"/>
        <v>0.20073664825046039</v>
      </c>
      <c r="F533" s="119"/>
      <c r="G533" s="382"/>
      <c r="H533" s="118"/>
    </row>
    <row r="534" spans="1:8" ht="13" x14ac:dyDescent="0.3">
      <c r="A534" s="10">
        <v>8728</v>
      </c>
      <c r="B534" s="11" t="s">
        <v>659</v>
      </c>
      <c r="C534" s="702">
        <v>660</v>
      </c>
      <c r="D534" s="95">
        <v>328</v>
      </c>
      <c r="E534" s="63">
        <f t="shared" si="8"/>
        <v>0.49696969696969695</v>
      </c>
      <c r="F534" s="119"/>
      <c r="G534" s="382"/>
      <c r="H534" s="118"/>
    </row>
    <row r="535" spans="1:8" ht="13" x14ac:dyDescent="0.3">
      <c r="A535" s="10">
        <v>8901</v>
      </c>
      <c r="B535" s="11" t="s">
        <v>660</v>
      </c>
      <c r="C535" s="702">
        <v>136</v>
      </c>
      <c r="D535" s="95">
        <v>34</v>
      </c>
      <c r="E535" s="63">
        <f t="shared" si="8"/>
        <v>0.25</v>
      </c>
      <c r="F535" s="119"/>
      <c r="G535" s="382"/>
      <c r="H535" s="118"/>
    </row>
    <row r="536" spans="1:8" ht="13" x14ac:dyDescent="0.3">
      <c r="A536" s="10">
        <v>8902</v>
      </c>
      <c r="B536" s="11" t="s">
        <v>661</v>
      </c>
      <c r="C536" s="702">
        <v>1291</v>
      </c>
      <c r="D536" s="95">
        <v>304</v>
      </c>
      <c r="E536" s="63">
        <f t="shared" si="8"/>
        <v>0.23547637490317583</v>
      </c>
      <c r="F536" s="119"/>
      <c r="G536" s="382"/>
      <c r="H536" s="118"/>
    </row>
    <row r="537" spans="1:8" ht="13" x14ac:dyDescent="0.3">
      <c r="A537" s="10">
        <v>8903</v>
      </c>
      <c r="B537" s="11" t="s">
        <v>662</v>
      </c>
      <c r="C537" s="702">
        <v>1429</v>
      </c>
      <c r="D537" s="95">
        <v>355</v>
      </c>
      <c r="E537" s="63">
        <f t="shared" si="8"/>
        <v>0.24842547235829252</v>
      </c>
      <c r="F537" s="119"/>
      <c r="G537" s="382"/>
      <c r="H537" s="118"/>
    </row>
    <row r="538" spans="1:8" ht="13" x14ac:dyDescent="0.3">
      <c r="A538" s="10">
        <v>8904</v>
      </c>
      <c r="B538" s="11" t="s">
        <v>663</v>
      </c>
      <c r="C538" s="702">
        <v>743</v>
      </c>
      <c r="D538" s="95">
        <v>339</v>
      </c>
      <c r="E538" s="63">
        <f t="shared" si="8"/>
        <v>0.45625841184387617</v>
      </c>
      <c r="F538" s="119"/>
      <c r="G538" s="382"/>
      <c r="H538" s="118"/>
    </row>
    <row r="539" spans="1:8" ht="13" x14ac:dyDescent="0.3">
      <c r="A539" s="10">
        <v>8905</v>
      </c>
      <c r="B539" s="11" t="s">
        <v>664</v>
      </c>
      <c r="C539" s="702">
        <v>1278</v>
      </c>
      <c r="D539" s="95">
        <v>517</v>
      </c>
      <c r="E539" s="63">
        <f t="shared" si="8"/>
        <v>0.40453834115805948</v>
      </c>
      <c r="F539" s="119"/>
      <c r="G539" s="382"/>
      <c r="H539" s="118"/>
    </row>
    <row r="540" spans="1:8" ht="13" x14ac:dyDescent="0.3">
      <c r="A540" s="10">
        <v>8906</v>
      </c>
      <c r="B540" s="11" t="s">
        <v>665</v>
      </c>
      <c r="C540" s="702">
        <v>861</v>
      </c>
      <c r="D540" s="95">
        <v>349</v>
      </c>
      <c r="E540" s="63">
        <f t="shared" si="8"/>
        <v>0.40534262485481998</v>
      </c>
      <c r="F540" s="119"/>
      <c r="G540" s="382"/>
      <c r="H540" s="118"/>
    </row>
    <row r="541" spans="1:8" ht="13" x14ac:dyDescent="0.3">
      <c r="A541" s="10">
        <v>8907</v>
      </c>
      <c r="B541" s="11" t="s">
        <v>666</v>
      </c>
      <c r="C541" s="702">
        <v>1119</v>
      </c>
      <c r="D541" s="95">
        <v>490</v>
      </c>
      <c r="E541" s="63">
        <f t="shared" si="8"/>
        <v>0.43789097408400357</v>
      </c>
      <c r="F541" s="119"/>
      <c r="G541" s="382"/>
      <c r="H541" s="118"/>
    </row>
    <row r="542" spans="1:8" ht="13" x14ac:dyDescent="0.3">
      <c r="A542" s="10">
        <v>8908</v>
      </c>
      <c r="B542" s="11" t="s">
        <v>667</v>
      </c>
      <c r="C542" s="702">
        <v>892</v>
      </c>
      <c r="D542" s="95">
        <v>235</v>
      </c>
      <c r="E542" s="63">
        <f t="shared" si="8"/>
        <v>0.26345291479820626</v>
      </c>
      <c r="F542" s="119"/>
      <c r="G542" s="382"/>
      <c r="H542" s="118"/>
    </row>
    <row r="543" spans="1:8" ht="13" x14ac:dyDescent="0.3">
      <c r="A543" s="10">
        <v>8909</v>
      </c>
      <c r="B543" s="11" t="s">
        <v>668</v>
      </c>
      <c r="C543" s="702">
        <v>1206</v>
      </c>
      <c r="D543" s="95">
        <v>382</v>
      </c>
      <c r="E543" s="63">
        <f t="shared" si="8"/>
        <v>0.31674958540630183</v>
      </c>
      <c r="F543" s="119"/>
      <c r="G543" s="382"/>
      <c r="H543" s="118"/>
    </row>
    <row r="544" spans="1:8" ht="13" x14ac:dyDescent="0.3">
      <c r="A544" s="10">
        <v>8910</v>
      </c>
      <c r="B544" s="11" t="s">
        <v>669</v>
      </c>
      <c r="C544" s="702">
        <v>888</v>
      </c>
      <c r="D544" s="95">
        <v>178</v>
      </c>
      <c r="E544" s="63">
        <f t="shared" si="8"/>
        <v>0.20045045045045046</v>
      </c>
      <c r="F544" s="119"/>
      <c r="G544" s="382"/>
      <c r="H544" s="118"/>
    </row>
    <row r="545" spans="1:8" ht="13" x14ac:dyDescent="0.3">
      <c r="A545" s="10">
        <v>8911</v>
      </c>
      <c r="B545" s="11" t="s">
        <v>670</v>
      </c>
      <c r="C545" s="702">
        <v>1155</v>
      </c>
      <c r="D545" s="95">
        <v>296</v>
      </c>
      <c r="E545" s="63">
        <f t="shared" si="8"/>
        <v>0.25627705627705627</v>
      </c>
      <c r="F545" s="119"/>
      <c r="G545" s="382"/>
      <c r="H545" s="118"/>
    </row>
    <row r="546" spans="1:8" ht="13" x14ac:dyDescent="0.3">
      <c r="A546" s="10">
        <v>8912</v>
      </c>
      <c r="B546" s="11" t="s">
        <v>671</v>
      </c>
      <c r="C546" s="702">
        <v>1265</v>
      </c>
      <c r="D546" s="95">
        <v>424</v>
      </c>
      <c r="E546" s="63">
        <f t="shared" si="8"/>
        <v>0.33517786561264823</v>
      </c>
      <c r="F546" s="119"/>
      <c r="G546" s="382"/>
      <c r="H546" s="118"/>
    </row>
    <row r="547" spans="1:8" ht="13" x14ac:dyDescent="0.3">
      <c r="A547" s="10">
        <v>8913</v>
      </c>
      <c r="B547" s="11" t="s">
        <v>672</v>
      </c>
      <c r="C547" s="702">
        <v>705</v>
      </c>
      <c r="D547" s="95">
        <v>250</v>
      </c>
      <c r="E547" s="63">
        <f t="shared" si="8"/>
        <v>0.3546099290780142</v>
      </c>
      <c r="F547" s="119"/>
      <c r="G547" s="382"/>
      <c r="H547" s="118"/>
    </row>
    <row r="548" spans="1:8" ht="13" x14ac:dyDescent="0.3">
      <c r="A548" s="10">
        <v>8914</v>
      </c>
      <c r="B548" s="11" t="s">
        <v>673</v>
      </c>
      <c r="C548" s="702">
        <v>1251</v>
      </c>
      <c r="D548" s="95">
        <v>485</v>
      </c>
      <c r="E548" s="63">
        <f t="shared" si="8"/>
        <v>0.38768984812150281</v>
      </c>
      <c r="F548" s="119"/>
      <c r="G548" s="382"/>
      <c r="H548" s="118"/>
    </row>
    <row r="549" spans="1:8" ht="13" x14ac:dyDescent="0.3">
      <c r="A549" s="10">
        <v>9101</v>
      </c>
      <c r="B549" s="11" t="s">
        <v>674</v>
      </c>
      <c r="C549" s="702">
        <v>304</v>
      </c>
      <c r="D549" s="95">
        <v>110</v>
      </c>
      <c r="E549" s="63">
        <f t="shared" si="8"/>
        <v>0.36184210526315791</v>
      </c>
      <c r="F549" s="119"/>
      <c r="G549" s="382"/>
      <c r="H549" s="118"/>
    </row>
    <row r="550" spans="1:8" ht="13" x14ac:dyDescent="0.3">
      <c r="A550" s="10">
        <v>9102</v>
      </c>
      <c r="B550" s="11" t="s">
        <v>675</v>
      </c>
      <c r="C550" s="702">
        <v>1091</v>
      </c>
      <c r="D550" s="95">
        <v>418</v>
      </c>
      <c r="E550" s="63">
        <f t="shared" si="8"/>
        <v>0.38313473877176901</v>
      </c>
      <c r="F550" s="119"/>
      <c r="G550" s="382"/>
      <c r="H550" s="118"/>
    </row>
    <row r="551" spans="1:8" ht="13" x14ac:dyDescent="0.3">
      <c r="A551" s="10">
        <v>9103</v>
      </c>
      <c r="B551" s="11" t="s">
        <v>676</v>
      </c>
      <c r="C551" s="702">
        <v>1310</v>
      </c>
      <c r="D551" s="95">
        <v>529</v>
      </c>
      <c r="E551" s="63">
        <f t="shared" si="8"/>
        <v>0.40381679389312974</v>
      </c>
      <c r="F551" s="119"/>
      <c r="G551" s="382"/>
      <c r="H551" s="118"/>
    </row>
    <row r="552" spans="1:8" ht="13" x14ac:dyDescent="0.3">
      <c r="A552" s="10">
        <v>9104</v>
      </c>
      <c r="B552" s="11" t="s">
        <v>677</v>
      </c>
      <c r="C552" s="702">
        <v>1055</v>
      </c>
      <c r="D552" s="95">
        <v>341</v>
      </c>
      <c r="E552" s="63">
        <f t="shared" si="8"/>
        <v>0.32322274881516588</v>
      </c>
      <c r="F552" s="119"/>
      <c r="G552" s="382"/>
      <c r="H552" s="118"/>
    </row>
    <row r="553" spans="1:8" ht="13" x14ac:dyDescent="0.3">
      <c r="A553" s="10">
        <v>9105</v>
      </c>
      <c r="B553" s="11" t="s">
        <v>678</v>
      </c>
      <c r="C553" s="702">
        <v>1075</v>
      </c>
      <c r="D553" s="95">
        <v>433</v>
      </c>
      <c r="E553" s="63">
        <f t="shared" si="8"/>
        <v>0.40279069767441861</v>
      </c>
      <c r="F553" s="119"/>
      <c r="G553" s="382"/>
      <c r="H553" s="118"/>
    </row>
    <row r="554" spans="1:8" ht="13" x14ac:dyDescent="0.3">
      <c r="A554" s="10">
        <v>9106</v>
      </c>
      <c r="B554" s="11" t="s">
        <v>679</v>
      </c>
      <c r="C554" s="702">
        <v>1464</v>
      </c>
      <c r="D554" s="95">
        <v>352</v>
      </c>
      <c r="E554" s="63">
        <f t="shared" si="8"/>
        <v>0.24043715846994534</v>
      </c>
      <c r="F554" s="119"/>
      <c r="G554" s="382"/>
      <c r="H554" s="118"/>
    </row>
    <row r="555" spans="1:8" ht="13" x14ac:dyDescent="0.3">
      <c r="A555" s="10">
        <v>9107</v>
      </c>
      <c r="B555" s="11" t="s">
        <v>680</v>
      </c>
      <c r="C555" s="702">
        <v>679</v>
      </c>
      <c r="D555" s="95">
        <v>249</v>
      </c>
      <c r="E555" s="63">
        <f t="shared" si="8"/>
        <v>0.36671575846833576</v>
      </c>
      <c r="F555" s="119"/>
      <c r="G555" s="382"/>
      <c r="H555" s="118"/>
    </row>
    <row r="556" spans="1:8" ht="13" x14ac:dyDescent="0.3">
      <c r="A556" s="10">
        <v>9108</v>
      </c>
      <c r="B556" s="11" t="s">
        <v>681</v>
      </c>
      <c r="C556" s="702">
        <v>469</v>
      </c>
      <c r="D556" s="95">
        <v>180</v>
      </c>
      <c r="E556" s="63">
        <f t="shared" si="8"/>
        <v>0.38379530916844351</v>
      </c>
      <c r="F556" s="119"/>
      <c r="G556" s="382"/>
      <c r="H556" s="118"/>
    </row>
    <row r="557" spans="1:8" ht="13" x14ac:dyDescent="0.3">
      <c r="A557" s="10">
        <v>9109</v>
      </c>
      <c r="B557" s="11" t="s">
        <v>682</v>
      </c>
      <c r="C557" s="702">
        <v>961</v>
      </c>
      <c r="D557" s="95">
        <v>225</v>
      </c>
      <c r="E557" s="63">
        <f t="shared" si="8"/>
        <v>0.23413111342351717</v>
      </c>
      <c r="F557" s="119"/>
      <c r="G557" s="382"/>
      <c r="H557" s="118"/>
    </row>
    <row r="558" spans="1:8" ht="13" x14ac:dyDescent="0.3">
      <c r="A558" s="10">
        <v>9110</v>
      </c>
      <c r="B558" s="11" t="s">
        <v>683</v>
      </c>
      <c r="C558" s="702">
        <v>1239</v>
      </c>
      <c r="D558" s="95">
        <v>344</v>
      </c>
      <c r="E558" s="63">
        <f t="shared" si="8"/>
        <v>0.27764326069410816</v>
      </c>
      <c r="F558" s="119"/>
      <c r="G558" s="382"/>
      <c r="H558" s="118"/>
    </row>
    <row r="559" spans="1:8" ht="13" x14ac:dyDescent="0.3">
      <c r="A559" s="10">
        <v>9111</v>
      </c>
      <c r="B559" s="11" t="s">
        <v>684</v>
      </c>
      <c r="C559" s="702">
        <v>419</v>
      </c>
      <c r="D559" s="95">
        <v>168</v>
      </c>
      <c r="E559" s="63">
        <f t="shared" si="8"/>
        <v>0.40095465393794749</v>
      </c>
      <c r="F559" s="119"/>
      <c r="G559" s="382"/>
      <c r="H559" s="118"/>
    </row>
    <row r="560" spans="1:8" ht="13" x14ac:dyDescent="0.3">
      <c r="A560" s="10">
        <v>9112</v>
      </c>
      <c r="B560" s="11" t="s">
        <v>685</v>
      </c>
      <c r="C560" s="702">
        <v>1090</v>
      </c>
      <c r="D560" s="95">
        <v>402</v>
      </c>
      <c r="E560" s="63">
        <f t="shared" si="8"/>
        <v>0.3688073394495413</v>
      </c>
      <c r="F560" s="119"/>
      <c r="G560" s="382"/>
      <c r="H560" s="118"/>
    </row>
    <row r="561" spans="1:8" ht="13" x14ac:dyDescent="0.3">
      <c r="A561" s="10">
        <v>9301</v>
      </c>
      <c r="B561" s="11" t="s">
        <v>686</v>
      </c>
      <c r="C561" s="702">
        <v>1184</v>
      </c>
      <c r="D561" s="95">
        <v>477</v>
      </c>
      <c r="E561" s="63">
        <f t="shared" si="8"/>
        <v>0.4028716216216216</v>
      </c>
      <c r="F561" s="119"/>
      <c r="G561" s="382"/>
      <c r="H561" s="118"/>
    </row>
    <row r="562" spans="1:8" ht="13" x14ac:dyDescent="0.3">
      <c r="A562" s="10">
        <v>9302</v>
      </c>
      <c r="B562" s="11" t="s">
        <v>687</v>
      </c>
      <c r="C562" s="702">
        <v>668</v>
      </c>
      <c r="D562" s="95">
        <v>279</v>
      </c>
      <c r="E562" s="63">
        <f t="shared" si="8"/>
        <v>0.41766467065868262</v>
      </c>
      <c r="F562" s="119"/>
      <c r="G562" s="382"/>
      <c r="H562" s="118"/>
    </row>
    <row r="563" spans="1:8" ht="13" x14ac:dyDescent="0.3">
      <c r="A563" s="10">
        <v>9501</v>
      </c>
      <c r="B563" s="11" t="s">
        <v>688</v>
      </c>
      <c r="C563" s="702">
        <v>1350</v>
      </c>
      <c r="D563" s="95">
        <v>187</v>
      </c>
      <c r="E563" s="63">
        <f t="shared" si="8"/>
        <v>0.13851851851851851</v>
      </c>
      <c r="F563" s="119"/>
      <c r="G563" s="382"/>
      <c r="H563" s="114"/>
    </row>
    <row r="564" spans="1:8" ht="13" x14ac:dyDescent="0.3">
      <c r="A564" s="10">
        <v>9502</v>
      </c>
      <c r="B564" s="11" t="s">
        <v>689</v>
      </c>
      <c r="C564" s="702">
        <v>1499</v>
      </c>
      <c r="D564" s="95">
        <v>243</v>
      </c>
      <c r="E564" s="63">
        <f t="shared" si="8"/>
        <v>0.16210807204803201</v>
      </c>
      <c r="F564" s="119"/>
      <c r="G564" s="382"/>
      <c r="H564" s="114"/>
    </row>
    <row r="565" spans="1:8" ht="13" x14ac:dyDescent="0.3">
      <c r="A565" s="10">
        <v>9503</v>
      </c>
      <c r="B565" s="11" t="s">
        <v>690</v>
      </c>
      <c r="C565" s="702">
        <v>1182</v>
      </c>
      <c r="D565" s="95">
        <v>103</v>
      </c>
      <c r="E565" s="63">
        <f t="shared" si="8"/>
        <v>8.7140439932318112E-2</v>
      </c>
      <c r="F565" s="119"/>
      <c r="G565" s="382"/>
      <c r="H565" s="114"/>
    </row>
    <row r="566" spans="1:8" ht="13" x14ac:dyDescent="0.3">
      <c r="A566" s="10">
        <v>9701</v>
      </c>
      <c r="B566" s="11" t="s">
        <v>691</v>
      </c>
      <c r="C566" s="702">
        <v>1077</v>
      </c>
      <c r="D566" s="95">
        <v>285</v>
      </c>
      <c r="E566" s="63">
        <f t="shared" si="8"/>
        <v>0.26462395543175488</v>
      </c>
      <c r="F566" s="119"/>
      <c r="G566" s="382"/>
      <c r="H566" s="118"/>
    </row>
    <row r="567" spans="1:8" ht="13" x14ac:dyDescent="0.3">
      <c r="A567" s="10">
        <v>9702</v>
      </c>
      <c r="B567" s="11" t="s">
        <v>692</v>
      </c>
      <c r="C567" s="702">
        <v>1538</v>
      </c>
      <c r="D567" s="95">
        <v>213</v>
      </c>
      <c r="E567" s="63">
        <f t="shared" si="8"/>
        <v>0.13849154746423928</v>
      </c>
      <c r="F567" s="119"/>
      <c r="G567" s="382"/>
      <c r="H567" s="118"/>
    </row>
    <row r="568" spans="1:8" ht="13" x14ac:dyDescent="0.3">
      <c r="A568" s="14"/>
      <c r="B568" s="14" t="s">
        <v>4</v>
      </c>
      <c r="C568" s="427">
        <f>SUM(C4:C567)</f>
        <v>589822</v>
      </c>
      <c r="D568" s="427">
        <f>SUM(D4:D567)</f>
        <v>156674</v>
      </c>
      <c r="E568" s="64">
        <f>SUM(D568/C568)</f>
        <v>0.2656292915489758</v>
      </c>
      <c r="F568" s="88">
        <f>SUM(F4:F567)</f>
        <v>2815</v>
      </c>
      <c r="G568" s="306">
        <f>SUM(G4:G567)</f>
        <v>8909</v>
      </c>
      <c r="H568" s="120">
        <f>SUM(H4:H567)</f>
        <v>8675</v>
      </c>
    </row>
    <row r="569" spans="1:8" ht="13" x14ac:dyDescent="0.3">
      <c r="A569" s="14"/>
      <c r="B569" s="17" t="s">
        <v>5</v>
      </c>
      <c r="C569" s="427"/>
      <c r="D569" s="434">
        <f>SUM(D568-D570)</f>
        <v>128348</v>
      </c>
      <c r="E569" s="64">
        <f>SUM(D569/C568)</f>
        <v>0.21760463326223844</v>
      </c>
      <c r="F569" s="88">
        <f t="shared" ref="F569:H569" si="9">F568-F570</f>
        <v>2142</v>
      </c>
      <c r="G569" s="306">
        <f t="shared" si="9"/>
        <v>6352</v>
      </c>
      <c r="H569" s="120">
        <f t="shared" si="9"/>
        <v>6050</v>
      </c>
    </row>
    <row r="570" spans="1:8" ht="13" x14ac:dyDescent="0.3">
      <c r="A570" s="14"/>
      <c r="B570" s="17" t="s">
        <v>6</v>
      </c>
      <c r="C570" s="427"/>
      <c r="D570" s="434">
        <v>28326</v>
      </c>
      <c r="E570" s="64">
        <f>SUM(D570/C568)</f>
        <v>4.8024658286737354E-2</v>
      </c>
      <c r="F570" s="88">
        <v>673</v>
      </c>
      <c r="G570" s="306">
        <v>2557</v>
      </c>
      <c r="H570" s="120">
        <v>2625</v>
      </c>
    </row>
    <row r="571" spans="1:8" ht="13" x14ac:dyDescent="0.3">
      <c r="A571" s="30"/>
      <c r="B571" s="19"/>
      <c r="C571" s="428"/>
      <c r="D571" s="428"/>
      <c r="E571" s="63"/>
      <c r="F571" s="96"/>
      <c r="G571" s="383"/>
      <c r="H571" s="121"/>
    </row>
    <row r="572" spans="1:8" ht="13" x14ac:dyDescent="0.3">
      <c r="A572" s="30"/>
      <c r="B572" s="7" t="s">
        <v>784</v>
      </c>
      <c r="C572" s="429">
        <f>SUM(C4:C193)</f>
        <v>215985</v>
      </c>
      <c r="D572" s="429">
        <f>SUM(D4:D193)</f>
        <v>53847</v>
      </c>
      <c r="E572" s="63">
        <f t="shared" ref="E572:E635" si="10">SUM(D572/C572)</f>
        <v>0.2493089797902632</v>
      </c>
      <c r="F572" s="122">
        <f>SUM(F4:F193)</f>
        <v>2444</v>
      </c>
      <c r="G572" s="384">
        <f>SUM(G4:G193)</f>
        <v>8478</v>
      </c>
      <c r="H572" s="123">
        <f>SUM(H4:H193)</f>
        <v>8111</v>
      </c>
    </row>
    <row r="573" spans="1:8" ht="13" x14ac:dyDescent="0.3">
      <c r="A573" s="30"/>
      <c r="B573" s="7" t="s">
        <v>693</v>
      </c>
      <c r="C573" s="430">
        <f>SUM(C4:C16)</f>
        <v>12970</v>
      </c>
      <c r="D573" s="430">
        <f>SUM(D4:D16)</f>
        <v>4169</v>
      </c>
      <c r="E573" s="63">
        <f t="shared" si="10"/>
        <v>0.32143407864302237</v>
      </c>
      <c r="F573" s="90">
        <f>SUM(F4:F16)</f>
        <v>0</v>
      </c>
      <c r="G573" s="315">
        <f>SUM(G4:G16)</f>
        <v>0</v>
      </c>
      <c r="H573" s="124">
        <f>SUM(H4:H16)</f>
        <v>0</v>
      </c>
    </row>
    <row r="574" spans="1:8" ht="13" x14ac:dyDescent="0.3">
      <c r="A574" s="30"/>
      <c r="B574" s="7" t="s">
        <v>694</v>
      </c>
      <c r="C574" s="430">
        <f>SUM(C17:C27)</f>
        <v>14347</v>
      </c>
      <c r="D574" s="430">
        <f>SUM(D17:D27)</f>
        <v>3851</v>
      </c>
      <c r="E574" s="63">
        <f t="shared" si="10"/>
        <v>0.26841848470063429</v>
      </c>
      <c r="F574" s="90">
        <f>SUM(F17:F27)</f>
        <v>269</v>
      </c>
      <c r="G574" s="315">
        <f>SUM(G17:G27)</f>
        <v>716</v>
      </c>
      <c r="H574" s="124">
        <f>SUM(H17:H27)</f>
        <v>832</v>
      </c>
    </row>
    <row r="575" spans="1:8" ht="13" x14ac:dyDescent="0.3">
      <c r="A575" s="30"/>
      <c r="B575" s="7" t="s">
        <v>695</v>
      </c>
      <c r="C575" s="430">
        <f>SUM(C28:C32)</f>
        <v>6282</v>
      </c>
      <c r="D575" s="430">
        <f>SUM(D28:D32)</f>
        <v>1672</v>
      </c>
      <c r="E575" s="63">
        <f t="shared" si="10"/>
        <v>0.26615727475326328</v>
      </c>
      <c r="F575" s="90">
        <f>SUM(F28:F32)</f>
        <v>0</v>
      </c>
      <c r="G575" s="315">
        <f>SUM(G28:G32)</f>
        <v>0</v>
      </c>
      <c r="H575" s="124">
        <f>SUM(H28:H32)</f>
        <v>0</v>
      </c>
    </row>
    <row r="576" spans="1:8" ht="13" x14ac:dyDescent="0.3">
      <c r="A576" s="30"/>
      <c r="B576" s="7" t="s">
        <v>696</v>
      </c>
      <c r="C576" s="430">
        <f>SUM(C33:C40)</f>
        <v>8958</v>
      </c>
      <c r="D576" s="430">
        <f>SUM(D33:D40)</f>
        <v>3270</v>
      </c>
      <c r="E576" s="63">
        <f t="shared" si="10"/>
        <v>0.36503683858004021</v>
      </c>
      <c r="F576" s="90">
        <f>SUM(F33:F40)</f>
        <v>0</v>
      </c>
      <c r="G576" s="315">
        <f>SUM(G33:G40)</f>
        <v>0</v>
      </c>
      <c r="H576" s="124">
        <f>SUM(H33:H40)</f>
        <v>0</v>
      </c>
    </row>
    <row r="577" spans="1:8" ht="13" x14ac:dyDescent="0.3">
      <c r="A577" s="30"/>
      <c r="B577" s="7" t="s">
        <v>697</v>
      </c>
      <c r="C577" s="430">
        <f>SUM(C41:C49)</f>
        <v>10438</v>
      </c>
      <c r="D577" s="430">
        <f>SUM(D41:D49)</f>
        <v>4057</v>
      </c>
      <c r="E577" s="63">
        <f t="shared" si="10"/>
        <v>0.38867599156926613</v>
      </c>
      <c r="F577" s="90">
        <f>SUM(F41:F49)</f>
        <v>0</v>
      </c>
      <c r="G577" s="315">
        <f>SUM(G41:G49)</f>
        <v>0</v>
      </c>
      <c r="H577" s="124">
        <f>SUM(H41:H49)</f>
        <v>0</v>
      </c>
    </row>
    <row r="578" spans="1:8" ht="13" x14ac:dyDescent="0.3">
      <c r="A578" s="30"/>
      <c r="B578" s="7" t="s">
        <v>785</v>
      </c>
      <c r="C578" s="430">
        <f>SUM(C50:C53)</f>
        <v>6290</v>
      </c>
      <c r="D578" s="430">
        <f>SUM(D50:D54)</f>
        <v>1447</v>
      </c>
      <c r="E578" s="63">
        <f t="shared" si="10"/>
        <v>0.23004769475357711</v>
      </c>
      <c r="F578" s="90">
        <f>SUM(F50:F53)</f>
        <v>0</v>
      </c>
      <c r="G578" s="315">
        <f>SUM(G50:G53)</f>
        <v>0</v>
      </c>
      <c r="H578" s="124">
        <f>SUM(H50:H53)</f>
        <v>0</v>
      </c>
    </row>
    <row r="579" spans="1:8" ht="13" x14ac:dyDescent="0.3">
      <c r="A579" s="30"/>
      <c r="B579" s="7" t="s">
        <v>762</v>
      </c>
      <c r="C579" s="430">
        <f>SUM(C55:C65)</f>
        <v>10943</v>
      </c>
      <c r="D579" s="430">
        <f>SUM(D55:D65)</f>
        <v>2914</v>
      </c>
      <c r="E579" s="63">
        <f t="shared" si="10"/>
        <v>0.26628895184135976</v>
      </c>
      <c r="F579" s="90">
        <f>SUM(F55:F65)</f>
        <v>54</v>
      </c>
      <c r="G579" s="315">
        <f>SUM(G55:G65)</f>
        <v>730</v>
      </c>
      <c r="H579" s="124">
        <f>SUM(H55:H65)</f>
        <v>1198</v>
      </c>
    </row>
    <row r="580" spans="1:8" ht="13" x14ac:dyDescent="0.3">
      <c r="A580" s="30"/>
      <c r="B580" s="7" t="s">
        <v>698</v>
      </c>
      <c r="C580" s="430">
        <f>SUM(C66:C69)</f>
        <v>6064</v>
      </c>
      <c r="D580" s="430">
        <f>SUM(D66:D69)</f>
        <v>1499</v>
      </c>
      <c r="E580" s="63">
        <f t="shared" si="10"/>
        <v>0.24719656992084432</v>
      </c>
      <c r="F580" s="90">
        <f>SUM(F66:F69)</f>
        <v>0</v>
      </c>
      <c r="G580" s="315">
        <f>SUM(G66:G69)</f>
        <v>0</v>
      </c>
      <c r="H580" s="124">
        <f>SUM(H66:H69)</f>
        <v>0</v>
      </c>
    </row>
    <row r="581" spans="1:8" ht="13" x14ac:dyDescent="0.3">
      <c r="A581" s="30"/>
      <c r="B581" s="7" t="s">
        <v>763</v>
      </c>
      <c r="C581" s="430">
        <f>SUM(C70:C73)</f>
        <v>4750</v>
      </c>
      <c r="D581" s="430">
        <f>SUM(D70:D73)</f>
        <v>966</v>
      </c>
      <c r="E581" s="63">
        <f t="shared" si="10"/>
        <v>0.20336842105263159</v>
      </c>
      <c r="F581" s="90">
        <f>SUM(F70:F73)</f>
        <v>0</v>
      </c>
      <c r="G581" s="315">
        <f>SUM(G70:G73)</f>
        <v>0</v>
      </c>
      <c r="H581" s="124">
        <f>SUM(H70:H73)</f>
        <v>0</v>
      </c>
    </row>
    <row r="582" spans="1:8" ht="13" x14ac:dyDescent="0.3">
      <c r="A582" s="30"/>
      <c r="B582" s="7" t="s">
        <v>764</v>
      </c>
      <c r="C582" s="430">
        <f>SUM(C74:C76)</f>
        <v>3785</v>
      </c>
      <c r="D582" s="430">
        <f>SUM(D74:D76)</f>
        <v>762</v>
      </c>
      <c r="E582" s="63">
        <f t="shared" si="10"/>
        <v>0.20132100396301189</v>
      </c>
      <c r="F582" s="90">
        <f>SUM(F74:F76)</f>
        <v>0</v>
      </c>
      <c r="G582" s="315">
        <f>SUM(G74:G76)</f>
        <v>0</v>
      </c>
      <c r="H582" s="124">
        <f>SUM(H74:H76)</f>
        <v>0</v>
      </c>
    </row>
    <row r="583" spans="1:8" ht="13" x14ac:dyDescent="0.3">
      <c r="A583" s="30"/>
      <c r="B583" s="7" t="s">
        <v>786</v>
      </c>
      <c r="C583" s="430">
        <f>SUM(C77:C79)</f>
        <v>3747</v>
      </c>
      <c r="D583" s="430">
        <f>SUM(D77:D80)</f>
        <v>688</v>
      </c>
      <c r="E583" s="63">
        <f t="shared" si="10"/>
        <v>0.1836135575126768</v>
      </c>
      <c r="F583" s="90">
        <f>SUM(F77:F79)</f>
        <v>0</v>
      </c>
      <c r="G583" s="315">
        <f>SUM(G77:G79)</f>
        <v>0</v>
      </c>
      <c r="H583" s="124">
        <f>SUM(H77:H79)</f>
        <v>0</v>
      </c>
    </row>
    <row r="584" spans="1:8" ht="13" x14ac:dyDescent="0.3">
      <c r="A584" s="30"/>
      <c r="B584" s="7" t="s">
        <v>765</v>
      </c>
      <c r="C584" s="430">
        <f>SUM(C81:C85)</f>
        <v>5683</v>
      </c>
      <c r="D584" s="430">
        <f>SUM(D81:D85)</f>
        <v>542</v>
      </c>
      <c r="E584" s="63">
        <f t="shared" si="10"/>
        <v>9.5372162590181248E-2</v>
      </c>
      <c r="F584" s="90">
        <f>SUM(F81:F85)</f>
        <v>0</v>
      </c>
      <c r="G584" s="315">
        <f>SUM(G81:G85)</f>
        <v>0</v>
      </c>
      <c r="H584" s="124">
        <f>SUM(H81:H85)</f>
        <v>0</v>
      </c>
    </row>
    <row r="585" spans="1:8" ht="13" x14ac:dyDescent="0.3">
      <c r="A585" s="30"/>
      <c r="B585" s="7" t="s">
        <v>766</v>
      </c>
      <c r="C585" s="430">
        <f>SUM(C86:C93)</f>
        <v>9251</v>
      </c>
      <c r="D585" s="430">
        <f>SUM(D86:D93)</f>
        <v>1994</v>
      </c>
      <c r="E585" s="63">
        <f t="shared" si="10"/>
        <v>0.21554426548481245</v>
      </c>
      <c r="F585" s="90">
        <f>SUM(F86:F93)</f>
        <v>105</v>
      </c>
      <c r="G585" s="315">
        <f>SUM(G86:G93)</f>
        <v>445</v>
      </c>
      <c r="H585" s="124">
        <f>SUM(H86:H93)</f>
        <v>660</v>
      </c>
    </row>
    <row r="586" spans="1:8" ht="13" x14ac:dyDescent="0.3">
      <c r="A586" s="30"/>
      <c r="B586" s="7" t="s">
        <v>699</v>
      </c>
      <c r="C586" s="430">
        <f>SUM(C94:C102)</f>
        <v>10348</v>
      </c>
      <c r="D586" s="430">
        <f>SUM(D94:D102)</f>
        <v>3714</v>
      </c>
      <c r="E586" s="63">
        <f t="shared" si="10"/>
        <v>0.35890993428681872</v>
      </c>
      <c r="F586" s="90">
        <f>SUM(F94:F102)</f>
        <v>407</v>
      </c>
      <c r="G586" s="315">
        <f>SUM(G94:G102)</f>
        <v>1773</v>
      </c>
      <c r="H586" s="124">
        <f>SUM(H94:H102)</f>
        <v>1221</v>
      </c>
    </row>
    <row r="587" spans="1:8" ht="13" x14ac:dyDescent="0.3">
      <c r="A587" s="30"/>
      <c r="B587" s="7" t="s">
        <v>700</v>
      </c>
      <c r="C587" s="430">
        <f>SUM(C103:C112)</f>
        <v>10727</v>
      </c>
      <c r="D587" s="430">
        <f>SUM(D103:D112)</f>
        <v>3464</v>
      </c>
      <c r="E587" s="63">
        <f t="shared" si="10"/>
        <v>0.32292346415586837</v>
      </c>
      <c r="F587" s="90">
        <f>SUM(F103:F112)</f>
        <v>358</v>
      </c>
      <c r="G587" s="315">
        <f>SUM(G103:G112)</f>
        <v>1502</v>
      </c>
      <c r="H587" s="124">
        <f>SUM(H103:H112)</f>
        <v>781</v>
      </c>
    </row>
    <row r="588" spans="1:8" ht="13" x14ac:dyDescent="0.3">
      <c r="A588" s="30"/>
      <c r="B588" s="7" t="s">
        <v>7</v>
      </c>
      <c r="C588" s="430">
        <f>SUM(C113)</f>
        <v>1286</v>
      </c>
      <c r="D588" s="430">
        <f>SUM(D113)</f>
        <v>172</v>
      </c>
      <c r="E588" s="63">
        <f t="shared" si="10"/>
        <v>0.13374805598755832</v>
      </c>
      <c r="F588" s="102">
        <f>SUM(F113)</f>
        <v>0</v>
      </c>
      <c r="G588" s="385">
        <f>SUM(G113)</f>
        <v>0</v>
      </c>
      <c r="H588" s="125">
        <f>SUM(H113)</f>
        <v>0</v>
      </c>
    </row>
    <row r="589" spans="1:8" ht="13" x14ac:dyDescent="0.3">
      <c r="A589" s="30"/>
      <c r="B589" s="7" t="s">
        <v>701</v>
      </c>
      <c r="C589" s="430">
        <f>SUM(C114:C116)</f>
        <v>4212</v>
      </c>
      <c r="D589" s="430">
        <f>SUM(D114:D116)</f>
        <v>773</v>
      </c>
      <c r="E589" s="63">
        <f t="shared" si="10"/>
        <v>0.1835232668566002</v>
      </c>
      <c r="F589" s="90">
        <f>SUM(F114:F116)</f>
        <v>0</v>
      </c>
      <c r="G589" s="315">
        <f>SUM(G114:G116)</f>
        <v>0</v>
      </c>
      <c r="H589" s="124">
        <f>SUM(H114:H116)</f>
        <v>0</v>
      </c>
    </row>
    <row r="590" spans="1:8" ht="13" x14ac:dyDescent="0.3">
      <c r="A590" s="30"/>
      <c r="B590" s="7" t="s">
        <v>702</v>
      </c>
      <c r="C590" s="430">
        <f>SUM(C117:C118)</f>
        <v>1803</v>
      </c>
      <c r="D590" s="430">
        <f>SUM(D117:D118)</f>
        <v>243</v>
      </c>
      <c r="E590" s="63">
        <f t="shared" si="10"/>
        <v>0.13477537437603992</v>
      </c>
      <c r="F590" s="90">
        <f>SUM(F117:F118)</f>
        <v>0</v>
      </c>
      <c r="G590" s="315">
        <f>SUM(G117:G118)</f>
        <v>0</v>
      </c>
      <c r="H590" s="124">
        <f>SUM(H117:H118)</f>
        <v>0</v>
      </c>
    </row>
    <row r="591" spans="1:8" ht="13" x14ac:dyDescent="0.3">
      <c r="A591" s="30"/>
      <c r="B591" s="7" t="s">
        <v>703</v>
      </c>
      <c r="C591" s="430">
        <f>SUM(C119:C122)</f>
        <v>3963</v>
      </c>
      <c r="D591" s="430">
        <f>SUM(D119:D122)</f>
        <v>944</v>
      </c>
      <c r="E591" s="63">
        <f t="shared" si="10"/>
        <v>0.23820338127681051</v>
      </c>
      <c r="F591" s="90">
        <f>SUM(F119:F122)</f>
        <v>0</v>
      </c>
      <c r="G591" s="315">
        <f>SUM(G119:G122)</f>
        <v>0</v>
      </c>
      <c r="H591" s="124">
        <f>SUM(H119:H122)</f>
        <v>0</v>
      </c>
    </row>
    <row r="592" spans="1:8" ht="13" x14ac:dyDescent="0.3">
      <c r="A592" s="30"/>
      <c r="B592" s="7" t="s">
        <v>767</v>
      </c>
      <c r="C592" s="430">
        <f>SUM(C123:C127)</f>
        <v>6349</v>
      </c>
      <c r="D592" s="430">
        <f>SUM(D123:D127)</f>
        <v>1010</v>
      </c>
      <c r="E592" s="63">
        <f t="shared" si="10"/>
        <v>0.15908017010552844</v>
      </c>
      <c r="F592" s="90">
        <f>SUM(F123:F127)</f>
        <v>0</v>
      </c>
      <c r="G592" s="315">
        <f>SUM(G123:G127)</f>
        <v>0</v>
      </c>
      <c r="H592" s="124">
        <f>SUM(H123:H127)</f>
        <v>0</v>
      </c>
    </row>
    <row r="593" spans="1:8" ht="13" x14ac:dyDescent="0.3">
      <c r="A593" s="30"/>
      <c r="B593" s="7" t="s">
        <v>768</v>
      </c>
      <c r="C593" s="430">
        <f>SUM(C128:C132)</f>
        <v>4277</v>
      </c>
      <c r="D593" s="430">
        <f>SUM(D128:D132)</f>
        <v>490</v>
      </c>
      <c r="E593" s="63">
        <f t="shared" si="10"/>
        <v>0.11456628477905073</v>
      </c>
      <c r="F593" s="90">
        <f>SUM(F128:F132)</f>
        <v>0</v>
      </c>
      <c r="G593" s="315">
        <f>SUM(G128:G132)</f>
        <v>0</v>
      </c>
      <c r="H593" s="124">
        <f>SUM(H128:H132)</f>
        <v>0</v>
      </c>
    </row>
    <row r="594" spans="1:8" ht="13" x14ac:dyDescent="0.3">
      <c r="A594" s="30"/>
      <c r="B594" s="7" t="s">
        <v>704</v>
      </c>
      <c r="C594" s="430">
        <f>SUM(C133:C135)</f>
        <v>3920</v>
      </c>
      <c r="D594" s="430">
        <f>SUM(D133:D135)</f>
        <v>699</v>
      </c>
      <c r="E594" s="63">
        <f t="shared" si="10"/>
        <v>0.17831632653061225</v>
      </c>
      <c r="F594" s="90">
        <f>SUM(F133:F135)</f>
        <v>26</v>
      </c>
      <c r="G594" s="315">
        <f>SUM(G133:G135)</f>
        <v>215</v>
      </c>
      <c r="H594" s="124">
        <f>SUM(H133:H135)</f>
        <v>132</v>
      </c>
    </row>
    <row r="595" spans="1:8" ht="13" x14ac:dyDescent="0.3">
      <c r="A595" s="30"/>
      <c r="B595" s="7" t="s">
        <v>705</v>
      </c>
      <c r="C595" s="430">
        <f>SUM(C136:C153)</f>
        <v>19381</v>
      </c>
      <c r="D595" s="430">
        <f>SUM(D136:D153)</f>
        <v>6027</v>
      </c>
      <c r="E595" s="63">
        <f t="shared" si="10"/>
        <v>0.3109746659099118</v>
      </c>
      <c r="F595" s="90">
        <f>SUM(F136:F153)</f>
        <v>615</v>
      </c>
      <c r="G595" s="315">
        <f>SUM(G136:G153)</f>
        <v>2127</v>
      </c>
      <c r="H595" s="124">
        <f>SUM(H136:H153)</f>
        <v>1911</v>
      </c>
    </row>
    <row r="596" spans="1:8" ht="13" x14ac:dyDescent="0.3">
      <c r="A596" s="30"/>
      <c r="B596" s="7" t="s">
        <v>706</v>
      </c>
      <c r="C596" s="430">
        <f>SUM(C154:C162)</f>
        <v>10118</v>
      </c>
      <c r="D596" s="430">
        <f>SUM(D154:D162)</f>
        <v>1864</v>
      </c>
      <c r="E596" s="63">
        <f t="shared" si="10"/>
        <v>0.18422613164657048</v>
      </c>
      <c r="F596" s="90">
        <f>SUM(F154:F162)</f>
        <v>111</v>
      </c>
      <c r="G596" s="315">
        <f>SUM(G154:G162)</f>
        <v>341</v>
      </c>
      <c r="H596" s="124">
        <f>SUM(H154:H162)</f>
        <v>539</v>
      </c>
    </row>
    <row r="597" spans="1:8" ht="13" x14ac:dyDescent="0.3">
      <c r="A597" s="30"/>
      <c r="B597" s="7" t="s">
        <v>769</v>
      </c>
      <c r="C597" s="430">
        <f>SUM(C163:C174)</f>
        <v>13788</v>
      </c>
      <c r="D597" s="430">
        <f>SUM(D163:D174)</f>
        <v>2670</v>
      </c>
      <c r="E597" s="63">
        <f t="shared" si="10"/>
        <v>0.19364664926022629</v>
      </c>
      <c r="F597" s="90">
        <f>SUM(F163:F174)</f>
        <v>0</v>
      </c>
      <c r="G597" s="315">
        <f>SUM(G163:G174)</f>
        <v>0</v>
      </c>
      <c r="H597" s="124">
        <f>SUM(H163:H174)</f>
        <v>0</v>
      </c>
    </row>
    <row r="598" spans="1:8" ht="13" x14ac:dyDescent="0.3">
      <c r="A598" s="30"/>
      <c r="B598" s="7" t="s">
        <v>761</v>
      </c>
      <c r="C598" s="430">
        <f>SUM(C175:C193)</f>
        <v>20009</v>
      </c>
      <c r="D598" s="430">
        <f>SUM(D175:D193)</f>
        <v>3946</v>
      </c>
      <c r="E598" s="63">
        <f t="shared" si="10"/>
        <v>0.19721125493527913</v>
      </c>
      <c r="F598" s="90">
        <f>SUM(F175:F193)</f>
        <v>499</v>
      </c>
      <c r="G598" s="315">
        <f>SUM(G175:G193)</f>
        <v>629</v>
      </c>
      <c r="H598" s="124">
        <f>SUM(H175:H193)</f>
        <v>837</v>
      </c>
    </row>
    <row r="599" spans="1:8" ht="13" x14ac:dyDescent="0.3">
      <c r="A599" s="30"/>
      <c r="B599" s="27" t="s">
        <v>787</v>
      </c>
      <c r="C599" s="430">
        <f>SUM(C194:C204)</f>
        <v>10005</v>
      </c>
      <c r="D599" s="430">
        <f>SUM(D194:D204)</f>
        <v>3631</v>
      </c>
      <c r="E599" s="63">
        <f t="shared" si="10"/>
        <v>0.3629185407296352</v>
      </c>
      <c r="F599" s="90">
        <f>SUM(F194:F204)</f>
        <v>0</v>
      </c>
      <c r="G599" s="315">
        <f>SUM(G194:G204)</f>
        <v>0</v>
      </c>
      <c r="H599" s="124">
        <f>SUM(H194:H204)</f>
        <v>0</v>
      </c>
    </row>
    <row r="600" spans="1:8" ht="13" x14ac:dyDescent="0.3">
      <c r="A600" s="30"/>
      <c r="B600" s="27" t="s">
        <v>707</v>
      </c>
      <c r="C600" s="430">
        <f>SUM(C205:C208)</f>
        <v>5721</v>
      </c>
      <c r="D600" s="430">
        <f>SUM(D205:D208)</f>
        <v>1112</v>
      </c>
      <c r="E600" s="63">
        <f t="shared" si="10"/>
        <v>0.19437161335430869</v>
      </c>
      <c r="F600" s="90">
        <f>SUM(F205:F208)</f>
        <v>0</v>
      </c>
      <c r="G600" s="315">
        <f>SUM(G205:G208)</f>
        <v>0</v>
      </c>
      <c r="H600" s="124">
        <f>SUM(H205:H208)</f>
        <v>0</v>
      </c>
    </row>
    <row r="601" spans="1:8" ht="13" x14ac:dyDescent="0.3">
      <c r="A601" s="30"/>
      <c r="B601" s="27" t="s">
        <v>8</v>
      </c>
      <c r="C601" s="430">
        <f>SUM(C209:C212)</f>
        <v>3931</v>
      </c>
      <c r="D601" s="430">
        <f>SUM(D209:D212)</f>
        <v>1134</v>
      </c>
      <c r="E601" s="63">
        <f t="shared" si="10"/>
        <v>0.28847621470363777</v>
      </c>
      <c r="F601" s="90">
        <f>SUM(F209:F212)</f>
        <v>0</v>
      </c>
      <c r="G601" s="315">
        <f>SUM(G209:G212)</f>
        <v>0</v>
      </c>
      <c r="H601" s="124">
        <f>SUM(H209:H212)</f>
        <v>0</v>
      </c>
    </row>
    <row r="602" spans="1:8" ht="13" x14ac:dyDescent="0.3">
      <c r="A602" s="30"/>
      <c r="B602" s="27" t="s">
        <v>17</v>
      </c>
      <c r="C602" s="430">
        <f>SUM(C213:C225)</f>
        <v>12479</v>
      </c>
      <c r="D602" s="430">
        <f>SUM(D213:D225)</f>
        <v>2077</v>
      </c>
      <c r="E602" s="63">
        <f t="shared" si="10"/>
        <v>0.16643961855917941</v>
      </c>
      <c r="F602" s="90">
        <f>SUM(F213:F225)</f>
        <v>0</v>
      </c>
      <c r="G602" s="315">
        <f>SUM(G213:G225)</f>
        <v>0</v>
      </c>
      <c r="H602" s="124">
        <f>SUM(H213:H225)</f>
        <v>0</v>
      </c>
    </row>
    <row r="603" spans="1:8" ht="13" x14ac:dyDescent="0.3">
      <c r="A603" s="30"/>
      <c r="B603" s="27" t="s">
        <v>760</v>
      </c>
      <c r="C603" s="430">
        <f>SUM(C226:C231)</f>
        <v>8456</v>
      </c>
      <c r="D603" s="430">
        <f>SUM(D226:D231)</f>
        <v>1770</v>
      </c>
      <c r="E603" s="63">
        <f t="shared" si="10"/>
        <v>0.20931882686849573</v>
      </c>
      <c r="F603" s="90">
        <f>SUM(F226:F231)</f>
        <v>0</v>
      </c>
      <c r="G603" s="315">
        <f>SUM(G226:G231)</f>
        <v>0</v>
      </c>
      <c r="H603" s="124">
        <f>SUM(H226:H231)</f>
        <v>0</v>
      </c>
    </row>
    <row r="604" spans="1:8" ht="13" x14ac:dyDescent="0.3">
      <c r="A604" s="30"/>
      <c r="B604" s="27" t="s">
        <v>18</v>
      </c>
      <c r="C604" s="430">
        <f>SUM(C233:C238)</f>
        <v>5236</v>
      </c>
      <c r="D604" s="430">
        <f>SUM(D233:D238)</f>
        <v>1794</v>
      </c>
      <c r="E604" s="63">
        <f t="shared" si="10"/>
        <v>0.34262796027501907</v>
      </c>
      <c r="F604" s="90">
        <f>SUM(F233:F238)</f>
        <v>0</v>
      </c>
      <c r="G604" s="315">
        <f t="shared" ref="G604:H604" si="11">SUM(G233:G238)</f>
        <v>0</v>
      </c>
      <c r="H604" s="124">
        <f t="shared" si="11"/>
        <v>0</v>
      </c>
    </row>
    <row r="605" spans="1:8" ht="13" x14ac:dyDescent="0.3">
      <c r="A605" s="30"/>
      <c r="B605" s="27" t="s">
        <v>708</v>
      </c>
      <c r="C605" s="430">
        <f>SUM(C239:C245)</f>
        <v>6668</v>
      </c>
      <c r="D605" s="430">
        <f>SUM(D239:D245)</f>
        <v>1975</v>
      </c>
      <c r="E605" s="63">
        <f t="shared" si="10"/>
        <v>0.29619076184763049</v>
      </c>
      <c r="F605" s="90">
        <f>SUM(F239:F245)</f>
        <v>0</v>
      </c>
      <c r="G605" s="315">
        <f t="shared" ref="G605:H605" si="12">SUM(G239:G245)</f>
        <v>0</v>
      </c>
      <c r="H605" s="124">
        <f t="shared" si="12"/>
        <v>0</v>
      </c>
    </row>
    <row r="606" spans="1:8" ht="13" x14ac:dyDescent="0.3">
      <c r="A606" s="30"/>
      <c r="B606" s="27" t="s">
        <v>709</v>
      </c>
      <c r="C606" s="430">
        <f>SUM(C246:C253)</f>
        <v>7128</v>
      </c>
      <c r="D606" s="430">
        <f>SUM(D246:D253)</f>
        <v>3564</v>
      </c>
      <c r="E606" s="63">
        <f t="shared" si="10"/>
        <v>0.5</v>
      </c>
      <c r="F606" s="90">
        <f>SUM(F246:F253)</f>
        <v>0</v>
      </c>
      <c r="G606" s="315">
        <f t="shared" ref="G606:H606" si="13">SUM(G246:G253)</f>
        <v>0</v>
      </c>
      <c r="H606" s="124">
        <f t="shared" si="13"/>
        <v>0</v>
      </c>
    </row>
    <row r="607" spans="1:8" ht="13" x14ac:dyDescent="0.3">
      <c r="A607" s="30"/>
      <c r="B607" s="27" t="s">
        <v>9</v>
      </c>
      <c r="C607" s="703">
        <f>SUM(C397:C399)</f>
        <v>25</v>
      </c>
      <c r="D607" s="703">
        <f>SUM(D397:D399)</f>
        <v>5</v>
      </c>
      <c r="E607" s="63">
        <f t="shared" si="10"/>
        <v>0.2</v>
      </c>
      <c r="F607" s="102">
        <f>SUM(F397:F399)</f>
        <v>0</v>
      </c>
      <c r="G607" s="385">
        <f t="shared" ref="G607:H607" si="14">SUM(G397:G399)</f>
        <v>0</v>
      </c>
      <c r="H607" s="125">
        <f t="shared" si="14"/>
        <v>0</v>
      </c>
    </row>
    <row r="608" spans="1:8" ht="13" x14ac:dyDescent="0.3">
      <c r="A608" s="30"/>
      <c r="B608" s="27" t="s">
        <v>710</v>
      </c>
      <c r="C608" s="430">
        <f>SUM(C254:C262)</f>
        <v>8793</v>
      </c>
      <c r="D608" s="430">
        <f>SUM(D254:D262)</f>
        <v>3834</v>
      </c>
      <c r="E608" s="63">
        <f t="shared" si="10"/>
        <v>0.436028659160696</v>
      </c>
      <c r="F608" s="90">
        <f>SUM(F254:F262)</f>
        <v>0</v>
      </c>
      <c r="G608" s="315">
        <f t="shared" ref="G608:H608" si="15">SUM(G254:G262)</f>
        <v>0</v>
      </c>
      <c r="H608" s="124">
        <f t="shared" si="15"/>
        <v>0</v>
      </c>
    </row>
    <row r="609" spans="1:8" ht="13" x14ac:dyDescent="0.3">
      <c r="A609" s="30"/>
      <c r="B609" s="27" t="s">
        <v>711</v>
      </c>
      <c r="C609" s="430">
        <f>SUM(C263:C266)</f>
        <v>4550</v>
      </c>
      <c r="D609" s="430">
        <f>SUM(D263:D266)</f>
        <v>636</v>
      </c>
      <c r="E609" s="63">
        <f t="shared" si="10"/>
        <v>0.13978021978021979</v>
      </c>
      <c r="F609" s="90">
        <f>SUM(F263:F266)</f>
        <v>0</v>
      </c>
      <c r="G609" s="315">
        <f t="shared" ref="G609:H609" si="16">SUM(G263:G266)</f>
        <v>0</v>
      </c>
      <c r="H609" s="124">
        <f t="shared" si="16"/>
        <v>0</v>
      </c>
    </row>
    <row r="610" spans="1:8" ht="13" x14ac:dyDescent="0.3">
      <c r="A610" s="30"/>
      <c r="B610" s="27" t="s">
        <v>19</v>
      </c>
      <c r="C610" s="430">
        <f>SUM(C267:C273)</f>
        <v>6443</v>
      </c>
      <c r="D610" s="430">
        <f>SUM(D267:D273)</f>
        <v>1152</v>
      </c>
      <c r="E610" s="63">
        <f t="shared" si="10"/>
        <v>0.17879869625950645</v>
      </c>
      <c r="F610" s="90">
        <f>SUM(F267:F273)</f>
        <v>0</v>
      </c>
      <c r="G610" s="315">
        <f t="shared" ref="G610:H610" si="17">SUM(G267:G273)</f>
        <v>0</v>
      </c>
      <c r="H610" s="124">
        <f t="shared" si="17"/>
        <v>0</v>
      </c>
    </row>
    <row r="611" spans="1:8" ht="13" x14ac:dyDescent="0.3">
      <c r="A611" s="30"/>
      <c r="B611" s="27" t="s">
        <v>788</v>
      </c>
      <c r="C611" s="430">
        <f>SUM(C274:C285)</f>
        <v>12931</v>
      </c>
      <c r="D611" s="430">
        <f>SUM(D274:D285)</f>
        <v>2460</v>
      </c>
      <c r="E611" s="63">
        <f t="shared" si="10"/>
        <v>0.1902405073080195</v>
      </c>
      <c r="F611" s="90">
        <f>SUM(F274:F285)</f>
        <v>0</v>
      </c>
      <c r="G611" s="315">
        <f t="shared" ref="G611:H611" si="18">SUM(G274:G285)</f>
        <v>0</v>
      </c>
      <c r="H611" s="124">
        <f t="shared" si="18"/>
        <v>0</v>
      </c>
    </row>
    <row r="612" spans="1:8" ht="13" x14ac:dyDescent="0.3">
      <c r="A612" s="30"/>
      <c r="B612" s="27" t="s">
        <v>712</v>
      </c>
      <c r="C612" s="430">
        <f>SUM(C286:C293)</f>
        <v>7249</v>
      </c>
      <c r="D612" s="430">
        <f>SUM(D286:D293)</f>
        <v>1911</v>
      </c>
      <c r="E612" s="63">
        <f t="shared" si="10"/>
        <v>0.26362256863015587</v>
      </c>
      <c r="F612" s="90">
        <f>SUM(F286:F293)</f>
        <v>0</v>
      </c>
      <c r="G612" s="315">
        <f t="shared" ref="G612:H612" si="19">SUM(G286:G293)</f>
        <v>0</v>
      </c>
      <c r="H612" s="124">
        <f t="shared" si="19"/>
        <v>0</v>
      </c>
    </row>
    <row r="613" spans="1:8" ht="13" x14ac:dyDescent="0.3">
      <c r="A613" s="30"/>
      <c r="B613" s="27" t="s">
        <v>713</v>
      </c>
      <c r="C613" s="430">
        <f>SUM(C294:C300)</f>
        <v>7799</v>
      </c>
      <c r="D613" s="430">
        <f>SUM(D294:D300)</f>
        <v>1599</v>
      </c>
      <c r="E613" s="63">
        <f t="shared" si="10"/>
        <v>0.20502628542120785</v>
      </c>
      <c r="F613" s="90">
        <f>SUM(F294:F300)</f>
        <v>0</v>
      </c>
      <c r="G613" s="315">
        <f t="shared" ref="G613:H613" si="20">SUM(G294:G300)</f>
        <v>0</v>
      </c>
      <c r="H613" s="124">
        <f t="shared" si="20"/>
        <v>0</v>
      </c>
    </row>
    <row r="614" spans="1:8" ht="13" x14ac:dyDescent="0.3">
      <c r="A614" s="30"/>
      <c r="B614" s="27" t="s">
        <v>740</v>
      </c>
      <c r="C614" s="430">
        <f>SUM(C301:C308)</f>
        <v>6723</v>
      </c>
      <c r="D614" s="430">
        <f>SUM(D301:D308)</f>
        <v>1266</v>
      </c>
      <c r="E614" s="63">
        <f t="shared" si="10"/>
        <v>0.18830879071842926</v>
      </c>
      <c r="F614" s="90">
        <f>SUM(F301:F308)</f>
        <v>0</v>
      </c>
      <c r="G614" s="315">
        <f t="shared" ref="G614:H614" si="21">SUM(G301:G308)</f>
        <v>0</v>
      </c>
      <c r="H614" s="124">
        <f t="shared" si="21"/>
        <v>0</v>
      </c>
    </row>
    <row r="615" spans="1:8" ht="13" x14ac:dyDescent="0.3">
      <c r="A615" s="30"/>
      <c r="B615" s="27" t="s">
        <v>20</v>
      </c>
      <c r="C615" s="430">
        <f>SUM(C309:C313)</f>
        <v>6954</v>
      </c>
      <c r="D615" s="430">
        <f>SUM(D309:D313)</f>
        <v>3643</v>
      </c>
      <c r="E615" s="63">
        <f t="shared" si="10"/>
        <v>0.52387115329306877</v>
      </c>
      <c r="F615" s="90">
        <f>SUM(F309:F313)</f>
        <v>0</v>
      </c>
      <c r="G615" s="315">
        <f t="shared" ref="G615:H615" si="22">SUM(G309:G313)</f>
        <v>0</v>
      </c>
      <c r="H615" s="124">
        <f t="shared" si="22"/>
        <v>0</v>
      </c>
    </row>
    <row r="616" spans="1:8" ht="13" x14ac:dyDescent="0.3">
      <c r="A616" s="30"/>
      <c r="B616" s="27" t="s">
        <v>714</v>
      </c>
      <c r="C616" s="430">
        <f>SUM(C318:C349)</f>
        <v>33763</v>
      </c>
      <c r="D616" s="430">
        <f>SUM(D318:D349)</f>
        <v>13422</v>
      </c>
      <c r="E616" s="63">
        <f t="shared" si="10"/>
        <v>0.39753576400201401</v>
      </c>
      <c r="F616" s="90">
        <f>SUM(F318:F349)</f>
        <v>0</v>
      </c>
      <c r="G616" s="315">
        <f t="shared" ref="G616:H616" si="23">SUM(G318:G349)</f>
        <v>0</v>
      </c>
      <c r="H616" s="124">
        <f t="shared" si="23"/>
        <v>0</v>
      </c>
    </row>
    <row r="617" spans="1:8" ht="13" x14ac:dyDescent="0.3">
      <c r="A617" s="30"/>
      <c r="B617" s="27" t="s">
        <v>715</v>
      </c>
      <c r="C617" s="430">
        <f>SUM(C351:C388)</f>
        <v>40884</v>
      </c>
      <c r="D617" s="430">
        <f>SUM(D351:D388)</f>
        <v>8905</v>
      </c>
      <c r="E617" s="63">
        <f t="shared" si="10"/>
        <v>0.21781136875061149</v>
      </c>
      <c r="F617" s="90">
        <f>SUM(F351:F388)</f>
        <v>0</v>
      </c>
      <c r="G617" s="315">
        <f t="shared" ref="G617:H617" si="24">SUM(G351:G388)</f>
        <v>0</v>
      </c>
      <c r="H617" s="124">
        <f t="shared" si="24"/>
        <v>0</v>
      </c>
    </row>
    <row r="618" spans="1:8" ht="13" x14ac:dyDescent="0.3">
      <c r="A618" s="30"/>
      <c r="B618" s="27" t="s">
        <v>716</v>
      </c>
      <c r="C618" s="430">
        <f>SUM(C389:C396)+C400</f>
        <v>3387</v>
      </c>
      <c r="D618" s="430">
        <f>SUM(D389:D396)+D400</f>
        <v>1013</v>
      </c>
      <c r="E618" s="63">
        <f t="shared" si="10"/>
        <v>0.2990847357543549</v>
      </c>
      <c r="F618" s="90">
        <f>SUM(F389:F396)+SUM(F400)</f>
        <v>141</v>
      </c>
      <c r="G618" s="315">
        <f t="shared" ref="G618:H618" si="25">SUM(G389:G396)+SUM(G400)</f>
        <v>267</v>
      </c>
      <c r="H618" s="124">
        <f t="shared" si="25"/>
        <v>185</v>
      </c>
    </row>
    <row r="619" spans="1:8" ht="13" x14ac:dyDescent="0.3">
      <c r="A619" s="30"/>
      <c r="B619" s="27" t="s">
        <v>838</v>
      </c>
      <c r="C619" s="704">
        <f>SUM(C401:C402)+C231+C232</f>
        <v>4341</v>
      </c>
      <c r="D619" s="704">
        <f>SUM(D401:D402)+D231+D232</f>
        <v>1115</v>
      </c>
      <c r="E619" s="63">
        <f t="shared" si="10"/>
        <v>0.25685325961759964</v>
      </c>
      <c r="F619" s="90">
        <f>SUM(F231)+SUM(F401:F402)</f>
        <v>0</v>
      </c>
      <c r="G619" s="315">
        <f>SUM(G231)+SUM(G401:G402)</f>
        <v>0</v>
      </c>
      <c r="H619" s="124">
        <f>SUM(H231)+SUM(H401:H402)</f>
        <v>0</v>
      </c>
    </row>
    <row r="620" spans="1:8" ht="13" x14ac:dyDescent="0.3">
      <c r="A620" s="30"/>
      <c r="B620" s="27" t="s">
        <v>21</v>
      </c>
      <c r="C620" s="430">
        <f>SUM(C403:C421)</f>
        <v>20081</v>
      </c>
      <c r="D620" s="430">
        <f>SUM(D403:D421)</f>
        <v>4812</v>
      </c>
      <c r="E620" s="63">
        <f t="shared" si="10"/>
        <v>0.23962950052288232</v>
      </c>
      <c r="F620" s="90">
        <f>SUM(F403:F421)</f>
        <v>0</v>
      </c>
      <c r="G620" s="315">
        <f t="shared" ref="G620:H620" si="26">SUM(G403:G421)</f>
        <v>0</v>
      </c>
      <c r="H620" s="124">
        <f t="shared" si="26"/>
        <v>0</v>
      </c>
    </row>
    <row r="621" spans="1:8" ht="13" x14ac:dyDescent="0.3">
      <c r="A621" s="30"/>
      <c r="B621" s="27" t="s">
        <v>22</v>
      </c>
      <c r="C621" s="430">
        <f>SUM(C431:C473)</f>
        <v>44649</v>
      </c>
      <c r="D621" s="430">
        <f>SUM(D431:D473)</f>
        <v>11085</v>
      </c>
      <c r="E621" s="63">
        <f t="shared" si="10"/>
        <v>0.24826983807028152</v>
      </c>
      <c r="F621" s="90">
        <f>SUM(F431:F473)</f>
        <v>0</v>
      </c>
      <c r="G621" s="315">
        <f t="shared" ref="G621:H621" si="27">SUM(G431:G473)</f>
        <v>0</v>
      </c>
      <c r="H621" s="124">
        <f t="shared" si="27"/>
        <v>0</v>
      </c>
    </row>
    <row r="622" spans="1:8" ht="13" x14ac:dyDescent="0.3">
      <c r="A622" s="30"/>
      <c r="B622" s="27" t="s">
        <v>23</v>
      </c>
      <c r="C622" s="704">
        <f>SUM(C226:C230)+SUM(C477:C479)</f>
        <v>10133</v>
      </c>
      <c r="D622" s="704">
        <f>SUM(D226:D230)+SUM(D477:D479)</f>
        <v>2171</v>
      </c>
      <c r="E622" s="63">
        <f t="shared" si="10"/>
        <v>0.21425046876541992</v>
      </c>
      <c r="F622" s="90">
        <f>SUM(F226:F230)+SUM(F477:F479)</f>
        <v>0</v>
      </c>
      <c r="G622" s="315">
        <f>SUM(G226:G230)+SUM(G477:G479)</f>
        <v>0</v>
      </c>
      <c r="H622" s="124">
        <f>SUM(H226:H230)+SUM(H477:H479)</f>
        <v>0</v>
      </c>
    </row>
    <row r="623" spans="1:8" ht="13" x14ac:dyDescent="0.3">
      <c r="A623" s="30"/>
      <c r="B623" s="27" t="s">
        <v>24</v>
      </c>
      <c r="C623" s="430">
        <f>SUM(C486:C497)</f>
        <v>12008</v>
      </c>
      <c r="D623" s="430">
        <f>SUM(D486:D497)</f>
        <v>2908</v>
      </c>
      <c r="E623" s="63">
        <f t="shared" si="10"/>
        <v>0.24217188540972684</v>
      </c>
      <c r="F623" s="90">
        <f>SUM(F486:F497)</f>
        <v>0</v>
      </c>
      <c r="G623" s="315">
        <f t="shared" ref="G623:H623" si="28">SUM(G486:G497)</f>
        <v>0</v>
      </c>
      <c r="H623" s="124">
        <f t="shared" si="28"/>
        <v>0</v>
      </c>
    </row>
    <row r="624" spans="1:8" ht="13" x14ac:dyDescent="0.3">
      <c r="A624" s="30"/>
      <c r="B624" s="27" t="s">
        <v>25</v>
      </c>
      <c r="C624" s="430">
        <f>SUM(C507:C534)</f>
        <v>26686</v>
      </c>
      <c r="D624" s="430">
        <f>SUM(D507:D534)</f>
        <v>6580</v>
      </c>
      <c r="E624" s="63">
        <f t="shared" si="10"/>
        <v>0.24657123585400584</v>
      </c>
      <c r="F624" s="90">
        <f>SUM(F507:F534)</f>
        <v>0</v>
      </c>
      <c r="G624" s="315">
        <f t="shared" ref="G624:H624" si="29">SUM(G507:G534)</f>
        <v>0</v>
      </c>
      <c r="H624" s="124">
        <f t="shared" si="29"/>
        <v>0</v>
      </c>
    </row>
    <row r="625" spans="1:8" ht="13" x14ac:dyDescent="0.3">
      <c r="A625" s="30"/>
      <c r="B625" s="27" t="s">
        <v>717</v>
      </c>
      <c r="C625" s="430">
        <f>SUM(C535:C548)</f>
        <v>14219</v>
      </c>
      <c r="D625" s="430">
        <f>SUM(D535:D548)</f>
        <v>4638</v>
      </c>
      <c r="E625" s="63">
        <f t="shared" si="10"/>
        <v>0.32618327589844576</v>
      </c>
      <c r="F625" s="90">
        <f>SUM(F535:F548)</f>
        <v>0</v>
      </c>
      <c r="G625" s="315">
        <f t="shared" ref="G625:H625" si="30">SUM(G535:G548)</f>
        <v>0</v>
      </c>
      <c r="H625" s="124">
        <f t="shared" si="30"/>
        <v>0</v>
      </c>
    </row>
    <row r="626" spans="1:8" ht="13" x14ac:dyDescent="0.3">
      <c r="A626" s="30"/>
      <c r="B626" s="27" t="s">
        <v>718</v>
      </c>
      <c r="C626" s="430">
        <f>SUM(C549:C560)</f>
        <v>11156</v>
      </c>
      <c r="D626" s="430">
        <f>SUM(D549:D560)</f>
        <v>3751</v>
      </c>
      <c r="E626" s="63">
        <f t="shared" si="10"/>
        <v>0.33623162423807818</v>
      </c>
      <c r="F626" s="90">
        <f>SUM(F549:F560)</f>
        <v>0</v>
      </c>
      <c r="G626" s="315">
        <f t="shared" ref="G626:H626" si="31">SUM(G549:G560)</f>
        <v>0</v>
      </c>
      <c r="H626" s="124">
        <f t="shared" si="31"/>
        <v>0</v>
      </c>
    </row>
    <row r="627" spans="1:8" ht="13" x14ac:dyDescent="0.3">
      <c r="A627" s="30"/>
      <c r="B627" s="27" t="s">
        <v>719</v>
      </c>
      <c r="C627" s="430">
        <f>SUM(C563:C565)</f>
        <v>4031</v>
      </c>
      <c r="D627" s="430">
        <f>SUM(D563:D565)</f>
        <v>533</v>
      </c>
      <c r="E627" s="63">
        <f t="shared" si="10"/>
        <v>0.13222525427933515</v>
      </c>
      <c r="F627" s="90">
        <f>SUM(F563:F565)</f>
        <v>0</v>
      </c>
      <c r="G627" s="315">
        <f t="shared" ref="G627:H627" si="32">SUM(G563:G565)</f>
        <v>0</v>
      </c>
      <c r="H627" s="124">
        <f t="shared" si="32"/>
        <v>0</v>
      </c>
    </row>
    <row r="628" spans="1:8" ht="13" x14ac:dyDescent="0.3">
      <c r="A628" s="30"/>
      <c r="B628" s="27" t="s">
        <v>10</v>
      </c>
      <c r="C628" s="430">
        <f>SUM(C486)</f>
        <v>574</v>
      </c>
      <c r="D628" s="430">
        <f>SUM(D486)</f>
        <v>101</v>
      </c>
      <c r="E628" s="63">
        <f t="shared" si="10"/>
        <v>0.1759581881533101</v>
      </c>
      <c r="F628" s="90">
        <f>SUM(F486)</f>
        <v>0</v>
      </c>
      <c r="G628" s="315">
        <f t="shared" ref="G628:H628" si="33">SUM(G486)</f>
        <v>0</v>
      </c>
      <c r="H628" s="124">
        <f t="shared" si="33"/>
        <v>0</v>
      </c>
    </row>
    <row r="629" spans="1:8" ht="13" x14ac:dyDescent="0.3">
      <c r="A629" s="30"/>
      <c r="B629" s="27" t="s">
        <v>11</v>
      </c>
      <c r="C629" s="430">
        <f>SUM(C314:C317)</f>
        <v>3106</v>
      </c>
      <c r="D629" s="430">
        <f>SUM(D314:D317)</f>
        <v>1040</v>
      </c>
      <c r="E629" s="63">
        <f t="shared" si="10"/>
        <v>0.33483580167417903</v>
      </c>
      <c r="F629" s="90">
        <f>SUM(F314:F317)</f>
        <v>0</v>
      </c>
      <c r="G629" s="315">
        <f t="shared" ref="G629:H629" si="34">SUM(G314:G317)</f>
        <v>0</v>
      </c>
      <c r="H629" s="124">
        <f t="shared" si="34"/>
        <v>0</v>
      </c>
    </row>
    <row r="630" spans="1:8" ht="13" x14ac:dyDescent="0.3">
      <c r="A630" s="30"/>
      <c r="B630" s="27" t="s">
        <v>12</v>
      </c>
      <c r="C630" s="430">
        <f>SUM(C350)</f>
        <v>502</v>
      </c>
      <c r="D630" s="430">
        <f>SUM(D350)</f>
        <v>83</v>
      </c>
      <c r="E630" s="63">
        <f t="shared" si="10"/>
        <v>0.16533864541832669</v>
      </c>
      <c r="F630" s="102">
        <f>SUM(F350)</f>
        <v>0</v>
      </c>
      <c r="G630" s="385">
        <f t="shared" ref="G630:H630" si="35">SUM(G350)</f>
        <v>0</v>
      </c>
      <c r="H630" s="125">
        <f t="shared" si="35"/>
        <v>0</v>
      </c>
    </row>
    <row r="631" spans="1:8" ht="13" x14ac:dyDescent="0.3">
      <c r="A631" s="30"/>
      <c r="B631" s="27" t="s">
        <v>13</v>
      </c>
      <c r="C631" s="430">
        <f>SUM(C487:C488)</f>
        <v>2197</v>
      </c>
      <c r="D631" s="430">
        <f>SUM(D487:D488)</f>
        <v>400</v>
      </c>
      <c r="E631" s="63">
        <f t="shared" si="10"/>
        <v>0.18206645425580337</v>
      </c>
      <c r="F631" s="90">
        <f>SUM(F487:F488)</f>
        <v>0</v>
      </c>
      <c r="G631" s="315">
        <f t="shared" ref="G631:H631" si="36">SUM(G487:G488)</f>
        <v>0</v>
      </c>
      <c r="H631" s="124">
        <f t="shared" si="36"/>
        <v>0</v>
      </c>
    </row>
    <row r="632" spans="1:8" ht="13" x14ac:dyDescent="0.3">
      <c r="A632" s="30"/>
      <c r="B632" s="27" t="s">
        <v>720</v>
      </c>
      <c r="C632" s="703">
        <f>SUM(C422)</f>
        <v>1135</v>
      </c>
      <c r="D632" s="703">
        <f>SUM(D422)</f>
        <v>154</v>
      </c>
      <c r="E632" s="63">
        <f t="shared" si="10"/>
        <v>0.13568281938325991</v>
      </c>
      <c r="F632" s="102">
        <f>SUM(F422)</f>
        <v>50</v>
      </c>
      <c r="G632" s="385">
        <f t="shared" ref="G632:H632" si="37">SUM(G422)</f>
        <v>22</v>
      </c>
      <c r="H632" s="125">
        <f t="shared" si="37"/>
        <v>55</v>
      </c>
    </row>
    <row r="633" spans="1:8" ht="13" x14ac:dyDescent="0.3">
      <c r="A633" s="30"/>
      <c r="B633" s="27" t="s">
        <v>26</v>
      </c>
      <c r="C633" s="705">
        <f>SUM(C423:C425)</f>
        <v>2308</v>
      </c>
      <c r="D633" s="705">
        <f>SUM(D423:D425)</f>
        <v>999</v>
      </c>
      <c r="E633" s="63">
        <f t="shared" si="10"/>
        <v>0.43284228769497402</v>
      </c>
      <c r="F633" s="107">
        <f>SUM(F423:F425)</f>
        <v>0</v>
      </c>
      <c r="G633" s="338">
        <f t="shared" ref="G633:H633" si="38">SUM(G423:G425)</f>
        <v>0</v>
      </c>
      <c r="H633" s="126">
        <f t="shared" si="38"/>
        <v>0</v>
      </c>
    </row>
    <row r="634" spans="1:8" ht="13" x14ac:dyDescent="0.3">
      <c r="A634" s="30"/>
      <c r="B634" s="27" t="s">
        <v>27</v>
      </c>
      <c r="C634" s="705">
        <f>SUM(C426)</f>
        <v>1260</v>
      </c>
      <c r="D634" s="705">
        <f>SUM(D426)</f>
        <v>387</v>
      </c>
      <c r="E634" s="63">
        <f t="shared" si="10"/>
        <v>0.30714285714285716</v>
      </c>
      <c r="F634" s="107">
        <f>SUM(F426)</f>
        <v>0</v>
      </c>
      <c r="G634" s="338">
        <f t="shared" ref="G634:H634" si="39">SUM(G426)</f>
        <v>0</v>
      </c>
      <c r="H634" s="126">
        <f t="shared" si="39"/>
        <v>0</v>
      </c>
    </row>
    <row r="635" spans="1:8" ht="13" x14ac:dyDescent="0.3">
      <c r="A635" s="30"/>
      <c r="B635" s="27" t="s">
        <v>14</v>
      </c>
      <c r="C635" s="705">
        <f>SUM(C427:C428)</f>
        <v>2068</v>
      </c>
      <c r="D635" s="705">
        <f>SUM(D427:D428)</f>
        <v>874</v>
      </c>
      <c r="E635" s="63">
        <f t="shared" si="10"/>
        <v>0.42263056092843326</v>
      </c>
      <c r="F635" s="107">
        <f>SUM(F427:F428)</f>
        <v>0</v>
      </c>
      <c r="G635" s="338">
        <f t="shared" ref="G635:H635" si="40">SUM(G427:G428)</f>
        <v>0</v>
      </c>
      <c r="H635" s="126">
        <f t="shared" si="40"/>
        <v>0</v>
      </c>
    </row>
    <row r="636" spans="1:8" ht="13" x14ac:dyDescent="0.3">
      <c r="A636" s="30"/>
      <c r="B636" s="27" t="s">
        <v>28</v>
      </c>
      <c r="C636" s="705">
        <f>SUM(C429:C430)</f>
        <v>2674</v>
      </c>
      <c r="D636" s="705">
        <f>SUM(D429:D430)</f>
        <v>576</v>
      </c>
      <c r="E636" s="63">
        <f t="shared" ref="E636:E690" si="41">SUM(D636/C636)</f>
        <v>0.21540762902019447</v>
      </c>
      <c r="F636" s="107">
        <f>SUM(F429:F430)</f>
        <v>0</v>
      </c>
      <c r="G636" s="338">
        <f t="shared" ref="G636:H636" si="42">SUM(G429:G430)</f>
        <v>0</v>
      </c>
      <c r="H636" s="126">
        <f t="shared" si="42"/>
        <v>0</v>
      </c>
    </row>
    <row r="637" spans="1:8" ht="13" x14ac:dyDescent="0.3">
      <c r="A637" s="30"/>
      <c r="B637" s="27" t="s">
        <v>29</v>
      </c>
      <c r="C637" s="705">
        <f>SUM(C474:C476)</f>
        <v>2624</v>
      </c>
      <c r="D637" s="705">
        <f>SUM(D474:D476)</f>
        <v>908</v>
      </c>
      <c r="E637" s="63">
        <f t="shared" si="41"/>
        <v>0.34603658536585363</v>
      </c>
      <c r="F637" s="107">
        <f>SUM(F474:F476)</f>
        <v>0</v>
      </c>
      <c r="G637" s="338">
        <f t="shared" ref="G637:H637" si="43">SUM(G474:G476)</f>
        <v>0</v>
      </c>
      <c r="H637" s="126">
        <f t="shared" si="43"/>
        <v>0</v>
      </c>
    </row>
    <row r="638" spans="1:8" ht="13" x14ac:dyDescent="0.3">
      <c r="A638" s="30"/>
      <c r="B638" s="27" t="s">
        <v>721</v>
      </c>
      <c r="C638" s="705">
        <f>SUM(C480:C481)</f>
        <v>2122</v>
      </c>
      <c r="D638" s="705">
        <f>SUM(D480:D481)</f>
        <v>323</v>
      </c>
      <c r="E638" s="63">
        <f t="shared" si="41"/>
        <v>0.15221489161168708</v>
      </c>
      <c r="F638" s="107">
        <f>SUM(F480:F481)</f>
        <v>0</v>
      </c>
      <c r="G638" s="338">
        <f t="shared" ref="G638:H638" si="44">SUM(G480:G481)</f>
        <v>0</v>
      </c>
      <c r="H638" s="126">
        <f t="shared" si="44"/>
        <v>0</v>
      </c>
    </row>
    <row r="639" spans="1:8" ht="13" x14ac:dyDescent="0.3">
      <c r="A639" s="30"/>
      <c r="B639" s="27" t="s">
        <v>722</v>
      </c>
      <c r="C639" s="705">
        <f>SUM(C482:C483)</f>
        <v>2172</v>
      </c>
      <c r="D639" s="705">
        <f>SUM(D482:D483)</f>
        <v>280</v>
      </c>
      <c r="E639" s="63">
        <f t="shared" si="41"/>
        <v>0.12891344383057091</v>
      </c>
      <c r="F639" s="107">
        <f>SUM(F482:F483)</f>
        <v>0</v>
      </c>
      <c r="G639" s="338">
        <f t="shared" ref="G639:H639" si="45">SUM(G482:G483)</f>
        <v>0</v>
      </c>
      <c r="H639" s="126">
        <f t="shared" si="45"/>
        <v>0</v>
      </c>
    </row>
    <row r="640" spans="1:8" ht="13" x14ac:dyDescent="0.3">
      <c r="A640" s="30"/>
      <c r="B640" s="27" t="s">
        <v>30</v>
      </c>
      <c r="C640" s="705">
        <f>SUM(C484:C485)</f>
        <v>2668</v>
      </c>
      <c r="D640" s="705">
        <f>SUM(D484:D485)</f>
        <v>1117</v>
      </c>
      <c r="E640" s="63">
        <f t="shared" si="41"/>
        <v>0.41866566716641679</v>
      </c>
      <c r="F640" s="107">
        <f>SUM(F484:F485)</f>
        <v>0</v>
      </c>
      <c r="G640" s="338">
        <f t="shared" ref="G640:H640" si="46">SUM(G484:G485)</f>
        <v>0</v>
      </c>
      <c r="H640" s="126">
        <f t="shared" si="46"/>
        <v>0</v>
      </c>
    </row>
    <row r="641" spans="1:8" ht="13" x14ac:dyDescent="0.3">
      <c r="A641" s="30"/>
      <c r="B641" s="27" t="s">
        <v>31</v>
      </c>
      <c r="C641" s="705">
        <f>SUM(C498:C499)</f>
        <v>2041</v>
      </c>
      <c r="D641" s="705">
        <f>SUM(D498:D499)</f>
        <v>607</v>
      </c>
      <c r="E641" s="63">
        <f t="shared" si="41"/>
        <v>0.29740323370896621</v>
      </c>
      <c r="F641" s="107">
        <f>SUM(F498:F499)</f>
        <v>0</v>
      </c>
      <c r="G641" s="338">
        <f t="shared" ref="G641:H641" si="47">SUM(G498:G499)</f>
        <v>0</v>
      </c>
      <c r="H641" s="126">
        <f t="shared" si="47"/>
        <v>0</v>
      </c>
    </row>
    <row r="642" spans="1:8" ht="13" x14ac:dyDescent="0.3">
      <c r="A642" s="30"/>
      <c r="B642" s="27" t="s">
        <v>15</v>
      </c>
      <c r="C642" s="705">
        <f>SUM(C489)</f>
        <v>759</v>
      </c>
      <c r="D642" s="705">
        <f>SUM(D489)</f>
        <v>256</v>
      </c>
      <c r="E642" s="63">
        <f t="shared" si="41"/>
        <v>0.33728590250329382</v>
      </c>
      <c r="F642" s="107">
        <f>SUM(F489)</f>
        <v>0</v>
      </c>
      <c r="G642" s="338">
        <f t="shared" ref="G642:H642" si="48">SUM(G489)</f>
        <v>0</v>
      </c>
      <c r="H642" s="126">
        <f t="shared" si="48"/>
        <v>0</v>
      </c>
    </row>
    <row r="643" spans="1:8" ht="13" x14ac:dyDescent="0.3">
      <c r="A643" s="30"/>
      <c r="B643" s="27" t="s">
        <v>723</v>
      </c>
      <c r="C643" s="705">
        <f>SUM(C500:C503)</f>
        <v>2975</v>
      </c>
      <c r="D643" s="705">
        <f>SUM(D500:D503)</f>
        <v>748</v>
      </c>
      <c r="E643" s="63">
        <f t="shared" si="41"/>
        <v>0.25142857142857145</v>
      </c>
      <c r="F643" s="107">
        <f>SUM(F500:F503)</f>
        <v>180</v>
      </c>
      <c r="G643" s="338">
        <f t="shared" ref="G643:H643" si="49">SUM(G500:G503)</f>
        <v>142</v>
      </c>
      <c r="H643" s="126">
        <f t="shared" si="49"/>
        <v>324</v>
      </c>
    </row>
    <row r="644" spans="1:8" ht="13" x14ac:dyDescent="0.3">
      <c r="A644" s="30"/>
      <c r="B644" s="27" t="s">
        <v>724</v>
      </c>
      <c r="C644" s="705">
        <f>SUM(C504:C506)</f>
        <v>3742</v>
      </c>
      <c r="D644" s="705">
        <f>SUM(D504:D506)</f>
        <v>751</v>
      </c>
      <c r="E644" s="63">
        <f t="shared" si="41"/>
        <v>0.20069481560662747</v>
      </c>
      <c r="F644" s="109">
        <f>SUM(F504:F506)</f>
        <v>0</v>
      </c>
      <c r="G644" s="386">
        <f t="shared" ref="G644:H644" si="50">SUM(G504:G506)</f>
        <v>0</v>
      </c>
      <c r="H644" s="127">
        <f t="shared" si="50"/>
        <v>0</v>
      </c>
    </row>
    <row r="645" spans="1:8" ht="13" x14ac:dyDescent="0.3">
      <c r="A645" s="30"/>
      <c r="B645" s="27" t="s">
        <v>32</v>
      </c>
      <c r="C645" s="705">
        <f>SUM(C561:C562)</f>
        <v>1852</v>
      </c>
      <c r="D645" s="705">
        <f>SUM(D561:D562)</f>
        <v>756</v>
      </c>
      <c r="E645" s="63">
        <f t="shared" si="41"/>
        <v>0.40820734341252701</v>
      </c>
      <c r="F645" s="107">
        <f>SUM(F561:F562)</f>
        <v>0</v>
      </c>
      <c r="G645" s="338">
        <f t="shared" ref="G645:H645" si="51">SUM(G561:G562)</f>
        <v>0</v>
      </c>
      <c r="H645" s="126">
        <f t="shared" si="51"/>
        <v>0</v>
      </c>
    </row>
    <row r="646" spans="1:8" ht="13" x14ac:dyDescent="0.3">
      <c r="A646" s="30"/>
      <c r="B646" s="27" t="s">
        <v>725</v>
      </c>
      <c r="C646" s="705">
        <f>SUM(C566:C567)</f>
        <v>2615</v>
      </c>
      <c r="D646" s="705">
        <f>SUM(D566:D567)</f>
        <v>498</v>
      </c>
      <c r="E646" s="63">
        <f t="shared" si="41"/>
        <v>0.19043977055449332</v>
      </c>
      <c r="F646" s="107">
        <f>SUM(F566:F567)</f>
        <v>0</v>
      </c>
      <c r="G646" s="338">
        <f t="shared" ref="G646:H646" si="52">SUM(G566:G567)</f>
        <v>0</v>
      </c>
      <c r="H646" s="126">
        <f t="shared" si="52"/>
        <v>0</v>
      </c>
    </row>
    <row r="647" spans="1:8" ht="13" x14ac:dyDescent="0.3">
      <c r="A647" s="30"/>
      <c r="B647" s="27" t="s">
        <v>837</v>
      </c>
      <c r="C647" s="430">
        <f>SUM(C28)+SUM(C31:C32)+SUM(C50:C66)+SUM(C69:C70)+SUM(C72:C93)+SUM(C103:C155)+SUM(C157:C159)+SUM(C161:C193)+SUM(C205:C208)+SUM(C213:C238)+SUM(C254:C262)+SUM(C294:C300)+SUM(C301:C308)+SUM(C351:C388)+SUM(C401:C402)+SUM(C403:C425)+SUM(C427:C428)+SUM(C431:C473)+SUM(C477:C479)+SUM(C480:C481)+SUM(C486:C497)+SUM(C500:C503)+SUM(C510)+SUM(C526)+SUM(C533)+SUM(C518)+SUM(C536)+SUM(C538)+SUM(C543:C544)+SUM(C549:C560)+SUM(C563:C565)</f>
        <v>362086</v>
      </c>
      <c r="D647" s="430">
        <f>SUM(D28)+SUM(D31:D32)+SUM(D50:D66)+SUM(D69:D70)+SUM(D72:D93)+SUM(D103:D155)+SUM(D157:D159)+SUM(D161:D193)+SUM(D205:D208)+SUM(D213:D238)+SUM(D254:D262)+SUM(D294:D300)+SUM(D301:D308)+SUM(D351:D388)+SUM(D401:D402)+SUM(D403:D425)+SUM(D427:D428)+SUM(D431:D473)+SUM(D477:D479)+SUM(D480:D481)+SUM(D486:D497)+SUM(D500:D503)+SUM(D510)+SUM(D526)+SUM(D533)+SUM(D518)+SUM(D536)+SUM(D538)+SUM(D543:D544)+SUM(D549:D560)+SUM(D563:D565)</f>
        <v>84080</v>
      </c>
      <c r="E647" s="63">
        <f t="shared" si="41"/>
        <v>0.23221002745204178</v>
      </c>
      <c r="F647" s="90">
        <f>SUM(F28)+SUM(F31:F32)+SUM(F50:F66)+SUM(F69:F70)+SUM(F72:F93)+SUM(F103:F155)+SUM(F157:F159)+SUM(F161:F193)+SUM(F205:F208)+SUM(F213:F238)+SUM(F254:F262)+SUM(F294:F308)+SUM(F351:F388)+SUM(F401:F425)+SUM(F427:F428)+SUM(F431:F473)+SUM(F477:F481)+SUM(F486:F497)+SUM(F500:F503)+F510+F518+F526+F533+F536+F538+SUM(F543:F544)+SUM(F549:F560)+SUM(F563:F565)</f>
        <v>1998</v>
      </c>
      <c r="G647" s="315">
        <f>SUM(G28)+SUM(G31:G32)+SUM(G50:G66)+SUM(G69:G70)+SUM(G72:G93)+SUM(G103:G155)+SUM(G157:G159)+SUM(G161:G193)+SUM(G205:G208)+SUM(G213:G238)+SUM(G254:G262)+SUM(G294:G308)+SUM(G351:G388)+SUM(G401:G425)+SUM(G427:G428)+SUM(G431:G473)+SUM(G477:G481)+SUM(G486:G497)+SUM(G500:G503)+G510+G518+G526+G533+G536+G538+SUM(G543:G544)+SUM(G549:G560)+SUM(G563:G565)</f>
        <v>6153</v>
      </c>
      <c r="H647" s="124">
        <f>SUM(H28)+SUM(H31:H32)+SUM(H50:H66)+SUM(H69:H70)+SUM(H72:H93)+SUM(H103:H155)+SUM(H157:H159)+SUM(H161:H193)+SUM(H205:H208)+SUM(H213:H238)+SUM(H254:H262)+SUM(H294:H308)+SUM(H351:H388)+SUM(H401:H425)+SUM(H427:H428)+SUM(H431:H473)+SUM(H477:H481)+SUM(H486:H497)+SUM(H500:H503)+H510+H518+H526+H533+H536+H538+SUM(H543:H544)+SUM(H549:H560)+SUM(H563:H565)</f>
        <v>6437</v>
      </c>
    </row>
    <row r="648" spans="1:8" ht="13" x14ac:dyDescent="0.3">
      <c r="A648" s="30"/>
      <c r="B648" s="27" t="s">
        <v>803</v>
      </c>
      <c r="C648" s="430">
        <f>SUM(C4:C27)+SUM(C29:C30)+SUM(C33:C49)+SUM(C94:C102)+SUM(C156)+SUM(C160)+SUM(C194:C204)+SUM(C209:C212)+SUM(C239:C245)+SUM(C246:C253)+SUM(C263:C293)+SUM(C309:C313)+SUM(C314:C350)+SUM(C389:C400)+SUM(C426)+SUM(C429:C430)+SUM(C474:C476)+SUM(C482:C485)+SUM(C498:C499)+SUM(C504:C506)+SUM(C507:C509)+SUM(C511:C517)+SUM(C519:C525)+SUM(C527:C532)+SUM(C534)+SUM(C535)+SUM(C537)+SUM(C539:C542)+SUM(C545:C548)+SUM(C561:C562)+SUM(C566:C567)</f>
        <v>223373</v>
      </c>
      <c r="D648" s="430">
        <f>SUM(D4:D27)+SUM(D29:D30)+SUM(D33:D49)+SUM(D94:D102)+SUM(D156)+SUM(D160)+SUM(D194:D204)+SUM(D209:D212)+SUM(D239:D245)+SUM(D246:D253)+SUM(D263:D293)+SUM(D309:D313)+SUM(D314:D350)+SUM(D389:D400)+SUM(D426)+SUM(D429:D430)+SUM(D474:D476)+SUM(D482:D485)+SUM(D498:D499)+SUM(D504:D506)+SUM(D507:D509)+SUM(D511:D517)+SUM(D519:D525)+SUM(D527:D532)+SUM(D534)+SUM(D535)+SUM(D537)+SUM(D539:D542)+SUM(D545:D548)+SUM(D561:D562)+SUM(D566:D567)</f>
        <v>71170</v>
      </c>
      <c r="E648" s="63">
        <f t="shared" si="41"/>
        <v>0.31861505195345902</v>
      </c>
      <c r="F648" s="90">
        <f>SUM(F4:F27)+SUM(F29:F30)+SUM(F33:F49)+SUM(F67:F68)+F71+SUM(F94:F102)+F156+F160+SUM(F194:F204)+SUM(F209:F212)+SUM(F239:F253)+SUM(F263:F293)+SUM(F309:F350)+SUM(F389:F400)+F426+SUM(F429:F430)+SUM(F474:F476)+SUM(F482:F485)+SUM(F498:F499)+SUM(F504:F509)+SUM(F511:F517)+SUM(F519:F525)+SUM(F527:F532)+SUM(F534:F535)+F537+SUM(F539:F542)+SUM(F545:F548)+SUM(F561:F562)+SUM(F566:F567)</f>
        <v>817</v>
      </c>
      <c r="G648" s="315">
        <f>SUM(G4:G27)+SUM(G29:G30)+SUM(G33:G49)+SUM(G67:G68)+G71+SUM(G94:G102)+G156+G160+SUM(G194:G204)+SUM(G209:G212)+SUM(G239:G253)+SUM(G263:G293)+SUM(G309:G350)+SUM(G389:G400)+G426+SUM(G429:G430)+SUM(G474:G476)+SUM(G482:G485)+SUM(G498:G499)+SUM(G504:G509)+SUM(G511:G517)+SUM(G519:G525)+SUM(G527:G532)+SUM(G534:G535)+G537+SUM(G539:G542)+SUM(G545:G548)+SUM(G561:G562)+SUM(G566:G567)</f>
        <v>2756</v>
      </c>
      <c r="H648" s="124">
        <f>SUM(H4:H27)+SUM(H29:H30)+SUM(H33:H49)+SUM(H67:H68)+H71+SUM(H94:H102)+H156+H160+SUM(H194:H204)+SUM(H209:H212)+SUM(H239:H253)+SUM(H263:H293)+SUM(H309:H350)+SUM(H389:H400)+H426+SUM(H429:H430)+SUM(H474:H476)+SUM(H482:H485)+SUM(H498:H499)+SUM(H504:H509)+SUM(H511:H517)+SUM(H519:H525)+SUM(H527:H532)+SUM(H534:H535)+H537+SUM(H539:H542)+SUM(H545:H548)+SUM(H561:H562)+SUM(H566:H567)</f>
        <v>2238</v>
      </c>
    </row>
    <row r="649" spans="1:8" ht="13" x14ac:dyDescent="0.3">
      <c r="A649" s="30"/>
      <c r="B649" s="27" t="s">
        <v>726</v>
      </c>
      <c r="C649" s="430">
        <f>SUM(C4:C16)+SUM(C41:C49)+SUM(C233:C238)+SUM(C239:C245)+SUM(C318:C349)+SUM(C395:C399)+SUM(C426)+SUM(C484:C485)+SUM(C498:C499)+SUM(C549:C560)+SUM(C561:C562)</f>
        <v>88846</v>
      </c>
      <c r="D649" s="430">
        <f>SUM(D4:D16)+SUM(D41:D49)+SUM(D233:D238)+SUM(D239:D245)+SUM(D318:D349)+SUM(D395:D399)+SUM(D426)+SUM(D484:D485)+SUM(D498:D499)+SUM(D549:D560)+SUM(D561:D562)</f>
        <v>32298</v>
      </c>
      <c r="E649" s="63">
        <f t="shared" si="41"/>
        <v>0.36352790221281767</v>
      </c>
      <c r="F649" s="90">
        <f>SUM(F4:F16)+SUM(F41:F49)+SUM(F233:F245)+SUM(F318:F349)+SUM(F395:F399)+F426+SUM(F484:F485)+SUM(F498:F499)+SUM(F549:F562)</f>
        <v>0</v>
      </c>
      <c r="G649" s="315">
        <f>SUM(G4:G16)+SUM(G41:G49)+SUM(G233:G245)+SUM(G318:G349)+SUM(G395:G399)+G426+SUM(G484:G485)+SUM(G498:G499)+SUM(G549:G562)</f>
        <v>0</v>
      </c>
      <c r="H649" s="124">
        <f>SUM(H4:H16)+SUM(H41:H49)+SUM(H233:H245)+SUM(H318:H349)+SUM(H395:H399)+H426+SUM(H484:H485)+SUM(H498:H499)+SUM(H549:H562)</f>
        <v>0</v>
      </c>
    </row>
    <row r="650" spans="1:8" ht="13" x14ac:dyDescent="0.3">
      <c r="A650" s="30"/>
      <c r="B650" s="27" t="s">
        <v>771</v>
      </c>
      <c r="C650" s="429">
        <f>SUM(C119:C127)+SUM(C165:C171)+SUM(C173)+SUM(C194:C204)+SUM(C205:C231)+SUM(C246:C262)+SUM(C286:C308)+SUM(C351:C388)+SUM(C401:C421)+SUM(C423:C425)+SUM(C427:C428)+SUM(C431:C479)+SUM(C486:C497)+SUM(C510)+SUM(C526)+SUM(C533)+SUM(C536:C548)+SUM(C563:C565)</f>
        <v>249708</v>
      </c>
      <c r="D650" s="429">
        <f>SUM(D119:D127)+SUM(D165:D171)+SUM(D173)+SUM(D194:D204)+SUM(D205:D231)+SUM(D246:D262)+SUM(D286:D308)+SUM(D351:D388)+SUM(D401:D421)+SUM(D423:D425)+SUM(D427:D428)+SUM(D431:D479)+SUM(D486:D497)+SUM(D510)+SUM(D526)+SUM(D533)+SUM(D536:D548)+SUM(D563:D565)</f>
        <v>63727</v>
      </c>
      <c r="E650" s="63">
        <f t="shared" si="41"/>
        <v>0.25520608070226025</v>
      </c>
      <c r="F650" s="111">
        <f>SUM(F119:F127)+SUM(F165:F171)+F173+SUM(F194:F231)+SUM(F246:F262)+SUM(F286:F308)+SUM(F351:F388)+SUM(F401:F421)+SUM(F423:F425)+SUM(F427:F428)+SUM(F431:F479)+SUM(F486:F497)+F510+F526+F533+SUM(F536:F548)+SUM(F563:F565)</f>
        <v>0</v>
      </c>
      <c r="G650" s="316">
        <f>SUM(G119:G127)+SUM(G165:G171)+G173+SUM(G194:G231)+SUM(G246:G262)+SUM(G286:G308)+SUM(G351:G388)+SUM(G401:G421)+SUM(G423:G425)+SUM(G427:G428)+SUM(G431:G479)+SUM(G486:G497)+G510+G526+G533+SUM(G536:G548)+SUM(G563:G565)</f>
        <v>0</v>
      </c>
      <c r="H650" s="129">
        <f>SUM(H119:H127)+SUM(H165:H171)+H173+SUM(H194:H231)+SUM(H246:H262)+SUM(H286:H308)+SUM(H351:H388)+SUM(H401:H421)+SUM(H423:H425)+SUM(H427:H428)+SUM(H431:H479)+SUM(H486:H497)+H510+H526+H533+SUM(H536:H548)+SUM(H563:H565)</f>
        <v>0</v>
      </c>
    </row>
    <row r="651" spans="1:8" ht="13" x14ac:dyDescent="0.3">
      <c r="A651" s="30"/>
      <c r="B651" s="27" t="s">
        <v>770</v>
      </c>
      <c r="C651" s="429">
        <f>SUM(C17:C27)+SUM(C28:C40)+SUM(C50:C118)+SUM(C128:C164)+SUM(C172)+SUM(C174)+SUM(C175:C193)+SUM(C263:C285)+SUM(C309:C317)+SUM(C350)+SUM(C389:C394)+SUM(C400)+SUM(C422)+SUM(C429:C430)+SUM(C480:C481)+SUM(C482:C483)+SUM(C500:C509)+SUM(C511:C525)+SUM(C527:C532)+SUM(C534:C535)+SUM(C566:C567)</f>
        <v>250850</v>
      </c>
      <c r="D651" s="429">
        <f>SUM(D17:D27)+SUM(D28:D40)+SUM(D50:D118)+SUM(D128:D164)+SUM(D172)+SUM(D174)+SUM(D175:D193)+SUM(D263:D285)+SUM(D309:D317)+SUM(D350)+SUM(D389:D394)+SUM(D400)+SUM(D422)+SUM(D429:D430)+SUM(D480:D481)+SUM(D482:D483)+SUM(D500:D509)+SUM(D511:D525)+SUM(D527:D532)+SUM(D534:D535)+SUM(D566:D567)</f>
        <v>60572</v>
      </c>
      <c r="E651" s="63">
        <f t="shared" si="41"/>
        <v>0.24146701215866057</v>
      </c>
      <c r="F651" s="90">
        <f>SUM(F17:F40)+SUM(F50:F118)+SUM(F128:F164)+F172+SUM(F174:F193)+SUM(F263:F285)+SUM(F309:F317)+F350+SUM(F389:F394)+F400+F422+SUM(F429:F430)+SUM(F480:F483)+SUM(F500:F509)+SUM(F511:F525)+SUM(F527:F532)+SUM(F534:F535)+SUM(F566:F567)</f>
        <v>2815</v>
      </c>
      <c r="G651" s="315">
        <f>SUM(G17:G40)+SUM(G50:G118)+SUM(G128:G164)+G172+SUM(G174:G193)+SUM(G263:G285)+SUM(G309:G317)+G350+SUM(G389:G394)+G400+G422+SUM(G429:G430)+SUM(G480:G483)+SUM(G500:G509)+SUM(G511:G525)+SUM(G527:G532)+SUM(G534:G535)+SUM(G566:G567)</f>
        <v>8909</v>
      </c>
      <c r="H651" s="124">
        <f>SUM(H17:H40)+SUM(H50:H118)+SUM(H128:H164)+H172+SUM(H174:H193)+SUM(H263:H285)+SUM(H309:H317)+H350+SUM(H389:H394)+H400+H422+SUM(H429:H430)+SUM(H480:H483)+SUM(H500:H509)+SUM(H511:H525)+SUM(H527:H532)+SUM(H534:H535)+SUM(H566:H567)</f>
        <v>8675</v>
      </c>
    </row>
    <row r="652" spans="1:8" ht="13" x14ac:dyDescent="0.3">
      <c r="A652" s="30"/>
      <c r="B652" s="27" t="s">
        <v>727</v>
      </c>
      <c r="C652" s="430">
        <f>SUM(C4:C16)+SUM(C41:C49)+SUM(C233:C245)+SUM(C318:C349)+SUM(C395:C399)+SUM(C426)+SUM(C484:C485)+SUM(C498:C499)+SUM(C549:C562)</f>
        <v>88846</v>
      </c>
      <c r="D652" s="430">
        <f>SUM(D4:D16)+SUM(D41:D49)+SUM(D233:D245)+SUM(D318:D349)+SUM(D395:D399)+SUM(D426)+SUM(D484:D485)+SUM(D498:D499)+SUM(D549:D562)</f>
        <v>32298</v>
      </c>
      <c r="E652" s="63">
        <f t="shared" si="41"/>
        <v>0.36352790221281767</v>
      </c>
      <c r="F652" s="90">
        <f>SUM(F4:F16)+SUM(F41:F49)+SUM(F233:F245)+SUM(F318:F349)+SUM(F395:F399)+F426+SUM(F484:F485)+SUM(F498:F499)+SUM(F549:F562)</f>
        <v>0</v>
      </c>
      <c r="G652" s="315">
        <f>SUM(G4:G16)+SUM(G41:G49)+SUM(G233:G245)+SUM(G318:G349)+SUM(G395:G399)+G426+SUM(G484:G485)+SUM(G498:G499)+SUM(G549:G562)</f>
        <v>0</v>
      </c>
      <c r="H652" s="124">
        <f>SUM(H4:H16)+SUM(H41:H49)+SUM(H233:H245)+SUM(H318:H349)+SUM(H395:H399)+H426+SUM(H484:H485)+SUM(H498:H499)+SUM(H549:H562)</f>
        <v>0</v>
      </c>
    </row>
    <row r="653" spans="1:8" ht="13" x14ac:dyDescent="0.3">
      <c r="A653" s="30"/>
      <c r="B653" s="27" t="s">
        <v>804</v>
      </c>
      <c r="C653" s="430">
        <f>SUM(C194:C204)+SUM(C209:C212)+SUM(C213:C225)+SUM(C246:C262)+SUM(C286:C308)+SUM(C423:C425)+SUM(C427:C428)+SUM(C474:C476)+SUM(C510)+C526+C533+SUM(C536:C548)</f>
        <v>88511</v>
      </c>
      <c r="D653" s="430">
        <f>SUM(D194:D204)+SUM(D209:D212)+SUM(D213:D225)+SUM(D246:D262)+SUM(D286:D308)+SUM(D423:D425)+SUM(D427:D428)+SUM(D474:D476)+SUM(D510)+D526+D533+SUM(D536:D548)</f>
        <v>27084</v>
      </c>
      <c r="E653" s="63">
        <f t="shared" si="41"/>
        <v>0.30599586492074432</v>
      </c>
      <c r="F653" s="90">
        <f>SUM(F194:F204)+SUM(F209:F225)+SUM(F246:F262)+SUM(F286:F308)+SUM(F423:F425)+SUM(F427:F428)+SUM(F474:F476)+F510+F526+F533+SUM(F536:F548)</f>
        <v>0</v>
      </c>
      <c r="G653" s="315">
        <f>SUM(G194:G204)+SUM(G209:G225)+SUM(G246:G262)+SUM(G286:G308)+SUM(G423:G425)+SUM(G427:G428)+SUM(G474:G476)+G510+G526+G533+SUM(G536:G548)</f>
        <v>0</v>
      </c>
      <c r="H653" s="124">
        <f>SUM(H194:H204)+SUM(H209:H225)+SUM(H246:H262)+SUM(H286:H308)+SUM(H423:H425)+SUM(H427:H428)+SUM(H474:H476)+H510+H526+H533+SUM(H536:H548)</f>
        <v>0</v>
      </c>
    </row>
    <row r="654" spans="1:8" ht="13" x14ac:dyDescent="0.3">
      <c r="A654" s="30"/>
      <c r="B654" s="27" t="s">
        <v>836</v>
      </c>
      <c r="C654" s="430">
        <f>SUM(C119:C127)+SUM(C226:C231)+SUM(C351:C388)+SUM(C401:C402)+SUM(C477:C479)+SUM(C486:C497)+SUM(C563:C565)+C232</f>
        <v>81709</v>
      </c>
      <c r="D654" s="430">
        <f>SUM(D119:D127)+SUM(D226:D231)+SUM(D351:D388)+SUM(D401:D402)+SUM(D477:D479)+SUM(D486:D497)+SUM(D563:D565)</f>
        <v>17509</v>
      </c>
      <c r="E654" s="63">
        <f t="shared" si="41"/>
        <v>0.21428484010329341</v>
      </c>
      <c r="F654" s="90">
        <f>SUM(F119:F127)+SUM(F226:F231)+SUM(F351:F388)+SUM(F401:F402)+SUM(F477:F479)+SUM(F486:F497)+SUM(F563:F565)</f>
        <v>0</v>
      </c>
      <c r="G654" s="315">
        <f>SUM(G119:G127)+SUM(G226:G231)+SUM(G351:G388)+SUM(G401:G402)+SUM(G477:G479)+SUM(G486:G497)+SUM(G563:G565)</f>
        <v>0</v>
      </c>
      <c r="H654" s="124">
        <f>SUM(H119:H127)+SUM(H226:H231)+SUM(H351:H388)+SUM(H401:H402)+SUM(H477:H479)+SUM(H486:H497)+SUM(H563:H565)</f>
        <v>0</v>
      </c>
    </row>
    <row r="655" spans="1:8" ht="13" x14ac:dyDescent="0.3">
      <c r="A655" s="30"/>
      <c r="B655" s="27" t="s">
        <v>728</v>
      </c>
      <c r="C655" s="430">
        <f>SUM(C165:C171)+C173+SUM(C205:C208)+SUM(C403:C421)+SUM(C431:C473)</f>
        <v>79906</v>
      </c>
      <c r="D655" s="430">
        <f>SUM(D165:D171)+D173+SUM(D205:D208)+SUM(D403:D421)+SUM(D431:D473)</f>
        <v>19134</v>
      </c>
      <c r="E655" s="63">
        <f t="shared" si="41"/>
        <v>0.23945636122443872</v>
      </c>
      <c r="F655" s="90">
        <f>SUM(F165:F171)+F173+SUM(F205:F208)+SUM(F403:F421)+SUM(F431:F473)</f>
        <v>0</v>
      </c>
      <c r="G655" s="315">
        <f>SUM(G165:G171)+G173+SUM(G205:G208)+SUM(G403:G421)+SUM(G431:G473)</f>
        <v>0</v>
      </c>
      <c r="H655" s="124">
        <f>SUM(H165:H171)+H173+SUM(H205:H208)+SUM(H403:H421)+SUM(H431:H473)</f>
        <v>0</v>
      </c>
    </row>
    <row r="656" spans="1:8" ht="13" x14ac:dyDescent="0.3">
      <c r="A656" s="30"/>
      <c r="B656" s="27" t="s">
        <v>806</v>
      </c>
      <c r="C656" s="430">
        <f>SUM(C17:C40)+SUM(C70:C73)+SUM(C77:C85)+SUM(C103:C112)+SUM(C274:C285)+SUM(C314:C317)+SUM(C389:C394)+C400+SUM(C500:C503)+SUM(C504:C506)</f>
        <v>80961</v>
      </c>
      <c r="D656" s="430">
        <f>SUM(D17:D40)+SUM(D70:D73)+SUM(D77:D85)+SUM(D103:D112)+SUM(D274:D285)+SUM(D314:D317)+SUM(D389:D394)+D400+SUM(D500:D503)+SUM(D504:D506)</f>
        <v>20207</v>
      </c>
      <c r="E656" s="63">
        <f t="shared" si="41"/>
        <v>0.24958930843245514</v>
      </c>
      <c r="F656" s="90">
        <f>SUM(F17:F40)+SUM(F70:F73)+SUM(F77:F85)+SUM(F103:F112)+SUM(F274:F285)+SUM(F314:F317)+SUM(F389:F394)+F400+SUM(F500:F506)</f>
        <v>948</v>
      </c>
      <c r="G656" s="315">
        <f>SUM(G17:G40)+SUM(G70:G73)+SUM(G77:G85)+SUM(G103:G112)+SUM(G274:G285)+SUM(G314:G317)+SUM(G389:G394)+G400+SUM(G500:G506)</f>
        <v>2627</v>
      </c>
      <c r="H656" s="124">
        <f>SUM(H17:H40)+SUM(H70:H73)+SUM(H77:H85)+SUM(H103:H112)+SUM(H274:H285)+SUM(H314:H317)+SUM(H389:H394)+H400+SUM(H500:H506)</f>
        <v>2122</v>
      </c>
    </row>
    <row r="657" spans="1:8" ht="13" x14ac:dyDescent="0.3">
      <c r="A657" s="30"/>
      <c r="B657" s="27" t="s">
        <v>805</v>
      </c>
      <c r="C657" s="430">
        <f>SUM(C50:C54)+SUM(C66:C69)+SUM(C74:C76)+SUM(C113:C118)+SUM(C128:C153)+SUM(C163:C164)+C172+C174+SUM(C175:C193)+SUM(C263:C273)+C517</f>
        <v>88423</v>
      </c>
      <c r="D657" s="430">
        <f>SUM(D50:D54)+SUM(D66:D69)+SUM(D74:D76)+SUM(D113:D118)+SUM(D128:D153)+SUM(D163:D164)+D172+D174+SUM(D175:D193)+SUM(D263:D273)+D517</f>
        <v>18475</v>
      </c>
      <c r="E657" s="63">
        <f t="shared" si="41"/>
        <v>0.20893885075150131</v>
      </c>
      <c r="F657" s="90">
        <f>SUM(F50:F53)+SUM(F66:F69)+SUM(F74:F76)+SUM(F113:F118)+SUM(F128:F153)+SUM(F163:F164)+F172+SUM(F174:F193)+SUM(F263:F273)+F517</f>
        <v>1140</v>
      </c>
      <c r="G657" s="315">
        <f>SUM(G50:G53)+SUM(G66:G69)+SUM(G74:G76)+SUM(G113:G118)+SUM(G128:G153)+SUM(G163:G164)+G172+SUM(G174:G193)+SUM(G263:G273)+G517</f>
        <v>2971</v>
      </c>
      <c r="H657" s="124">
        <f>SUM(H50:H53)+SUM(H66:H69)+SUM(H74:H76)+SUM(H113:H118)+SUM(H128:H153)+SUM(H163:H164)+H172+SUM(H174:H193)+SUM(H263:H273)+H517</f>
        <v>2880</v>
      </c>
    </row>
    <row r="658" spans="1:8" ht="13" x14ac:dyDescent="0.3">
      <c r="A658" s="30"/>
      <c r="B658" s="27" t="s">
        <v>773</v>
      </c>
      <c r="C658" s="430">
        <f>SUM(C55:C65)+SUM(C86:C102)+SUM(C154:C162)+SUM(C309:C313)+C350+C422+SUM(C429:C430)+SUM(C480:C483)+SUM(C507:C509)+SUM(C511:C525)+SUM(C527:C532)+C534+C535+SUM(C566:C567)</f>
        <v>82335</v>
      </c>
      <c r="D658" s="430">
        <f>SUM(D55:D65)+SUM(D86:D102)+SUM(D154:D162)+SUM(D309:D313)+D350+D422+SUM(D429:D430)+SUM(D480:D483)+SUM(D507:D509)+SUM(D511:D525)+SUM(D527:D532)+D534+D535+SUM(D566:D567)</f>
        <v>21974</v>
      </c>
      <c r="E658" s="63">
        <f t="shared" si="41"/>
        <v>0.26688528572296105</v>
      </c>
      <c r="F658" s="90">
        <f>SUM(F55:F65)+SUM(F86:F102)+SUM(F154:F162)+SUM(F309:F313)+F350+F422+SUM(F429:F430)+SUM(F480:F483)+SUM(F507:F509)+SUM(F511:F516)+SUM(F518:F525)+SUM(F527:F532)+SUM(F534:F535)+SUM(F566:F567)</f>
        <v>727</v>
      </c>
      <c r="G658" s="315">
        <f>SUM(G55:G65)+SUM(G86:G102)+SUM(G154:G162)+SUM(G309:G313)+G350+G422+SUM(G429:G430)+SUM(G480:G483)+SUM(G507:G509)+SUM(G511:G516)+SUM(G518:G525)+SUM(G527:G532)+SUM(G534:G535)+SUM(G566:G567)</f>
        <v>3311</v>
      </c>
      <c r="H658" s="124">
        <f>SUM(H55:H65)+SUM(H86:H102)+SUM(H154:H162)+SUM(H309:H313)+H350+H422+SUM(H429:H430)+SUM(H480:H483)+SUM(H507:H509)+SUM(H511:H516)+SUM(H518:H525)+SUM(H527:H532)+SUM(H534:H535)+SUM(H566:H567)</f>
        <v>3673</v>
      </c>
    </row>
    <row r="659" spans="1:8" ht="13" x14ac:dyDescent="0.3">
      <c r="A659" s="30"/>
      <c r="B659" s="28" t="s">
        <v>807</v>
      </c>
      <c r="C659" s="430">
        <f>SUM(C28:C32)+C43+C48+SUM(C52:C53)+SUM(C66:C67)+SUM(C69:C86)+SUM(C88:C89)+C92+SUM(C105:C106)+SUM(C112:C118)+C122+C129+C132+SUM(C134:C135)+C176+SUM(C178:C179)+C182+SUM(C187:C188)+SUM(C191:C192)</f>
        <v>63025</v>
      </c>
      <c r="D659" s="430">
        <f>SUM(D28:D32)+D43+D48+SUM(D52:D53)+SUM(D66:D67)+SUM(D69:D86)+SUM(D88:D89)+D92+SUM(D105:D106)+SUM(D112:D118)+D122+D129+D132+SUM(D134:D135)+D176+SUM(D178:D179)+D182+SUM(D187:D188)+SUM(D191:D192)</f>
        <v>10788</v>
      </c>
      <c r="E659" s="63">
        <f t="shared" si="41"/>
        <v>0.17117017056723521</v>
      </c>
      <c r="F659" s="90">
        <f>SUM(F28:F32)+F43+F48+SUM(F52:F53)+SUM(F66:F67)+SUM(F69:F86)+SUM(F88:F89)+F92+SUM(F105:F106)+SUM(F112:F118)+F122+F129+F132+SUM(F134:F135)+F176+SUM(F178:F179)+F182+SUM(F187:F188)+SUM(F191:F192)</f>
        <v>0</v>
      </c>
      <c r="G659" s="315">
        <f>SUM(G28:G32)+G43+G48+SUM(G52:G53)+SUM(G66:G67)+SUM(G69:G86)+SUM(G88:G89)+G92+SUM(G105:G106)+SUM(G112:G118)+G122+G129+G132+SUM(G134:G135)+G176+SUM(G178:G179)+G182+SUM(G187:G188)+SUM(G191:G192)</f>
        <v>0</v>
      </c>
      <c r="H659" s="124">
        <f>SUM(H28:H32)+H43+H48+SUM(H52:H53)+SUM(H66:H67)+SUM(H69:H86)+SUM(H88:H89)+H92+SUM(H105:H106)+SUM(H112:H118)+H122+H129+H132+SUM(H134:H135)+H176+SUM(H178:H179)+H182+SUM(H187:H188)+SUM(H191:H192)</f>
        <v>0</v>
      </c>
    </row>
    <row r="660" spans="1:8" ht="13" x14ac:dyDescent="0.3">
      <c r="A660" s="30"/>
      <c r="B660" s="28" t="s">
        <v>774</v>
      </c>
      <c r="C660" s="430">
        <f>SUM(C17:C18)+C20+C22+SUM(C24:C25)+SUM(C55:C61)+C64+C87+SUM(C90:C91)+C93+SUM(C94:C102)+SUM(C103:C104)+SUM(C107:C111)+C133+SUM(C136:C141)+SUM(C144:C149)+SUM(C151:C153)+SUM(C154:C155)+SUM(C158:C159)+SUM(C161:C162)+C175+C177+SUM(C180:C181)+SUM(C183:C185)+C189+SUM(C390:C394)+C422+SUM(C500:C503)</f>
        <v>76905</v>
      </c>
      <c r="D660" s="430">
        <f>SUM(D17:D18)+D20+D22+SUM(D24:D25)+SUM(D55:D61)+D64+D87+SUM(D90:D91)+D93+SUM(D94:D102)+SUM(D103:D104)+SUM(D107:D111)+D133+SUM(D136:D141)+SUM(D144:D149)+SUM(D151:D153)+SUM(D154:D155)+SUM(D158:D159)+SUM(D161:D162)+D175+D177+SUM(D180:D181)+SUM(D183:D185)+D189+SUM(D390:D394)+D422+SUM(D500:D503)</f>
        <v>22233</v>
      </c>
      <c r="E660" s="63">
        <f t="shared" si="41"/>
        <v>0.28909693778037837</v>
      </c>
      <c r="F660" s="90">
        <f>SUM(F17:F18)+F20+F22+SUM(F24:F25)+SUM(F55:F61)+F64+F87+SUM(F90:F91)+SUM(F93:F104)+SUM(F107:F111)+SUM(F133)+SUM(F136:F141)+SUM(F144:F149)+SUM(F151:F155)+SUM(F158:F159)+SUM(F161:F162)+F175+F177+SUM(F180:F181)+SUM(F183:F185)+F189+SUM(F390:F394)+F422+SUM(F500:F503)</f>
        <v>2815</v>
      </c>
      <c r="G660" s="315">
        <f>SUM(G17:G18)+G20+G22+SUM(G24:G25)+SUM(G55:G61)+G64+G87+SUM(G90:G91)+SUM(G93:G104)+SUM(G107:G111)+SUM(G133)+SUM(G136:G141)+SUM(G144:G149)+SUM(G151:G155)+SUM(G158:G159)+SUM(G161:G162)+G175+G177+SUM(G180:G181)+SUM(G183:G185)+G189+SUM(G390:G394)+G422+SUM(G500:G503)</f>
        <v>8909</v>
      </c>
      <c r="H660" s="124">
        <f>SUM(H17:H18)+H20+H22+SUM(H24:H25)+SUM(H55:H61)+H64+H87+SUM(H90:H91)+SUM(H93:H104)+SUM(H107:H111)+SUM(H133)+SUM(H136:H141)+SUM(H144:H149)+SUM(H151:H155)+SUM(H158:H159)+SUM(H161:H162)+H175+H177+SUM(H180:H181)+SUM(H183:H185)+H189+SUM(H390:H394)+H422+SUM(H500:H503)</f>
        <v>8675</v>
      </c>
    </row>
    <row r="661" spans="1:8" ht="13" x14ac:dyDescent="0.3">
      <c r="A661" s="30"/>
      <c r="B661" s="28" t="s">
        <v>775</v>
      </c>
      <c r="C661" s="430">
        <f>SUM(C62:C63)+C65+SUM(C142:C143)+C150+SUM(C156:C157)+C160+SUM(C213:C225)+SUM(C263:C273)+SUM(C309:C313)+SUM(C314:C317)+C350+SUM(C429:C430)+SUM(C474:C476)+SUM(C480:C483)+SUM(C504:C506)+SUM(C507:C509)+SUM(C511:C525)+SUM(C527:C534)+SUM(C566:C567)</f>
        <v>84625</v>
      </c>
      <c r="D661" s="430">
        <f>SUM(D62:D63)+D65+SUM(D142:D143)+D150+SUM(D156:D157)+D160+SUM(D213:D225)+SUM(D263:D273)+SUM(D309:D313)+SUM(D314:D317)+D350+SUM(D429:D430)+SUM(D474:D476)+SUM(D480:D483)+SUM(D504:D506)+SUM(D507:D509)+SUM(D511:D525)+SUM(D527:D534)+SUM(D566:D567)</f>
        <v>20800</v>
      </c>
      <c r="E661" s="63">
        <f t="shared" si="41"/>
        <v>0.24579025110782865</v>
      </c>
      <c r="F661" s="90">
        <f>SUM(F62:F63)+F65+SUM(F142:F143)+F150+SUM(F156:F157)+F160+SUM(F213:F225)+SUM(F263:F273)+SUM(F309:F317)+F350+SUM(F429:F430)+SUM(F474:F476)+SUM(F480:F483)+SUM(F504:F509)+SUM(F511:F525)+SUM(F527:F534)+SUM(F566:F567)</f>
        <v>0</v>
      </c>
      <c r="G661" s="315">
        <f>SUM(G62:G63)+G65+SUM(G142:G143)+G150+SUM(G156:G157)+G160+SUM(G213:G225)+SUM(G263:G273)+SUM(G309:G317)+G350+SUM(G429:G430)+SUM(G474:G476)+SUM(G480:G483)+SUM(G504:G509)+SUM(G511:G525)+SUM(G527:G534)+SUM(G566:G567)</f>
        <v>0</v>
      </c>
      <c r="H661" s="124">
        <f>SUM(H62:H63)+H65+SUM(H142:H143)+H150+SUM(H156:H157)+H160+SUM(H213:H225)+SUM(H263:H273)+SUM(H309:H317)+H350+SUM(H429:H430)+SUM(H474:H476)+SUM(H480:H483)+SUM(H504:H509)+SUM(H511:H525)+SUM(H527:H534)+SUM(H566:H567)</f>
        <v>0</v>
      </c>
    </row>
    <row r="662" spans="1:8" ht="13" x14ac:dyDescent="0.3">
      <c r="A662" s="30"/>
      <c r="B662" s="28" t="s">
        <v>808</v>
      </c>
      <c r="C662" s="430">
        <f>SUM(C4:C16)+C19+C21+C23+C26+C27+SUM(C33:C42)+SUM(C44:C47)+SUM(C49:C51)+C54+C68+SUM(C274:C285)+SUM(C318:C349)+C395+C426+SUM(C484:C485)+SUM(C498:C499)</f>
        <v>96356</v>
      </c>
      <c r="D662" s="430">
        <f>SUM(D4:D16)+D19+D21+D23+D26+D27+SUM(D33:D42)+SUM(D44:D47)+SUM(D49:D51)+D54+D68+SUM(D274:D285)+SUM(D318:D349)+D395+D426+SUM(D484:D485)+SUM(D498:D499)</f>
        <v>32428</v>
      </c>
      <c r="E662" s="63">
        <f t="shared" si="41"/>
        <v>0.33654365062891778</v>
      </c>
      <c r="F662" s="90">
        <f>SUM(F4:F16)+F19+F21+F23+SUM(F26:F27)+SUM(F33:F42)+SUM(F44:F47)+SUM(F49:F51)+F68+SUM(F274:F285)+SUM(F318:F349)+F395+F426+SUM(F484:F485)+SUM(F498:F499)</f>
        <v>0</v>
      </c>
      <c r="G662" s="315">
        <f>SUM(G4:G16)+G19+G21+G23+SUM(G26:G27)+SUM(G33:G42)+SUM(G44:G47)+SUM(G49:G51)+G68+SUM(G274:G285)+SUM(G318:G349)+G395+G426+SUM(G484:G485)+SUM(G498:G499)</f>
        <v>0</v>
      </c>
      <c r="H662" s="124">
        <f>SUM(H4:H16)+H19+H21+H23+SUM(H26:H27)+SUM(H33:H42)+SUM(H44:H47)+SUM(H49:H51)+H68+SUM(H274:H285)+SUM(H318:H349)+H395+H426+SUM(H484:H485)+SUM(H498:H499)</f>
        <v>0</v>
      </c>
    </row>
    <row r="663" spans="1:8" ht="13" x14ac:dyDescent="0.3">
      <c r="A663" s="30"/>
      <c r="B663" s="28" t="s">
        <v>809</v>
      </c>
      <c r="C663" s="430">
        <f>SUM(C194:C204)+SUM(C209:C212)+SUM(C233:C238)+SUM(C239:C262)+SUM(C286:C308)+C389+SUM(C396:C400)+SUM(C423:C425)+SUM(C427:C428)+SUM(C535:C562)</f>
        <v>95421</v>
      </c>
      <c r="D663" s="430">
        <f>SUM(D194:D204)+SUM(D209:D212)+SUM(D233:D238)+SUM(D239:D262)+SUM(D286:D308)+D389+SUM(D396:D400)+SUM(D423:D425)+SUM(D427:D428)+SUM(D535:D562)</f>
        <v>31798</v>
      </c>
      <c r="E663" s="63">
        <f t="shared" si="41"/>
        <v>0.33323901447270515</v>
      </c>
      <c r="F663" s="90">
        <f>SUM(F194:F204)+SUM(F209:F212)+SUM(F233:F262)+SUM(F286:F308)+F389+SUM(F396:F400)+SUM(F423:F425)+SUM(F427:F428)+SUM(F535:F562)</f>
        <v>0</v>
      </c>
      <c r="G663" s="315">
        <f>SUM(G194:G204)+SUM(G209:G212)+SUM(G233:G262)+SUM(G286:G308)+G389+SUM(G396:G400)+SUM(G423:G425)+SUM(G427:G428)+SUM(G535:G562)</f>
        <v>0</v>
      </c>
      <c r="H663" s="124">
        <f>SUM(H194:H204)+SUM(H209:H212)+SUM(H233:H262)+SUM(H286:H308)+H389+SUM(H396:H400)+SUM(H423:H425)+SUM(H427:H428)+SUM(H535:H562)</f>
        <v>0</v>
      </c>
    </row>
    <row r="664" spans="1:8" ht="13" x14ac:dyDescent="0.3">
      <c r="A664" s="30"/>
      <c r="B664" s="28" t="s">
        <v>729</v>
      </c>
      <c r="C664" s="430">
        <f>SUM(C205:C208)+SUM(C351:C388)+SUM(C431:C473)+C510+C526</f>
        <v>93489</v>
      </c>
      <c r="D664" s="430">
        <f>SUM(D205:D208)+SUM(D351:D388)+SUM(D431:D473)+D510+D526</f>
        <v>21567</v>
      </c>
      <c r="E664" s="63">
        <f t="shared" si="41"/>
        <v>0.23069024163270546</v>
      </c>
      <c r="F664" s="90">
        <f>SUM(F205:F208)+SUM(F351:F388)+SUM(F431:F473)+F510+F526</f>
        <v>0</v>
      </c>
      <c r="G664" s="315">
        <f>SUM(G205:G208)+SUM(G351:G388)+SUM(G431:G473)+G510+G526</f>
        <v>0</v>
      </c>
      <c r="H664" s="124">
        <f>SUM(H205:H208)+SUM(H351:H388)+SUM(H431:H473)+H510+H526</f>
        <v>0</v>
      </c>
    </row>
    <row r="665" spans="1:8" ht="13" x14ac:dyDescent="0.3">
      <c r="A665" s="30"/>
      <c r="B665" s="28" t="s">
        <v>776</v>
      </c>
      <c r="C665" s="430">
        <f>SUM(C119:C121)+SUM(C123:C128)+C130+C131+SUM(C163:C174)+C186+C190+C193+SUM(C226:C231)+SUM(C401:C421)+SUM(C477:C479)+SUM(C486:C497)+SUM(C563:C565)</f>
        <v>79583</v>
      </c>
      <c r="D665" s="430">
        <f>SUM(D119:D121)+SUM(D123:D128)+D130+D131+SUM(D163:D174)+D186+D190+D193+SUM(D226:D231)+SUM(D401:D421)+SUM(D477:D479)+SUM(D486:D497)+SUM(D563:D565)</f>
        <v>16983</v>
      </c>
      <c r="E665" s="63">
        <f t="shared" si="41"/>
        <v>0.2133998467009286</v>
      </c>
      <c r="F665" s="90">
        <f>SUM(F119:F121)+SUM(F123:F128)+SUM(F130:F131)+SUM(F163:F174)+F186+F190+F193+SUM(F226:F231)+SUM(F401:F421)+SUM(F477:F479)+SUM(F486:F497)+SUM(F563:F565)</f>
        <v>0</v>
      </c>
      <c r="G665" s="315">
        <f>SUM(G119:G121)+SUM(G123:G128)+SUM(G130:G131)+SUM(G163:G174)+G186+G190+G193+SUM(G226:G231)+SUM(G401:G421)+SUM(G477:G479)+SUM(G486:G497)+SUM(G563:G565)</f>
        <v>0</v>
      </c>
      <c r="H665" s="124">
        <f>SUM(H119:H121)+SUM(H123:H128)+SUM(H130:H131)+SUM(H163:H174)+H186+H190+H193+SUM(H226:H231)+SUM(H401:H421)+SUM(H477:H479)+SUM(H486:H497)+SUM(H563:H565)</f>
        <v>0</v>
      </c>
    </row>
    <row r="666" spans="1:8" ht="13" x14ac:dyDescent="0.3">
      <c r="A666" s="30"/>
      <c r="B666" s="27" t="s">
        <v>810</v>
      </c>
      <c r="C666" s="702">
        <v>241117</v>
      </c>
      <c r="D666" s="429">
        <v>59632</v>
      </c>
      <c r="E666" s="63">
        <f t="shared" si="41"/>
        <v>0.24731561855862508</v>
      </c>
      <c r="F666" s="90">
        <f>SUM(F4:F193)+SUM(F205:F208)+F248+F253+SUM(F314:F317)+SUM(F389:F394)+F400+F404+F407+SUM(F418:F420)+F426+SUM(F429:F430)+F432+F433+F435+F438+F453+F457+F458+F462+F466+SUM(F504:F506)+F511+F515+F518+F520+F542</f>
        <v>2585</v>
      </c>
      <c r="G666" s="315">
        <f>SUM(G4:G193)+SUM(G205:G208)+G248+G253+SUM(G314:G317)+SUM(G389:G394)+G400+G404+G407+SUM(G418:G420)+G426+SUM(G429:G430)+G432+G433+G435+G438+G453+G457+G458+G462+G466+SUM(G504:G506)+G511+G515+G518+G520+G542</f>
        <v>8745</v>
      </c>
      <c r="H666" s="124">
        <f>SUM(H4:H193)+SUM(H205:H208)+H248+H253+SUM(H314:H317)+SUM(H389:H394)+H400+H404+H407+SUM(H418:H420)+H426+SUM(H429:H430)+H432+H433+H435+H438+H453+H457+H458+H462+H466+SUM(H504:H506)+H511+H515+H518+H520+H542</f>
        <v>8296</v>
      </c>
    </row>
    <row r="667" spans="1:8" ht="13" x14ac:dyDescent="0.3">
      <c r="A667" s="30"/>
      <c r="B667" s="27" t="s">
        <v>730</v>
      </c>
      <c r="C667" s="702">
        <v>8399</v>
      </c>
      <c r="D667" s="429">
        <v>2515</v>
      </c>
      <c r="E667" s="63">
        <f t="shared" si="41"/>
        <v>0.29944040957256818</v>
      </c>
      <c r="F667" s="111">
        <f>SUM(F209:F212)+F504+F537+F541+F545+F546+F548</f>
        <v>0</v>
      </c>
      <c r="G667" s="316">
        <f>SUM(G209:G212)+G504+G537+G541+G545+G546+G548</f>
        <v>0</v>
      </c>
      <c r="H667" s="129">
        <f>SUM(H209:H212)+H504+H537+H541+H545+H546+H548</f>
        <v>0</v>
      </c>
    </row>
    <row r="668" spans="1:8" ht="13" x14ac:dyDescent="0.3">
      <c r="A668" s="30"/>
      <c r="B668" s="27" t="s">
        <v>731</v>
      </c>
      <c r="C668" s="702">
        <v>11206</v>
      </c>
      <c r="D668" s="429">
        <v>3987</v>
      </c>
      <c r="E668" s="63">
        <f t="shared" si="41"/>
        <v>0.35579154024629661</v>
      </c>
      <c r="F668" s="90">
        <f>SUM(F233:F238)+F249+SUM(F396:F397)+SUM(F539:F542)+F545+F547+SUM(F549:F550)</f>
        <v>0</v>
      </c>
      <c r="G668" s="315">
        <f t="shared" ref="G668:H668" si="53">SUM(G233:G238)+G249+SUM(G396:G397)+SUM(G539:G542)+G545+G547+SUM(G549:G550)</f>
        <v>0</v>
      </c>
      <c r="H668" s="124">
        <f t="shared" si="53"/>
        <v>0</v>
      </c>
    </row>
    <row r="669" spans="1:8" ht="13" x14ac:dyDescent="0.3">
      <c r="A669" s="30"/>
      <c r="B669" s="27" t="s">
        <v>732</v>
      </c>
      <c r="C669" s="702">
        <v>10681</v>
      </c>
      <c r="D669" s="429">
        <v>3527</v>
      </c>
      <c r="E669" s="63">
        <f t="shared" si="41"/>
        <v>0.33021252691695535</v>
      </c>
      <c r="F669" s="90">
        <f>SUM(F239:F245)+F551+F553+F556+SUM(F558:F560)</f>
        <v>0</v>
      </c>
      <c r="G669" s="315">
        <f t="shared" ref="G669:H669" si="54">SUM(G239:G245)+G551+G553+G556+SUM(G558:G560)</f>
        <v>0</v>
      </c>
      <c r="H669" s="124">
        <f t="shared" si="54"/>
        <v>0</v>
      </c>
    </row>
    <row r="670" spans="1:8" ht="13" x14ac:dyDescent="0.3">
      <c r="A670" s="30"/>
      <c r="B670" s="27" t="s">
        <v>733</v>
      </c>
      <c r="C670" s="702">
        <v>7085</v>
      </c>
      <c r="D670" s="429">
        <v>3542</v>
      </c>
      <c r="E670" s="63">
        <f t="shared" si="41"/>
        <v>0.49992942836979537</v>
      </c>
      <c r="F670" s="90">
        <f>SUM(F18)+F236+SUM(F246:F253)</f>
        <v>37</v>
      </c>
      <c r="G670" s="315">
        <f>SUM(G18)+G236+SUM(G246:G253)</f>
        <v>108</v>
      </c>
      <c r="H670" s="124">
        <f>SUM(H18)+H236+SUM(H246:H253)</f>
        <v>188</v>
      </c>
    </row>
    <row r="671" spans="1:8" ht="13" x14ac:dyDescent="0.3">
      <c r="A671" s="30"/>
      <c r="B671" s="27" t="s">
        <v>33</v>
      </c>
      <c r="C671" s="702">
        <v>6558</v>
      </c>
      <c r="D671" s="429">
        <v>2520</v>
      </c>
      <c r="E671" s="63">
        <f t="shared" si="41"/>
        <v>0.38426349496797807</v>
      </c>
      <c r="F671" s="90">
        <f>SUM(F235)+F395+F398+F426+SUM(F484:F485)+SUM(F561:F562)</f>
        <v>0</v>
      </c>
      <c r="G671" s="315">
        <f t="shared" ref="G671:H671" si="55">SUM(G235)+G395+G398+G426+SUM(G484:G485)+SUM(G561:G562)</f>
        <v>0</v>
      </c>
      <c r="H671" s="124">
        <f t="shared" si="55"/>
        <v>0</v>
      </c>
    </row>
    <row r="672" spans="1:8" ht="13" x14ac:dyDescent="0.3">
      <c r="A672" s="30"/>
      <c r="B672" s="28" t="s">
        <v>16</v>
      </c>
      <c r="C672" s="706">
        <v>11</v>
      </c>
      <c r="D672" s="706">
        <v>0</v>
      </c>
      <c r="E672" s="63">
        <f t="shared" si="41"/>
        <v>0</v>
      </c>
      <c r="F672" s="102">
        <f>SUM(F399)</f>
        <v>0</v>
      </c>
      <c r="G672" s="385">
        <f t="shared" ref="G672:H672" si="56">SUM(G399)</f>
        <v>0</v>
      </c>
      <c r="H672" s="125">
        <f t="shared" si="56"/>
        <v>0</v>
      </c>
    </row>
    <row r="673" spans="1:8" ht="13" x14ac:dyDescent="0.3">
      <c r="A673" s="30"/>
      <c r="B673" s="27" t="s">
        <v>34</v>
      </c>
      <c r="C673" s="702">
        <v>16725</v>
      </c>
      <c r="D673" s="429">
        <v>2666</v>
      </c>
      <c r="E673" s="63">
        <f t="shared" si="41"/>
        <v>0.15940209267563527</v>
      </c>
      <c r="F673" s="90">
        <f>SUM(F263:F266)+F352+F354+F370+F375+F376+F379+F383+F507+F509+F513+F514+F516+F519+SUM(F521:F523)+F531</f>
        <v>0</v>
      </c>
      <c r="G673" s="315">
        <f t="shared" ref="G673:H673" si="57">SUM(G263:G266)+G352+G354+G370+G375+G376+G379+G383+G507+G509+G513+G514+G516+G519+SUM(G521:G523)+G531</f>
        <v>0</v>
      </c>
      <c r="H673" s="124">
        <f t="shared" si="57"/>
        <v>0</v>
      </c>
    </row>
    <row r="674" spans="1:8" ht="13" x14ac:dyDescent="0.3">
      <c r="A674" s="30"/>
      <c r="B674" s="27" t="s">
        <v>734</v>
      </c>
      <c r="C674" s="702">
        <v>7302</v>
      </c>
      <c r="D674" s="429">
        <v>1211</v>
      </c>
      <c r="E674" s="63">
        <f t="shared" si="41"/>
        <v>0.16584497397973158</v>
      </c>
      <c r="F674" s="90">
        <f>SUM(F267:F273)+F507+F517+F531</f>
        <v>0</v>
      </c>
      <c r="G674" s="315">
        <f t="shared" ref="G674:H674" si="58">SUM(G267:G273)+G507+G517+G531</f>
        <v>0</v>
      </c>
      <c r="H674" s="124">
        <f t="shared" si="58"/>
        <v>0</v>
      </c>
    </row>
    <row r="675" spans="1:8" ht="13" x14ac:dyDescent="0.3">
      <c r="A675" s="30"/>
      <c r="B675" s="27" t="s">
        <v>831</v>
      </c>
      <c r="C675" s="429">
        <v>12931</v>
      </c>
      <c r="D675" s="429">
        <v>2460</v>
      </c>
      <c r="E675" s="63">
        <f t="shared" si="41"/>
        <v>0.1902405073080195</v>
      </c>
      <c r="F675" s="90">
        <f>SUM(F274:F285)</f>
        <v>0</v>
      </c>
      <c r="G675" s="315">
        <f t="shared" ref="G675:H675" si="59">SUM(G274:G285)</f>
        <v>0</v>
      </c>
      <c r="H675" s="124">
        <f t="shared" si="59"/>
        <v>0</v>
      </c>
    </row>
    <row r="676" spans="1:8" ht="13" x14ac:dyDescent="0.3">
      <c r="A676" s="30"/>
      <c r="B676" s="27" t="s">
        <v>741</v>
      </c>
      <c r="C676" s="702">
        <v>26680</v>
      </c>
      <c r="D676" s="429">
        <v>6379</v>
      </c>
      <c r="E676" s="63">
        <f t="shared" si="41"/>
        <v>0.23909295352323839</v>
      </c>
      <c r="F676" s="90">
        <f>SUM(F198:F199)+SUM(F294:F308)+SUM(F423:F424)+SUM(F427:F428)+SUM(F480:F481)+F530+F536+F538+F543+SUM(F566:F567)</f>
        <v>0</v>
      </c>
      <c r="G676" s="315">
        <f>SUM(G198:G199)+SUM(G294:G308)+SUM(G423:G424)+SUM(G427:G428)+SUM(G480:G481)+G530+G536+G538+G543+SUM(G566:G567)</f>
        <v>0</v>
      </c>
      <c r="H676" s="124">
        <f>SUM(H198:H199)+SUM(H294:H308)+SUM(H423:H424)+SUM(H427:H428)+SUM(H480:H481)+H530+H536+H538+H543+SUM(H566:H567)</f>
        <v>0</v>
      </c>
    </row>
    <row r="677" spans="1:8" ht="13" x14ac:dyDescent="0.3">
      <c r="A677" s="30"/>
      <c r="B677" s="27" t="s">
        <v>777</v>
      </c>
      <c r="C677" s="702">
        <v>7385</v>
      </c>
      <c r="D677" s="702">
        <v>1945</v>
      </c>
      <c r="E677" s="63">
        <f t="shared" si="41"/>
        <v>0.26337169939065674</v>
      </c>
      <c r="F677" s="90">
        <f>SUM(F286:F293)+F535</f>
        <v>0</v>
      </c>
      <c r="G677" s="315">
        <f t="shared" ref="G677:H677" si="60">SUM(G286:G293)+G535</f>
        <v>0</v>
      </c>
      <c r="H677" s="124">
        <f t="shared" si="60"/>
        <v>0</v>
      </c>
    </row>
    <row r="678" spans="1:8" ht="13" x14ac:dyDescent="0.3">
      <c r="A678" s="30"/>
      <c r="B678" s="27" t="s">
        <v>735</v>
      </c>
      <c r="C678" s="429">
        <v>4110</v>
      </c>
      <c r="D678" s="429">
        <v>902</v>
      </c>
      <c r="E678" s="63">
        <f t="shared" si="41"/>
        <v>0.21946472019464719</v>
      </c>
      <c r="F678" s="90">
        <f>SUM(F500:F503)+F422</f>
        <v>230</v>
      </c>
      <c r="G678" s="315">
        <f t="shared" ref="G678:H678" si="61">SUM(G500:G503)+G422</f>
        <v>164</v>
      </c>
      <c r="H678" s="124">
        <f t="shared" si="61"/>
        <v>379</v>
      </c>
    </row>
    <row r="679" spans="1:8" ht="13" x14ac:dyDescent="0.3">
      <c r="A679" s="30"/>
      <c r="B679" s="27" t="s">
        <v>743</v>
      </c>
      <c r="C679" s="702">
        <v>26715</v>
      </c>
      <c r="D679" s="429">
        <v>9882</v>
      </c>
      <c r="E679" s="63">
        <f t="shared" si="41"/>
        <v>0.36990454800673778</v>
      </c>
      <c r="F679" s="90">
        <f>SUM(F194:F204)+F239+F241+SUM(F254:F262)+F425+SUM(F538:F539)+F544+F547+F550+SUM(F552:F558)+F560</f>
        <v>0</v>
      </c>
      <c r="G679" s="315">
        <f>SUM(G194:G204)+G239+G241+SUM(G254:G262)+G425+SUM(G538:G539)+G544+G547+G550+SUM(G552:G558)+G560</f>
        <v>0</v>
      </c>
      <c r="H679" s="124">
        <f>SUM(H194:H204)+H239+H241+SUM(H254:H262)+H425+SUM(H538:H539)+H544+H547+H550+SUM(H552:H558)+H560</f>
        <v>0</v>
      </c>
    </row>
    <row r="680" spans="1:8" ht="13" x14ac:dyDescent="0.3">
      <c r="A680" s="30"/>
      <c r="B680" s="27" t="s">
        <v>35</v>
      </c>
      <c r="C680" s="702">
        <v>18893</v>
      </c>
      <c r="D680" s="429">
        <v>4676</v>
      </c>
      <c r="E680" s="63">
        <f t="shared" si="41"/>
        <v>0.24749907373101149</v>
      </c>
      <c r="F680" s="90">
        <f>SUM(F213:F217)+SUM(F219:F225)+F309+SUM(F474:F476)+SUM(F512:F514)+F528+F530+F534</f>
        <v>0</v>
      </c>
      <c r="G680" s="315">
        <f>SUM(G213:G217)+SUM(G219:G225)+G309+SUM(G474:G476)+SUM(G512:G514)+G528+G530+G534</f>
        <v>0</v>
      </c>
      <c r="H680" s="124">
        <f>SUM(H213:H217)+SUM(H219:H225)+H309+SUM(H474:H476)+SUM(H512:H514)+H528+H530+H534</f>
        <v>0</v>
      </c>
    </row>
    <row r="681" spans="1:8" ht="13" x14ac:dyDescent="0.3">
      <c r="A681" s="30"/>
      <c r="B681" s="27" t="s">
        <v>36</v>
      </c>
      <c r="C681" s="702">
        <v>6883</v>
      </c>
      <c r="D681" s="429">
        <v>3584</v>
      </c>
      <c r="E681" s="63">
        <f t="shared" si="41"/>
        <v>0.52070318175214292</v>
      </c>
      <c r="F681" s="90">
        <f>SUM(F309:F313)</f>
        <v>0</v>
      </c>
      <c r="G681" s="315">
        <f t="shared" ref="G681:H681" si="62">SUM(G309:G313)</f>
        <v>0</v>
      </c>
      <c r="H681" s="124">
        <f t="shared" si="62"/>
        <v>0</v>
      </c>
    </row>
    <row r="682" spans="1:8" ht="13" x14ac:dyDescent="0.3">
      <c r="A682" s="30"/>
      <c r="B682" s="27" t="s">
        <v>37</v>
      </c>
      <c r="C682" s="702">
        <v>8389</v>
      </c>
      <c r="D682" s="429">
        <v>2311</v>
      </c>
      <c r="E682" s="63">
        <f t="shared" si="41"/>
        <v>0.27547979496960306</v>
      </c>
      <c r="F682" s="90">
        <f>SUM(F150)+F508+F509+F520+F524+F525+SUM(F527:F529)+F532</f>
        <v>0</v>
      </c>
      <c r="G682" s="315">
        <f>SUM(G150)+G508+G509+G520+G524+G525+SUM(G527:G529)+G532</f>
        <v>0</v>
      </c>
      <c r="H682" s="124">
        <f>SUM(H150)+H508+H509+H520+H524+H525+SUM(H527:H529)+H532</f>
        <v>0</v>
      </c>
    </row>
    <row r="683" spans="1:8" ht="13" x14ac:dyDescent="0.3">
      <c r="A683" s="30"/>
      <c r="B683" s="27" t="s">
        <v>736</v>
      </c>
      <c r="C683" s="429">
        <v>35804</v>
      </c>
      <c r="D683" s="429">
        <v>14029</v>
      </c>
      <c r="E683" s="63">
        <f t="shared" si="41"/>
        <v>0.39182772874539157</v>
      </c>
      <c r="F683" s="90">
        <f>SUM(F318:F349)+SUM(F498:F499)</f>
        <v>0</v>
      </c>
      <c r="G683" s="315">
        <f t="shared" ref="G683:H683" si="63">SUM(G318:G349)+SUM(G498:G499)</f>
        <v>0</v>
      </c>
      <c r="H683" s="124">
        <f t="shared" si="63"/>
        <v>0</v>
      </c>
    </row>
    <row r="684" spans="1:8" ht="13" x14ac:dyDescent="0.3">
      <c r="A684" s="30"/>
      <c r="B684" s="27" t="s">
        <v>737</v>
      </c>
      <c r="C684" s="429">
        <v>2674</v>
      </c>
      <c r="D684" s="429">
        <v>363</v>
      </c>
      <c r="E684" s="63">
        <f t="shared" si="41"/>
        <v>0.13575168287210171</v>
      </c>
      <c r="F684" s="90">
        <f>SUM(F350)+SUM(F482:F483)</f>
        <v>0</v>
      </c>
      <c r="G684" s="315">
        <f t="shared" ref="G684:H684" si="64">SUM(G350)+SUM(G482:G483)</f>
        <v>0</v>
      </c>
      <c r="H684" s="124">
        <f t="shared" si="64"/>
        <v>0</v>
      </c>
    </row>
    <row r="685" spans="1:8" ht="13" x14ac:dyDescent="0.3">
      <c r="A685" s="30"/>
      <c r="B685" s="27" t="s">
        <v>738</v>
      </c>
      <c r="C685" s="702">
        <v>53225</v>
      </c>
      <c r="D685" s="429">
        <v>12179</v>
      </c>
      <c r="E685" s="63">
        <f t="shared" si="41"/>
        <v>0.22882104274307186</v>
      </c>
      <c r="F685" s="90">
        <f>SUM(F218)+F269+SUM(F351:F388)+F432+F433+F440+F441+F445+F446+F452+F454+F455+F461+F462+F464+F465+F468+F510+F526+F533</f>
        <v>0</v>
      </c>
      <c r="G685" s="315">
        <f>SUM(G218)+G269+SUM(G351:G388)+G432+G433+G440+G441+G445+G446+G452+G454+G455+G461+G462+G464+G465+G468+G510+G526+G533</f>
        <v>0</v>
      </c>
      <c r="H685" s="124">
        <f>SUM(H218)+H269+SUM(H351:H388)+H432+H433+H440+H441+H445+H446+H452+H454+H455+H461+H462+H464+H465+H468+H510+H526+H533</f>
        <v>0</v>
      </c>
    </row>
    <row r="686" spans="1:8" ht="13" x14ac:dyDescent="0.3">
      <c r="A686" s="30"/>
      <c r="B686" s="27" t="s">
        <v>832</v>
      </c>
      <c r="C686" s="702">
        <v>46536</v>
      </c>
      <c r="D686" s="429">
        <v>11637</v>
      </c>
      <c r="E686" s="63">
        <f t="shared" si="41"/>
        <v>0.25006446621970085</v>
      </c>
      <c r="F686" s="90">
        <f>SUM(F121)+SUM(F403:F421)+F431+SUM(F434:F437)+F439+SUM(F442:F444)+SUM(F446:F451)+SUM(F453:F454)+SUM(F456:F460)+F463+SUM(F467:F473)</f>
        <v>0</v>
      </c>
      <c r="G686" s="315">
        <f>SUM(G121)+SUM(G403:G421)+G431+SUM(G434:G437)+G439+SUM(G442:G444)+SUM(G446:G451)+SUM(G453:G454)+SUM(G456:G460)+G463+SUM(G467:G473)</f>
        <v>0</v>
      </c>
      <c r="H686" s="124">
        <f>SUM(H121)+SUM(H403:H421)+H431+SUM(H434:H437)+H439+SUM(H442:H444)+SUM(H446:H451)+SUM(H453:H454)+SUM(H456:H460)+H463+SUM(H467:H473)</f>
        <v>0</v>
      </c>
    </row>
    <row r="687" spans="1:8" ht="13" x14ac:dyDescent="0.3">
      <c r="A687" s="30"/>
      <c r="B687" s="27" t="s">
        <v>835</v>
      </c>
      <c r="C687" s="430">
        <v>18505</v>
      </c>
      <c r="D687" s="430">
        <v>3819</v>
      </c>
      <c r="E687" s="63">
        <f t="shared" si="41"/>
        <v>0.20637665495811944</v>
      </c>
      <c r="F687" s="90">
        <f>SUM(F226:F230)+SUM(F401:F402)+SUM(F477:F479)+SUM(F563:F565)</f>
        <v>0</v>
      </c>
      <c r="G687" s="315">
        <f>SUM(G226:G230)+SUM(G401:G402)+SUM(G477:G479)+SUM(G563:G565)</f>
        <v>0</v>
      </c>
      <c r="H687" s="124">
        <f>SUM(H226:H230)+SUM(H401:H402)+SUM(H477:H479)+SUM(H563:H565)</f>
        <v>0</v>
      </c>
    </row>
    <row r="688" spans="1:8" ht="13" x14ac:dyDescent="0.3">
      <c r="A688" s="30"/>
      <c r="B688" s="27" t="s">
        <v>39</v>
      </c>
      <c r="C688" s="430">
        <v>12008</v>
      </c>
      <c r="D688" s="430">
        <f>SUM(D486:D497)</f>
        <v>2908</v>
      </c>
      <c r="E688" s="63">
        <f t="shared" si="41"/>
        <v>0.24217188540972684</v>
      </c>
      <c r="F688" s="90">
        <f>SUM(F486:F497)</f>
        <v>0</v>
      </c>
      <c r="G688" s="315">
        <f t="shared" ref="G688:H688" si="65">SUM(G486:G497)</f>
        <v>0</v>
      </c>
      <c r="H688" s="124">
        <f t="shared" si="65"/>
        <v>0</v>
      </c>
    </row>
    <row r="689" spans="1:8" ht="13" x14ac:dyDescent="0.3">
      <c r="A689" s="30"/>
      <c r="B689" s="23" t="s">
        <v>40</v>
      </c>
      <c r="C689" s="430">
        <v>2744</v>
      </c>
      <c r="D689" s="703">
        <f>SUM(D477:D479)</f>
        <v>710</v>
      </c>
      <c r="E689" s="63">
        <f t="shared" si="41"/>
        <v>0.25874635568513121</v>
      </c>
      <c r="F689" s="102">
        <f>SUM(F477:F479)</f>
        <v>0</v>
      </c>
      <c r="G689" s="385">
        <f t="shared" ref="G689:H689" si="66">SUM(G477:G479)</f>
        <v>0</v>
      </c>
      <c r="H689" s="125">
        <f t="shared" si="66"/>
        <v>0</v>
      </c>
    </row>
    <row r="690" spans="1:8" ht="13.5" thickBot="1" x14ac:dyDescent="0.35">
      <c r="A690" s="58"/>
      <c r="B690" s="59" t="s">
        <v>41</v>
      </c>
      <c r="C690" s="431">
        <v>8071</v>
      </c>
      <c r="D690" s="707">
        <f>SUM(D490:D497)</f>
        <v>2151</v>
      </c>
      <c r="E690" s="65">
        <f t="shared" si="41"/>
        <v>0.26650972618015117</v>
      </c>
      <c r="F690" s="130">
        <f>SUM(F490:F497)</f>
        <v>0</v>
      </c>
      <c r="G690" s="387">
        <f t="shared" ref="G690:H690" si="67">SUM(G490:G497)</f>
        <v>0</v>
      </c>
      <c r="H690" s="131">
        <f t="shared" si="67"/>
        <v>0</v>
      </c>
    </row>
    <row r="691" spans="1:8" ht="13" thickTop="1" x14ac:dyDescent="0.25"/>
  </sheetData>
  <mergeCells count="3">
    <mergeCell ref="A1:E2"/>
    <mergeCell ref="F2:H2"/>
    <mergeCell ref="F1:H1"/>
  </mergeCells>
  <pageMargins left="0.32" right="0.38" top="0.75" bottom="0.75" header="0.3" footer="0.3"/>
  <pageSetup paperSize="5" orientation="landscape" r:id="rId1"/>
  <headerFooter>
    <oddFooter>&amp;C&amp;"Californian FB,Italic"(Pg. &amp;P of &amp;N)</oddFooter>
  </headerFooter>
  <ignoredErrors>
    <ignoredError sqref="C572:C599 C600:C615 C616:C618 D572:D596 D597:D618 D647:D665 F573:G594 F595:G617 F647:G690 H590:H632 H647:H690 D688:D690 C620:C632 D620:D632 D672" formulaRange="1"/>
    <ignoredError sqref="E688:E690 E675:E678 E572:E619 E620:E632" formula="1" formulaRange="1"/>
    <ignoredError sqref="E687 E683:E684 E672 E647:E665 E568" formula="1"/>
    <ignoredError sqref="C633:C646 D633:D646 F618:G646 H633:H646" formulaRange="1" unlockedFormula="1"/>
    <ignoredError sqref="E633:E634 E635:E646" formula="1" formulaRange="1" unlockedFormula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5DA7A7-7EF7-404F-819D-57DE435DA89F}">
  <dimension ref="A1:AP225"/>
  <sheetViews>
    <sheetView workbookViewId="0">
      <pane xSplit="6390" ySplit="2650" topLeftCell="F4"/>
      <selection sqref="A1:E2"/>
      <selection pane="topRight" activeCell="U1" sqref="U1"/>
      <selection pane="bottomLeft" activeCell="D196" sqref="D196"/>
      <selection pane="bottomRight" activeCell="AQ196" sqref="AQ196"/>
    </sheetView>
  </sheetViews>
  <sheetFormatPr defaultRowHeight="12.5" x14ac:dyDescent="0.25"/>
  <cols>
    <col min="1" max="1" width="6.54296875" customWidth="1"/>
    <col min="2" max="2" width="20.26953125" customWidth="1"/>
    <col min="3" max="3" width="9.7265625" style="433" customWidth="1"/>
    <col min="4" max="4" width="9.1796875" style="432"/>
    <col min="6" max="42" width="11.54296875" customWidth="1"/>
    <col min="43" max="43" width="11.453125" customWidth="1"/>
  </cols>
  <sheetData>
    <row r="1" spans="1:42" ht="26.25" customHeight="1" thickTop="1" thickBot="1" x14ac:dyDescent="0.3">
      <c r="A1" s="493" t="s">
        <v>846</v>
      </c>
      <c r="B1" s="494"/>
      <c r="C1" s="494"/>
      <c r="D1" s="494"/>
      <c r="E1" s="495"/>
      <c r="F1" s="505" t="s">
        <v>844</v>
      </c>
      <c r="G1" s="506"/>
      <c r="H1" s="506"/>
      <c r="I1" s="506"/>
      <c r="J1" s="506"/>
      <c r="K1" s="506"/>
      <c r="L1" s="506"/>
      <c r="M1" s="506"/>
      <c r="N1" s="506"/>
      <c r="O1" s="506"/>
      <c r="P1" s="506"/>
      <c r="Q1" s="506"/>
      <c r="R1" s="506"/>
      <c r="S1" s="506"/>
      <c r="T1" s="506"/>
      <c r="U1" s="506"/>
      <c r="V1" s="506"/>
      <c r="W1" s="506"/>
      <c r="X1" s="506"/>
      <c r="Y1" s="506"/>
      <c r="Z1" s="506"/>
      <c r="AA1" s="506"/>
      <c r="AB1" s="506"/>
      <c r="AC1" s="506"/>
      <c r="AD1" s="506"/>
      <c r="AE1" s="506"/>
      <c r="AF1" s="506"/>
      <c r="AG1" s="506"/>
      <c r="AH1" s="506"/>
      <c r="AI1" s="506"/>
      <c r="AJ1" s="506"/>
      <c r="AK1" s="506"/>
      <c r="AL1" s="506"/>
      <c r="AM1" s="506"/>
      <c r="AN1" s="506"/>
      <c r="AO1" s="506"/>
      <c r="AP1" s="507"/>
    </row>
    <row r="2" spans="1:42" ht="61.5" customHeight="1" thickTop="1" thickBot="1" x14ac:dyDescent="0.3">
      <c r="A2" s="496"/>
      <c r="B2" s="497"/>
      <c r="C2" s="497"/>
      <c r="D2" s="497"/>
      <c r="E2" s="498"/>
      <c r="F2" s="499" t="s">
        <v>959</v>
      </c>
      <c r="G2" s="501"/>
      <c r="H2" s="499" t="s">
        <v>960</v>
      </c>
      <c r="I2" s="500"/>
      <c r="J2" s="500"/>
      <c r="K2" s="500"/>
      <c r="L2" s="500"/>
      <c r="M2" s="500"/>
      <c r="N2" s="500"/>
      <c r="O2" s="500"/>
      <c r="P2" s="500"/>
      <c r="Q2" s="500"/>
      <c r="R2" s="500"/>
      <c r="S2" s="500"/>
      <c r="T2" s="500"/>
      <c r="U2" s="500"/>
      <c r="V2" s="500"/>
      <c r="W2" s="500"/>
      <c r="X2" s="500"/>
      <c r="Y2" s="500"/>
      <c r="Z2" s="500"/>
      <c r="AA2" s="500"/>
      <c r="AB2" s="500"/>
      <c r="AC2" s="500"/>
      <c r="AD2" s="500"/>
      <c r="AE2" s="500"/>
      <c r="AF2" s="500"/>
      <c r="AG2" s="500"/>
      <c r="AH2" s="500"/>
      <c r="AI2" s="500"/>
      <c r="AJ2" s="500"/>
      <c r="AK2" s="500"/>
      <c r="AL2" s="500"/>
      <c r="AM2" s="500"/>
      <c r="AN2" s="500"/>
      <c r="AO2" s="500"/>
      <c r="AP2" s="501"/>
    </row>
    <row r="3" spans="1:42" s="137" customFormat="1" ht="32.5" thickTop="1" thickBot="1" x14ac:dyDescent="0.3">
      <c r="A3" s="132" t="s">
        <v>107</v>
      </c>
      <c r="B3" s="133" t="s">
        <v>108</v>
      </c>
      <c r="C3" s="134" t="s">
        <v>109</v>
      </c>
      <c r="D3" s="135" t="s">
        <v>110</v>
      </c>
      <c r="E3" s="136" t="s">
        <v>111</v>
      </c>
      <c r="F3" s="182" t="s">
        <v>1395</v>
      </c>
      <c r="G3" s="181" t="s">
        <v>1396</v>
      </c>
      <c r="H3" s="182" t="s">
        <v>1397</v>
      </c>
      <c r="I3" s="183" t="s">
        <v>1215</v>
      </c>
      <c r="J3" s="426" t="s">
        <v>1216</v>
      </c>
      <c r="K3" s="426" t="s">
        <v>1217</v>
      </c>
      <c r="L3" s="426" t="s">
        <v>1218</v>
      </c>
      <c r="M3" s="183" t="s">
        <v>845</v>
      </c>
      <c r="N3" s="426" t="s">
        <v>1398</v>
      </c>
      <c r="O3" s="426" t="s">
        <v>1399</v>
      </c>
      <c r="P3" s="426" t="s">
        <v>1400</v>
      </c>
      <c r="Q3" s="426" t="s">
        <v>1401</v>
      </c>
      <c r="R3" s="426" t="s">
        <v>1219</v>
      </c>
      <c r="S3" s="426" t="s">
        <v>930</v>
      </c>
      <c r="T3" s="183" t="s">
        <v>900</v>
      </c>
      <c r="U3" s="425" t="s">
        <v>1402</v>
      </c>
      <c r="V3" s="425" t="s">
        <v>1403</v>
      </c>
      <c r="W3" s="425" t="s">
        <v>1404</v>
      </c>
      <c r="X3" s="425" t="s">
        <v>1405</v>
      </c>
      <c r="Y3" s="425" t="s">
        <v>1406</v>
      </c>
      <c r="Z3" s="425" t="s">
        <v>1407</v>
      </c>
      <c r="AA3" s="425" t="s">
        <v>908</v>
      </c>
      <c r="AB3" s="425" t="s">
        <v>931</v>
      </c>
      <c r="AC3" s="425" t="s">
        <v>1408</v>
      </c>
      <c r="AD3" s="425" t="s">
        <v>932</v>
      </c>
      <c r="AE3" s="425" t="s">
        <v>933</v>
      </c>
      <c r="AF3" s="425" t="s">
        <v>1409</v>
      </c>
      <c r="AG3" s="425" t="s">
        <v>1220</v>
      </c>
      <c r="AH3" s="425" t="s">
        <v>1411</v>
      </c>
      <c r="AI3" s="425" t="s">
        <v>1221</v>
      </c>
      <c r="AJ3" s="425" t="s">
        <v>1410</v>
      </c>
      <c r="AK3" s="425" t="s">
        <v>973</v>
      </c>
      <c r="AL3" s="425" t="s">
        <v>1222</v>
      </c>
      <c r="AM3" s="425" t="s">
        <v>1223</v>
      </c>
      <c r="AN3" s="425" t="s">
        <v>974</v>
      </c>
      <c r="AO3" s="425" t="s">
        <v>1412</v>
      </c>
      <c r="AP3" s="181" t="s">
        <v>909</v>
      </c>
    </row>
    <row r="4" spans="1:42" ht="13.5" thickTop="1" x14ac:dyDescent="0.3">
      <c r="A4" s="50">
        <v>101</v>
      </c>
      <c r="B4" s="51" t="s">
        <v>146</v>
      </c>
      <c r="C4" s="491">
        <v>312</v>
      </c>
      <c r="D4" s="97">
        <v>84</v>
      </c>
      <c r="E4" s="62">
        <f>SUM(D4/C4)</f>
        <v>0.26923076923076922</v>
      </c>
      <c r="F4" s="116">
        <v>57</v>
      </c>
      <c r="G4" s="117">
        <v>25</v>
      </c>
      <c r="H4" s="116">
        <v>1</v>
      </c>
      <c r="I4" s="116">
        <v>47</v>
      </c>
      <c r="J4" s="116">
        <v>7</v>
      </c>
      <c r="K4" s="116">
        <v>4</v>
      </c>
      <c r="L4" s="116">
        <v>19</v>
      </c>
      <c r="M4" s="116">
        <v>15</v>
      </c>
      <c r="N4" s="116">
        <v>24</v>
      </c>
      <c r="O4" s="116">
        <v>14</v>
      </c>
      <c r="P4" s="116">
        <v>7</v>
      </c>
      <c r="Q4" s="116">
        <v>8</v>
      </c>
      <c r="R4" s="116">
        <v>45</v>
      </c>
      <c r="S4" s="116">
        <v>4</v>
      </c>
      <c r="T4" s="116">
        <v>11</v>
      </c>
      <c r="U4" s="116">
        <v>12</v>
      </c>
      <c r="V4" s="116">
        <v>1</v>
      </c>
      <c r="W4" s="116">
        <v>1</v>
      </c>
      <c r="X4" s="116">
        <v>1</v>
      </c>
      <c r="Y4" s="116">
        <v>2</v>
      </c>
      <c r="Z4" s="116">
        <v>13</v>
      </c>
      <c r="AA4" s="116">
        <v>17</v>
      </c>
      <c r="AB4" s="116">
        <v>24</v>
      </c>
      <c r="AC4" s="116">
        <v>58</v>
      </c>
      <c r="AD4" s="116">
        <v>6</v>
      </c>
      <c r="AE4" s="116">
        <v>19</v>
      </c>
      <c r="AF4" s="116">
        <v>4</v>
      </c>
      <c r="AG4" s="116">
        <v>0</v>
      </c>
      <c r="AH4" s="116">
        <v>11</v>
      </c>
      <c r="AI4" s="116">
        <v>14</v>
      </c>
      <c r="AJ4" s="116">
        <v>14</v>
      </c>
      <c r="AK4" s="116">
        <v>1</v>
      </c>
      <c r="AL4" s="116">
        <v>1</v>
      </c>
      <c r="AM4" s="116">
        <v>8</v>
      </c>
      <c r="AN4" s="116">
        <v>52</v>
      </c>
      <c r="AO4" s="116">
        <v>21</v>
      </c>
      <c r="AP4" s="117">
        <v>12</v>
      </c>
    </row>
    <row r="5" spans="1:42" ht="13" x14ac:dyDescent="0.3">
      <c r="A5" s="10">
        <v>102</v>
      </c>
      <c r="B5" s="11" t="s">
        <v>147</v>
      </c>
      <c r="C5" s="492">
        <v>1287</v>
      </c>
      <c r="D5" s="95">
        <v>507</v>
      </c>
      <c r="E5" s="63">
        <f t="shared" ref="E5:E69" si="0">SUM(D5/C5)</f>
        <v>0.39393939393939392</v>
      </c>
      <c r="F5" s="100">
        <v>211</v>
      </c>
      <c r="G5" s="118">
        <v>274</v>
      </c>
      <c r="H5" s="100">
        <v>18</v>
      </c>
      <c r="I5" s="100">
        <v>181</v>
      </c>
      <c r="J5" s="100">
        <v>119</v>
      </c>
      <c r="K5" s="100">
        <v>43</v>
      </c>
      <c r="L5" s="100">
        <v>201</v>
      </c>
      <c r="M5" s="100">
        <v>135</v>
      </c>
      <c r="N5" s="100">
        <v>169</v>
      </c>
      <c r="O5" s="100">
        <v>65</v>
      </c>
      <c r="P5" s="100">
        <v>45</v>
      </c>
      <c r="Q5" s="100">
        <v>78</v>
      </c>
      <c r="R5" s="100">
        <v>162</v>
      </c>
      <c r="S5" s="100">
        <v>57</v>
      </c>
      <c r="T5" s="100">
        <v>57</v>
      </c>
      <c r="U5" s="100">
        <v>188</v>
      </c>
      <c r="V5" s="100">
        <v>14</v>
      </c>
      <c r="W5" s="100">
        <v>11</v>
      </c>
      <c r="X5" s="100">
        <v>48</v>
      </c>
      <c r="Y5" s="100">
        <v>33</v>
      </c>
      <c r="Z5" s="100">
        <v>175</v>
      </c>
      <c r="AA5" s="100">
        <v>160</v>
      </c>
      <c r="AB5" s="100">
        <v>230</v>
      </c>
      <c r="AC5" s="100">
        <v>224</v>
      </c>
      <c r="AD5" s="100">
        <v>39</v>
      </c>
      <c r="AE5" s="100">
        <v>254</v>
      </c>
      <c r="AF5" s="100">
        <v>31</v>
      </c>
      <c r="AG5" s="100">
        <v>20</v>
      </c>
      <c r="AH5" s="100">
        <v>109</v>
      </c>
      <c r="AI5" s="100">
        <v>172</v>
      </c>
      <c r="AJ5" s="100">
        <v>167</v>
      </c>
      <c r="AK5" s="100">
        <v>12</v>
      </c>
      <c r="AL5" s="100">
        <v>17</v>
      </c>
      <c r="AM5" s="100">
        <v>48</v>
      </c>
      <c r="AN5" s="100">
        <v>176</v>
      </c>
      <c r="AO5" s="100">
        <v>116</v>
      </c>
      <c r="AP5" s="118">
        <v>60</v>
      </c>
    </row>
    <row r="6" spans="1:42" ht="13" x14ac:dyDescent="0.3">
      <c r="A6" s="10">
        <v>103</v>
      </c>
      <c r="B6" s="11" t="s">
        <v>148</v>
      </c>
      <c r="C6" s="492">
        <v>1211</v>
      </c>
      <c r="D6" s="95">
        <v>309</v>
      </c>
      <c r="E6" s="63">
        <f t="shared" si="0"/>
        <v>0.25516102394715112</v>
      </c>
      <c r="F6" s="100">
        <v>99</v>
      </c>
      <c r="G6" s="118">
        <v>200</v>
      </c>
      <c r="H6" s="100">
        <v>22</v>
      </c>
      <c r="I6" s="100">
        <v>76</v>
      </c>
      <c r="J6" s="100">
        <v>103</v>
      </c>
      <c r="K6" s="100">
        <v>39</v>
      </c>
      <c r="L6" s="100">
        <v>134</v>
      </c>
      <c r="M6" s="100">
        <v>126</v>
      </c>
      <c r="N6" s="100">
        <v>78</v>
      </c>
      <c r="O6" s="100">
        <v>57</v>
      </c>
      <c r="P6" s="100">
        <v>24</v>
      </c>
      <c r="Q6" s="100">
        <v>78</v>
      </c>
      <c r="R6" s="100">
        <v>75</v>
      </c>
      <c r="S6" s="100">
        <v>28</v>
      </c>
      <c r="T6" s="100">
        <v>22</v>
      </c>
      <c r="U6" s="100">
        <v>136</v>
      </c>
      <c r="V6" s="100">
        <v>9</v>
      </c>
      <c r="W6" s="100">
        <v>10</v>
      </c>
      <c r="X6" s="100">
        <v>41</v>
      </c>
      <c r="Y6" s="100">
        <v>24</v>
      </c>
      <c r="Z6" s="100">
        <v>108</v>
      </c>
      <c r="AA6" s="100">
        <v>90</v>
      </c>
      <c r="AB6" s="100">
        <v>135</v>
      </c>
      <c r="AC6" s="100">
        <v>123</v>
      </c>
      <c r="AD6" s="100">
        <v>16</v>
      </c>
      <c r="AE6" s="100">
        <v>173</v>
      </c>
      <c r="AF6" s="100">
        <v>10</v>
      </c>
      <c r="AG6" s="100">
        <v>11</v>
      </c>
      <c r="AH6" s="100">
        <v>73</v>
      </c>
      <c r="AI6" s="100">
        <v>121</v>
      </c>
      <c r="AJ6" s="100">
        <v>110</v>
      </c>
      <c r="AK6" s="100">
        <v>10</v>
      </c>
      <c r="AL6" s="100">
        <v>15</v>
      </c>
      <c r="AM6" s="100">
        <v>22</v>
      </c>
      <c r="AN6" s="100">
        <v>97</v>
      </c>
      <c r="AO6" s="100">
        <v>75</v>
      </c>
      <c r="AP6" s="118">
        <v>30</v>
      </c>
    </row>
    <row r="7" spans="1:42" ht="13" x14ac:dyDescent="0.3">
      <c r="A7" s="10">
        <v>104</v>
      </c>
      <c r="B7" s="11" t="s">
        <v>149</v>
      </c>
      <c r="C7" s="492">
        <v>784</v>
      </c>
      <c r="D7" s="95">
        <v>219</v>
      </c>
      <c r="E7" s="63">
        <f t="shared" si="0"/>
        <v>0.27933673469387754</v>
      </c>
      <c r="F7" s="100">
        <v>90</v>
      </c>
      <c r="G7" s="118">
        <v>120</v>
      </c>
      <c r="H7" s="100">
        <v>12</v>
      </c>
      <c r="I7" s="100">
        <v>54</v>
      </c>
      <c r="J7" s="100">
        <v>24</v>
      </c>
      <c r="K7" s="100">
        <v>24</v>
      </c>
      <c r="L7" s="100">
        <v>76</v>
      </c>
      <c r="M7" s="100">
        <v>53</v>
      </c>
      <c r="N7" s="100">
        <v>68</v>
      </c>
      <c r="O7" s="100">
        <v>31</v>
      </c>
      <c r="P7" s="100">
        <v>28</v>
      </c>
      <c r="Q7" s="100">
        <v>25</v>
      </c>
      <c r="R7" s="100">
        <v>62</v>
      </c>
      <c r="S7" s="100">
        <v>22</v>
      </c>
      <c r="T7" s="100">
        <v>25</v>
      </c>
      <c r="U7" s="100">
        <v>91</v>
      </c>
      <c r="V7" s="100">
        <v>3</v>
      </c>
      <c r="W7" s="100">
        <v>7</v>
      </c>
      <c r="X7" s="100">
        <v>19</v>
      </c>
      <c r="Y7" s="100">
        <v>15</v>
      </c>
      <c r="Z7" s="100">
        <v>78</v>
      </c>
      <c r="AA7" s="100">
        <v>62</v>
      </c>
      <c r="AB7" s="100">
        <v>95</v>
      </c>
      <c r="AC7" s="100">
        <v>90</v>
      </c>
      <c r="AD7" s="100">
        <v>12</v>
      </c>
      <c r="AE7" s="100">
        <v>99</v>
      </c>
      <c r="AF7" s="100">
        <v>8</v>
      </c>
      <c r="AG7" s="100">
        <v>14</v>
      </c>
      <c r="AH7" s="100">
        <v>63</v>
      </c>
      <c r="AI7" s="100">
        <v>75</v>
      </c>
      <c r="AJ7" s="100">
        <v>70</v>
      </c>
      <c r="AK7" s="100">
        <v>9</v>
      </c>
      <c r="AL7" s="100">
        <v>8</v>
      </c>
      <c r="AM7" s="100">
        <v>16</v>
      </c>
      <c r="AN7" s="100">
        <v>69</v>
      </c>
      <c r="AO7" s="100">
        <v>41</v>
      </c>
      <c r="AP7" s="118">
        <v>39</v>
      </c>
    </row>
    <row r="8" spans="1:42" ht="13" x14ac:dyDescent="0.3">
      <c r="A8" s="10">
        <v>105</v>
      </c>
      <c r="B8" s="11" t="s">
        <v>150</v>
      </c>
      <c r="C8" s="492">
        <v>1302</v>
      </c>
      <c r="D8" s="95">
        <v>294</v>
      </c>
      <c r="E8" s="63">
        <f t="shared" si="0"/>
        <v>0.22580645161290322</v>
      </c>
      <c r="F8" s="100">
        <v>133</v>
      </c>
      <c r="G8" s="118">
        <v>152</v>
      </c>
      <c r="H8" s="100">
        <v>16</v>
      </c>
      <c r="I8" s="100">
        <v>102</v>
      </c>
      <c r="J8" s="100">
        <v>49</v>
      </c>
      <c r="K8" s="100">
        <v>27</v>
      </c>
      <c r="L8" s="100">
        <v>114</v>
      </c>
      <c r="M8" s="100">
        <v>71</v>
      </c>
      <c r="N8" s="100">
        <v>96</v>
      </c>
      <c r="O8" s="100">
        <v>25</v>
      </c>
      <c r="P8" s="100">
        <v>28</v>
      </c>
      <c r="Q8" s="100">
        <v>45</v>
      </c>
      <c r="R8" s="100">
        <v>94</v>
      </c>
      <c r="S8" s="100">
        <v>23</v>
      </c>
      <c r="T8" s="100">
        <v>24</v>
      </c>
      <c r="U8" s="100">
        <v>121</v>
      </c>
      <c r="V8" s="100">
        <v>7</v>
      </c>
      <c r="W8" s="100">
        <v>6</v>
      </c>
      <c r="X8" s="100">
        <v>12</v>
      </c>
      <c r="Y8" s="100">
        <v>28</v>
      </c>
      <c r="Z8" s="100">
        <v>101</v>
      </c>
      <c r="AA8" s="100">
        <v>91</v>
      </c>
      <c r="AB8" s="100">
        <v>111</v>
      </c>
      <c r="AC8" s="100">
        <v>133</v>
      </c>
      <c r="AD8" s="100">
        <v>15</v>
      </c>
      <c r="AE8" s="100">
        <v>130</v>
      </c>
      <c r="AF8" s="100">
        <v>11</v>
      </c>
      <c r="AG8" s="100">
        <v>18</v>
      </c>
      <c r="AH8" s="100">
        <v>71</v>
      </c>
      <c r="AI8" s="100">
        <v>103</v>
      </c>
      <c r="AJ8" s="100">
        <v>100</v>
      </c>
      <c r="AK8" s="100">
        <v>17</v>
      </c>
      <c r="AL8" s="100">
        <v>8</v>
      </c>
      <c r="AM8" s="100">
        <v>15</v>
      </c>
      <c r="AN8" s="100">
        <v>104</v>
      </c>
      <c r="AO8" s="100">
        <v>75</v>
      </c>
      <c r="AP8" s="118">
        <v>37</v>
      </c>
    </row>
    <row r="9" spans="1:42" ht="13" x14ac:dyDescent="0.3">
      <c r="A9" s="10">
        <v>106</v>
      </c>
      <c r="B9" s="11" t="s">
        <v>151</v>
      </c>
      <c r="C9" s="492">
        <v>1179</v>
      </c>
      <c r="D9" s="95">
        <v>472</v>
      </c>
      <c r="E9" s="63">
        <f t="shared" si="0"/>
        <v>0.40033927056827823</v>
      </c>
      <c r="F9" s="100">
        <v>220</v>
      </c>
      <c r="G9" s="118">
        <v>240</v>
      </c>
      <c r="H9" s="100">
        <v>18</v>
      </c>
      <c r="I9" s="100">
        <v>155</v>
      </c>
      <c r="J9" s="100">
        <v>121</v>
      </c>
      <c r="K9" s="100">
        <v>33</v>
      </c>
      <c r="L9" s="100">
        <v>163</v>
      </c>
      <c r="M9" s="100">
        <v>90</v>
      </c>
      <c r="N9" s="100">
        <v>180</v>
      </c>
      <c r="O9" s="100">
        <v>74</v>
      </c>
      <c r="P9" s="100">
        <v>36</v>
      </c>
      <c r="Q9" s="100">
        <v>55</v>
      </c>
      <c r="R9" s="100">
        <v>159</v>
      </c>
      <c r="S9" s="100">
        <v>25</v>
      </c>
      <c r="T9" s="100">
        <v>57</v>
      </c>
      <c r="U9" s="100">
        <v>174</v>
      </c>
      <c r="V9" s="100">
        <v>10</v>
      </c>
      <c r="W9" s="100">
        <v>15</v>
      </c>
      <c r="X9" s="100">
        <v>16</v>
      </c>
      <c r="Y9" s="100">
        <v>17</v>
      </c>
      <c r="Z9" s="100">
        <v>146</v>
      </c>
      <c r="AA9" s="100">
        <v>152</v>
      </c>
      <c r="AB9" s="100">
        <v>187</v>
      </c>
      <c r="AC9" s="100">
        <v>218</v>
      </c>
      <c r="AD9" s="100">
        <v>23</v>
      </c>
      <c r="AE9" s="100">
        <v>241</v>
      </c>
      <c r="AF9" s="100">
        <v>8</v>
      </c>
      <c r="AG9" s="100">
        <v>14</v>
      </c>
      <c r="AH9" s="100">
        <v>120</v>
      </c>
      <c r="AI9" s="100">
        <v>151</v>
      </c>
      <c r="AJ9" s="100">
        <v>164</v>
      </c>
      <c r="AK9" s="100">
        <v>19</v>
      </c>
      <c r="AL9" s="100">
        <v>18</v>
      </c>
      <c r="AM9" s="100">
        <v>24</v>
      </c>
      <c r="AN9" s="100">
        <v>177</v>
      </c>
      <c r="AO9" s="100">
        <v>120</v>
      </c>
      <c r="AP9" s="118">
        <v>46</v>
      </c>
    </row>
    <row r="10" spans="1:42" ht="13" x14ac:dyDescent="0.3">
      <c r="A10" s="10">
        <v>107</v>
      </c>
      <c r="B10" s="11" t="s">
        <v>152</v>
      </c>
      <c r="C10" s="492">
        <v>1000</v>
      </c>
      <c r="D10" s="95">
        <v>337</v>
      </c>
      <c r="E10" s="63">
        <f t="shared" si="0"/>
        <v>0.33700000000000002</v>
      </c>
      <c r="F10" s="100">
        <v>150</v>
      </c>
      <c r="G10" s="118">
        <v>177</v>
      </c>
      <c r="H10" s="100">
        <v>11</v>
      </c>
      <c r="I10" s="100">
        <v>112</v>
      </c>
      <c r="J10" s="100">
        <v>66</v>
      </c>
      <c r="K10" s="100">
        <v>34</v>
      </c>
      <c r="L10" s="100">
        <v>93</v>
      </c>
      <c r="M10" s="100">
        <v>101</v>
      </c>
      <c r="N10" s="100">
        <v>115</v>
      </c>
      <c r="O10" s="100">
        <v>47</v>
      </c>
      <c r="P10" s="100">
        <v>33</v>
      </c>
      <c r="Q10" s="100">
        <v>53</v>
      </c>
      <c r="R10" s="100">
        <v>119</v>
      </c>
      <c r="S10" s="100">
        <v>30</v>
      </c>
      <c r="T10" s="100">
        <v>32</v>
      </c>
      <c r="U10" s="100">
        <v>103</v>
      </c>
      <c r="V10" s="100">
        <v>14</v>
      </c>
      <c r="W10" s="100">
        <v>7</v>
      </c>
      <c r="X10" s="100">
        <v>21</v>
      </c>
      <c r="Y10" s="100">
        <v>29</v>
      </c>
      <c r="Z10" s="100">
        <v>99</v>
      </c>
      <c r="AA10" s="100">
        <v>96</v>
      </c>
      <c r="AB10" s="100">
        <v>128</v>
      </c>
      <c r="AC10" s="100">
        <v>156</v>
      </c>
      <c r="AD10" s="100">
        <v>16</v>
      </c>
      <c r="AE10" s="100">
        <v>148</v>
      </c>
      <c r="AF10" s="100">
        <v>13</v>
      </c>
      <c r="AG10" s="100">
        <v>17</v>
      </c>
      <c r="AH10" s="100">
        <v>70</v>
      </c>
      <c r="AI10" s="100">
        <v>104</v>
      </c>
      <c r="AJ10" s="100">
        <v>105</v>
      </c>
      <c r="AK10" s="100">
        <v>22</v>
      </c>
      <c r="AL10" s="100">
        <v>9</v>
      </c>
      <c r="AM10" s="100">
        <v>22</v>
      </c>
      <c r="AN10" s="100">
        <v>131</v>
      </c>
      <c r="AO10" s="100">
        <v>91</v>
      </c>
      <c r="AP10" s="118">
        <v>42</v>
      </c>
    </row>
    <row r="11" spans="1:42" ht="13" x14ac:dyDescent="0.3">
      <c r="A11" s="10">
        <v>108</v>
      </c>
      <c r="B11" s="11" t="s">
        <v>153</v>
      </c>
      <c r="C11" s="492">
        <v>716</v>
      </c>
      <c r="D11" s="95">
        <v>252</v>
      </c>
      <c r="E11" s="63">
        <f t="shared" si="0"/>
        <v>0.35195530726256985</v>
      </c>
      <c r="F11" s="100">
        <v>111</v>
      </c>
      <c r="G11" s="118">
        <v>134</v>
      </c>
      <c r="H11" s="100">
        <v>8</v>
      </c>
      <c r="I11" s="100">
        <v>87</v>
      </c>
      <c r="J11" s="100">
        <v>52</v>
      </c>
      <c r="K11" s="100">
        <v>8</v>
      </c>
      <c r="L11" s="100">
        <v>78</v>
      </c>
      <c r="M11" s="100">
        <v>65</v>
      </c>
      <c r="N11" s="100">
        <v>84</v>
      </c>
      <c r="O11" s="100">
        <v>23</v>
      </c>
      <c r="P11" s="100">
        <v>29</v>
      </c>
      <c r="Q11" s="100">
        <v>43</v>
      </c>
      <c r="R11" s="100">
        <v>95</v>
      </c>
      <c r="S11" s="100">
        <v>10</v>
      </c>
      <c r="T11" s="100">
        <v>22</v>
      </c>
      <c r="U11" s="100">
        <v>93</v>
      </c>
      <c r="V11" s="100">
        <v>4</v>
      </c>
      <c r="W11" s="100">
        <v>7</v>
      </c>
      <c r="X11" s="100">
        <v>14</v>
      </c>
      <c r="Y11" s="100">
        <v>3</v>
      </c>
      <c r="Z11" s="100">
        <v>88</v>
      </c>
      <c r="AA11" s="100">
        <v>71</v>
      </c>
      <c r="AB11" s="100">
        <v>111</v>
      </c>
      <c r="AC11" s="100">
        <v>125</v>
      </c>
      <c r="AD11" s="100">
        <v>17</v>
      </c>
      <c r="AE11" s="100">
        <v>123</v>
      </c>
      <c r="AF11" s="100">
        <v>6</v>
      </c>
      <c r="AG11" s="100">
        <v>3</v>
      </c>
      <c r="AH11" s="100">
        <v>42</v>
      </c>
      <c r="AI11" s="100">
        <v>74</v>
      </c>
      <c r="AJ11" s="100">
        <v>79</v>
      </c>
      <c r="AK11" s="100">
        <v>3</v>
      </c>
      <c r="AL11" s="100">
        <v>8</v>
      </c>
      <c r="AM11" s="100">
        <v>9</v>
      </c>
      <c r="AN11" s="100">
        <v>106</v>
      </c>
      <c r="AO11" s="100">
        <v>63</v>
      </c>
      <c r="AP11" s="118">
        <v>66</v>
      </c>
    </row>
    <row r="12" spans="1:42" ht="13" x14ac:dyDescent="0.3">
      <c r="A12" s="10">
        <v>109</v>
      </c>
      <c r="B12" s="11" t="s">
        <v>154</v>
      </c>
      <c r="C12" s="492">
        <v>1149</v>
      </c>
      <c r="D12" s="95">
        <v>388</v>
      </c>
      <c r="E12" s="63">
        <f t="shared" si="0"/>
        <v>0.33768494342906874</v>
      </c>
      <c r="F12" s="100">
        <v>171</v>
      </c>
      <c r="G12" s="118">
        <v>200</v>
      </c>
      <c r="H12" s="100">
        <v>12</v>
      </c>
      <c r="I12" s="100">
        <v>131</v>
      </c>
      <c r="J12" s="100">
        <v>84</v>
      </c>
      <c r="K12" s="100">
        <v>20</v>
      </c>
      <c r="L12" s="100">
        <v>118</v>
      </c>
      <c r="M12" s="100">
        <v>86</v>
      </c>
      <c r="N12" s="100">
        <v>107</v>
      </c>
      <c r="O12" s="100">
        <v>54</v>
      </c>
      <c r="P12" s="100">
        <v>42</v>
      </c>
      <c r="Q12" s="100">
        <v>68</v>
      </c>
      <c r="R12" s="100">
        <v>124</v>
      </c>
      <c r="S12" s="100">
        <v>33</v>
      </c>
      <c r="T12" s="100">
        <v>34</v>
      </c>
      <c r="U12" s="100">
        <v>147</v>
      </c>
      <c r="V12" s="100">
        <v>8</v>
      </c>
      <c r="W12" s="100">
        <v>11</v>
      </c>
      <c r="X12" s="100">
        <v>32</v>
      </c>
      <c r="Y12" s="100">
        <v>26</v>
      </c>
      <c r="Z12" s="100">
        <v>111</v>
      </c>
      <c r="AA12" s="100">
        <v>131</v>
      </c>
      <c r="AB12" s="100">
        <v>149</v>
      </c>
      <c r="AC12" s="100">
        <v>170</v>
      </c>
      <c r="AD12" s="100">
        <v>20</v>
      </c>
      <c r="AE12" s="100">
        <v>181</v>
      </c>
      <c r="AF12" s="100">
        <v>19</v>
      </c>
      <c r="AG12" s="100">
        <v>13</v>
      </c>
      <c r="AH12" s="100">
        <v>107</v>
      </c>
      <c r="AI12" s="100">
        <v>121</v>
      </c>
      <c r="AJ12" s="100">
        <v>138</v>
      </c>
      <c r="AK12" s="100">
        <v>11</v>
      </c>
      <c r="AL12" s="100">
        <v>5</v>
      </c>
      <c r="AM12" s="100">
        <v>31</v>
      </c>
      <c r="AN12" s="100">
        <v>149</v>
      </c>
      <c r="AO12" s="100">
        <v>101</v>
      </c>
      <c r="AP12" s="118">
        <v>44</v>
      </c>
    </row>
    <row r="13" spans="1:42" ht="13" x14ac:dyDescent="0.3">
      <c r="A13" s="10">
        <v>110</v>
      </c>
      <c r="B13" s="11" t="s">
        <v>155</v>
      </c>
      <c r="C13" s="492">
        <v>1205</v>
      </c>
      <c r="D13" s="95">
        <v>397</v>
      </c>
      <c r="E13" s="63">
        <f t="shared" si="0"/>
        <v>0.32946058091286307</v>
      </c>
      <c r="F13" s="100">
        <v>190</v>
      </c>
      <c r="G13" s="118">
        <v>196</v>
      </c>
      <c r="H13" s="100">
        <v>15</v>
      </c>
      <c r="I13" s="100">
        <v>138</v>
      </c>
      <c r="J13" s="100">
        <v>46</v>
      </c>
      <c r="K13" s="100">
        <v>20</v>
      </c>
      <c r="L13" s="100">
        <v>129</v>
      </c>
      <c r="M13" s="100">
        <v>83</v>
      </c>
      <c r="N13" s="100">
        <v>99</v>
      </c>
      <c r="O13" s="100">
        <v>41</v>
      </c>
      <c r="P13" s="100">
        <v>18</v>
      </c>
      <c r="Q13" s="100">
        <v>43</v>
      </c>
      <c r="R13" s="100">
        <v>163</v>
      </c>
      <c r="S13" s="100">
        <v>17</v>
      </c>
      <c r="T13" s="100">
        <v>29</v>
      </c>
      <c r="U13" s="100">
        <v>145</v>
      </c>
      <c r="V13" s="100">
        <v>9</v>
      </c>
      <c r="W13" s="100">
        <v>6</v>
      </c>
      <c r="X13" s="100">
        <v>25</v>
      </c>
      <c r="Y13" s="100">
        <v>9</v>
      </c>
      <c r="Z13" s="100">
        <v>133</v>
      </c>
      <c r="AA13" s="100">
        <v>105</v>
      </c>
      <c r="AB13" s="100">
        <v>168</v>
      </c>
      <c r="AC13" s="100">
        <v>193</v>
      </c>
      <c r="AD13" s="100">
        <v>14</v>
      </c>
      <c r="AE13" s="100">
        <v>186</v>
      </c>
      <c r="AF13" s="100">
        <v>9</v>
      </c>
      <c r="AG13" s="100">
        <v>9</v>
      </c>
      <c r="AH13" s="100">
        <v>88</v>
      </c>
      <c r="AI13" s="100">
        <v>134</v>
      </c>
      <c r="AJ13" s="100">
        <v>124</v>
      </c>
      <c r="AK13" s="100">
        <v>14</v>
      </c>
      <c r="AL13" s="100">
        <v>10</v>
      </c>
      <c r="AM13" s="100">
        <v>14</v>
      </c>
      <c r="AN13" s="100">
        <v>158</v>
      </c>
      <c r="AO13" s="100">
        <v>112</v>
      </c>
      <c r="AP13" s="118">
        <v>66</v>
      </c>
    </row>
    <row r="14" spans="1:42" ht="13" x14ac:dyDescent="0.3">
      <c r="A14" s="10">
        <v>111</v>
      </c>
      <c r="B14" s="11" t="s">
        <v>156</v>
      </c>
      <c r="C14" s="492">
        <v>1142</v>
      </c>
      <c r="D14" s="95">
        <v>279</v>
      </c>
      <c r="E14" s="63">
        <f t="shared" si="0"/>
        <v>0.24430823117338005</v>
      </c>
      <c r="F14" s="100">
        <v>118</v>
      </c>
      <c r="G14" s="118">
        <v>156</v>
      </c>
      <c r="H14" s="100">
        <v>15</v>
      </c>
      <c r="I14" s="100">
        <v>84</v>
      </c>
      <c r="J14" s="100">
        <v>48</v>
      </c>
      <c r="K14" s="100">
        <v>26</v>
      </c>
      <c r="L14" s="100">
        <v>79</v>
      </c>
      <c r="M14" s="100">
        <v>102</v>
      </c>
      <c r="N14" s="100">
        <v>77</v>
      </c>
      <c r="O14" s="100">
        <v>39</v>
      </c>
      <c r="P14" s="100">
        <v>27</v>
      </c>
      <c r="Q14" s="100">
        <v>56</v>
      </c>
      <c r="R14" s="100">
        <v>98</v>
      </c>
      <c r="S14" s="100">
        <v>22</v>
      </c>
      <c r="T14" s="100">
        <v>32</v>
      </c>
      <c r="U14" s="100">
        <v>93</v>
      </c>
      <c r="V14" s="100">
        <v>11</v>
      </c>
      <c r="W14" s="100">
        <v>7</v>
      </c>
      <c r="X14" s="100">
        <v>19</v>
      </c>
      <c r="Y14" s="100">
        <v>31</v>
      </c>
      <c r="Z14" s="100">
        <v>89</v>
      </c>
      <c r="AA14" s="100">
        <v>70</v>
      </c>
      <c r="AB14" s="100">
        <v>102</v>
      </c>
      <c r="AC14" s="100">
        <v>127</v>
      </c>
      <c r="AD14" s="100">
        <v>24</v>
      </c>
      <c r="AE14" s="100">
        <v>121</v>
      </c>
      <c r="AF14" s="100">
        <v>16</v>
      </c>
      <c r="AG14" s="100">
        <v>12</v>
      </c>
      <c r="AH14" s="100">
        <v>65</v>
      </c>
      <c r="AI14" s="100">
        <v>81</v>
      </c>
      <c r="AJ14" s="100">
        <v>79</v>
      </c>
      <c r="AK14" s="100">
        <v>9</v>
      </c>
      <c r="AL14" s="100">
        <v>7</v>
      </c>
      <c r="AM14" s="100">
        <v>27</v>
      </c>
      <c r="AN14" s="100">
        <v>109</v>
      </c>
      <c r="AO14" s="100">
        <v>79</v>
      </c>
      <c r="AP14" s="118">
        <v>36</v>
      </c>
    </row>
    <row r="15" spans="1:42" ht="13" x14ac:dyDescent="0.3">
      <c r="A15" s="10">
        <v>112</v>
      </c>
      <c r="B15" s="11" t="s">
        <v>157</v>
      </c>
      <c r="C15" s="492">
        <v>688</v>
      </c>
      <c r="D15" s="95">
        <v>256</v>
      </c>
      <c r="E15" s="63">
        <f t="shared" si="0"/>
        <v>0.37209302325581395</v>
      </c>
      <c r="F15" s="100">
        <v>135</v>
      </c>
      <c r="G15" s="118">
        <v>113</v>
      </c>
      <c r="H15" s="100">
        <v>11</v>
      </c>
      <c r="I15" s="100">
        <v>105</v>
      </c>
      <c r="J15" s="100">
        <v>46</v>
      </c>
      <c r="K15" s="100">
        <v>12</v>
      </c>
      <c r="L15" s="100">
        <v>80</v>
      </c>
      <c r="M15" s="100">
        <v>68</v>
      </c>
      <c r="N15" s="100">
        <v>84</v>
      </c>
      <c r="O15" s="100">
        <v>26</v>
      </c>
      <c r="P15" s="100">
        <v>26</v>
      </c>
      <c r="Q15" s="100">
        <v>34</v>
      </c>
      <c r="R15" s="100">
        <v>92</v>
      </c>
      <c r="S15" s="100">
        <v>18</v>
      </c>
      <c r="T15" s="100">
        <v>32</v>
      </c>
      <c r="U15" s="100">
        <v>79</v>
      </c>
      <c r="V15" s="100">
        <v>5</v>
      </c>
      <c r="W15" s="100">
        <v>3</v>
      </c>
      <c r="X15" s="100">
        <v>10</v>
      </c>
      <c r="Y15" s="100">
        <v>9</v>
      </c>
      <c r="Z15" s="100">
        <v>75</v>
      </c>
      <c r="AA15" s="100">
        <v>82</v>
      </c>
      <c r="AB15" s="100">
        <v>99</v>
      </c>
      <c r="AC15" s="100">
        <v>137</v>
      </c>
      <c r="AD15" s="100">
        <v>12</v>
      </c>
      <c r="AE15" s="100">
        <v>107</v>
      </c>
      <c r="AF15" s="100">
        <v>8</v>
      </c>
      <c r="AG15" s="100">
        <v>7</v>
      </c>
      <c r="AH15" s="100">
        <v>50</v>
      </c>
      <c r="AI15" s="100">
        <v>75</v>
      </c>
      <c r="AJ15" s="100">
        <v>68</v>
      </c>
      <c r="AK15" s="100">
        <v>4</v>
      </c>
      <c r="AL15" s="100">
        <v>8</v>
      </c>
      <c r="AM15" s="100">
        <v>14</v>
      </c>
      <c r="AN15" s="100">
        <v>126</v>
      </c>
      <c r="AO15" s="100">
        <v>72</v>
      </c>
      <c r="AP15" s="118">
        <v>34</v>
      </c>
    </row>
    <row r="16" spans="1:42" ht="13" x14ac:dyDescent="0.3">
      <c r="A16" s="10">
        <v>113</v>
      </c>
      <c r="B16" s="11" t="s">
        <v>158</v>
      </c>
      <c r="C16" s="492">
        <v>995</v>
      </c>
      <c r="D16" s="95">
        <v>375</v>
      </c>
      <c r="E16" s="63">
        <f t="shared" si="0"/>
        <v>0.37688442211055279</v>
      </c>
      <c r="F16" s="100">
        <v>191</v>
      </c>
      <c r="G16" s="118">
        <v>170</v>
      </c>
      <c r="H16" s="100">
        <v>12</v>
      </c>
      <c r="I16" s="100">
        <v>150</v>
      </c>
      <c r="J16" s="100">
        <v>68</v>
      </c>
      <c r="K16" s="100">
        <v>18</v>
      </c>
      <c r="L16" s="100">
        <v>104</v>
      </c>
      <c r="M16" s="100">
        <v>63</v>
      </c>
      <c r="N16" s="100">
        <v>150</v>
      </c>
      <c r="O16" s="100">
        <v>60</v>
      </c>
      <c r="P16" s="100">
        <v>41</v>
      </c>
      <c r="Q16" s="100">
        <v>31</v>
      </c>
      <c r="R16" s="100">
        <v>150</v>
      </c>
      <c r="S16" s="100">
        <v>31</v>
      </c>
      <c r="T16" s="100">
        <v>29</v>
      </c>
      <c r="U16" s="100">
        <v>106</v>
      </c>
      <c r="V16" s="100">
        <v>4</v>
      </c>
      <c r="W16" s="100">
        <v>8</v>
      </c>
      <c r="X16" s="100">
        <v>15</v>
      </c>
      <c r="Y16" s="100">
        <v>3</v>
      </c>
      <c r="Z16" s="100">
        <v>109</v>
      </c>
      <c r="AA16" s="100">
        <v>97</v>
      </c>
      <c r="AB16" s="100">
        <v>147</v>
      </c>
      <c r="AC16" s="100">
        <v>238</v>
      </c>
      <c r="AD16" s="100">
        <v>15</v>
      </c>
      <c r="AE16" s="100">
        <v>158</v>
      </c>
      <c r="AF16" s="100">
        <v>10</v>
      </c>
      <c r="AG16" s="100">
        <v>8</v>
      </c>
      <c r="AH16" s="100">
        <v>59</v>
      </c>
      <c r="AI16" s="100">
        <v>86</v>
      </c>
      <c r="AJ16" s="100">
        <v>97</v>
      </c>
      <c r="AK16" s="100">
        <v>13</v>
      </c>
      <c r="AL16" s="100">
        <v>9</v>
      </c>
      <c r="AM16" s="100">
        <v>15</v>
      </c>
      <c r="AN16" s="100">
        <v>162</v>
      </c>
      <c r="AO16" s="100">
        <v>124</v>
      </c>
      <c r="AP16" s="118">
        <v>89</v>
      </c>
    </row>
    <row r="17" spans="1:42" ht="13" x14ac:dyDescent="0.3">
      <c r="A17" s="10">
        <v>201</v>
      </c>
      <c r="B17" s="11" t="s">
        <v>159</v>
      </c>
      <c r="C17" s="492">
        <v>1380</v>
      </c>
      <c r="D17" s="95">
        <v>320</v>
      </c>
      <c r="E17" s="63">
        <f t="shared" si="0"/>
        <v>0.2318840579710145</v>
      </c>
      <c r="F17" s="119">
        <v>103</v>
      </c>
      <c r="G17" s="118">
        <v>210</v>
      </c>
      <c r="H17" s="119">
        <v>13</v>
      </c>
      <c r="I17" s="119">
        <v>45</v>
      </c>
      <c r="J17" s="119">
        <v>31</v>
      </c>
      <c r="K17" s="119">
        <v>51</v>
      </c>
      <c r="L17" s="119">
        <v>96</v>
      </c>
      <c r="M17" s="119">
        <v>94</v>
      </c>
      <c r="N17" s="119">
        <v>77</v>
      </c>
      <c r="O17" s="119">
        <v>23</v>
      </c>
      <c r="P17" s="119">
        <v>17</v>
      </c>
      <c r="Q17" s="119">
        <v>51</v>
      </c>
      <c r="R17" s="119">
        <v>45</v>
      </c>
      <c r="S17" s="119">
        <v>19</v>
      </c>
      <c r="T17" s="119">
        <v>24</v>
      </c>
      <c r="U17" s="119">
        <v>151</v>
      </c>
      <c r="V17" s="119">
        <v>19</v>
      </c>
      <c r="W17" s="119">
        <v>12</v>
      </c>
      <c r="X17" s="119">
        <v>38</v>
      </c>
      <c r="Y17" s="119">
        <v>9</v>
      </c>
      <c r="Z17" s="119">
        <v>98</v>
      </c>
      <c r="AA17" s="119">
        <v>144</v>
      </c>
      <c r="AB17" s="119">
        <v>176</v>
      </c>
      <c r="AC17" s="119">
        <v>98</v>
      </c>
      <c r="AD17" s="119">
        <v>20</v>
      </c>
      <c r="AE17" s="119">
        <v>145</v>
      </c>
      <c r="AF17" s="119">
        <v>17</v>
      </c>
      <c r="AG17" s="119">
        <v>58</v>
      </c>
      <c r="AH17" s="119">
        <v>92</v>
      </c>
      <c r="AI17" s="119">
        <v>146</v>
      </c>
      <c r="AJ17" s="119">
        <v>143</v>
      </c>
      <c r="AK17" s="119">
        <v>34</v>
      </c>
      <c r="AL17" s="119">
        <v>9</v>
      </c>
      <c r="AM17" s="119">
        <v>30</v>
      </c>
      <c r="AN17" s="119">
        <v>67</v>
      </c>
      <c r="AO17" s="119">
        <v>57</v>
      </c>
      <c r="AP17" s="118">
        <v>45</v>
      </c>
    </row>
    <row r="18" spans="1:42" ht="13" x14ac:dyDescent="0.3">
      <c r="A18" s="10">
        <v>202</v>
      </c>
      <c r="B18" s="11" t="s">
        <v>160</v>
      </c>
      <c r="C18" s="492">
        <v>1528</v>
      </c>
      <c r="D18" s="95">
        <v>366</v>
      </c>
      <c r="E18" s="63">
        <f t="shared" si="0"/>
        <v>0.23952879581151831</v>
      </c>
      <c r="F18" s="119">
        <v>110</v>
      </c>
      <c r="G18" s="118">
        <v>250</v>
      </c>
      <c r="H18" s="119">
        <v>20</v>
      </c>
      <c r="I18" s="119">
        <v>43</v>
      </c>
      <c r="J18" s="119">
        <v>23</v>
      </c>
      <c r="K18" s="119">
        <v>57</v>
      </c>
      <c r="L18" s="119">
        <v>120</v>
      </c>
      <c r="M18" s="119">
        <v>81</v>
      </c>
      <c r="N18" s="119">
        <v>51</v>
      </c>
      <c r="O18" s="119">
        <v>29</v>
      </c>
      <c r="P18" s="119">
        <v>28</v>
      </c>
      <c r="Q18" s="119">
        <v>69</v>
      </c>
      <c r="R18" s="119">
        <v>53</v>
      </c>
      <c r="S18" s="119">
        <v>32</v>
      </c>
      <c r="T18" s="119">
        <v>24</v>
      </c>
      <c r="U18" s="119">
        <v>175</v>
      </c>
      <c r="V18" s="119">
        <v>58</v>
      </c>
      <c r="W18" s="119">
        <v>16</v>
      </c>
      <c r="X18" s="119">
        <v>37</v>
      </c>
      <c r="Y18" s="119">
        <v>15</v>
      </c>
      <c r="Z18" s="119">
        <v>136</v>
      </c>
      <c r="AA18" s="119">
        <v>170</v>
      </c>
      <c r="AB18" s="119">
        <v>212</v>
      </c>
      <c r="AC18" s="119">
        <v>99</v>
      </c>
      <c r="AD18" s="119">
        <v>17</v>
      </c>
      <c r="AE18" s="119">
        <v>190</v>
      </c>
      <c r="AF18" s="119">
        <v>16</v>
      </c>
      <c r="AG18" s="119">
        <v>76</v>
      </c>
      <c r="AH18" s="119">
        <v>122</v>
      </c>
      <c r="AI18" s="119">
        <v>200</v>
      </c>
      <c r="AJ18" s="119">
        <v>181</v>
      </c>
      <c r="AK18" s="119">
        <v>35</v>
      </c>
      <c r="AL18" s="119">
        <v>9</v>
      </c>
      <c r="AM18" s="119">
        <v>31</v>
      </c>
      <c r="AN18" s="119">
        <v>65</v>
      </c>
      <c r="AO18" s="119">
        <v>71</v>
      </c>
      <c r="AP18" s="118">
        <v>48</v>
      </c>
    </row>
    <row r="19" spans="1:42" ht="13" x14ac:dyDescent="0.3">
      <c r="A19" s="10">
        <v>203</v>
      </c>
      <c r="B19" s="11" t="s">
        <v>161</v>
      </c>
      <c r="C19" s="492">
        <v>1277</v>
      </c>
      <c r="D19" s="95">
        <v>183</v>
      </c>
      <c r="E19" s="63">
        <f t="shared" si="0"/>
        <v>0.14330462020360218</v>
      </c>
      <c r="F19" s="100">
        <v>56</v>
      </c>
      <c r="G19" s="118">
        <v>127</v>
      </c>
      <c r="H19" s="100">
        <v>10</v>
      </c>
      <c r="I19" s="100">
        <v>28</v>
      </c>
      <c r="J19" s="100">
        <v>22</v>
      </c>
      <c r="K19" s="100">
        <v>25</v>
      </c>
      <c r="L19" s="100">
        <v>81</v>
      </c>
      <c r="M19" s="100">
        <v>52</v>
      </c>
      <c r="N19" s="100">
        <v>25</v>
      </c>
      <c r="O19" s="100">
        <v>17</v>
      </c>
      <c r="P19" s="100">
        <v>11</v>
      </c>
      <c r="Q19" s="100">
        <v>33</v>
      </c>
      <c r="R19" s="100">
        <v>32</v>
      </c>
      <c r="S19" s="100">
        <v>9</v>
      </c>
      <c r="T19" s="100">
        <v>19</v>
      </c>
      <c r="U19" s="100">
        <v>104</v>
      </c>
      <c r="V19" s="100">
        <v>4</v>
      </c>
      <c r="W19" s="100">
        <v>5</v>
      </c>
      <c r="X19" s="100">
        <v>12</v>
      </c>
      <c r="Y19" s="100">
        <v>9</v>
      </c>
      <c r="Z19" s="100">
        <v>77</v>
      </c>
      <c r="AA19" s="100">
        <v>88</v>
      </c>
      <c r="AB19" s="100">
        <v>114</v>
      </c>
      <c r="AC19" s="100">
        <v>64</v>
      </c>
      <c r="AD19" s="100">
        <v>13</v>
      </c>
      <c r="AE19" s="100">
        <v>113</v>
      </c>
      <c r="AF19" s="100">
        <v>7</v>
      </c>
      <c r="AG19" s="100">
        <v>21</v>
      </c>
      <c r="AH19" s="100">
        <v>71</v>
      </c>
      <c r="AI19" s="100">
        <v>100</v>
      </c>
      <c r="AJ19" s="100">
        <v>95</v>
      </c>
      <c r="AK19" s="100">
        <v>16</v>
      </c>
      <c r="AL19" s="100">
        <v>5</v>
      </c>
      <c r="AM19" s="100">
        <v>11</v>
      </c>
      <c r="AN19" s="100">
        <v>44</v>
      </c>
      <c r="AO19" s="100">
        <v>16</v>
      </c>
      <c r="AP19" s="118">
        <v>28</v>
      </c>
    </row>
    <row r="20" spans="1:42" ht="13" x14ac:dyDescent="0.3">
      <c r="A20" s="10">
        <v>204</v>
      </c>
      <c r="B20" s="11" t="s">
        <v>162</v>
      </c>
      <c r="C20" s="492">
        <v>1331</v>
      </c>
      <c r="D20" s="95">
        <v>383</v>
      </c>
      <c r="E20" s="63">
        <f t="shared" si="0"/>
        <v>0.28775356874530428</v>
      </c>
      <c r="F20" s="119">
        <v>109</v>
      </c>
      <c r="G20" s="118">
        <v>262</v>
      </c>
      <c r="H20" s="119">
        <v>17</v>
      </c>
      <c r="I20" s="119">
        <v>75</v>
      </c>
      <c r="J20" s="119">
        <v>49</v>
      </c>
      <c r="K20" s="119">
        <v>51</v>
      </c>
      <c r="L20" s="119">
        <v>152</v>
      </c>
      <c r="M20" s="119">
        <v>98</v>
      </c>
      <c r="N20" s="119">
        <v>83</v>
      </c>
      <c r="O20" s="119">
        <v>29</v>
      </c>
      <c r="P20" s="119">
        <v>28</v>
      </c>
      <c r="Q20" s="119">
        <v>52</v>
      </c>
      <c r="R20" s="119">
        <v>75</v>
      </c>
      <c r="S20" s="119">
        <v>32</v>
      </c>
      <c r="T20" s="119">
        <v>36</v>
      </c>
      <c r="U20" s="119">
        <v>193</v>
      </c>
      <c r="V20" s="119">
        <v>13</v>
      </c>
      <c r="W20" s="119">
        <v>6</v>
      </c>
      <c r="X20" s="119">
        <v>38</v>
      </c>
      <c r="Y20" s="119">
        <v>12</v>
      </c>
      <c r="Z20" s="119">
        <v>161</v>
      </c>
      <c r="AA20" s="119">
        <v>167</v>
      </c>
      <c r="AB20" s="119">
        <v>224</v>
      </c>
      <c r="AC20" s="119">
        <v>118</v>
      </c>
      <c r="AD20" s="119">
        <v>17</v>
      </c>
      <c r="AE20" s="119">
        <v>209</v>
      </c>
      <c r="AF20" s="119">
        <v>16</v>
      </c>
      <c r="AG20" s="119">
        <v>33</v>
      </c>
      <c r="AH20" s="119">
        <v>148</v>
      </c>
      <c r="AI20" s="119">
        <v>195</v>
      </c>
      <c r="AJ20" s="119">
        <v>186</v>
      </c>
      <c r="AK20" s="119">
        <v>27</v>
      </c>
      <c r="AL20" s="119">
        <v>13</v>
      </c>
      <c r="AM20" s="119">
        <v>33</v>
      </c>
      <c r="AN20" s="119">
        <v>90</v>
      </c>
      <c r="AO20" s="119">
        <v>70</v>
      </c>
      <c r="AP20" s="118">
        <v>44</v>
      </c>
    </row>
    <row r="21" spans="1:42" ht="13" x14ac:dyDescent="0.3">
      <c r="A21" s="10">
        <v>205</v>
      </c>
      <c r="B21" s="11" t="s">
        <v>163</v>
      </c>
      <c r="C21" s="492">
        <v>1252</v>
      </c>
      <c r="D21" s="95">
        <v>476</v>
      </c>
      <c r="E21" s="63">
        <f t="shared" si="0"/>
        <v>0.38019169329073482</v>
      </c>
      <c r="F21" s="100">
        <v>214</v>
      </c>
      <c r="G21" s="118">
        <v>243</v>
      </c>
      <c r="H21" s="100">
        <v>18</v>
      </c>
      <c r="I21" s="100">
        <v>142</v>
      </c>
      <c r="J21" s="100">
        <v>63</v>
      </c>
      <c r="K21" s="100">
        <v>24</v>
      </c>
      <c r="L21" s="100">
        <v>152</v>
      </c>
      <c r="M21" s="100">
        <v>127</v>
      </c>
      <c r="N21" s="100">
        <v>159</v>
      </c>
      <c r="O21" s="100">
        <v>63</v>
      </c>
      <c r="P21" s="100">
        <v>75</v>
      </c>
      <c r="Q21" s="100">
        <v>80</v>
      </c>
      <c r="R21" s="100">
        <v>178</v>
      </c>
      <c r="S21" s="100">
        <v>34</v>
      </c>
      <c r="T21" s="100">
        <v>53</v>
      </c>
      <c r="U21" s="100">
        <v>167</v>
      </c>
      <c r="V21" s="100">
        <v>3</v>
      </c>
      <c r="W21" s="100">
        <v>13</v>
      </c>
      <c r="X21" s="100">
        <v>28</v>
      </c>
      <c r="Y21" s="100">
        <v>8</v>
      </c>
      <c r="Z21" s="100">
        <v>163</v>
      </c>
      <c r="AA21" s="100">
        <v>138</v>
      </c>
      <c r="AB21" s="100">
        <v>204</v>
      </c>
      <c r="AC21" s="100">
        <v>220</v>
      </c>
      <c r="AD21" s="100">
        <v>33</v>
      </c>
      <c r="AE21" s="100">
        <v>195</v>
      </c>
      <c r="AF21" s="100">
        <v>15</v>
      </c>
      <c r="AG21" s="100">
        <v>20</v>
      </c>
      <c r="AH21" s="100">
        <v>102</v>
      </c>
      <c r="AI21" s="100">
        <v>138</v>
      </c>
      <c r="AJ21" s="100">
        <v>160</v>
      </c>
      <c r="AK21" s="100">
        <v>13</v>
      </c>
      <c r="AL21" s="100">
        <v>14</v>
      </c>
      <c r="AM21" s="100">
        <v>29</v>
      </c>
      <c r="AN21" s="100">
        <v>180</v>
      </c>
      <c r="AO21" s="100">
        <v>120</v>
      </c>
      <c r="AP21" s="118">
        <v>139</v>
      </c>
    </row>
    <row r="22" spans="1:42" ht="13" x14ac:dyDescent="0.3">
      <c r="A22" s="10">
        <v>206</v>
      </c>
      <c r="B22" s="11" t="s">
        <v>164</v>
      </c>
      <c r="C22" s="492">
        <v>1318</v>
      </c>
      <c r="D22" s="95">
        <v>363</v>
      </c>
      <c r="E22" s="63">
        <f t="shared" si="0"/>
        <v>0.27541729893778455</v>
      </c>
      <c r="F22" s="119">
        <v>71</v>
      </c>
      <c r="G22" s="118">
        <v>275</v>
      </c>
      <c r="H22" s="119">
        <v>29</v>
      </c>
      <c r="I22" s="119">
        <v>37</v>
      </c>
      <c r="J22" s="119">
        <v>45</v>
      </c>
      <c r="K22" s="119">
        <v>98</v>
      </c>
      <c r="L22" s="119">
        <v>128</v>
      </c>
      <c r="M22" s="119">
        <v>91</v>
      </c>
      <c r="N22" s="119">
        <v>53</v>
      </c>
      <c r="O22" s="119">
        <v>31</v>
      </c>
      <c r="P22" s="119">
        <v>14</v>
      </c>
      <c r="Q22" s="119">
        <v>54</v>
      </c>
      <c r="R22" s="119">
        <v>53</v>
      </c>
      <c r="S22" s="119">
        <v>28</v>
      </c>
      <c r="T22" s="119">
        <v>24</v>
      </c>
      <c r="U22" s="119">
        <v>197</v>
      </c>
      <c r="V22" s="119">
        <v>22</v>
      </c>
      <c r="W22" s="119">
        <v>14</v>
      </c>
      <c r="X22" s="119">
        <v>33</v>
      </c>
      <c r="Y22" s="119">
        <v>10</v>
      </c>
      <c r="Z22" s="119">
        <v>152</v>
      </c>
      <c r="AA22" s="119">
        <v>191</v>
      </c>
      <c r="AB22" s="119">
        <v>237</v>
      </c>
      <c r="AC22" s="119">
        <v>97</v>
      </c>
      <c r="AD22" s="119">
        <v>18</v>
      </c>
      <c r="AE22" s="119">
        <v>202</v>
      </c>
      <c r="AF22" s="119">
        <v>19</v>
      </c>
      <c r="AG22" s="119">
        <v>54</v>
      </c>
      <c r="AH22" s="119">
        <v>145</v>
      </c>
      <c r="AI22" s="119">
        <v>226</v>
      </c>
      <c r="AJ22" s="119">
        <v>202</v>
      </c>
      <c r="AK22" s="119">
        <v>40</v>
      </c>
      <c r="AL22" s="119">
        <v>13</v>
      </c>
      <c r="AM22" s="119">
        <v>33</v>
      </c>
      <c r="AN22" s="119">
        <v>54</v>
      </c>
      <c r="AO22" s="119">
        <v>49</v>
      </c>
      <c r="AP22" s="118">
        <v>66</v>
      </c>
    </row>
    <row r="23" spans="1:42" ht="13" x14ac:dyDescent="0.3">
      <c r="A23" s="10">
        <v>207</v>
      </c>
      <c r="B23" s="11" t="s">
        <v>165</v>
      </c>
      <c r="C23" s="492">
        <v>1326</v>
      </c>
      <c r="D23" s="95">
        <v>481</v>
      </c>
      <c r="E23" s="63">
        <f t="shared" si="0"/>
        <v>0.36274509803921567</v>
      </c>
      <c r="F23" s="100">
        <v>276</v>
      </c>
      <c r="G23" s="118">
        <v>193</v>
      </c>
      <c r="H23" s="100">
        <v>13</v>
      </c>
      <c r="I23" s="100">
        <v>174</v>
      </c>
      <c r="J23" s="100">
        <v>43</v>
      </c>
      <c r="K23" s="100">
        <v>30</v>
      </c>
      <c r="L23" s="100">
        <v>156</v>
      </c>
      <c r="M23" s="100">
        <v>90</v>
      </c>
      <c r="N23" s="100">
        <v>202</v>
      </c>
      <c r="O23" s="100">
        <v>60</v>
      </c>
      <c r="P23" s="100">
        <v>58</v>
      </c>
      <c r="Q23" s="100">
        <v>61</v>
      </c>
      <c r="R23" s="100">
        <v>193</v>
      </c>
      <c r="S23" s="100">
        <v>28</v>
      </c>
      <c r="T23" s="100">
        <v>68</v>
      </c>
      <c r="U23" s="100">
        <v>126</v>
      </c>
      <c r="V23" s="100">
        <v>11</v>
      </c>
      <c r="W23" s="100">
        <v>6</v>
      </c>
      <c r="X23" s="100">
        <v>17</v>
      </c>
      <c r="Y23" s="100">
        <v>7</v>
      </c>
      <c r="Z23" s="100">
        <v>136</v>
      </c>
      <c r="AA23" s="100">
        <v>145</v>
      </c>
      <c r="AB23" s="100">
        <v>211</v>
      </c>
      <c r="AC23" s="100">
        <v>287</v>
      </c>
      <c r="AD23" s="100">
        <v>18</v>
      </c>
      <c r="AE23" s="100">
        <v>226</v>
      </c>
      <c r="AF23" s="100">
        <v>12</v>
      </c>
      <c r="AG23" s="100">
        <v>21</v>
      </c>
      <c r="AH23" s="100">
        <v>92</v>
      </c>
      <c r="AI23" s="100">
        <v>114</v>
      </c>
      <c r="AJ23" s="100">
        <v>131</v>
      </c>
      <c r="AK23" s="100">
        <v>6</v>
      </c>
      <c r="AL23" s="100">
        <v>8</v>
      </c>
      <c r="AM23" s="100">
        <v>19</v>
      </c>
      <c r="AN23" s="100">
        <v>229</v>
      </c>
      <c r="AO23" s="100">
        <v>174</v>
      </c>
      <c r="AP23" s="118">
        <v>111</v>
      </c>
    </row>
    <row r="24" spans="1:42" ht="13" x14ac:dyDescent="0.3">
      <c r="A24" s="10">
        <v>208</v>
      </c>
      <c r="B24" s="11" t="s">
        <v>166</v>
      </c>
      <c r="C24" s="492">
        <v>947</v>
      </c>
      <c r="D24" s="95">
        <v>189</v>
      </c>
      <c r="E24" s="63">
        <f t="shared" si="0"/>
        <v>0.19957761351636746</v>
      </c>
      <c r="F24" s="119">
        <v>45</v>
      </c>
      <c r="G24" s="118">
        <v>138</v>
      </c>
      <c r="H24" s="119">
        <v>15</v>
      </c>
      <c r="I24" s="119">
        <v>25</v>
      </c>
      <c r="J24" s="119">
        <v>21</v>
      </c>
      <c r="K24" s="119">
        <v>32</v>
      </c>
      <c r="L24" s="119">
        <v>70</v>
      </c>
      <c r="M24" s="119">
        <v>58</v>
      </c>
      <c r="N24" s="119">
        <v>38</v>
      </c>
      <c r="O24" s="119">
        <v>27</v>
      </c>
      <c r="P24" s="119">
        <v>17</v>
      </c>
      <c r="Q24" s="119">
        <v>36</v>
      </c>
      <c r="R24" s="119">
        <v>37</v>
      </c>
      <c r="S24" s="119">
        <v>14</v>
      </c>
      <c r="T24" s="119">
        <v>11</v>
      </c>
      <c r="U24" s="119">
        <v>99</v>
      </c>
      <c r="V24" s="119">
        <v>6</v>
      </c>
      <c r="W24" s="119">
        <v>4</v>
      </c>
      <c r="X24" s="119">
        <v>22</v>
      </c>
      <c r="Y24" s="119">
        <v>3</v>
      </c>
      <c r="Z24" s="119">
        <v>77</v>
      </c>
      <c r="AA24" s="119">
        <v>71</v>
      </c>
      <c r="AB24" s="119">
        <v>112</v>
      </c>
      <c r="AC24" s="119">
        <v>46</v>
      </c>
      <c r="AD24" s="119">
        <v>16</v>
      </c>
      <c r="AE24" s="119">
        <v>90</v>
      </c>
      <c r="AF24" s="119">
        <v>6</v>
      </c>
      <c r="AG24" s="119">
        <v>23</v>
      </c>
      <c r="AH24" s="119">
        <v>67</v>
      </c>
      <c r="AI24" s="119">
        <v>97</v>
      </c>
      <c r="AJ24" s="119">
        <v>93</v>
      </c>
      <c r="AK24" s="119">
        <v>11</v>
      </c>
      <c r="AL24" s="119">
        <v>11</v>
      </c>
      <c r="AM24" s="119">
        <v>20</v>
      </c>
      <c r="AN24" s="119">
        <v>35</v>
      </c>
      <c r="AO24" s="119">
        <v>33</v>
      </c>
      <c r="AP24" s="118">
        <v>25</v>
      </c>
    </row>
    <row r="25" spans="1:42" ht="13" x14ac:dyDescent="0.3">
      <c r="A25" s="10">
        <v>209</v>
      </c>
      <c r="B25" s="11" t="s">
        <v>167</v>
      </c>
      <c r="C25" s="492">
        <v>1144</v>
      </c>
      <c r="D25" s="95">
        <v>361</v>
      </c>
      <c r="E25" s="63">
        <f t="shared" si="0"/>
        <v>0.31555944055944057</v>
      </c>
      <c r="F25" s="119">
        <v>101</v>
      </c>
      <c r="G25" s="118">
        <v>253</v>
      </c>
      <c r="H25" s="119">
        <v>20</v>
      </c>
      <c r="I25" s="119">
        <v>77</v>
      </c>
      <c r="J25" s="119">
        <v>47</v>
      </c>
      <c r="K25" s="119">
        <v>48</v>
      </c>
      <c r="L25" s="119">
        <v>156</v>
      </c>
      <c r="M25" s="119">
        <v>108</v>
      </c>
      <c r="N25" s="119">
        <v>87</v>
      </c>
      <c r="O25" s="119">
        <v>28</v>
      </c>
      <c r="P25" s="119">
        <v>22</v>
      </c>
      <c r="Q25" s="119">
        <v>81</v>
      </c>
      <c r="R25" s="119">
        <v>82</v>
      </c>
      <c r="S25" s="119">
        <v>20</v>
      </c>
      <c r="T25" s="119">
        <v>33</v>
      </c>
      <c r="U25" s="119">
        <v>193</v>
      </c>
      <c r="V25" s="119">
        <v>11</v>
      </c>
      <c r="W25" s="119">
        <v>10</v>
      </c>
      <c r="X25" s="119">
        <v>40</v>
      </c>
      <c r="Y25" s="119">
        <v>7</v>
      </c>
      <c r="Z25" s="119">
        <v>130</v>
      </c>
      <c r="AA25" s="119">
        <v>122</v>
      </c>
      <c r="AB25" s="119">
        <v>199</v>
      </c>
      <c r="AC25" s="119">
        <v>119</v>
      </c>
      <c r="AD25" s="119">
        <v>29</v>
      </c>
      <c r="AE25" s="119">
        <v>186</v>
      </c>
      <c r="AF25" s="119">
        <v>16</v>
      </c>
      <c r="AG25" s="119">
        <v>34</v>
      </c>
      <c r="AH25" s="119">
        <v>101</v>
      </c>
      <c r="AI25" s="119">
        <v>192</v>
      </c>
      <c r="AJ25" s="119">
        <v>171</v>
      </c>
      <c r="AK25" s="119">
        <v>30</v>
      </c>
      <c r="AL25" s="119">
        <v>19</v>
      </c>
      <c r="AM25" s="119">
        <v>30</v>
      </c>
      <c r="AN25" s="119">
        <v>101</v>
      </c>
      <c r="AO25" s="119">
        <v>72</v>
      </c>
      <c r="AP25" s="118">
        <v>34</v>
      </c>
    </row>
    <row r="26" spans="1:42" ht="13" x14ac:dyDescent="0.3">
      <c r="A26" s="10">
        <v>210</v>
      </c>
      <c r="B26" s="11" t="s">
        <v>168</v>
      </c>
      <c r="C26" s="492">
        <v>1386</v>
      </c>
      <c r="D26" s="95">
        <v>343</v>
      </c>
      <c r="E26" s="63">
        <f t="shared" si="0"/>
        <v>0.24747474747474749</v>
      </c>
      <c r="F26" s="100">
        <v>118</v>
      </c>
      <c r="G26" s="118">
        <v>219</v>
      </c>
      <c r="H26" s="100">
        <v>23</v>
      </c>
      <c r="I26" s="100">
        <v>64</v>
      </c>
      <c r="J26" s="100">
        <v>56</v>
      </c>
      <c r="K26" s="100">
        <v>35</v>
      </c>
      <c r="L26" s="100">
        <v>142</v>
      </c>
      <c r="M26" s="100">
        <v>80</v>
      </c>
      <c r="N26" s="100">
        <v>72</v>
      </c>
      <c r="O26" s="100">
        <v>41</v>
      </c>
      <c r="P26" s="100">
        <v>34</v>
      </c>
      <c r="Q26" s="100">
        <v>57</v>
      </c>
      <c r="R26" s="100">
        <v>94</v>
      </c>
      <c r="S26" s="100">
        <v>22</v>
      </c>
      <c r="T26" s="100">
        <v>38</v>
      </c>
      <c r="U26" s="100">
        <v>169</v>
      </c>
      <c r="V26" s="100">
        <v>10</v>
      </c>
      <c r="W26" s="100">
        <v>4</v>
      </c>
      <c r="X26" s="100">
        <v>40</v>
      </c>
      <c r="Y26" s="100">
        <v>6</v>
      </c>
      <c r="Z26" s="100">
        <v>143</v>
      </c>
      <c r="AA26" s="100">
        <v>130</v>
      </c>
      <c r="AB26" s="100">
        <v>150</v>
      </c>
      <c r="AC26" s="100">
        <v>109</v>
      </c>
      <c r="AD26" s="100">
        <v>24</v>
      </c>
      <c r="AE26" s="100">
        <v>182</v>
      </c>
      <c r="AF26" s="100">
        <v>18</v>
      </c>
      <c r="AG26" s="100">
        <v>18</v>
      </c>
      <c r="AH26" s="100">
        <v>115</v>
      </c>
      <c r="AI26" s="100">
        <v>159</v>
      </c>
      <c r="AJ26" s="100">
        <v>152</v>
      </c>
      <c r="AK26" s="100">
        <v>17</v>
      </c>
      <c r="AL26" s="100">
        <v>13</v>
      </c>
      <c r="AM26" s="100">
        <v>25</v>
      </c>
      <c r="AN26" s="100">
        <v>101</v>
      </c>
      <c r="AO26" s="100">
        <v>72</v>
      </c>
      <c r="AP26" s="118">
        <v>46</v>
      </c>
    </row>
    <row r="27" spans="1:42" ht="13" x14ac:dyDescent="0.3">
      <c r="A27" s="10">
        <v>211</v>
      </c>
      <c r="B27" s="11" t="s">
        <v>169</v>
      </c>
      <c r="C27" s="492">
        <v>1458</v>
      </c>
      <c r="D27" s="95">
        <v>386</v>
      </c>
      <c r="E27" s="63">
        <f t="shared" si="0"/>
        <v>0.26474622770919065</v>
      </c>
      <c r="F27" s="100">
        <v>117</v>
      </c>
      <c r="G27" s="118">
        <v>256</v>
      </c>
      <c r="H27" s="100">
        <v>28</v>
      </c>
      <c r="I27" s="100">
        <v>74</v>
      </c>
      <c r="J27" s="100">
        <v>82</v>
      </c>
      <c r="K27" s="100">
        <v>41</v>
      </c>
      <c r="L27" s="100">
        <v>161</v>
      </c>
      <c r="M27" s="100">
        <v>112</v>
      </c>
      <c r="N27" s="100">
        <v>92</v>
      </c>
      <c r="O27" s="100">
        <v>47</v>
      </c>
      <c r="P27" s="100">
        <v>31</v>
      </c>
      <c r="Q27" s="100">
        <v>81</v>
      </c>
      <c r="R27" s="100">
        <v>81</v>
      </c>
      <c r="S27" s="100">
        <v>26</v>
      </c>
      <c r="T27" s="100">
        <v>46</v>
      </c>
      <c r="U27" s="100">
        <v>189</v>
      </c>
      <c r="V27" s="100">
        <v>6</v>
      </c>
      <c r="W27" s="100">
        <v>6</v>
      </c>
      <c r="X27" s="100">
        <v>39</v>
      </c>
      <c r="Y27" s="100">
        <v>10</v>
      </c>
      <c r="Z27" s="100">
        <v>152</v>
      </c>
      <c r="AA27" s="100">
        <v>134</v>
      </c>
      <c r="AB27" s="100">
        <v>188</v>
      </c>
      <c r="AC27" s="100">
        <v>125</v>
      </c>
      <c r="AD27" s="100">
        <v>24</v>
      </c>
      <c r="AE27" s="100">
        <v>205</v>
      </c>
      <c r="AF27" s="100">
        <v>17</v>
      </c>
      <c r="AG27" s="100">
        <v>32</v>
      </c>
      <c r="AH27" s="100">
        <v>106</v>
      </c>
      <c r="AI27" s="100">
        <v>169</v>
      </c>
      <c r="AJ27" s="100">
        <v>163</v>
      </c>
      <c r="AK27" s="100">
        <v>22</v>
      </c>
      <c r="AL27" s="100">
        <v>11</v>
      </c>
      <c r="AM27" s="100">
        <v>43</v>
      </c>
      <c r="AN27" s="100">
        <v>100</v>
      </c>
      <c r="AO27" s="100">
        <v>76</v>
      </c>
      <c r="AP27" s="118">
        <v>50</v>
      </c>
    </row>
    <row r="28" spans="1:42" ht="13" x14ac:dyDescent="0.3">
      <c r="A28" s="10">
        <v>301</v>
      </c>
      <c r="B28" s="11" t="s">
        <v>170</v>
      </c>
      <c r="C28" s="492">
        <v>1375</v>
      </c>
      <c r="D28" s="95">
        <v>327</v>
      </c>
      <c r="E28" s="63">
        <f t="shared" si="0"/>
        <v>0.23781818181818182</v>
      </c>
      <c r="F28" s="86">
        <v>62</v>
      </c>
      <c r="G28" s="118">
        <v>257</v>
      </c>
      <c r="H28" s="86">
        <v>24</v>
      </c>
      <c r="I28" s="86">
        <v>12</v>
      </c>
      <c r="J28" s="86">
        <v>15</v>
      </c>
      <c r="K28" s="86">
        <v>104</v>
      </c>
      <c r="L28" s="86">
        <v>84</v>
      </c>
      <c r="M28" s="86">
        <v>130</v>
      </c>
      <c r="N28" s="86">
        <v>21</v>
      </c>
      <c r="O28" s="86">
        <v>11</v>
      </c>
      <c r="P28" s="86">
        <v>7</v>
      </c>
      <c r="Q28" s="86">
        <v>71</v>
      </c>
      <c r="R28" s="86">
        <v>19</v>
      </c>
      <c r="S28" s="86">
        <v>10</v>
      </c>
      <c r="T28" s="86">
        <v>8</v>
      </c>
      <c r="U28" s="86">
        <v>178</v>
      </c>
      <c r="V28" s="86">
        <v>40</v>
      </c>
      <c r="W28" s="86">
        <v>12</v>
      </c>
      <c r="X28" s="86">
        <v>14</v>
      </c>
      <c r="Y28" s="86">
        <v>6</v>
      </c>
      <c r="Z28" s="86">
        <v>78</v>
      </c>
      <c r="AA28" s="86">
        <v>142</v>
      </c>
      <c r="AB28" s="86">
        <v>203</v>
      </c>
      <c r="AC28" s="86">
        <v>44</v>
      </c>
      <c r="AD28" s="86">
        <v>8</v>
      </c>
      <c r="AE28" s="86">
        <v>157</v>
      </c>
      <c r="AF28" s="86">
        <v>22</v>
      </c>
      <c r="AG28" s="86">
        <v>165</v>
      </c>
      <c r="AH28" s="86">
        <v>114</v>
      </c>
      <c r="AI28" s="86">
        <v>208</v>
      </c>
      <c r="AJ28" s="86">
        <v>143</v>
      </c>
      <c r="AK28" s="86">
        <v>63</v>
      </c>
      <c r="AL28" s="86">
        <v>8</v>
      </c>
      <c r="AM28" s="86">
        <v>28</v>
      </c>
      <c r="AN28" s="86">
        <v>37</v>
      </c>
      <c r="AO28" s="86">
        <v>37</v>
      </c>
      <c r="AP28" s="118">
        <v>36</v>
      </c>
    </row>
    <row r="29" spans="1:42" ht="13" x14ac:dyDescent="0.3">
      <c r="A29" s="10">
        <v>302</v>
      </c>
      <c r="B29" s="11" t="s">
        <v>171</v>
      </c>
      <c r="C29" s="492">
        <v>879</v>
      </c>
      <c r="D29" s="95">
        <v>320</v>
      </c>
      <c r="E29" s="63">
        <f t="shared" si="0"/>
        <v>0.36405005688282138</v>
      </c>
      <c r="F29" s="86">
        <v>101</v>
      </c>
      <c r="G29" s="118">
        <v>208</v>
      </c>
      <c r="H29" s="86">
        <v>18</v>
      </c>
      <c r="I29" s="86">
        <v>53</v>
      </c>
      <c r="J29" s="86">
        <v>68</v>
      </c>
      <c r="K29" s="86">
        <v>25</v>
      </c>
      <c r="L29" s="86">
        <v>113</v>
      </c>
      <c r="M29" s="86">
        <v>93</v>
      </c>
      <c r="N29" s="86">
        <v>80</v>
      </c>
      <c r="O29" s="86">
        <v>36</v>
      </c>
      <c r="P29" s="86">
        <v>26</v>
      </c>
      <c r="Q29" s="86">
        <v>58</v>
      </c>
      <c r="R29" s="86">
        <v>86</v>
      </c>
      <c r="S29" s="86">
        <v>22</v>
      </c>
      <c r="T29" s="86">
        <v>30</v>
      </c>
      <c r="U29" s="86">
        <v>154</v>
      </c>
      <c r="V29" s="86">
        <v>10</v>
      </c>
      <c r="W29" s="86">
        <v>6</v>
      </c>
      <c r="X29" s="86">
        <v>28</v>
      </c>
      <c r="Y29" s="86">
        <v>4</v>
      </c>
      <c r="Z29" s="86">
        <v>120</v>
      </c>
      <c r="AA29" s="86">
        <v>109</v>
      </c>
      <c r="AB29" s="86">
        <v>172</v>
      </c>
      <c r="AC29" s="86">
        <v>98</v>
      </c>
      <c r="AD29" s="86">
        <v>5</v>
      </c>
      <c r="AE29" s="86">
        <v>159</v>
      </c>
      <c r="AF29" s="86">
        <v>5</v>
      </c>
      <c r="AG29" s="86">
        <v>32</v>
      </c>
      <c r="AH29" s="86">
        <v>91</v>
      </c>
      <c r="AI29" s="86">
        <v>131</v>
      </c>
      <c r="AJ29" s="86">
        <v>120</v>
      </c>
      <c r="AK29" s="86">
        <v>15</v>
      </c>
      <c r="AL29" s="86">
        <v>16</v>
      </c>
      <c r="AM29" s="86">
        <v>20</v>
      </c>
      <c r="AN29" s="86">
        <v>73</v>
      </c>
      <c r="AO29" s="86">
        <v>78</v>
      </c>
      <c r="AP29" s="118">
        <v>77</v>
      </c>
    </row>
    <row r="30" spans="1:42" ht="13" x14ac:dyDescent="0.3">
      <c r="A30" s="10">
        <v>303</v>
      </c>
      <c r="B30" s="11" t="s">
        <v>172</v>
      </c>
      <c r="C30" s="492">
        <v>1135</v>
      </c>
      <c r="D30" s="95">
        <v>414</v>
      </c>
      <c r="E30" s="63">
        <f t="shared" si="0"/>
        <v>0.36475770925110135</v>
      </c>
      <c r="F30" s="86">
        <v>184</v>
      </c>
      <c r="G30" s="118">
        <v>222</v>
      </c>
      <c r="H30" s="86">
        <v>20</v>
      </c>
      <c r="I30" s="86">
        <v>82</v>
      </c>
      <c r="J30" s="86">
        <v>56</v>
      </c>
      <c r="K30" s="86">
        <v>55</v>
      </c>
      <c r="L30" s="86">
        <v>132</v>
      </c>
      <c r="M30" s="86">
        <v>104</v>
      </c>
      <c r="N30" s="86">
        <v>114</v>
      </c>
      <c r="O30" s="86">
        <v>38</v>
      </c>
      <c r="P30" s="86">
        <v>29</v>
      </c>
      <c r="Q30" s="86">
        <v>62</v>
      </c>
      <c r="R30" s="86">
        <v>108</v>
      </c>
      <c r="S30" s="86">
        <v>35</v>
      </c>
      <c r="T30" s="86">
        <v>43</v>
      </c>
      <c r="U30" s="86">
        <v>156</v>
      </c>
      <c r="V30" s="86">
        <v>18</v>
      </c>
      <c r="W30" s="86">
        <v>12</v>
      </c>
      <c r="X30" s="86">
        <v>19</v>
      </c>
      <c r="Y30" s="86">
        <v>6</v>
      </c>
      <c r="Z30" s="86">
        <v>124</v>
      </c>
      <c r="AA30" s="86">
        <v>129</v>
      </c>
      <c r="AB30" s="86">
        <v>193</v>
      </c>
      <c r="AC30" s="86">
        <v>132</v>
      </c>
      <c r="AD30" s="86">
        <v>19</v>
      </c>
      <c r="AE30" s="86">
        <v>172</v>
      </c>
      <c r="AF30" s="86">
        <v>12</v>
      </c>
      <c r="AG30" s="86">
        <v>59</v>
      </c>
      <c r="AH30" s="86">
        <v>96</v>
      </c>
      <c r="AI30" s="86">
        <v>161</v>
      </c>
      <c r="AJ30" s="86">
        <v>143</v>
      </c>
      <c r="AK30" s="86">
        <v>32</v>
      </c>
      <c r="AL30" s="86">
        <v>20</v>
      </c>
      <c r="AM30" s="86">
        <v>32</v>
      </c>
      <c r="AN30" s="86">
        <v>126</v>
      </c>
      <c r="AO30" s="86">
        <v>108</v>
      </c>
      <c r="AP30" s="118">
        <v>73</v>
      </c>
    </row>
    <row r="31" spans="1:42" ht="13" x14ac:dyDescent="0.3">
      <c r="A31" s="10">
        <v>304</v>
      </c>
      <c r="B31" s="11" t="s">
        <v>173</v>
      </c>
      <c r="C31" s="492">
        <v>1509</v>
      </c>
      <c r="D31" s="95">
        <v>311</v>
      </c>
      <c r="E31" s="63">
        <f t="shared" si="0"/>
        <v>0.20609675281643472</v>
      </c>
      <c r="F31" s="86">
        <v>44</v>
      </c>
      <c r="G31" s="118">
        <v>260</v>
      </c>
      <c r="H31" s="86">
        <v>30</v>
      </c>
      <c r="I31" s="86">
        <v>14</v>
      </c>
      <c r="J31" s="86">
        <v>26</v>
      </c>
      <c r="K31" s="86">
        <v>68</v>
      </c>
      <c r="L31" s="86">
        <v>112</v>
      </c>
      <c r="M31" s="86">
        <v>111</v>
      </c>
      <c r="N31" s="86">
        <v>40</v>
      </c>
      <c r="O31" s="86">
        <v>24</v>
      </c>
      <c r="P31" s="86">
        <v>14</v>
      </c>
      <c r="Q31" s="86">
        <v>84</v>
      </c>
      <c r="R31" s="86">
        <v>34</v>
      </c>
      <c r="S31" s="86">
        <v>18</v>
      </c>
      <c r="T31" s="86">
        <v>18</v>
      </c>
      <c r="U31" s="86">
        <v>190</v>
      </c>
      <c r="V31" s="86">
        <v>17</v>
      </c>
      <c r="W31" s="86">
        <v>11</v>
      </c>
      <c r="X31" s="86">
        <v>44</v>
      </c>
      <c r="Y31" s="86">
        <v>10</v>
      </c>
      <c r="Z31" s="86">
        <v>126</v>
      </c>
      <c r="AA31" s="86">
        <v>129</v>
      </c>
      <c r="AB31" s="86">
        <v>202</v>
      </c>
      <c r="AC31" s="86">
        <v>46</v>
      </c>
      <c r="AD31" s="86">
        <v>6</v>
      </c>
      <c r="AE31" s="86">
        <v>160</v>
      </c>
      <c r="AF31" s="86">
        <v>14</v>
      </c>
      <c r="AG31" s="86">
        <v>100</v>
      </c>
      <c r="AH31" s="86">
        <v>126</v>
      </c>
      <c r="AI31" s="86">
        <v>191</v>
      </c>
      <c r="AJ31" s="86">
        <v>178</v>
      </c>
      <c r="AK31" s="86">
        <v>46</v>
      </c>
      <c r="AL31" s="86">
        <v>14</v>
      </c>
      <c r="AM31" s="86">
        <v>35</v>
      </c>
      <c r="AN31" s="86">
        <v>33</v>
      </c>
      <c r="AO31" s="86">
        <v>30</v>
      </c>
      <c r="AP31" s="118">
        <v>35</v>
      </c>
    </row>
    <row r="32" spans="1:42" ht="13" x14ac:dyDescent="0.3">
      <c r="A32" s="10">
        <v>305</v>
      </c>
      <c r="B32" s="11" t="s">
        <v>174</v>
      </c>
      <c r="C32" s="492">
        <v>1384</v>
      </c>
      <c r="D32" s="95">
        <v>300</v>
      </c>
      <c r="E32" s="63">
        <f t="shared" si="0"/>
        <v>0.21676300578034682</v>
      </c>
      <c r="F32" s="86">
        <v>63</v>
      </c>
      <c r="G32" s="118">
        <v>229</v>
      </c>
      <c r="H32" s="86">
        <v>15</v>
      </c>
      <c r="I32" s="86">
        <v>21</v>
      </c>
      <c r="J32" s="86">
        <v>21</v>
      </c>
      <c r="K32" s="86">
        <v>61</v>
      </c>
      <c r="L32" s="86">
        <v>111</v>
      </c>
      <c r="M32" s="86">
        <v>116</v>
      </c>
      <c r="N32" s="86">
        <v>37</v>
      </c>
      <c r="O32" s="86">
        <v>13</v>
      </c>
      <c r="P32" s="86">
        <v>11</v>
      </c>
      <c r="Q32" s="86">
        <v>52</v>
      </c>
      <c r="R32" s="86">
        <v>24</v>
      </c>
      <c r="S32" s="86">
        <v>19</v>
      </c>
      <c r="T32" s="86">
        <v>16</v>
      </c>
      <c r="U32" s="86">
        <v>186</v>
      </c>
      <c r="V32" s="86">
        <v>33</v>
      </c>
      <c r="W32" s="86">
        <v>5</v>
      </c>
      <c r="X32" s="86">
        <v>26</v>
      </c>
      <c r="Y32" s="86">
        <v>6</v>
      </c>
      <c r="Z32" s="86">
        <v>109</v>
      </c>
      <c r="AA32" s="86">
        <v>145</v>
      </c>
      <c r="AB32" s="86">
        <v>209</v>
      </c>
      <c r="AC32" s="86">
        <v>50</v>
      </c>
      <c r="AD32" s="86">
        <v>9</v>
      </c>
      <c r="AE32" s="86">
        <v>170</v>
      </c>
      <c r="AF32" s="86">
        <v>11</v>
      </c>
      <c r="AG32" s="86">
        <v>99</v>
      </c>
      <c r="AH32" s="86">
        <v>123</v>
      </c>
      <c r="AI32" s="86">
        <v>189</v>
      </c>
      <c r="AJ32" s="86">
        <v>177</v>
      </c>
      <c r="AK32" s="86">
        <v>46</v>
      </c>
      <c r="AL32" s="86">
        <v>10</v>
      </c>
      <c r="AM32" s="86">
        <v>32</v>
      </c>
      <c r="AN32" s="86">
        <v>32</v>
      </c>
      <c r="AO32" s="86">
        <v>30</v>
      </c>
      <c r="AP32" s="118">
        <v>41</v>
      </c>
    </row>
    <row r="33" spans="1:42" ht="13" x14ac:dyDescent="0.3">
      <c r="A33" s="10">
        <v>401</v>
      </c>
      <c r="B33" s="11" t="s">
        <v>175</v>
      </c>
      <c r="C33" s="492">
        <v>968</v>
      </c>
      <c r="D33" s="95">
        <v>441</v>
      </c>
      <c r="E33" s="63">
        <f t="shared" si="0"/>
        <v>0.45557851239669422</v>
      </c>
      <c r="F33" s="100">
        <v>182</v>
      </c>
      <c r="G33" s="118">
        <v>242</v>
      </c>
      <c r="H33" s="100">
        <v>9</v>
      </c>
      <c r="I33" s="100">
        <v>108</v>
      </c>
      <c r="J33" s="100">
        <v>57</v>
      </c>
      <c r="K33" s="100">
        <v>36</v>
      </c>
      <c r="L33" s="100">
        <v>176</v>
      </c>
      <c r="M33" s="100">
        <v>109</v>
      </c>
      <c r="N33" s="100">
        <v>119</v>
      </c>
      <c r="O33" s="100">
        <v>33</v>
      </c>
      <c r="P33" s="100">
        <v>17</v>
      </c>
      <c r="Q33" s="100">
        <v>53</v>
      </c>
      <c r="R33" s="100">
        <v>129</v>
      </c>
      <c r="S33" s="100">
        <v>17</v>
      </c>
      <c r="T33" s="100">
        <v>58</v>
      </c>
      <c r="U33" s="100">
        <v>185</v>
      </c>
      <c r="V33" s="100">
        <v>9</v>
      </c>
      <c r="W33" s="100">
        <v>4</v>
      </c>
      <c r="X33" s="100">
        <v>20</v>
      </c>
      <c r="Y33" s="100">
        <v>7</v>
      </c>
      <c r="Z33" s="100">
        <v>162</v>
      </c>
      <c r="AA33" s="100">
        <v>134</v>
      </c>
      <c r="AB33" s="100">
        <v>230</v>
      </c>
      <c r="AC33" s="100">
        <v>167</v>
      </c>
      <c r="AD33" s="100">
        <v>15</v>
      </c>
      <c r="AE33" s="100">
        <v>230</v>
      </c>
      <c r="AF33" s="100">
        <v>11</v>
      </c>
      <c r="AG33" s="100">
        <v>13</v>
      </c>
      <c r="AH33" s="100">
        <v>105</v>
      </c>
      <c r="AI33" s="100">
        <v>157</v>
      </c>
      <c r="AJ33" s="100">
        <v>168</v>
      </c>
      <c r="AK33" s="100">
        <v>16</v>
      </c>
      <c r="AL33" s="100">
        <v>5</v>
      </c>
      <c r="AM33" s="100">
        <v>23</v>
      </c>
      <c r="AN33" s="100">
        <v>147</v>
      </c>
      <c r="AO33" s="100">
        <v>100</v>
      </c>
      <c r="AP33" s="118">
        <v>95</v>
      </c>
    </row>
    <row r="34" spans="1:42" ht="13" x14ac:dyDescent="0.3">
      <c r="A34" s="10">
        <v>402</v>
      </c>
      <c r="B34" s="11" t="s">
        <v>176</v>
      </c>
      <c r="C34" s="492">
        <v>1031</v>
      </c>
      <c r="D34" s="95">
        <v>370</v>
      </c>
      <c r="E34" s="63">
        <f t="shared" si="0"/>
        <v>0.35887487875848689</v>
      </c>
      <c r="F34" s="100">
        <v>131</v>
      </c>
      <c r="G34" s="118">
        <v>224</v>
      </c>
      <c r="H34" s="100">
        <v>12</v>
      </c>
      <c r="I34" s="100">
        <v>100</v>
      </c>
      <c r="J34" s="100">
        <v>62</v>
      </c>
      <c r="K34" s="100">
        <v>23</v>
      </c>
      <c r="L34" s="100">
        <v>146</v>
      </c>
      <c r="M34" s="100">
        <v>90</v>
      </c>
      <c r="N34" s="100">
        <v>124</v>
      </c>
      <c r="O34" s="100">
        <v>45</v>
      </c>
      <c r="P34" s="100">
        <v>30</v>
      </c>
      <c r="Q34" s="100">
        <v>57</v>
      </c>
      <c r="R34" s="100">
        <v>121</v>
      </c>
      <c r="S34" s="100">
        <v>19</v>
      </c>
      <c r="T34" s="100">
        <v>31</v>
      </c>
      <c r="U34" s="100">
        <v>157</v>
      </c>
      <c r="V34" s="100">
        <v>5</v>
      </c>
      <c r="W34" s="100">
        <v>1</v>
      </c>
      <c r="X34" s="100">
        <v>19</v>
      </c>
      <c r="Y34" s="100">
        <v>2</v>
      </c>
      <c r="Z34" s="100">
        <v>144</v>
      </c>
      <c r="AA34" s="100">
        <v>111</v>
      </c>
      <c r="AB34" s="100">
        <v>175</v>
      </c>
      <c r="AC34" s="100">
        <v>153</v>
      </c>
      <c r="AD34" s="100">
        <v>12</v>
      </c>
      <c r="AE34" s="100">
        <v>179</v>
      </c>
      <c r="AF34" s="100">
        <v>17</v>
      </c>
      <c r="AG34" s="100">
        <v>6</v>
      </c>
      <c r="AH34" s="100">
        <v>84</v>
      </c>
      <c r="AI34" s="100">
        <v>122</v>
      </c>
      <c r="AJ34" s="100">
        <v>148</v>
      </c>
      <c r="AK34" s="100">
        <v>9</v>
      </c>
      <c r="AL34" s="100">
        <v>9</v>
      </c>
      <c r="AM34" s="100">
        <v>12</v>
      </c>
      <c r="AN34" s="100">
        <v>122</v>
      </c>
      <c r="AO34" s="100">
        <v>83</v>
      </c>
      <c r="AP34" s="118">
        <v>58</v>
      </c>
    </row>
    <row r="35" spans="1:42" ht="13" x14ac:dyDescent="0.3">
      <c r="A35" s="10">
        <v>403</v>
      </c>
      <c r="B35" s="11" t="s">
        <v>177</v>
      </c>
      <c r="C35" s="492">
        <v>884</v>
      </c>
      <c r="D35" s="95">
        <v>300</v>
      </c>
      <c r="E35" s="63">
        <f t="shared" si="0"/>
        <v>0.33936651583710409</v>
      </c>
      <c r="F35" s="100">
        <v>106</v>
      </c>
      <c r="G35" s="118">
        <v>189</v>
      </c>
      <c r="H35" s="100">
        <v>10</v>
      </c>
      <c r="I35" s="100">
        <v>63</v>
      </c>
      <c r="J35" s="100">
        <v>48</v>
      </c>
      <c r="K35" s="100">
        <v>26</v>
      </c>
      <c r="L35" s="100">
        <v>138</v>
      </c>
      <c r="M35" s="100">
        <v>75</v>
      </c>
      <c r="N35" s="100">
        <v>83</v>
      </c>
      <c r="O35" s="100">
        <v>27</v>
      </c>
      <c r="P35" s="100">
        <v>16</v>
      </c>
      <c r="Q35" s="100">
        <v>56</v>
      </c>
      <c r="R35" s="100">
        <v>89</v>
      </c>
      <c r="S35" s="100">
        <v>19</v>
      </c>
      <c r="T35" s="100">
        <v>22</v>
      </c>
      <c r="U35" s="100">
        <v>162</v>
      </c>
      <c r="V35" s="100">
        <v>4</v>
      </c>
      <c r="W35" s="100">
        <v>4</v>
      </c>
      <c r="X35" s="100">
        <v>21</v>
      </c>
      <c r="Y35" s="100">
        <v>7</v>
      </c>
      <c r="Z35" s="100">
        <v>123</v>
      </c>
      <c r="AA35" s="100">
        <v>110</v>
      </c>
      <c r="AB35" s="100">
        <v>174</v>
      </c>
      <c r="AC35" s="100">
        <v>107</v>
      </c>
      <c r="AD35" s="100">
        <v>9</v>
      </c>
      <c r="AE35" s="100">
        <v>166</v>
      </c>
      <c r="AF35" s="100">
        <v>3</v>
      </c>
      <c r="AG35" s="100">
        <v>8</v>
      </c>
      <c r="AH35" s="100">
        <v>80</v>
      </c>
      <c r="AI35" s="100">
        <v>131</v>
      </c>
      <c r="AJ35" s="100">
        <v>131</v>
      </c>
      <c r="AK35" s="100">
        <v>14</v>
      </c>
      <c r="AL35" s="100">
        <v>8</v>
      </c>
      <c r="AM35" s="100">
        <v>14</v>
      </c>
      <c r="AN35" s="100">
        <v>84</v>
      </c>
      <c r="AO35" s="100">
        <v>69</v>
      </c>
      <c r="AP35" s="118">
        <v>74</v>
      </c>
    </row>
    <row r="36" spans="1:42" ht="13" x14ac:dyDescent="0.3">
      <c r="A36" s="10">
        <v>404</v>
      </c>
      <c r="B36" s="11" t="s">
        <v>178</v>
      </c>
      <c r="C36" s="492">
        <v>1228</v>
      </c>
      <c r="D36" s="95">
        <v>428</v>
      </c>
      <c r="E36" s="63">
        <f t="shared" si="0"/>
        <v>0.34853420195439738</v>
      </c>
      <c r="F36" s="100">
        <v>182</v>
      </c>
      <c r="G36" s="118">
        <v>236</v>
      </c>
      <c r="H36" s="100">
        <v>26</v>
      </c>
      <c r="I36" s="100">
        <v>105</v>
      </c>
      <c r="J36" s="100">
        <v>86</v>
      </c>
      <c r="K36" s="100">
        <v>32</v>
      </c>
      <c r="L36" s="100">
        <v>174</v>
      </c>
      <c r="M36" s="100">
        <v>121</v>
      </c>
      <c r="N36" s="100">
        <v>124</v>
      </c>
      <c r="O36" s="100">
        <v>64</v>
      </c>
      <c r="P36" s="100">
        <v>49</v>
      </c>
      <c r="Q36" s="100">
        <v>69</v>
      </c>
      <c r="R36" s="100">
        <v>134</v>
      </c>
      <c r="S36" s="100">
        <v>24</v>
      </c>
      <c r="T36" s="100">
        <v>50</v>
      </c>
      <c r="U36" s="100">
        <v>185</v>
      </c>
      <c r="V36" s="100">
        <v>6</v>
      </c>
      <c r="W36" s="100">
        <v>6</v>
      </c>
      <c r="X36" s="100">
        <v>34</v>
      </c>
      <c r="Y36" s="100">
        <v>9</v>
      </c>
      <c r="Z36" s="100">
        <v>163</v>
      </c>
      <c r="AA36" s="100">
        <v>136</v>
      </c>
      <c r="AB36" s="100">
        <v>195</v>
      </c>
      <c r="AC36" s="100">
        <v>184</v>
      </c>
      <c r="AD36" s="100">
        <v>19</v>
      </c>
      <c r="AE36" s="100">
        <v>212</v>
      </c>
      <c r="AF36" s="100">
        <v>14</v>
      </c>
      <c r="AG36" s="100">
        <v>11</v>
      </c>
      <c r="AH36" s="100">
        <v>104</v>
      </c>
      <c r="AI36" s="100">
        <v>145</v>
      </c>
      <c r="AJ36" s="100">
        <v>161</v>
      </c>
      <c r="AK36" s="100">
        <v>19</v>
      </c>
      <c r="AL36" s="100">
        <v>14</v>
      </c>
      <c r="AM36" s="100">
        <v>27</v>
      </c>
      <c r="AN36" s="100">
        <v>145</v>
      </c>
      <c r="AO36" s="100">
        <v>106</v>
      </c>
      <c r="AP36" s="118">
        <v>75</v>
      </c>
    </row>
    <row r="37" spans="1:42" ht="13" x14ac:dyDescent="0.3">
      <c r="A37" s="10">
        <v>405</v>
      </c>
      <c r="B37" s="11" t="s">
        <v>179</v>
      </c>
      <c r="C37" s="492">
        <v>1149</v>
      </c>
      <c r="D37" s="95">
        <v>417</v>
      </c>
      <c r="E37" s="63">
        <f t="shared" si="0"/>
        <v>0.36292428198433418</v>
      </c>
      <c r="F37" s="100">
        <v>161</v>
      </c>
      <c r="G37" s="118">
        <v>248</v>
      </c>
      <c r="H37" s="100">
        <v>14</v>
      </c>
      <c r="I37" s="100">
        <v>91</v>
      </c>
      <c r="J37" s="100">
        <v>88</v>
      </c>
      <c r="K37" s="100">
        <v>34</v>
      </c>
      <c r="L37" s="100">
        <v>152</v>
      </c>
      <c r="M37" s="100">
        <v>120</v>
      </c>
      <c r="N37" s="100">
        <v>132</v>
      </c>
      <c r="O37" s="100">
        <v>51</v>
      </c>
      <c r="P37" s="100">
        <v>34</v>
      </c>
      <c r="Q37" s="100">
        <v>74</v>
      </c>
      <c r="R37" s="100">
        <v>130</v>
      </c>
      <c r="S37" s="100">
        <v>34</v>
      </c>
      <c r="T37" s="100">
        <v>53</v>
      </c>
      <c r="U37" s="100">
        <v>170</v>
      </c>
      <c r="V37" s="100">
        <v>10</v>
      </c>
      <c r="W37" s="100">
        <v>9</v>
      </c>
      <c r="X37" s="100">
        <v>32</v>
      </c>
      <c r="Y37" s="100">
        <v>6</v>
      </c>
      <c r="Z37" s="100">
        <v>141</v>
      </c>
      <c r="AA37" s="100">
        <v>128</v>
      </c>
      <c r="AB37" s="100">
        <v>184</v>
      </c>
      <c r="AC37" s="100">
        <v>173</v>
      </c>
      <c r="AD37" s="100">
        <v>26</v>
      </c>
      <c r="AE37" s="100">
        <v>194</v>
      </c>
      <c r="AF37" s="100">
        <v>5</v>
      </c>
      <c r="AG37" s="100">
        <v>9</v>
      </c>
      <c r="AH37" s="100">
        <v>85</v>
      </c>
      <c r="AI37" s="100">
        <v>138</v>
      </c>
      <c r="AJ37" s="100">
        <v>141</v>
      </c>
      <c r="AK37" s="100">
        <v>25</v>
      </c>
      <c r="AL37" s="100">
        <v>18</v>
      </c>
      <c r="AM37" s="100">
        <v>30</v>
      </c>
      <c r="AN37" s="100">
        <v>129</v>
      </c>
      <c r="AO37" s="100">
        <v>80</v>
      </c>
      <c r="AP37" s="118">
        <v>101</v>
      </c>
    </row>
    <row r="38" spans="1:42" ht="13" x14ac:dyDescent="0.3">
      <c r="A38" s="10">
        <v>406</v>
      </c>
      <c r="B38" s="11" t="s">
        <v>180</v>
      </c>
      <c r="C38" s="492">
        <v>1039</v>
      </c>
      <c r="D38" s="95">
        <v>386</v>
      </c>
      <c r="E38" s="63">
        <f t="shared" si="0"/>
        <v>0.37151106833493747</v>
      </c>
      <c r="F38" s="100">
        <v>154</v>
      </c>
      <c r="G38" s="118">
        <v>221</v>
      </c>
      <c r="H38" s="100">
        <v>12</v>
      </c>
      <c r="I38" s="100">
        <v>93</v>
      </c>
      <c r="J38" s="100">
        <v>70</v>
      </c>
      <c r="K38" s="100">
        <v>22</v>
      </c>
      <c r="L38" s="100">
        <v>146</v>
      </c>
      <c r="M38" s="100">
        <v>101</v>
      </c>
      <c r="N38" s="100">
        <v>134</v>
      </c>
      <c r="O38" s="100">
        <v>38</v>
      </c>
      <c r="P38" s="100">
        <v>30</v>
      </c>
      <c r="Q38" s="100">
        <v>56</v>
      </c>
      <c r="R38" s="100">
        <v>124</v>
      </c>
      <c r="S38" s="100">
        <v>29</v>
      </c>
      <c r="T38" s="100">
        <v>31</v>
      </c>
      <c r="U38" s="100">
        <v>156</v>
      </c>
      <c r="V38" s="100">
        <v>5</v>
      </c>
      <c r="W38" s="100">
        <v>3</v>
      </c>
      <c r="X38" s="100">
        <v>18</v>
      </c>
      <c r="Y38" s="100">
        <v>3</v>
      </c>
      <c r="Z38" s="100">
        <v>139</v>
      </c>
      <c r="AA38" s="100">
        <v>113</v>
      </c>
      <c r="AB38" s="100">
        <v>183</v>
      </c>
      <c r="AC38" s="100">
        <v>172</v>
      </c>
      <c r="AD38" s="100">
        <v>15</v>
      </c>
      <c r="AE38" s="100">
        <v>191</v>
      </c>
      <c r="AF38" s="100">
        <v>10</v>
      </c>
      <c r="AG38" s="100">
        <v>5</v>
      </c>
      <c r="AH38" s="100">
        <v>85</v>
      </c>
      <c r="AI38" s="100">
        <v>122</v>
      </c>
      <c r="AJ38" s="100">
        <v>148</v>
      </c>
      <c r="AK38" s="100">
        <v>10</v>
      </c>
      <c r="AL38" s="100">
        <v>3</v>
      </c>
      <c r="AM38" s="100">
        <v>10</v>
      </c>
      <c r="AN38" s="100">
        <v>114</v>
      </c>
      <c r="AO38" s="100">
        <v>99</v>
      </c>
      <c r="AP38" s="118">
        <v>99</v>
      </c>
    </row>
    <row r="39" spans="1:42" ht="13" x14ac:dyDescent="0.3">
      <c r="A39" s="10">
        <v>407</v>
      </c>
      <c r="B39" s="11" t="s">
        <v>181</v>
      </c>
      <c r="C39" s="492">
        <v>1195</v>
      </c>
      <c r="D39" s="95">
        <v>520</v>
      </c>
      <c r="E39" s="63">
        <f t="shared" si="0"/>
        <v>0.43514644351464438</v>
      </c>
      <c r="F39" s="100">
        <v>297</v>
      </c>
      <c r="G39" s="118">
        <v>208</v>
      </c>
      <c r="H39" s="100">
        <v>17</v>
      </c>
      <c r="I39" s="100">
        <v>197</v>
      </c>
      <c r="J39" s="100">
        <v>80</v>
      </c>
      <c r="K39" s="100">
        <v>18</v>
      </c>
      <c r="L39" s="100">
        <v>170</v>
      </c>
      <c r="M39" s="100">
        <v>94</v>
      </c>
      <c r="N39" s="100">
        <v>209</v>
      </c>
      <c r="O39" s="100">
        <v>66</v>
      </c>
      <c r="P39" s="100">
        <v>44</v>
      </c>
      <c r="Q39" s="100">
        <v>52</v>
      </c>
      <c r="R39" s="100">
        <v>240</v>
      </c>
      <c r="S39" s="100">
        <v>29</v>
      </c>
      <c r="T39" s="100">
        <v>49</v>
      </c>
      <c r="U39" s="100">
        <v>146</v>
      </c>
      <c r="V39" s="100">
        <v>7</v>
      </c>
      <c r="W39" s="100">
        <v>4</v>
      </c>
      <c r="X39" s="100">
        <v>13</v>
      </c>
      <c r="Y39" s="100">
        <v>1</v>
      </c>
      <c r="Z39" s="100">
        <v>146</v>
      </c>
      <c r="AA39" s="100">
        <v>115</v>
      </c>
      <c r="AB39" s="100">
        <v>221</v>
      </c>
      <c r="AC39" s="100">
        <v>311</v>
      </c>
      <c r="AD39" s="100">
        <v>25</v>
      </c>
      <c r="AE39" s="100">
        <v>233</v>
      </c>
      <c r="AF39" s="100">
        <v>9</v>
      </c>
      <c r="AG39" s="100">
        <v>6</v>
      </c>
      <c r="AH39" s="100">
        <v>77</v>
      </c>
      <c r="AI39" s="100">
        <v>120</v>
      </c>
      <c r="AJ39" s="100">
        <v>142</v>
      </c>
      <c r="AK39" s="100">
        <v>10</v>
      </c>
      <c r="AL39" s="100">
        <v>5</v>
      </c>
      <c r="AM39" s="100">
        <v>15</v>
      </c>
      <c r="AN39" s="100">
        <v>241</v>
      </c>
      <c r="AO39" s="100">
        <v>152</v>
      </c>
      <c r="AP39" s="118">
        <v>170</v>
      </c>
    </row>
    <row r="40" spans="1:42" ht="13" x14ac:dyDescent="0.3">
      <c r="A40" s="10">
        <v>408</v>
      </c>
      <c r="B40" s="11" t="s">
        <v>182</v>
      </c>
      <c r="C40" s="492">
        <v>1464</v>
      </c>
      <c r="D40" s="95">
        <v>408</v>
      </c>
      <c r="E40" s="63">
        <f t="shared" si="0"/>
        <v>0.27868852459016391</v>
      </c>
      <c r="F40" s="100">
        <v>158</v>
      </c>
      <c r="G40" s="118">
        <v>232</v>
      </c>
      <c r="H40" s="100">
        <v>19</v>
      </c>
      <c r="I40" s="100">
        <v>117</v>
      </c>
      <c r="J40" s="100">
        <v>84</v>
      </c>
      <c r="K40" s="100">
        <v>46</v>
      </c>
      <c r="L40" s="100">
        <v>135</v>
      </c>
      <c r="M40" s="100">
        <v>105</v>
      </c>
      <c r="N40" s="100">
        <v>148</v>
      </c>
      <c r="O40" s="100">
        <v>60</v>
      </c>
      <c r="P40" s="100">
        <v>56</v>
      </c>
      <c r="Q40" s="100">
        <v>70</v>
      </c>
      <c r="R40" s="100">
        <v>135</v>
      </c>
      <c r="S40" s="100">
        <v>27</v>
      </c>
      <c r="T40" s="100">
        <v>37</v>
      </c>
      <c r="U40" s="100">
        <v>163</v>
      </c>
      <c r="V40" s="100">
        <v>11</v>
      </c>
      <c r="W40" s="100">
        <v>11</v>
      </c>
      <c r="X40" s="100">
        <v>52</v>
      </c>
      <c r="Y40" s="100">
        <v>7</v>
      </c>
      <c r="Z40" s="100">
        <v>125</v>
      </c>
      <c r="AA40" s="100">
        <v>120</v>
      </c>
      <c r="AB40" s="100">
        <v>179</v>
      </c>
      <c r="AC40" s="100">
        <v>175</v>
      </c>
      <c r="AD40" s="100">
        <v>35</v>
      </c>
      <c r="AE40" s="100">
        <v>190</v>
      </c>
      <c r="AF40" s="100">
        <v>15</v>
      </c>
      <c r="AG40" s="100">
        <v>9</v>
      </c>
      <c r="AH40" s="100">
        <v>103</v>
      </c>
      <c r="AI40" s="100">
        <v>134</v>
      </c>
      <c r="AJ40" s="100">
        <v>136</v>
      </c>
      <c r="AK40" s="100">
        <v>16</v>
      </c>
      <c r="AL40" s="100">
        <v>16</v>
      </c>
      <c r="AM40" s="100">
        <v>30</v>
      </c>
      <c r="AN40" s="100">
        <v>140</v>
      </c>
      <c r="AO40" s="100">
        <v>91</v>
      </c>
      <c r="AP40" s="118">
        <v>60</v>
      </c>
    </row>
    <row r="41" spans="1:42" ht="13" x14ac:dyDescent="0.3">
      <c r="A41" s="10">
        <v>501</v>
      </c>
      <c r="B41" s="11" t="s">
        <v>183</v>
      </c>
      <c r="C41" s="492">
        <v>1194</v>
      </c>
      <c r="D41" s="95">
        <v>479</v>
      </c>
      <c r="E41" s="63">
        <f t="shared" si="0"/>
        <v>0.40117252931323283</v>
      </c>
      <c r="F41" s="100">
        <v>246</v>
      </c>
      <c r="G41" s="118">
        <v>218</v>
      </c>
      <c r="H41" s="100">
        <v>11</v>
      </c>
      <c r="I41" s="100">
        <v>127</v>
      </c>
      <c r="J41" s="100">
        <v>47</v>
      </c>
      <c r="K41" s="100">
        <v>23</v>
      </c>
      <c r="L41" s="100">
        <v>155</v>
      </c>
      <c r="M41" s="100">
        <v>109</v>
      </c>
      <c r="N41" s="100">
        <v>216</v>
      </c>
      <c r="O41" s="100">
        <v>63</v>
      </c>
      <c r="P41" s="100">
        <v>56</v>
      </c>
      <c r="Q41" s="100">
        <v>52</v>
      </c>
      <c r="R41" s="100">
        <v>186</v>
      </c>
      <c r="S41" s="100">
        <v>39</v>
      </c>
      <c r="T41" s="100">
        <v>58</v>
      </c>
      <c r="U41" s="100">
        <v>144</v>
      </c>
      <c r="V41" s="100">
        <v>10</v>
      </c>
      <c r="W41" s="100">
        <v>1</v>
      </c>
      <c r="X41" s="100">
        <v>13</v>
      </c>
      <c r="Y41" s="100">
        <v>5</v>
      </c>
      <c r="Z41" s="100">
        <v>139</v>
      </c>
      <c r="AA41" s="100">
        <v>123</v>
      </c>
      <c r="AB41" s="100">
        <v>204</v>
      </c>
      <c r="AC41" s="100">
        <v>287</v>
      </c>
      <c r="AD41" s="100">
        <v>34</v>
      </c>
      <c r="AE41" s="100">
        <v>226</v>
      </c>
      <c r="AF41" s="100">
        <v>9</v>
      </c>
      <c r="AG41" s="100">
        <v>8</v>
      </c>
      <c r="AH41" s="100">
        <v>74</v>
      </c>
      <c r="AI41" s="100">
        <v>123</v>
      </c>
      <c r="AJ41" s="100">
        <v>125</v>
      </c>
      <c r="AK41" s="100">
        <v>7</v>
      </c>
      <c r="AL41" s="100">
        <v>7</v>
      </c>
      <c r="AM41" s="100">
        <v>12</v>
      </c>
      <c r="AN41" s="100">
        <v>205</v>
      </c>
      <c r="AO41" s="100">
        <v>174</v>
      </c>
      <c r="AP41" s="118">
        <v>110</v>
      </c>
    </row>
    <row r="42" spans="1:42" ht="13" x14ac:dyDescent="0.3">
      <c r="A42" s="10">
        <v>502</v>
      </c>
      <c r="B42" s="11" t="s">
        <v>184</v>
      </c>
      <c r="C42" s="492">
        <v>1106</v>
      </c>
      <c r="D42" s="95">
        <v>488</v>
      </c>
      <c r="E42" s="63">
        <f t="shared" si="0"/>
        <v>0.44122965641952983</v>
      </c>
      <c r="F42" s="100">
        <v>195</v>
      </c>
      <c r="G42" s="118">
        <v>275</v>
      </c>
      <c r="H42" s="100">
        <v>18</v>
      </c>
      <c r="I42" s="100">
        <v>141</v>
      </c>
      <c r="J42" s="100">
        <v>119</v>
      </c>
      <c r="K42" s="100">
        <v>28</v>
      </c>
      <c r="L42" s="100">
        <v>179</v>
      </c>
      <c r="M42" s="100">
        <v>129</v>
      </c>
      <c r="N42" s="100">
        <v>162</v>
      </c>
      <c r="O42" s="100">
        <v>50</v>
      </c>
      <c r="P42" s="100">
        <v>55</v>
      </c>
      <c r="Q42" s="100">
        <v>71</v>
      </c>
      <c r="R42" s="100">
        <v>174</v>
      </c>
      <c r="S42" s="100">
        <v>33</v>
      </c>
      <c r="T42" s="100">
        <v>42</v>
      </c>
      <c r="U42" s="100">
        <v>180</v>
      </c>
      <c r="V42" s="100">
        <v>8</v>
      </c>
      <c r="W42" s="100">
        <v>10</v>
      </c>
      <c r="X42" s="100">
        <v>23</v>
      </c>
      <c r="Y42" s="100">
        <v>13</v>
      </c>
      <c r="Z42" s="100">
        <v>174</v>
      </c>
      <c r="AA42" s="100">
        <v>150</v>
      </c>
      <c r="AB42" s="100">
        <v>228</v>
      </c>
      <c r="AC42" s="100">
        <v>223</v>
      </c>
      <c r="AD42" s="100">
        <v>26</v>
      </c>
      <c r="AE42" s="100">
        <v>233</v>
      </c>
      <c r="AF42" s="100">
        <v>11</v>
      </c>
      <c r="AG42" s="100">
        <v>10</v>
      </c>
      <c r="AH42" s="100">
        <v>96</v>
      </c>
      <c r="AI42" s="100">
        <v>154</v>
      </c>
      <c r="AJ42" s="100">
        <v>165</v>
      </c>
      <c r="AK42" s="100">
        <v>8</v>
      </c>
      <c r="AL42" s="100">
        <v>7</v>
      </c>
      <c r="AM42" s="100">
        <v>20</v>
      </c>
      <c r="AN42" s="100">
        <v>174</v>
      </c>
      <c r="AO42" s="100">
        <v>103</v>
      </c>
      <c r="AP42" s="118">
        <v>132</v>
      </c>
    </row>
    <row r="43" spans="1:42" ht="13" x14ac:dyDescent="0.3">
      <c r="A43" s="10">
        <v>503</v>
      </c>
      <c r="B43" s="11" t="s">
        <v>185</v>
      </c>
      <c r="C43" s="492">
        <v>803</v>
      </c>
      <c r="D43" s="95">
        <v>354</v>
      </c>
      <c r="E43" s="63">
        <f t="shared" si="0"/>
        <v>0.44084682440846823</v>
      </c>
      <c r="F43" s="86">
        <v>139</v>
      </c>
      <c r="G43" s="118">
        <v>206</v>
      </c>
      <c r="H43" s="86">
        <v>5</v>
      </c>
      <c r="I43" s="86">
        <v>79</v>
      </c>
      <c r="J43" s="86">
        <v>47</v>
      </c>
      <c r="K43" s="86">
        <v>14</v>
      </c>
      <c r="L43" s="86">
        <v>150</v>
      </c>
      <c r="M43" s="86">
        <v>103</v>
      </c>
      <c r="N43" s="86">
        <v>125</v>
      </c>
      <c r="O43" s="86">
        <v>51</v>
      </c>
      <c r="P43" s="86">
        <v>48</v>
      </c>
      <c r="Q43" s="86">
        <v>70</v>
      </c>
      <c r="R43" s="86">
        <v>112</v>
      </c>
      <c r="S43" s="86">
        <v>36</v>
      </c>
      <c r="T43" s="86">
        <v>49</v>
      </c>
      <c r="U43" s="86">
        <v>150</v>
      </c>
      <c r="V43" s="86">
        <v>7</v>
      </c>
      <c r="W43" s="86">
        <v>7</v>
      </c>
      <c r="X43" s="86">
        <v>12</v>
      </c>
      <c r="Y43" s="86">
        <v>8</v>
      </c>
      <c r="Z43" s="86">
        <v>132</v>
      </c>
      <c r="AA43" s="86">
        <v>127</v>
      </c>
      <c r="AB43" s="86">
        <v>212</v>
      </c>
      <c r="AC43" s="86">
        <v>140</v>
      </c>
      <c r="AD43" s="86">
        <v>13</v>
      </c>
      <c r="AE43" s="86">
        <v>187</v>
      </c>
      <c r="AF43" s="86">
        <v>2</v>
      </c>
      <c r="AG43" s="86">
        <v>13</v>
      </c>
      <c r="AH43" s="86">
        <v>76</v>
      </c>
      <c r="AI43" s="86">
        <v>143</v>
      </c>
      <c r="AJ43" s="86">
        <v>141</v>
      </c>
      <c r="AK43" s="86">
        <v>9</v>
      </c>
      <c r="AL43" s="86">
        <v>8</v>
      </c>
      <c r="AM43" s="86">
        <v>19</v>
      </c>
      <c r="AN43" s="86">
        <v>109</v>
      </c>
      <c r="AO43" s="86">
        <v>109</v>
      </c>
      <c r="AP43" s="118">
        <v>69</v>
      </c>
    </row>
    <row r="44" spans="1:42" ht="13" x14ac:dyDescent="0.3">
      <c r="A44" s="10">
        <v>504</v>
      </c>
      <c r="B44" s="11" t="s">
        <v>186</v>
      </c>
      <c r="C44" s="492">
        <v>1300</v>
      </c>
      <c r="D44" s="95">
        <v>582</v>
      </c>
      <c r="E44" s="63">
        <f t="shared" si="0"/>
        <v>0.44769230769230767</v>
      </c>
      <c r="F44" s="100">
        <v>234</v>
      </c>
      <c r="G44" s="118">
        <v>339</v>
      </c>
      <c r="H44" s="100">
        <v>4</v>
      </c>
      <c r="I44" s="100">
        <v>159</v>
      </c>
      <c r="J44" s="100">
        <v>128</v>
      </c>
      <c r="K44" s="100">
        <v>34</v>
      </c>
      <c r="L44" s="100">
        <v>212</v>
      </c>
      <c r="M44" s="100">
        <v>134</v>
      </c>
      <c r="N44" s="100">
        <v>231</v>
      </c>
      <c r="O44" s="100">
        <v>87</v>
      </c>
      <c r="P44" s="100">
        <v>49</v>
      </c>
      <c r="Q44" s="100">
        <v>70</v>
      </c>
      <c r="R44" s="100">
        <v>204</v>
      </c>
      <c r="S44" s="100">
        <v>42</v>
      </c>
      <c r="T44" s="100">
        <v>65</v>
      </c>
      <c r="U44" s="100">
        <v>227</v>
      </c>
      <c r="V44" s="100">
        <v>10</v>
      </c>
      <c r="W44" s="100">
        <v>6</v>
      </c>
      <c r="X44" s="100">
        <v>24</v>
      </c>
      <c r="Y44" s="100">
        <v>8</v>
      </c>
      <c r="Z44" s="100">
        <v>221</v>
      </c>
      <c r="AA44" s="100">
        <v>184</v>
      </c>
      <c r="AB44" s="100">
        <v>281</v>
      </c>
      <c r="AC44" s="100">
        <v>285</v>
      </c>
      <c r="AD44" s="100">
        <v>19</v>
      </c>
      <c r="AE44" s="100">
        <v>299</v>
      </c>
      <c r="AF44" s="100">
        <v>11</v>
      </c>
      <c r="AG44" s="100">
        <v>8</v>
      </c>
      <c r="AH44" s="100">
        <v>113</v>
      </c>
      <c r="AI44" s="100">
        <v>169</v>
      </c>
      <c r="AJ44" s="100">
        <v>195</v>
      </c>
      <c r="AK44" s="100">
        <v>13</v>
      </c>
      <c r="AL44" s="100">
        <v>6</v>
      </c>
      <c r="AM44" s="100">
        <v>19</v>
      </c>
      <c r="AN44" s="100">
        <v>206</v>
      </c>
      <c r="AO44" s="100">
        <v>138</v>
      </c>
      <c r="AP44" s="118">
        <v>145</v>
      </c>
    </row>
    <row r="45" spans="1:42" ht="13" x14ac:dyDescent="0.3">
      <c r="A45" s="10">
        <v>505</v>
      </c>
      <c r="B45" s="11" t="s">
        <v>187</v>
      </c>
      <c r="C45" s="492">
        <v>1372</v>
      </c>
      <c r="D45" s="95">
        <v>536</v>
      </c>
      <c r="E45" s="63">
        <f t="shared" si="0"/>
        <v>0.39067055393586003</v>
      </c>
      <c r="F45" s="100">
        <v>223</v>
      </c>
      <c r="G45" s="118">
        <v>298</v>
      </c>
      <c r="H45" s="100">
        <v>22</v>
      </c>
      <c r="I45" s="100">
        <v>130</v>
      </c>
      <c r="J45" s="100">
        <v>104</v>
      </c>
      <c r="K45" s="100">
        <v>37</v>
      </c>
      <c r="L45" s="100">
        <v>202</v>
      </c>
      <c r="M45" s="100">
        <v>145</v>
      </c>
      <c r="N45" s="100">
        <v>164</v>
      </c>
      <c r="O45" s="100">
        <v>58</v>
      </c>
      <c r="P45" s="100">
        <v>50</v>
      </c>
      <c r="Q45" s="100">
        <v>80</v>
      </c>
      <c r="R45" s="100">
        <v>180</v>
      </c>
      <c r="S45" s="100">
        <v>32</v>
      </c>
      <c r="T45" s="100">
        <v>42</v>
      </c>
      <c r="U45" s="100">
        <v>210</v>
      </c>
      <c r="V45" s="100">
        <v>8</v>
      </c>
      <c r="W45" s="100">
        <v>5</v>
      </c>
      <c r="X45" s="100">
        <v>40</v>
      </c>
      <c r="Y45" s="100">
        <v>15</v>
      </c>
      <c r="Z45" s="100">
        <v>185</v>
      </c>
      <c r="AA45" s="100">
        <v>165</v>
      </c>
      <c r="AB45" s="100">
        <v>250</v>
      </c>
      <c r="AC45" s="100">
        <v>248</v>
      </c>
      <c r="AD45" s="100">
        <v>24</v>
      </c>
      <c r="AE45" s="100">
        <v>284</v>
      </c>
      <c r="AF45" s="100">
        <v>16</v>
      </c>
      <c r="AG45" s="100">
        <v>14</v>
      </c>
      <c r="AH45" s="100">
        <v>127</v>
      </c>
      <c r="AI45" s="100">
        <v>202</v>
      </c>
      <c r="AJ45" s="100">
        <v>194</v>
      </c>
      <c r="AK45" s="100">
        <v>16</v>
      </c>
      <c r="AL45" s="100">
        <v>10</v>
      </c>
      <c r="AM45" s="100">
        <v>18</v>
      </c>
      <c r="AN45" s="100">
        <v>188</v>
      </c>
      <c r="AO45" s="100">
        <v>124</v>
      </c>
      <c r="AP45" s="118">
        <v>116</v>
      </c>
    </row>
    <row r="46" spans="1:42" ht="13" x14ac:dyDescent="0.3">
      <c r="A46" s="10">
        <v>506</v>
      </c>
      <c r="B46" s="11" t="s">
        <v>188</v>
      </c>
      <c r="C46" s="492">
        <v>937</v>
      </c>
      <c r="D46" s="95">
        <v>332</v>
      </c>
      <c r="E46" s="63">
        <f t="shared" si="0"/>
        <v>0.35432230522945574</v>
      </c>
      <c r="F46" s="100">
        <v>148</v>
      </c>
      <c r="G46" s="118">
        <v>172</v>
      </c>
      <c r="H46" s="100">
        <v>5</v>
      </c>
      <c r="I46" s="100">
        <v>102</v>
      </c>
      <c r="J46" s="100">
        <v>64</v>
      </c>
      <c r="K46" s="100">
        <v>13</v>
      </c>
      <c r="L46" s="100">
        <v>124</v>
      </c>
      <c r="M46" s="100">
        <v>67</v>
      </c>
      <c r="N46" s="100">
        <v>103</v>
      </c>
      <c r="O46" s="100">
        <v>39</v>
      </c>
      <c r="P46" s="100">
        <v>28</v>
      </c>
      <c r="Q46" s="100">
        <v>50</v>
      </c>
      <c r="R46" s="100">
        <v>112</v>
      </c>
      <c r="S46" s="100">
        <v>23</v>
      </c>
      <c r="T46" s="100">
        <v>27</v>
      </c>
      <c r="U46" s="100">
        <v>124</v>
      </c>
      <c r="V46" s="100">
        <v>8</v>
      </c>
      <c r="W46" s="100">
        <v>15</v>
      </c>
      <c r="X46" s="100">
        <v>21</v>
      </c>
      <c r="Y46" s="100">
        <v>12</v>
      </c>
      <c r="Z46" s="100">
        <v>125</v>
      </c>
      <c r="AA46" s="100">
        <v>85</v>
      </c>
      <c r="AB46" s="100">
        <v>158</v>
      </c>
      <c r="AC46" s="100">
        <v>169</v>
      </c>
      <c r="AD46" s="100">
        <v>21</v>
      </c>
      <c r="AE46" s="100">
        <v>157</v>
      </c>
      <c r="AF46" s="100">
        <v>9</v>
      </c>
      <c r="AG46" s="100">
        <v>7</v>
      </c>
      <c r="AH46" s="100">
        <v>66</v>
      </c>
      <c r="AI46" s="100">
        <v>101</v>
      </c>
      <c r="AJ46" s="100">
        <v>115</v>
      </c>
      <c r="AK46" s="100">
        <v>2</v>
      </c>
      <c r="AL46" s="100">
        <v>14</v>
      </c>
      <c r="AM46" s="100">
        <v>17</v>
      </c>
      <c r="AN46" s="100">
        <v>120</v>
      </c>
      <c r="AO46" s="100">
        <v>104</v>
      </c>
      <c r="AP46" s="118">
        <v>71</v>
      </c>
    </row>
    <row r="47" spans="1:42" ht="13" x14ac:dyDescent="0.3">
      <c r="A47" s="10">
        <v>507</v>
      </c>
      <c r="B47" s="11" t="s">
        <v>189</v>
      </c>
      <c r="C47" s="492">
        <v>1477</v>
      </c>
      <c r="D47" s="95">
        <v>522</v>
      </c>
      <c r="E47" s="63">
        <f t="shared" si="0"/>
        <v>0.35341909275558564</v>
      </c>
      <c r="F47" s="100">
        <v>260</v>
      </c>
      <c r="G47" s="118">
        <v>248</v>
      </c>
      <c r="H47" s="100">
        <v>10</v>
      </c>
      <c r="I47" s="100">
        <v>156</v>
      </c>
      <c r="J47" s="100">
        <v>72</v>
      </c>
      <c r="K47" s="100">
        <v>23</v>
      </c>
      <c r="L47" s="100">
        <v>142</v>
      </c>
      <c r="M47" s="100">
        <v>88</v>
      </c>
      <c r="N47" s="100">
        <v>179</v>
      </c>
      <c r="O47" s="100">
        <v>56</v>
      </c>
      <c r="P47" s="100">
        <v>58</v>
      </c>
      <c r="Q47" s="100">
        <v>62</v>
      </c>
      <c r="R47" s="100">
        <v>209</v>
      </c>
      <c r="S47" s="100">
        <v>51</v>
      </c>
      <c r="T47" s="100">
        <v>52</v>
      </c>
      <c r="U47" s="100">
        <v>159</v>
      </c>
      <c r="V47" s="100">
        <v>10</v>
      </c>
      <c r="W47" s="100">
        <v>3</v>
      </c>
      <c r="X47" s="100">
        <v>26</v>
      </c>
      <c r="Y47" s="100">
        <v>11</v>
      </c>
      <c r="Z47" s="100">
        <v>149</v>
      </c>
      <c r="AA47" s="100">
        <v>131</v>
      </c>
      <c r="AB47" s="100">
        <v>206</v>
      </c>
      <c r="AC47" s="100">
        <v>292</v>
      </c>
      <c r="AD47" s="100">
        <v>17</v>
      </c>
      <c r="AE47" s="100">
        <v>225</v>
      </c>
      <c r="AF47" s="100">
        <v>10</v>
      </c>
      <c r="AG47" s="100">
        <v>15</v>
      </c>
      <c r="AH47" s="100">
        <v>88</v>
      </c>
      <c r="AI47" s="100">
        <v>125</v>
      </c>
      <c r="AJ47" s="100">
        <v>147</v>
      </c>
      <c r="AK47" s="100">
        <v>17</v>
      </c>
      <c r="AL47" s="100">
        <v>6</v>
      </c>
      <c r="AM47" s="100">
        <v>18</v>
      </c>
      <c r="AN47" s="100">
        <v>229</v>
      </c>
      <c r="AO47" s="100">
        <v>147</v>
      </c>
      <c r="AP47" s="118">
        <v>115</v>
      </c>
    </row>
    <row r="48" spans="1:42" ht="13" x14ac:dyDescent="0.3">
      <c r="A48" s="10">
        <v>508</v>
      </c>
      <c r="B48" s="11" t="s">
        <v>190</v>
      </c>
      <c r="C48" s="492">
        <v>961</v>
      </c>
      <c r="D48" s="95">
        <v>231</v>
      </c>
      <c r="E48" s="63">
        <f t="shared" si="0"/>
        <v>0.24037460978147762</v>
      </c>
      <c r="F48" s="86">
        <v>40</v>
      </c>
      <c r="G48" s="118">
        <v>181</v>
      </c>
      <c r="H48" s="86">
        <v>17</v>
      </c>
      <c r="I48" s="86">
        <v>20</v>
      </c>
      <c r="J48" s="86">
        <v>40</v>
      </c>
      <c r="K48" s="86">
        <v>31</v>
      </c>
      <c r="L48" s="86">
        <v>95</v>
      </c>
      <c r="M48" s="86">
        <v>87</v>
      </c>
      <c r="N48" s="86">
        <v>22</v>
      </c>
      <c r="O48" s="86">
        <v>22</v>
      </c>
      <c r="P48" s="86">
        <v>10</v>
      </c>
      <c r="Q48" s="86">
        <v>72</v>
      </c>
      <c r="R48" s="86">
        <v>35</v>
      </c>
      <c r="S48" s="86">
        <v>12</v>
      </c>
      <c r="T48" s="86">
        <v>17</v>
      </c>
      <c r="U48" s="86">
        <v>135</v>
      </c>
      <c r="V48" s="86">
        <v>14</v>
      </c>
      <c r="W48" s="86">
        <v>8</v>
      </c>
      <c r="X48" s="86">
        <v>35</v>
      </c>
      <c r="Y48" s="86">
        <v>8</v>
      </c>
      <c r="Z48" s="86">
        <v>107</v>
      </c>
      <c r="AA48" s="86">
        <v>102</v>
      </c>
      <c r="AB48" s="86">
        <v>135</v>
      </c>
      <c r="AC48" s="86">
        <v>50</v>
      </c>
      <c r="AD48" s="86">
        <v>12</v>
      </c>
      <c r="AE48" s="86">
        <v>131</v>
      </c>
      <c r="AF48" s="86">
        <v>12</v>
      </c>
      <c r="AG48" s="86">
        <v>13</v>
      </c>
      <c r="AH48" s="86">
        <v>84</v>
      </c>
      <c r="AI48" s="86">
        <v>138</v>
      </c>
      <c r="AJ48" s="86">
        <v>124</v>
      </c>
      <c r="AK48" s="86">
        <v>14</v>
      </c>
      <c r="AL48" s="86">
        <v>15</v>
      </c>
      <c r="AM48" s="86">
        <v>20</v>
      </c>
      <c r="AN48" s="86">
        <v>28</v>
      </c>
      <c r="AO48" s="86">
        <v>27</v>
      </c>
      <c r="AP48" s="118">
        <v>43</v>
      </c>
    </row>
    <row r="49" spans="1:42" ht="13" x14ac:dyDescent="0.3">
      <c r="A49" s="10">
        <v>509</v>
      </c>
      <c r="B49" s="11" t="s">
        <v>191</v>
      </c>
      <c r="C49" s="492">
        <v>1288</v>
      </c>
      <c r="D49" s="95">
        <v>533</v>
      </c>
      <c r="E49" s="63">
        <f t="shared" si="0"/>
        <v>0.41381987577639751</v>
      </c>
      <c r="F49" s="100">
        <v>294</v>
      </c>
      <c r="G49" s="118">
        <v>231</v>
      </c>
      <c r="H49" s="100">
        <v>16</v>
      </c>
      <c r="I49" s="100">
        <v>200</v>
      </c>
      <c r="J49" s="100">
        <v>68</v>
      </c>
      <c r="K49" s="100">
        <v>19</v>
      </c>
      <c r="L49" s="100">
        <v>147</v>
      </c>
      <c r="M49" s="100">
        <v>73</v>
      </c>
      <c r="N49" s="100">
        <v>176</v>
      </c>
      <c r="O49" s="100">
        <v>55</v>
      </c>
      <c r="P49" s="100">
        <v>38</v>
      </c>
      <c r="Q49" s="100">
        <v>60</v>
      </c>
      <c r="R49" s="100">
        <v>234</v>
      </c>
      <c r="S49" s="100">
        <v>27</v>
      </c>
      <c r="T49" s="100">
        <v>52</v>
      </c>
      <c r="U49" s="100">
        <v>155</v>
      </c>
      <c r="V49" s="100">
        <v>16</v>
      </c>
      <c r="W49" s="100">
        <v>10</v>
      </c>
      <c r="X49" s="100">
        <v>20</v>
      </c>
      <c r="Y49" s="100">
        <v>8</v>
      </c>
      <c r="Z49" s="100">
        <v>140</v>
      </c>
      <c r="AA49" s="100">
        <v>146</v>
      </c>
      <c r="AB49" s="100">
        <v>218</v>
      </c>
      <c r="AC49" s="100">
        <v>335</v>
      </c>
      <c r="AD49" s="100">
        <v>23</v>
      </c>
      <c r="AE49" s="100">
        <v>207</v>
      </c>
      <c r="AF49" s="100">
        <v>8</v>
      </c>
      <c r="AG49" s="100">
        <v>14</v>
      </c>
      <c r="AH49" s="100">
        <v>96</v>
      </c>
      <c r="AI49" s="100">
        <v>133</v>
      </c>
      <c r="AJ49" s="100">
        <v>138</v>
      </c>
      <c r="AK49" s="100">
        <v>16</v>
      </c>
      <c r="AL49" s="100">
        <v>9</v>
      </c>
      <c r="AM49" s="100">
        <v>19</v>
      </c>
      <c r="AN49" s="100">
        <v>251</v>
      </c>
      <c r="AO49" s="100">
        <v>120</v>
      </c>
      <c r="AP49" s="118">
        <v>124</v>
      </c>
    </row>
    <row r="50" spans="1:42" ht="13" x14ac:dyDescent="0.3">
      <c r="A50" s="10">
        <v>601</v>
      </c>
      <c r="B50" s="11" t="s">
        <v>192</v>
      </c>
      <c r="C50" s="492">
        <v>1722</v>
      </c>
      <c r="D50" s="95">
        <v>366</v>
      </c>
      <c r="E50" s="63">
        <f t="shared" si="0"/>
        <v>0.21254355400696864</v>
      </c>
      <c r="F50" s="100">
        <v>106</v>
      </c>
      <c r="G50" s="118">
        <v>259</v>
      </c>
      <c r="H50" s="100">
        <v>35</v>
      </c>
      <c r="I50" s="100">
        <v>57</v>
      </c>
      <c r="J50" s="100">
        <v>54</v>
      </c>
      <c r="K50" s="100">
        <v>34</v>
      </c>
      <c r="L50" s="100">
        <v>146</v>
      </c>
      <c r="M50" s="100">
        <v>86</v>
      </c>
      <c r="N50" s="100">
        <v>92</v>
      </c>
      <c r="O50" s="100">
        <v>52</v>
      </c>
      <c r="P50" s="100">
        <v>39</v>
      </c>
      <c r="Q50" s="100">
        <v>70</v>
      </c>
      <c r="R50" s="100">
        <v>103</v>
      </c>
      <c r="S50" s="100">
        <v>59</v>
      </c>
      <c r="T50" s="100">
        <v>64</v>
      </c>
      <c r="U50" s="100">
        <v>176</v>
      </c>
      <c r="V50" s="100">
        <v>20</v>
      </c>
      <c r="W50" s="100">
        <v>11</v>
      </c>
      <c r="X50" s="100">
        <v>35</v>
      </c>
      <c r="Y50" s="100">
        <v>23</v>
      </c>
      <c r="Z50" s="100">
        <v>142</v>
      </c>
      <c r="AA50" s="100">
        <v>134</v>
      </c>
      <c r="AB50" s="100">
        <v>199</v>
      </c>
      <c r="AC50" s="100">
        <v>116</v>
      </c>
      <c r="AD50" s="100">
        <v>15</v>
      </c>
      <c r="AE50" s="100">
        <v>199</v>
      </c>
      <c r="AF50" s="100">
        <v>10</v>
      </c>
      <c r="AG50" s="100">
        <v>10</v>
      </c>
      <c r="AH50" s="100">
        <v>87</v>
      </c>
      <c r="AI50" s="100">
        <v>158</v>
      </c>
      <c r="AJ50" s="100">
        <v>157</v>
      </c>
      <c r="AK50" s="100">
        <v>34</v>
      </c>
      <c r="AL50" s="100">
        <v>15</v>
      </c>
      <c r="AM50" s="100">
        <v>26</v>
      </c>
      <c r="AN50" s="100">
        <v>84</v>
      </c>
      <c r="AO50" s="100">
        <v>91</v>
      </c>
      <c r="AP50" s="118">
        <v>78</v>
      </c>
    </row>
    <row r="51" spans="1:42" ht="13" x14ac:dyDescent="0.3">
      <c r="A51" s="10">
        <v>602</v>
      </c>
      <c r="B51" s="11" t="s">
        <v>193</v>
      </c>
      <c r="C51" s="492">
        <v>1147</v>
      </c>
      <c r="D51" s="95">
        <v>165</v>
      </c>
      <c r="E51" s="63">
        <f t="shared" si="0"/>
        <v>0.14385353095030515</v>
      </c>
      <c r="F51" s="100">
        <v>53</v>
      </c>
      <c r="G51" s="118">
        <v>111</v>
      </c>
      <c r="H51" s="100">
        <v>12</v>
      </c>
      <c r="I51" s="100">
        <v>32</v>
      </c>
      <c r="J51" s="100">
        <v>11</v>
      </c>
      <c r="K51" s="100">
        <v>12</v>
      </c>
      <c r="L51" s="100">
        <v>49</v>
      </c>
      <c r="M51" s="100">
        <v>32</v>
      </c>
      <c r="N51" s="100">
        <v>40</v>
      </c>
      <c r="O51" s="100">
        <v>24</v>
      </c>
      <c r="P51" s="100">
        <v>20</v>
      </c>
      <c r="Q51" s="100">
        <v>16</v>
      </c>
      <c r="R51" s="100">
        <v>53</v>
      </c>
      <c r="S51" s="100">
        <v>18</v>
      </c>
      <c r="T51" s="100">
        <v>27</v>
      </c>
      <c r="U51" s="100">
        <v>59</v>
      </c>
      <c r="V51" s="100">
        <v>5</v>
      </c>
      <c r="W51" s="100">
        <v>5</v>
      </c>
      <c r="X51" s="100">
        <v>11</v>
      </c>
      <c r="Y51" s="100">
        <v>2</v>
      </c>
      <c r="Z51" s="100">
        <v>49</v>
      </c>
      <c r="AA51" s="100">
        <v>50</v>
      </c>
      <c r="AB51" s="100">
        <v>66</v>
      </c>
      <c r="AC51" s="100">
        <v>63</v>
      </c>
      <c r="AD51" s="100">
        <v>6</v>
      </c>
      <c r="AE51" s="100">
        <v>69</v>
      </c>
      <c r="AF51" s="100">
        <v>7</v>
      </c>
      <c r="AG51" s="100">
        <v>6</v>
      </c>
      <c r="AH51" s="100">
        <v>36</v>
      </c>
      <c r="AI51" s="100">
        <v>56</v>
      </c>
      <c r="AJ51" s="100">
        <v>45</v>
      </c>
      <c r="AK51" s="100">
        <v>8</v>
      </c>
      <c r="AL51" s="100">
        <v>4</v>
      </c>
      <c r="AM51" s="100">
        <v>9</v>
      </c>
      <c r="AN51" s="100">
        <v>45</v>
      </c>
      <c r="AO51" s="100">
        <v>41</v>
      </c>
      <c r="AP51" s="118">
        <v>61</v>
      </c>
    </row>
    <row r="52" spans="1:42" ht="13" x14ac:dyDescent="0.3">
      <c r="A52" s="10">
        <v>603</v>
      </c>
      <c r="B52" s="11" t="s">
        <v>194</v>
      </c>
      <c r="C52" s="492">
        <v>1826</v>
      </c>
      <c r="D52" s="95">
        <v>281</v>
      </c>
      <c r="E52" s="63">
        <f t="shared" si="0"/>
        <v>0.15388828039430449</v>
      </c>
      <c r="F52" s="86">
        <v>61</v>
      </c>
      <c r="G52" s="118">
        <v>215</v>
      </c>
      <c r="H52" s="86">
        <v>24</v>
      </c>
      <c r="I52" s="86">
        <v>20</v>
      </c>
      <c r="J52" s="86">
        <v>47</v>
      </c>
      <c r="K52" s="86">
        <v>43</v>
      </c>
      <c r="L52" s="86">
        <v>113</v>
      </c>
      <c r="M52" s="86">
        <v>97</v>
      </c>
      <c r="N52" s="86">
        <v>52</v>
      </c>
      <c r="O52" s="86">
        <v>35</v>
      </c>
      <c r="P52" s="86">
        <v>31</v>
      </c>
      <c r="Q52" s="86">
        <v>59</v>
      </c>
      <c r="R52" s="86">
        <v>65</v>
      </c>
      <c r="S52" s="86">
        <v>53</v>
      </c>
      <c r="T52" s="86">
        <v>38</v>
      </c>
      <c r="U52" s="86">
        <v>173</v>
      </c>
      <c r="V52" s="86">
        <v>13</v>
      </c>
      <c r="W52" s="86">
        <v>8</v>
      </c>
      <c r="X52" s="86">
        <v>50</v>
      </c>
      <c r="Y52" s="86">
        <v>18</v>
      </c>
      <c r="Z52" s="86">
        <v>106</v>
      </c>
      <c r="AA52" s="86">
        <v>102</v>
      </c>
      <c r="AB52" s="86">
        <v>144</v>
      </c>
      <c r="AC52" s="86">
        <v>72</v>
      </c>
      <c r="AD52" s="86">
        <v>6</v>
      </c>
      <c r="AE52" s="86">
        <v>148</v>
      </c>
      <c r="AF52" s="86">
        <v>8</v>
      </c>
      <c r="AG52" s="86">
        <v>8</v>
      </c>
      <c r="AH52" s="86">
        <v>78</v>
      </c>
      <c r="AI52" s="86">
        <v>149</v>
      </c>
      <c r="AJ52" s="86">
        <v>132</v>
      </c>
      <c r="AK52" s="86">
        <v>29</v>
      </c>
      <c r="AL52" s="86">
        <v>9</v>
      </c>
      <c r="AM52" s="86">
        <v>29</v>
      </c>
      <c r="AN52" s="86">
        <v>51</v>
      </c>
      <c r="AO52" s="86">
        <v>65</v>
      </c>
      <c r="AP52" s="118">
        <v>48</v>
      </c>
    </row>
    <row r="53" spans="1:42" ht="13" x14ac:dyDescent="0.3">
      <c r="A53" s="10">
        <v>604</v>
      </c>
      <c r="B53" s="11" t="s">
        <v>195</v>
      </c>
      <c r="C53" s="492">
        <v>1595</v>
      </c>
      <c r="D53" s="95">
        <v>332</v>
      </c>
      <c r="E53" s="63">
        <f t="shared" si="0"/>
        <v>0.20815047021943572</v>
      </c>
      <c r="F53" s="86">
        <v>65</v>
      </c>
      <c r="G53" s="118">
        <v>259</v>
      </c>
      <c r="H53" s="86">
        <v>27</v>
      </c>
      <c r="I53" s="86">
        <v>24</v>
      </c>
      <c r="J53" s="86">
        <v>59</v>
      </c>
      <c r="K53" s="86">
        <v>43</v>
      </c>
      <c r="L53" s="86">
        <v>134</v>
      </c>
      <c r="M53" s="86">
        <v>123</v>
      </c>
      <c r="N53" s="86">
        <v>72</v>
      </c>
      <c r="O53" s="86">
        <v>47</v>
      </c>
      <c r="P53" s="86">
        <v>31</v>
      </c>
      <c r="Q53" s="86">
        <v>74</v>
      </c>
      <c r="R53" s="86">
        <v>67</v>
      </c>
      <c r="S53" s="86">
        <v>46</v>
      </c>
      <c r="T53" s="86">
        <v>46</v>
      </c>
      <c r="U53" s="86">
        <v>208</v>
      </c>
      <c r="V53" s="86">
        <v>18</v>
      </c>
      <c r="W53" s="86">
        <v>9</v>
      </c>
      <c r="X53" s="86">
        <v>80</v>
      </c>
      <c r="Y53" s="86">
        <v>20</v>
      </c>
      <c r="Z53" s="86">
        <v>146</v>
      </c>
      <c r="AA53" s="86">
        <v>123</v>
      </c>
      <c r="AB53" s="86">
        <v>197</v>
      </c>
      <c r="AC53" s="86">
        <v>78</v>
      </c>
      <c r="AD53" s="86">
        <v>9</v>
      </c>
      <c r="AE53" s="86">
        <v>187</v>
      </c>
      <c r="AF53" s="86">
        <v>9</v>
      </c>
      <c r="AG53" s="86">
        <v>12</v>
      </c>
      <c r="AH53" s="86">
        <v>96</v>
      </c>
      <c r="AI53" s="86">
        <v>157</v>
      </c>
      <c r="AJ53" s="86">
        <v>161</v>
      </c>
      <c r="AK53" s="86">
        <v>32</v>
      </c>
      <c r="AL53" s="86">
        <v>12</v>
      </c>
      <c r="AM53" s="86">
        <v>38</v>
      </c>
      <c r="AN53" s="86">
        <v>41</v>
      </c>
      <c r="AO53" s="86">
        <v>78</v>
      </c>
      <c r="AP53" s="118">
        <v>55</v>
      </c>
    </row>
    <row r="54" spans="1:42" ht="13" x14ac:dyDescent="0.3">
      <c r="A54" s="10">
        <v>605</v>
      </c>
      <c r="B54" s="11" t="s">
        <v>781</v>
      </c>
      <c r="C54" s="492">
        <v>1201</v>
      </c>
      <c r="D54" s="95">
        <v>303</v>
      </c>
      <c r="E54" s="63">
        <f t="shared" si="0"/>
        <v>0.25228975853455454</v>
      </c>
      <c r="F54" s="86">
        <v>91</v>
      </c>
      <c r="G54" s="118">
        <v>202</v>
      </c>
      <c r="H54" s="86">
        <v>17</v>
      </c>
      <c r="I54" s="86">
        <v>49</v>
      </c>
      <c r="J54" s="86">
        <v>34</v>
      </c>
      <c r="K54" s="86">
        <v>26</v>
      </c>
      <c r="L54" s="86">
        <v>122</v>
      </c>
      <c r="M54" s="86">
        <v>87</v>
      </c>
      <c r="N54" s="86">
        <v>93</v>
      </c>
      <c r="O54" s="86">
        <v>29</v>
      </c>
      <c r="P54" s="86">
        <v>23</v>
      </c>
      <c r="Q54" s="86">
        <v>44</v>
      </c>
      <c r="R54" s="86">
        <v>89</v>
      </c>
      <c r="S54" s="86">
        <v>44</v>
      </c>
      <c r="T54" s="86">
        <v>96</v>
      </c>
      <c r="U54" s="86">
        <v>129</v>
      </c>
      <c r="V54" s="86">
        <v>5</v>
      </c>
      <c r="W54" s="86">
        <v>5</v>
      </c>
      <c r="X54" s="86">
        <v>17</v>
      </c>
      <c r="Y54" s="86">
        <v>9</v>
      </c>
      <c r="Z54" s="86">
        <v>95</v>
      </c>
      <c r="AA54" s="86">
        <v>93</v>
      </c>
      <c r="AB54" s="86">
        <v>154</v>
      </c>
      <c r="AC54" s="86">
        <v>106</v>
      </c>
      <c r="AD54" s="86">
        <v>15</v>
      </c>
      <c r="AE54" s="86">
        <v>158</v>
      </c>
      <c r="AF54" s="86">
        <v>3</v>
      </c>
      <c r="AG54" s="86">
        <v>7</v>
      </c>
      <c r="AH54" s="86">
        <v>66</v>
      </c>
      <c r="AI54" s="86">
        <v>114</v>
      </c>
      <c r="AJ54" s="86">
        <v>119</v>
      </c>
      <c r="AK54" s="86">
        <v>14</v>
      </c>
      <c r="AL54" s="86">
        <v>6</v>
      </c>
      <c r="AM54" s="86">
        <v>14</v>
      </c>
      <c r="AN54" s="86">
        <v>79</v>
      </c>
      <c r="AO54" s="86">
        <v>84</v>
      </c>
      <c r="AP54" s="118">
        <v>47</v>
      </c>
    </row>
    <row r="55" spans="1:42" ht="13" x14ac:dyDescent="0.3">
      <c r="A55" s="10">
        <v>701</v>
      </c>
      <c r="B55" s="11" t="s">
        <v>196</v>
      </c>
      <c r="C55" s="492">
        <v>1283</v>
      </c>
      <c r="D55" s="95">
        <v>401</v>
      </c>
      <c r="E55" s="63">
        <f t="shared" si="0"/>
        <v>0.31254871395167577</v>
      </c>
      <c r="F55" s="119">
        <v>82</v>
      </c>
      <c r="G55" s="118">
        <v>313</v>
      </c>
      <c r="H55" s="119">
        <v>22</v>
      </c>
      <c r="I55" s="119">
        <v>19</v>
      </c>
      <c r="J55" s="119">
        <v>20</v>
      </c>
      <c r="K55" s="119">
        <v>87</v>
      </c>
      <c r="L55" s="119">
        <v>107</v>
      </c>
      <c r="M55" s="119">
        <v>124</v>
      </c>
      <c r="N55" s="119">
        <v>43</v>
      </c>
      <c r="O55" s="119">
        <v>15</v>
      </c>
      <c r="P55" s="119">
        <v>10</v>
      </c>
      <c r="Q55" s="119">
        <v>73</v>
      </c>
      <c r="R55" s="119">
        <v>37</v>
      </c>
      <c r="S55" s="119">
        <v>29</v>
      </c>
      <c r="T55" s="119">
        <v>15</v>
      </c>
      <c r="U55" s="119">
        <v>203</v>
      </c>
      <c r="V55" s="119">
        <v>24</v>
      </c>
      <c r="W55" s="119">
        <v>11</v>
      </c>
      <c r="X55" s="119">
        <v>37</v>
      </c>
      <c r="Y55" s="119">
        <v>6</v>
      </c>
      <c r="Z55" s="119">
        <v>131</v>
      </c>
      <c r="AA55" s="119">
        <v>223</v>
      </c>
      <c r="AB55" s="119">
        <v>311</v>
      </c>
      <c r="AC55" s="119">
        <v>80</v>
      </c>
      <c r="AD55" s="119">
        <v>18</v>
      </c>
      <c r="AE55" s="119">
        <v>229</v>
      </c>
      <c r="AF55" s="119">
        <v>31</v>
      </c>
      <c r="AG55" s="119">
        <v>90</v>
      </c>
      <c r="AH55" s="119">
        <v>172</v>
      </c>
      <c r="AI55" s="119">
        <v>256</v>
      </c>
      <c r="AJ55" s="119">
        <v>213</v>
      </c>
      <c r="AK55" s="119">
        <v>47</v>
      </c>
      <c r="AL55" s="119">
        <v>4</v>
      </c>
      <c r="AM55" s="119">
        <v>41</v>
      </c>
      <c r="AN55" s="119">
        <v>38</v>
      </c>
      <c r="AO55" s="119">
        <v>63</v>
      </c>
      <c r="AP55" s="118">
        <v>57</v>
      </c>
    </row>
    <row r="56" spans="1:42" ht="13" x14ac:dyDescent="0.3">
      <c r="A56" s="10">
        <v>702</v>
      </c>
      <c r="B56" s="11" t="s">
        <v>197</v>
      </c>
      <c r="C56" s="492">
        <v>738</v>
      </c>
      <c r="D56" s="95">
        <v>134</v>
      </c>
      <c r="E56" s="63">
        <f t="shared" si="0"/>
        <v>0.18157181571815717</v>
      </c>
      <c r="F56" s="119">
        <v>33</v>
      </c>
      <c r="G56" s="118">
        <v>97</v>
      </c>
      <c r="H56" s="119">
        <v>37</v>
      </c>
      <c r="I56" s="119">
        <v>6</v>
      </c>
      <c r="J56" s="119">
        <v>2</v>
      </c>
      <c r="K56" s="119">
        <v>33</v>
      </c>
      <c r="L56" s="119">
        <v>42</v>
      </c>
      <c r="M56" s="119">
        <v>34</v>
      </c>
      <c r="N56" s="119">
        <v>6</v>
      </c>
      <c r="O56" s="119">
        <v>5</v>
      </c>
      <c r="P56" s="119">
        <v>3</v>
      </c>
      <c r="Q56" s="119">
        <v>16</v>
      </c>
      <c r="R56" s="119">
        <v>6</v>
      </c>
      <c r="S56" s="119">
        <v>8</v>
      </c>
      <c r="T56" s="119">
        <v>7</v>
      </c>
      <c r="U56" s="119">
        <v>78</v>
      </c>
      <c r="V56" s="119">
        <v>17</v>
      </c>
      <c r="W56" s="119">
        <v>1</v>
      </c>
      <c r="X56" s="119">
        <v>3</v>
      </c>
      <c r="Y56" s="119">
        <v>4</v>
      </c>
      <c r="Z56" s="119">
        <v>60</v>
      </c>
      <c r="AA56" s="119">
        <v>72</v>
      </c>
      <c r="AB56" s="119">
        <v>92</v>
      </c>
      <c r="AC56" s="119">
        <v>22</v>
      </c>
      <c r="AD56" s="119">
        <v>5</v>
      </c>
      <c r="AE56" s="119">
        <v>78</v>
      </c>
      <c r="AF56" s="119">
        <v>7</v>
      </c>
      <c r="AG56" s="119">
        <v>36</v>
      </c>
      <c r="AH56" s="119">
        <v>60</v>
      </c>
      <c r="AI56" s="119">
        <v>91</v>
      </c>
      <c r="AJ56" s="119">
        <v>84</v>
      </c>
      <c r="AK56" s="119">
        <v>22</v>
      </c>
      <c r="AL56" s="119">
        <v>1</v>
      </c>
      <c r="AM56" s="119">
        <v>10</v>
      </c>
      <c r="AN56" s="119">
        <v>10</v>
      </c>
      <c r="AO56" s="119">
        <v>11</v>
      </c>
      <c r="AP56" s="118">
        <v>30</v>
      </c>
    </row>
    <row r="57" spans="1:42" ht="13" x14ac:dyDescent="0.3">
      <c r="A57" s="10">
        <v>703</v>
      </c>
      <c r="B57" s="11" t="s">
        <v>198</v>
      </c>
      <c r="C57" s="492">
        <v>1147</v>
      </c>
      <c r="D57" s="95">
        <v>378</v>
      </c>
      <c r="E57" s="63">
        <f t="shared" si="0"/>
        <v>0.32955536181342632</v>
      </c>
      <c r="F57" s="119">
        <v>55</v>
      </c>
      <c r="G57" s="118">
        <v>316</v>
      </c>
      <c r="H57" s="119">
        <v>88</v>
      </c>
      <c r="I57" s="119">
        <v>8</v>
      </c>
      <c r="J57" s="119">
        <v>12</v>
      </c>
      <c r="K57" s="119">
        <v>82</v>
      </c>
      <c r="L57" s="119">
        <v>131</v>
      </c>
      <c r="M57" s="119">
        <v>117</v>
      </c>
      <c r="N57" s="119">
        <v>22</v>
      </c>
      <c r="O57" s="119">
        <v>3</v>
      </c>
      <c r="P57" s="119">
        <v>3</v>
      </c>
      <c r="Q57" s="119">
        <v>64</v>
      </c>
      <c r="R57" s="119">
        <v>22</v>
      </c>
      <c r="S57" s="119">
        <v>16</v>
      </c>
      <c r="T57" s="119">
        <v>9</v>
      </c>
      <c r="U57" s="119">
        <v>231</v>
      </c>
      <c r="V57" s="119">
        <v>39</v>
      </c>
      <c r="W57" s="119">
        <v>8</v>
      </c>
      <c r="X57" s="119">
        <v>13</v>
      </c>
      <c r="Y57" s="119">
        <v>4</v>
      </c>
      <c r="Z57" s="119">
        <v>148</v>
      </c>
      <c r="AA57" s="119">
        <v>258</v>
      </c>
      <c r="AB57" s="119">
        <v>302</v>
      </c>
      <c r="AC57" s="119">
        <v>44</v>
      </c>
      <c r="AD57" s="119">
        <v>19</v>
      </c>
      <c r="AE57" s="119">
        <v>234</v>
      </c>
      <c r="AF57" s="119">
        <v>12</v>
      </c>
      <c r="AG57" s="119">
        <v>106</v>
      </c>
      <c r="AH57" s="119">
        <v>184</v>
      </c>
      <c r="AI57" s="119">
        <v>262</v>
      </c>
      <c r="AJ57" s="119">
        <v>227</v>
      </c>
      <c r="AK57" s="119">
        <v>50</v>
      </c>
      <c r="AL57" s="119">
        <v>1</v>
      </c>
      <c r="AM57" s="119">
        <v>22</v>
      </c>
      <c r="AN57" s="119">
        <v>21</v>
      </c>
      <c r="AO57" s="119">
        <v>37</v>
      </c>
      <c r="AP57" s="118">
        <v>57</v>
      </c>
    </row>
    <row r="58" spans="1:42" ht="13" x14ac:dyDescent="0.3">
      <c r="A58" s="10">
        <v>704</v>
      </c>
      <c r="B58" s="11" t="s">
        <v>199</v>
      </c>
      <c r="C58" s="492">
        <v>1181</v>
      </c>
      <c r="D58" s="95">
        <v>281</v>
      </c>
      <c r="E58" s="63">
        <f t="shared" si="0"/>
        <v>0.23793395427603725</v>
      </c>
      <c r="F58" s="119">
        <v>53</v>
      </c>
      <c r="G58" s="118">
        <v>219</v>
      </c>
      <c r="H58" s="119">
        <v>30</v>
      </c>
      <c r="I58" s="119">
        <v>14</v>
      </c>
      <c r="J58" s="119">
        <v>15</v>
      </c>
      <c r="K58" s="119">
        <v>66</v>
      </c>
      <c r="L58" s="119">
        <v>63</v>
      </c>
      <c r="M58" s="119">
        <v>103</v>
      </c>
      <c r="N58" s="119">
        <v>27</v>
      </c>
      <c r="O58" s="119">
        <v>9</v>
      </c>
      <c r="P58" s="119">
        <v>7</v>
      </c>
      <c r="Q58" s="119">
        <v>68</v>
      </c>
      <c r="R58" s="119">
        <v>13</v>
      </c>
      <c r="S58" s="119">
        <v>13</v>
      </c>
      <c r="T58" s="119">
        <v>8</v>
      </c>
      <c r="U58" s="119">
        <v>146</v>
      </c>
      <c r="V58" s="119">
        <v>16</v>
      </c>
      <c r="W58" s="119">
        <v>13</v>
      </c>
      <c r="X58" s="119">
        <v>19</v>
      </c>
      <c r="Y58" s="119">
        <v>4</v>
      </c>
      <c r="Z58" s="119">
        <v>75</v>
      </c>
      <c r="AA58" s="119">
        <v>154</v>
      </c>
      <c r="AB58" s="119">
        <v>202</v>
      </c>
      <c r="AC58" s="119">
        <v>60</v>
      </c>
      <c r="AD58" s="119">
        <v>19</v>
      </c>
      <c r="AE58" s="119">
        <v>152</v>
      </c>
      <c r="AF58" s="119">
        <v>12</v>
      </c>
      <c r="AG58" s="119">
        <v>88</v>
      </c>
      <c r="AH58" s="119">
        <v>109</v>
      </c>
      <c r="AI58" s="119">
        <v>170</v>
      </c>
      <c r="AJ58" s="119">
        <v>144</v>
      </c>
      <c r="AK58" s="119">
        <v>41</v>
      </c>
      <c r="AL58" s="119">
        <v>9</v>
      </c>
      <c r="AM58" s="119">
        <v>35</v>
      </c>
      <c r="AN58" s="119">
        <v>36</v>
      </c>
      <c r="AO58" s="119">
        <v>35</v>
      </c>
      <c r="AP58" s="118">
        <v>41</v>
      </c>
    </row>
    <row r="59" spans="1:42" ht="13" x14ac:dyDescent="0.3">
      <c r="A59" s="10">
        <v>705</v>
      </c>
      <c r="B59" s="11" t="s">
        <v>200</v>
      </c>
      <c r="C59" s="492">
        <v>605</v>
      </c>
      <c r="D59" s="95">
        <v>189</v>
      </c>
      <c r="E59" s="63">
        <f t="shared" si="0"/>
        <v>0.31239669421487604</v>
      </c>
      <c r="F59" s="119">
        <v>28</v>
      </c>
      <c r="G59" s="118">
        <v>156</v>
      </c>
      <c r="H59" s="119">
        <v>16</v>
      </c>
      <c r="I59" s="119">
        <v>10</v>
      </c>
      <c r="J59" s="119">
        <v>9</v>
      </c>
      <c r="K59" s="119">
        <v>49</v>
      </c>
      <c r="L59" s="119">
        <v>55</v>
      </c>
      <c r="M59" s="119">
        <v>65</v>
      </c>
      <c r="N59" s="119">
        <v>15</v>
      </c>
      <c r="O59" s="119">
        <v>3</v>
      </c>
      <c r="P59" s="119">
        <v>0</v>
      </c>
      <c r="Q59" s="119">
        <v>37</v>
      </c>
      <c r="R59" s="119">
        <v>7</v>
      </c>
      <c r="S59" s="119">
        <v>15</v>
      </c>
      <c r="T59" s="119">
        <v>6</v>
      </c>
      <c r="U59" s="119">
        <v>102</v>
      </c>
      <c r="V59" s="119">
        <v>13</v>
      </c>
      <c r="W59" s="119">
        <v>2</v>
      </c>
      <c r="X59" s="119">
        <v>15</v>
      </c>
      <c r="Y59" s="119">
        <v>3</v>
      </c>
      <c r="Z59" s="119">
        <v>49</v>
      </c>
      <c r="AA59" s="119">
        <v>109</v>
      </c>
      <c r="AB59" s="119">
        <v>143</v>
      </c>
      <c r="AC59" s="119">
        <v>34</v>
      </c>
      <c r="AD59" s="119">
        <v>12</v>
      </c>
      <c r="AE59" s="119">
        <v>107</v>
      </c>
      <c r="AF59" s="119">
        <v>7</v>
      </c>
      <c r="AG59" s="119">
        <v>57</v>
      </c>
      <c r="AH59" s="119">
        <v>77</v>
      </c>
      <c r="AI59" s="119">
        <v>123</v>
      </c>
      <c r="AJ59" s="119">
        <v>98</v>
      </c>
      <c r="AK59" s="119">
        <v>30</v>
      </c>
      <c r="AL59" s="119">
        <v>3</v>
      </c>
      <c r="AM59" s="119">
        <v>19</v>
      </c>
      <c r="AN59" s="119">
        <v>13</v>
      </c>
      <c r="AO59" s="119">
        <v>16</v>
      </c>
      <c r="AP59" s="118">
        <v>25</v>
      </c>
    </row>
    <row r="60" spans="1:42" ht="13" x14ac:dyDescent="0.3">
      <c r="A60" s="10">
        <v>706</v>
      </c>
      <c r="B60" s="11" t="s">
        <v>201</v>
      </c>
      <c r="C60" s="492">
        <v>869</v>
      </c>
      <c r="D60" s="95">
        <v>230</v>
      </c>
      <c r="E60" s="63">
        <f t="shared" si="0"/>
        <v>0.26467203682393559</v>
      </c>
      <c r="F60" s="119">
        <v>40</v>
      </c>
      <c r="G60" s="118">
        <v>187</v>
      </c>
      <c r="H60" s="119">
        <v>53</v>
      </c>
      <c r="I60" s="119">
        <v>2</v>
      </c>
      <c r="J60" s="119">
        <v>6</v>
      </c>
      <c r="K60" s="119">
        <v>61</v>
      </c>
      <c r="L60" s="119">
        <v>70</v>
      </c>
      <c r="M60" s="119">
        <v>61</v>
      </c>
      <c r="N60" s="119">
        <v>20</v>
      </c>
      <c r="O60" s="119">
        <v>5</v>
      </c>
      <c r="P60" s="119">
        <v>4</v>
      </c>
      <c r="Q60" s="119">
        <v>31</v>
      </c>
      <c r="R60" s="119">
        <v>14</v>
      </c>
      <c r="S60" s="119">
        <v>14</v>
      </c>
      <c r="T60" s="119">
        <v>5</v>
      </c>
      <c r="U60" s="119">
        <v>135</v>
      </c>
      <c r="V60" s="119">
        <v>22</v>
      </c>
      <c r="W60" s="119">
        <v>4</v>
      </c>
      <c r="X60" s="119">
        <v>13</v>
      </c>
      <c r="Y60" s="119">
        <v>5</v>
      </c>
      <c r="Z60" s="119">
        <v>81</v>
      </c>
      <c r="AA60" s="119">
        <v>134</v>
      </c>
      <c r="AB60" s="119">
        <v>160</v>
      </c>
      <c r="AC60" s="119">
        <v>31</v>
      </c>
      <c r="AD60" s="119">
        <v>7</v>
      </c>
      <c r="AE60" s="119">
        <v>135</v>
      </c>
      <c r="AF60" s="119">
        <v>10</v>
      </c>
      <c r="AG60" s="119">
        <v>76</v>
      </c>
      <c r="AH60" s="119">
        <v>107</v>
      </c>
      <c r="AI60" s="119">
        <v>148</v>
      </c>
      <c r="AJ60" s="119">
        <v>137</v>
      </c>
      <c r="AK60" s="119">
        <v>40</v>
      </c>
      <c r="AL60" s="119">
        <v>1</v>
      </c>
      <c r="AM60" s="119">
        <v>17</v>
      </c>
      <c r="AN60" s="119">
        <v>24</v>
      </c>
      <c r="AO60" s="119">
        <v>20</v>
      </c>
      <c r="AP60" s="118">
        <v>38</v>
      </c>
    </row>
    <row r="61" spans="1:42" ht="13" x14ac:dyDescent="0.3">
      <c r="A61" s="10">
        <v>707</v>
      </c>
      <c r="B61" s="11" t="s">
        <v>202</v>
      </c>
      <c r="C61" s="492">
        <v>1324</v>
      </c>
      <c r="D61" s="95">
        <v>327</v>
      </c>
      <c r="E61" s="63">
        <f t="shared" si="0"/>
        <v>0.24697885196374622</v>
      </c>
      <c r="F61" s="119">
        <v>64</v>
      </c>
      <c r="G61" s="118">
        <v>254</v>
      </c>
      <c r="H61" s="119">
        <v>33</v>
      </c>
      <c r="I61" s="119">
        <v>20</v>
      </c>
      <c r="J61" s="119">
        <v>14</v>
      </c>
      <c r="K61" s="119">
        <v>81</v>
      </c>
      <c r="L61" s="119">
        <v>110</v>
      </c>
      <c r="M61" s="119">
        <v>96</v>
      </c>
      <c r="N61" s="119">
        <v>27</v>
      </c>
      <c r="O61" s="119">
        <v>11</v>
      </c>
      <c r="P61" s="119">
        <v>1</v>
      </c>
      <c r="Q61" s="119">
        <v>49</v>
      </c>
      <c r="R61" s="119">
        <v>19</v>
      </c>
      <c r="S61" s="119">
        <v>23</v>
      </c>
      <c r="T61" s="119">
        <v>9</v>
      </c>
      <c r="U61" s="119">
        <v>189</v>
      </c>
      <c r="V61" s="119">
        <v>30</v>
      </c>
      <c r="W61" s="119">
        <v>6</v>
      </c>
      <c r="X61" s="119">
        <v>3</v>
      </c>
      <c r="Y61" s="119">
        <v>2</v>
      </c>
      <c r="Z61" s="119">
        <v>88</v>
      </c>
      <c r="AA61" s="119">
        <v>179</v>
      </c>
      <c r="AB61" s="119">
        <v>226</v>
      </c>
      <c r="AC61" s="119">
        <v>50</v>
      </c>
      <c r="AD61" s="119">
        <v>14</v>
      </c>
      <c r="AE61" s="119">
        <v>176</v>
      </c>
      <c r="AF61" s="119">
        <v>24</v>
      </c>
      <c r="AG61" s="119">
        <v>88</v>
      </c>
      <c r="AH61" s="119">
        <v>123</v>
      </c>
      <c r="AI61" s="119">
        <v>220</v>
      </c>
      <c r="AJ61" s="119">
        <v>171</v>
      </c>
      <c r="AK61" s="119">
        <v>56</v>
      </c>
      <c r="AL61" s="119">
        <v>5</v>
      </c>
      <c r="AM61" s="119">
        <v>32</v>
      </c>
      <c r="AN61" s="119">
        <v>25</v>
      </c>
      <c r="AO61" s="119">
        <v>36</v>
      </c>
      <c r="AP61" s="118">
        <v>42</v>
      </c>
    </row>
    <row r="62" spans="1:42" ht="13" x14ac:dyDescent="0.3">
      <c r="A62" s="10">
        <v>708</v>
      </c>
      <c r="B62" s="11" t="s">
        <v>203</v>
      </c>
      <c r="C62" s="492">
        <v>1134</v>
      </c>
      <c r="D62" s="95">
        <v>235</v>
      </c>
      <c r="E62" s="63">
        <f t="shared" si="0"/>
        <v>0.20723104056437389</v>
      </c>
      <c r="F62" s="119">
        <v>49</v>
      </c>
      <c r="G62" s="118">
        <v>179</v>
      </c>
      <c r="H62" s="119">
        <v>17</v>
      </c>
      <c r="I62" s="119">
        <v>14</v>
      </c>
      <c r="J62" s="119">
        <v>11</v>
      </c>
      <c r="K62" s="119">
        <v>50</v>
      </c>
      <c r="L62" s="119">
        <v>77</v>
      </c>
      <c r="M62" s="119">
        <v>74</v>
      </c>
      <c r="N62" s="119">
        <v>18</v>
      </c>
      <c r="O62" s="119">
        <v>8</v>
      </c>
      <c r="P62" s="119">
        <v>8</v>
      </c>
      <c r="Q62" s="119">
        <v>46</v>
      </c>
      <c r="R62" s="119">
        <v>16</v>
      </c>
      <c r="S62" s="119">
        <v>18</v>
      </c>
      <c r="T62" s="119">
        <v>11</v>
      </c>
      <c r="U62" s="119">
        <v>152</v>
      </c>
      <c r="V62" s="119">
        <v>15</v>
      </c>
      <c r="W62" s="119">
        <v>7</v>
      </c>
      <c r="X62" s="119">
        <v>18</v>
      </c>
      <c r="Y62" s="119">
        <v>2</v>
      </c>
      <c r="Z62" s="119">
        <v>81</v>
      </c>
      <c r="AA62" s="119">
        <v>140</v>
      </c>
      <c r="AB62" s="119">
        <v>173</v>
      </c>
      <c r="AC62" s="119">
        <v>39</v>
      </c>
      <c r="AD62" s="119">
        <v>4</v>
      </c>
      <c r="AE62" s="119">
        <v>136</v>
      </c>
      <c r="AF62" s="119">
        <v>12</v>
      </c>
      <c r="AG62" s="119">
        <v>74</v>
      </c>
      <c r="AH62" s="119">
        <v>99</v>
      </c>
      <c r="AI62" s="119">
        <v>162</v>
      </c>
      <c r="AJ62" s="119">
        <v>131</v>
      </c>
      <c r="AK62" s="119">
        <v>35</v>
      </c>
      <c r="AL62" s="119">
        <v>6</v>
      </c>
      <c r="AM62" s="119">
        <v>25</v>
      </c>
      <c r="AN62" s="119">
        <v>26</v>
      </c>
      <c r="AO62" s="119">
        <v>27</v>
      </c>
      <c r="AP62" s="118">
        <v>32</v>
      </c>
    </row>
    <row r="63" spans="1:42" ht="13" x14ac:dyDescent="0.3">
      <c r="A63" s="10">
        <v>709</v>
      </c>
      <c r="B63" s="11" t="s">
        <v>204</v>
      </c>
      <c r="C63" s="492">
        <v>1140</v>
      </c>
      <c r="D63" s="95">
        <v>362</v>
      </c>
      <c r="E63" s="63">
        <f t="shared" si="0"/>
        <v>0.31754385964912279</v>
      </c>
      <c r="F63" s="119">
        <v>83</v>
      </c>
      <c r="G63" s="118">
        <v>270</v>
      </c>
      <c r="H63" s="119">
        <v>32</v>
      </c>
      <c r="I63" s="119">
        <v>25</v>
      </c>
      <c r="J63" s="119">
        <v>8</v>
      </c>
      <c r="K63" s="119">
        <v>75</v>
      </c>
      <c r="L63" s="119">
        <v>114</v>
      </c>
      <c r="M63" s="119">
        <v>106</v>
      </c>
      <c r="N63" s="119">
        <v>50</v>
      </c>
      <c r="O63" s="119">
        <v>20</v>
      </c>
      <c r="P63" s="119">
        <v>17</v>
      </c>
      <c r="Q63" s="119">
        <v>58</v>
      </c>
      <c r="R63" s="119">
        <v>37</v>
      </c>
      <c r="S63" s="119">
        <v>34</v>
      </c>
      <c r="T63" s="119">
        <v>11</v>
      </c>
      <c r="U63" s="119">
        <v>195</v>
      </c>
      <c r="V63" s="119">
        <v>46</v>
      </c>
      <c r="W63" s="119">
        <v>13</v>
      </c>
      <c r="X63" s="119">
        <v>10</v>
      </c>
      <c r="Y63" s="119">
        <v>2</v>
      </c>
      <c r="Z63" s="119">
        <v>100</v>
      </c>
      <c r="AA63" s="119">
        <v>189</v>
      </c>
      <c r="AB63" s="119">
        <v>250</v>
      </c>
      <c r="AC63" s="119">
        <v>62</v>
      </c>
      <c r="AD63" s="119">
        <v>8</v>
      </c>
      <c r="AE63" s="119">
        <v>185</v>
      </c>
      <c r="AF63" s="119">
        <v>18</v>
      </c>
      <c r="AG63" s="119">
        <v>110</v>
      </c>
      <c r="AH63" s="119">
        <v>148</v>
      </c>
      <c r="AI63" s="119">
        <v>216</v>
      </c>
      <c r="AJ63" s="119">
        <v>168</v>
      </c>
      <c r="AK63" s="119">
        <v>47</v>
      </c>
      <c r="AL63" s="119">
        <v>3</v>
      </c>
      <c r="AM63" s="119">
        <v>22</v>
      </c>
      <c r="AN63" s="119">
        <v>45</v>
      </c>
      <c r="AO63" s="119">
        <v>55</v>
      </c>
      <c r="AP63" s="118">
        <v>69</v>
      </c>
    </row>
    <row r="64" spans="1:42" ht="13" x14ac:dyDescent="0.3">
      <c r="A64" s="10">
        <v>710</v>
      </c>
      <c r="B64" s="11" t="s">
        <v>205</v>
      </c>
      <c r="C64" s="492">
        <v>534</v>
      </c>
      <c r="D64" s="95">
        <v>111</v>
      </c>
      <c r="E64" s="63">
        <f t="shared" si="0"/>
        <v>0.20786516853932585</v>
      </c>
      <c r="F64" s="119">
        <v>28</v>
      </c>
      <c r="G64" s="118">
        <v>77</v>
      </c>
      <c r="H64" s="119">
        <v>12</v>
      </c>
      <c r="I64" s="119">
        <v>1</v>
      </c>
      <c r="J64" s="119">
        <v>8</v>
      </c>
      <c r="K64" s="119">
        <v>29</v>
      </c>
      <c r="L64" s="119">
        <v>25</v>
      </c>
      <c r="M64" s="119">
        <v>38</v>
      </c>
      <c r="N64" s="119">
        <v>20</v>
      </c>
      <c r="O64" s="119">
        <v>13</v>
      </c>
      <c r="P64" s="119">
        <v>8</v>
      </c>
      <c r="Q64" s="119">
        <v>22</v>
      </c>
      <c r="R64" s="119">
        <v>11</v>
      </c>
      <c r="S64" s="119">
        <v>9</v>
      </c>
      <c r="T64" s="119">
        <v>3</v>
      </c>
      <c r="U64" s="119">
        <v>57</v>
      </c>
      <c r="V64" s="119">
        <v>9</v>
      </c>
      <c r="W64" s="119">
        <v>3</v>
      </c>
      <c r="X64" s="119">
        <v>4</v>
      </c>
      <c r="Y64" s="119">
        <v>3</v>
      </c>
      <c r="Z64" s="119">
        <v>25</v>
      </c>
      <c r="AA64" s="119">
        <v>49</v>
      </c>
      <c r="AB64" s="119">
        <v>71</v>
      </c>
      <c r="AC64" s="119">
        <v>16</v>
      </c>
      <c r="AD64" s="119">
        <v>3</v>
      </c>
      <c r="AE64" s="119">
        <v>52</v>
      </c>
      <c r="AF64" s="119">
        <v>8</v>
      </c>
      <c r="AG64" s="119">
        <v>30</v>
      </c>
      <c r="AH64" s="119">
        <v>36</v>
      </c>
      <c r="AI64" s="119">
        <v>59</v>
      </c>
      <c r="AJ64" s="119">
        <v>56</v>
      </c>
      <c r="AK64" s="119">
        <v>26</v>
      </c>
      <c r="AL64" s="119">
        <v>4</v>
      </c>
      <c r="AM64" s="119">
        <v>14</v>
      </c>
      <c r="AN64" s="119">
        <v>14</v>
      </c>
      <c r="AO64" s="119">
        <v>23</v>
      </c>
      <c r="AP64" s="118">
        <v>11</v>
      </c>
    </row>
    <row r="65" spans="1:42" ht="13" x14ac:dyDescent="0.3">
      <c r="A65" s="10">
        <v>711</v>
      </c>
      <c r="B65" s="11" t="s">
        <v>750</v>
      </c>
      <c r="C65" s="492">
        <v>988</v>
      </c>
      <c r="D65" s="95">
        <v>266</v>
      </c>
      <c r="E65" s="63">
        <f t="shared" si="0"/>
        <v>0.26923076923076922</v>
      </c>
      <c r="F65" s="119">
        <v>47</v>
      </c>
      <c r="G65" s="118">
        <v>215</v>
      </c>
      <c r="H65" s="119">
        <v>21</v>
      </c>
      <c r="I65" s="119">
        <v>12</v>
      </c>
      <c r="J65" s="119">
        <v>7</v>
      </c>
      <c r="K65" s="119">
        <v>55</v>
      </c>
      <c r="L65" s="119">
        <v>100</v>
      </c>
      <c r="M65" s="119">
        <v>99</v>
      </c>
      <c r="N65" s="119">
        <v>26</v>
      </c>
      <c r="O65" s="119">
        <v>11</v>
      </c>
      <c r="P65" s="119">
        <v>8</v>
      </c>
      <c r="Q65" s="119">
        <v>65</v>
      </c>
      <c r="R65" s="119">
        <v>22</v>
      </c>
      <c r="S65" s="119">
        <v>17</v>
      </c>
      <c r="T65" s="119">
        <v>16</v>
      </c>
      <c r="U65" s="119">
        <v>169</v>
      </c>
      <c r="V65" s="119">
        <v>18</v>
      </c>
      <c r="W65" s="119">
        <v>8</v>
      </c>
      <c r="X65" s="119">
        <v>10</v>
      </c>
      <c r="Y65" s="119">
        <v>2</v>
      </c>
      <c r="Z65" s="119">
        <v>99</v>
      </c>
      <c r="AA65" s="119">
        <v>139</v>
      </c>
      <c r="AB65" s="119">
        <v>195</v>
      </c>
      <c r="AC65" s="119">
        <v>42</v>
      </c>
      <c r="AD65" s="119">
        <v>6</v>
      </c>
      <c r="AE65" s="119">
        <v>153</v>
      </c>
      <c r="AF65" s="119">
        <v>8</v>
      </c>
      <c r="AG65" s="119">
        <v>65</v>
      </c>
      <c r="AH65" s="119">
        <v>103</v>
      </c>
      <c r="AI65" s="119">
        <v>193</v>
      </c>
      <c r="AJ65" s="119">
        <v>181</v>
      </c>
      <c r="AK65" s="119">
        <v>33</v>
      </c>
      <c r="AL65" s="119">
        <v>1</v>
      </c>
      <c r="AM65" s="119">
        <v>18</v>
      </c>
      <c r="AN65" s="119">
        <v>24</v>
      </c>
      <c r="AO65" s="119">
        <v>26</v>
      </c>
      <c r="AP65" s="118">
        <v>38</v>
      </c>
    </row>
    <row r="66" spans="1:42" ht="13" x14ac:dyDescent="0.3">
      <c r="A66" s="10">
        <v>801</v>
      </c>
      <c r="B66" s="11" t="s">
        <v>206</v>
      </c>
      <c r="C66" s="492">
        <v>1575</v>
      </c>
      <c r="D66" s="95">
        <v>290</v>
      </c>
      <c r="E66" s="63">
        <f t="shared" si="0"/>
        <v>0.18412698412698414</v>
      </c>
      <c r="F66" s="86">
        <v>49</v>
      </c>
      <c r="G66" s="118">
        <v>236</v>
      </c>
      <c r="H66" s="86">
        <v>26</v>
      </c>
      <c r="I66" s="86">
        <v>15</v>
      </c>
      <c r="J66" s="86">
        <v>29</v>
      </c>
      <c r="K66" s="86">
        <v>72</v>
      </c>
      <c r="L66" s="86">
        <v>99</v>
      </c>
      <c r="M66" s="86">
        <v>108</v>
      </c>
      <c r="N66" s="86">
        <v>32</v>
      </c>
      <c r="O66" s="86">
        <v>27</v>
      </c>
      <c r="P66" s="86">
        <v>15</v>
      </c>
      <c r="Q66" s="86">
        <v>58</v>
      </c>
      <c r="R66" s="86">
        <v>21</v>
      </c>
      <c r="S66" s="86">
        <v>26</v>
      </c>
      <c r="T66" s="86">
        <v>22</v>
      </c>
      <c r="U66" s="86">
        <v>173</v>
      </c>
      <c r="V66" s="86">
        <v>16</v>
      </c>
      <c r="W66" s="86">
        <v>9</v>
      </c>
      <c r="X66" s="86">
        <v>43</v>
      </c>
      <c r="Y66" s="86">
        <v>10</v>
      </c>
      <c r="Z66" s="86">
        <v>98</v>
      </c>
      <c r="AA66" s="86">
        <v>124</v>
      </c>
      <c r="AB66" s="86">
        <v>177</v>
      </c>
      <c r="AC66" s="86">
        <v>49</v>
      </c>
      <c r="AD66" s="86">
        <v>8</v>
      </c>
      <c r="AE66" s="86">
        <v>139</v>
      </c>
      <c r="AF66" s="86">
        <v>10</v>
      </c>
      <c r="AG66" s="86">
        <v>56</v>
      </c>
      <c r="AH66" s="86">
        <v>116</v>
      </c>
      <c r="AI66" s="86">
        <v>186</v>
      </c>
      <c r="AJ66" s="86">
        <v>165</v>
      </c>
      <c r="AK66" s="86">
        <v>38</v>
      </c>
      <c r="AL66" s="86">
        <v>17</v>
      </c>
      <c r="AM66" s="86">
        <v>36</v>
      </c>
      <c r="AN66" s="86">
        <v>31</v>
      </c>
      <c r="AO66" s="86">
        <v>47</v>
      </c>
      <c r="AP66" s="118">
        <v>47</v>
      </c>
    </row>
    <row r="67" spans="1:42" ht="13" x14ac:dyDescent="0.3">
      <c r="A67" s="10">
        <v>802</v>
      </c>
      <c r="B67" s="11" t="s">
        <v>207</v>
      </c>
      <c r="C67" s="492">
        <v>1344</v>
      </c>
      <c r="D67" s="95">
        <v>381</v>
      </c>
      <c r="E67" s="63">
        <f t="shared" si="0"/>
        <v>0.28348214285714285</v>
      </c>
      <c r="F67" s="86">
        <v>118</v>
      </c>
      <c r="G67" s="118">
        <v>254</v>
      </c>
      <c r="H67" s="86">
        <v>20</v>
      </c>
      <c r="I67" s="86">
        <v>53</v>
      </c>
      <c r="J67" s="86">
        <v>64</v>
      </c>
      <c r="K67" s="86">
        <v>35</v>
      </c>
      <c r="L67" s="86">
        <v>183</v>
      </c>
      <c r="M67" s="86">
        <v>108</v>
      </c>
      <c r="N67" s="86">
        <v>104</v>
      </c>
      <c r="O67" s="86">
        <v>31</v>
      </c>
      <c r="P67" s="86">
        <v>34</v>
      </c>
      <c r="Q67" s="86">
        <v>67</v>
      </c>
      <c r="R67" s="86">
        <v>89</v>
      </c>
      <c r="S67" s="86">
        <v>13</v>
      </c>
      <c r="T67" s="86">
        <v>59</v>
      </c>
      <c r="U67" s="86">
        <v>207</v>
      </c>
      <c r="V67" s="86">
        <v>8</v>
      </c>
      <c r="W67" s="86">
        <v>7</v>
      </c>
      <c r="X67" s="86">
        <v>34</v>
      </c>
      <c r="Y67" s="86">
        <v>13</v>
      </c>
      <c r="Z67" s="86">
        <v>170</v>
      </c>
      <c r="AA67" s="86">
        <v>165</v>
      </c>
      <c r="AB67" s="86">
        <v>240</v>
      </c>
      <c r="AC67" s="86">
        <v>111</v>
      </c>
      <c r="AD67" s="86">
        <v>11</v>
      </c>
      <c r="AE67" s="86">
        <v>221</v>
      </c>
      <c r="AF67" s="86">
        <v>8</v>
      </c>
      <c r="AG67" s="86">
        <v>18</v>
      </c>
      <c r="AH67" s="86">
        <v>122</v>
      </c>
      <c r="AI67" s="86">
        <v>173</v>
      </c>
      <c r="AJ67" s="86">
        <v>182</v>
      </c>
      <c r="AK67" s="86">
        <v>18</v>
      </c>
      <c r="AL67" s="86">
        <v>12</v>
      </c>
      <c r="AM67" s="86">
        <v>25</v>
      </c>
      <c r="AN67" s="86">
        <v>87</v>
      </c>
      <c r="AO67" s="86">
        <v>100</v>
      </c>
      <c r="AP67" s="118">
        <v>65</v>
      </c>
    </row>
    <row r="68" spans="1:42" ht="13" x14ac:dyDescent="0.3">
      <c r="A68" s="10">
        <v>803</v>
      </c>
      <c r="B68" s="11" t="s">
        <v>208</v>
      </c>
      <c r="C68" s="492">
        <v>1555</v>
      </c>
      <c r="D68" s="95">
        <v>564</v>
      </c>
      <c r="E68" s="63">
        <f t="shared" si="0"/>
        <v>0.36270096463022505</v>
      </c>
      <c r="F68" s="100">
        <v>285</v>
      </c>
      <c r="G68" s="118">
        <v>262</v>
      </c>
      <c r="H68" s="100">
        <v>18</v>
      </c>
      <c r="I68" s="100">
        <v>183</v>
      </c>
      <c r="J68" s="100">
        <v>50</v>
      </c>
      <c r="K68" s="100">
        <v>21</v>
      </c>
      <c r="L68" s="100">
        <v>207</v>
      </c>
      <c r="M68" s="100">
        <v>101</v>
      </c>
      <c r="N68" s="100">
        <v>234</v>
      </c>
      <c r="O68" s="100">
        <v>71</v>
      </c>
      <c r="P68" s="100">
        <v>60</v>
      </c>
      <c r="Q68" s="100">
        <v>70</v>
      </c>
      <c r="R68" s="100">
        <v>222</v>
      </c>
      <c r="S68" s="100">
        <v>44</v>
      </c>
      <c r="T68" s="100">
        <v>69</v>
      </c>
      <c r="U68" s="100">
        <v>202</v>
      </c>
      <c r="V68" s="100">
        <v>9</v>
      </c>
      <c r="W68" s="100">
        <v>8</v>
      </c>
      <c r="X68" s="100">
        <v>21</v>
      </c>
      <c r="Y68" s="100">
        <v>5</v>
      </c>
      <c r="Z68" s="100">
        <v>192</v>
      </c>
      <c r="AA68" s="100">
        <v>172</v>
      </c>
      <c r="AB68" s="100">
        <v>241</v>
      </c>
      <c r="AC68" s="100">
        <v>299</v>
      </c>
      <c r="AD68" s="100">
        <v>35</v>
      </c>
      <c r="AE68" s="100">
        <v>249</v>
      </c>
      <c r="AF68" s="100">
        <v>13</v>
      </c>
      <c r="AG68" s="100">
        <v>12</v>
      </c>
      <c r="AH68" s="100">
        <v>99</v>
      </c>
      <c r="AI68" s="100">
        <v>143</v>
      </c>
      <c r="AJ68" s="100">
        <v>159</v>
      </c>
      <c r="AK68" s="100">
        <v>9</v>
      </c>
      <c r="AL68" s="100">
        <v>10</v>
      </c>
      <c r="AM68" s="100">
        <v>18</v>
      </c>
      <c r="AN68" s="100">
        <v>247</v>
      </c>
      <c r="AO68" s="100">
        <v>199</v>
      </c>
      <c r="AP68" s="118">
        <v>120</v>
      </c>
    </row>
    <row r="69" spans="1:42" ht="13" x14ac:dyDescent="0.3">
      <c r="A69" s="10">
        <v>804</v>
      </c>
      <c r="B69" s="11" t="s">
        <v>209</v>
      </c>
      <c r="C69" s="492">
        <v>1590</v>
      </c>
      <c r="D69" s="95">
        <v>264</v>
      </c>
      <c r="E69" s="63">
        <f t="shared" si="0"/>
        <v>0.16603773584905659</v>
      </c>
      <c r="F69" s="86">
        <v>36</v>
      </c>
      <c r="G69" s="118">
        <v>221</v>
      </c>
      <c r="H69" s="86">
        <v>22</v>
      </c>
      <c r="I69" s="86">
        <v>12</v>
      </c>
      <c r="J69" s="86">
        <v>33</v>
      </c>
      <c r="K69" s="86">
        <v>58</v>
      </c>
      <c r="L69" s="86">
        <v>115</v>
      </c>
      <c r="M69" s="86">
        <v>108</v>
      </c>
      <c r="N69" s="86">
        <v>30</v>
      </c>
      <c r="O69" s="86">
        <v>22</v>
      </c>
      <c r="P69" s="86">
        <v>20</v>
      </c>
      <c r="Q69" s="86">
        <v>64</v>
      </c>
      <c r="R69" s="86">
        <v>23</v>
      </c>
      <c r="S69" s="86">
        <v>23</v>
      </c>
      <c r="T69" s="86">
        <v>20</v>
      </c>
      <c r="U69" s="86">
        <v>190</v>
      </c>
      <c r="V69" s="86">
        <v>17</v>
      </c>
      <c r="W69" s="86">
        <v>7</v>
      </c>
      <c r="X69" s="86">
        <v>37</v>
      </c>
      <c r="Y69" s="86">
        <v>14</v>
      </c>
      <c r="Z69" s="86">
        <v>116</v>
      </c>
      <c r="AA69" s="86">
        <v>121</v>
      </c>
      <c r="AB69" s="86">
        <v>182</v>
      </c>
      <c r="AC69" s="86">
        <v>44</v>
      </c>
      <c r="AD69" s="86">
        <v>7</v>
      </c>
      <c r="AE69" s="86">
        <v>149</v>
      </c>
      <c r="AF69" s="86">
        <v>5</v>
      </c>
      <c r="AG69" s="86">
        <v>25</v>
      </c>
      <c r="AH69" s="86">
        <v>111</v>
      </c>
      <c r="AI69" s="86">
        <v>166</v>
      </c>
      <c r="AJ69" s="86">
        <v>149</v>
      </c>
      <c r="AK69" s="86">
        <v>19</v>
      </c>
      <c r="AL69" s="86">
        <v>9</v>
      </c>
      <c r="AM69" s="86">
        <v>28</v>
      </c>
      <c r="AN69" s="86">
        <v>27</v>
      </c>
      <c r="AO69" s="86">
        <v>40</v>
      </c>
      <c r="AP69" s="118">
        <v>45</v>
      </c>
    </row>
    <row r="70" spans="1:42" ht="13" x14ac:dyDescent="0.3">
      <c r="A70" s="10">
        <v>901</v>
      </c>
      <c r="B70" s="11" t="s">
        <v>210</v>
      </c>
      <c r="C70" s="492">
        <v>882</v>
      </c>
      <c r="D70" s="95">
        <v>105</v>
      </c>
      <c r="E70" s="63">
        <f t="shared" ref="E70:E134" si="1">SUM(D70/C70)</f>
        <v>0.11904761904761904</v>
      </c>
      <c r="F70" s="86">
        <v>27</v>
      </c>
      <c r="G70" s="118">
        <v>74</v>
      </c>
      <c r="H70" s="86">
        <v>12</v>
      </c>
      <c r="I70" s="86">
        <v>8</v>
      </c>
      <c r="J70" s="86">
        <v>16</v>
      </c>
      <c r="K70" s="86">
        <v>37</v>
      </c>
      <c r="L70" s="86">
        <v>24</v>
      </c>
      <c r="M70" s="86">
        <v>42</v>
      </c>
      <c r="N70" s="86">
        <v>21</v>
      </c>
      <c r="O70" s="86">
        <v>7</v>
      </c>
      <c r="P70" s="86">
        <v>1</v>
      </c>
      <c r="Q70" s="86">
        <v>25</v>
      </c>
      <c r="R70" s="86">
        <v>4</v>
      </c>
      <c r="S70" s="86">
        <v>6</v>
      </c>
      <c r="T70" s="86">
        <v>9</v>
      </c>
      <c r="U70" s="86">
        <v>53</v>
      </c>
      <c r="V70" s="86">
        <v>9</v>
      </c>
      <c r="W70" s="86">
        <v>5</v>
      </c>
      <c r="X70" s="86">
        <v>14</v>
      </c>
      <c r="Y70" s="86">
        <v>1</v>
      </c>
      <c r="Z70" s="86">
        <v>25</v>
      </c>
      <c r="AA70" s="86">
        <v>40</v>
      </c>
      <c r="AB70" s="86">
        <v>74</v>
      </c>
      <c r="AC70" s="86">
        <v>22</v>
      </c>
      <c r="AD70" s="86">
        <v>2</v>
      </c>
      <c r="AE70" s="86">
        <v>48</v>
      </c>
      <c r="AF70" s="86">
        <v>5</v>
      </c>
      <c r="AG70" s="86">
        <v>26</v>
      </c>
      <c r="AH70" s="86">
        <v>30</v>
      </c>
      <c r="AI70" s="86">
        <v>62</v>
      </c>
      <c r="AJ70" s="86">
        <v>42</v>
      </c>
      <c r="AK70" s="86">
        <v>17</v>
      </c>
      <c r="AL70" s="86">
        <v>2</v>
      </c>
      <c r="AM70" s="86">
        <v>18</v>
      </c>
      <c r="AN70" s="86">
        <v>17</v>
      </c>
      <c r="AO70" s="86">
        <v>24</v>
      </c>
      <c r="AP70" s="118">
        <v>20</v>
      </c>
    </row>
    <row r="71" spans="1:42" ht="13" x14ac:dyDescent="0.3">
      <c r="A71" s="10">
        <v>902</v>
      </c>
      <c r="B71" s="11" t="s">
        <v>211</v>
      </c>
      <c r="C71" s="492">
        <v>1464</v>
      </c>
      <c r="D71" s="95">
        <v>479</v>
      </c>
      <c r="E71" s="63">
        <f t="shared" si="1"/>
        <v>0.32718579234972678</v>
      </c>
      <c r="F71" s="86">
        <v>158</v>
      </c>
      <c r="G71" s="118">
        <v>305</v>
      </c>
      <c r="H71" s="86">
        <v>33</v>
      </c>
      <c r="I71" s="86">
        <v>65</v>
      </c>
      <c r="J71" s="86">
        <v>61</v>
      </c>
      <c r="K71" s="86">
        <v>53</v>
      </c>
      <c r="L71" s="86">
        <v>205</v>
      </c>
      <c r="M71" s="86">
        <v>136</v>
      </c>
      <c r="N71" s="86">
        <v>143</v>
      </c>
      <c r="O71" s="86">
        <v>58</v>
      </c>
      <c r="P71" s="86">
        <v>39</v>
      </c>
      <c r="Q71" s="86">
        <v>92</v>
      </c>
      <c r="R71" s="86">
        <v>128</v>
      </c>
      <c r="S71" s="86">
        <v>39</v>
      </c>
      <c r="T71" s="86">
        <v>49</v>
      </c>
      <c r="U71" s="86">
        <v>255</v>
      </c>
      <c r="V71" s="86">
        <v>14</v>
      </c>
      <c r="W71" s="86">
        <v>6</v>
      </c>
      <c r="X71" s="86">
        <v>37</v>
      </c>
      <c r="Y71" s="86">
        <v>10</v>
      </c>
      <c r="Z71" s="86">
        <v>192</v>
      </c>
      <c r="AA71" s="86">
        <v>183</v>
      </c>
      <c r="AB71" s="86">
        <v>272</v>
      </c>
      <c r="AC71" s="86">
        <v>162</v>
      </c>
      <c r="AD71" s="86">
        <v>8</v>
      </c>
      <c r="AE71" s="86">
        <v>269</v>
      </c>
      <c r="AF71" s="86">
        <v>10</v>
      </c>
      <c r="AG71" s="86">
        <v>24</v>
      </c>
      <c r="AH71" s="86">
        <v>126</v>
      </c>
      <c r="AI71" s="86">
        <v>212</v>
      </c>
      <c r="AJ71" s="86">
        <v>216</v>
      </c>
      <c r="AK71" s="86">
        <v>24</v>
      </c>
      <c r="AL71" s="86">
        <v>15</v>
      </c>
      <c r="AM71" s="86">
        <v>41</v>
      </c>
      <c r="AN71" s="86">
        <v>104</v>
      </c>
      <c r="AO71" s="86">
        <v>118</v>
      </c>
      <c r="AP71" s="118">
        <v>96</v>
      </c>
    </row>
    <row r="72" spans="1:42" ht="13" x14ac:dyDescent="0.3">
      <c r="A72" s="10">
        <v>903</v>
      </c>
      <c r="B72" s="11" t="s">
        <v>212</v>
      </c>
      <c r="C72" s="492">
        <v>1290</v>
      </c>
      <c r="D72" s="95">
        <v>205</v>
      </c>
      <c r="E72" s="63">
        <f t="shared" si="1"/>
        <v>0.15891472868217055</v>
      </c>
      <c r="F72" s="86">
        <v>45</v>
      </c>
      <c r="G72" s="118">
        <v>157</v>
      </c>
      <c r="H72" s="86">
        <v>9</v>
      </c>
      <c r="I72" s="86">
        <v>17</v>
      </c>
      <c r="J72" s="86">
        <v>22</v>
      </c>
      <c r="K72" s="86">
        <v>50</v>
      </c>
      <c r="L72" s="86">
        <v>72</v>
      </c>
      <c r="M72" s="86">
        <v>76</v>
      </c>
      <c r="N72" s="86">
        <v>28</v>
      </c>
      <c r="O72" s="86">
        <v>13</v>
      </c>
      <c r="P72" s="86">
        <v>10</v>
      </c>
      <c r="Q72" s="86">
        <v>62</v>
      </c>
      <c r="R72" s="86">
        <v>22</v>
      </c>
      <c r="S72" s="86">
        <v>8</v>
      </c>
      <c r="T72" s="86">
        <v>11</v>
      </c>
      <c r="U72" s="86">
        <v>118</v>
      </c>
      <c r="V72" s="86">
        <v>12</v>
      </c>
      <c r="W72" s="86">
        <v>6</v>
      </c>
      <c r="X72" s="86">
        <v>20</v>
      </c>
      <c r="Y72" s="86">
        <v>3</v>
      </c>
      <c r="Z72" s="86">
        <v>69</v>
      </c>
      <c r="AA72" s="86">
        <v>92</v>
      </c>
      <c r="AB72" s="86">
        <v>140</v>
      </c>
      <c r="AC72" s="86">
        <v>39</v>
      </c>
      <c r="AD72" s="86">
        <v>4</v>
      </c>
      <c r="AE72" s="86">
        <v>111</v>
      </c>
      <c r="AF72" s="86">
        <v>4</v>
      </c>
      <c r="AG72" s="86">
        <v>42</v>
      </c>
      <c r="AH72" s="86">
        <v>63</v>
      </c>
      <c r="AI72" s="86">
        <v>118</v>
      </c>
      <c r="AJ72" s="86">
        <v>112</v>
      </c>
      <c r="AK72" s="86">
        <v>27</v>
      </c>
      <c r="AL72" s="86">
        <v>4</v>
      </c>
      <c r="AM72" s="86">
        <v>21</v>
      </c>
      <c r="AN72" s="86">
        <v>20</v>
      </c>
      <c r="AO72" s="86">
        <v>33</v>
      </c>
      <c r="AP72" s="118">
        <v>18</v>
      </c>
    </row>
    <row r="73" spans="1:42" ht="13" x14ac:dyDescent="0.3">
      <c r="A73" s="10">
        <v>904</v>
      </c>
      <c r="B73" s="11" t="s">
        <v>751</v>
      </c>
      <c r="C73" s="492">
        <v>1114</v>
      </c>
      <c r="D73" s="95">
        <v>177</v>
      </c>
      <c r="E73" s="63">
        <f t="shared" si="1"/>
        <v>0.15888689407540396</v>
      </c>
      <c r="F73" s="86">
        <v>32</v>
      </c>
      <c r="G73" s="118">
        <v>142</v>
      </c>
      <c r="H73" s="86">
        <v>16</v>
      </c>
      <c r="I73" s="86">
        <v>11</v>
      </c>
      <c r="J73" s="86">
        <v>16</v>
      </c>
      <c r="K73" s="86">
        <v>42</v>
      </c>
      <c r="L73" s="86">
        <v>58</v>
      </c>
      <c r="M73" s="86">
        <v>73</v>
      </c>
      <c r="N73" s="86">
        <v>25</v>
      </c>
      <c r="O73" s="86">
        <v>9</v>
      </c>
      <c r="P73" s="86">
        <v>2</v>
      </c>
      <c r="Q73" s="86">
        <v>44</v>
      </c>
      <c r="R73" s="86">
        <v>13</v>
      </c>
      <c r="S73" s="86">
        <v>11</v>
      </c>
      <c r="T73" s="86">
        <v>11</v>
      </c>
      <c r="U73" s="86">
        <v>110</v>
      </c>
      <c r="V73" s="86">
        <v>14</v>
      </c>
      <c r="W73" s="86">
        <v>4</v>
      </c>
      <c r="X73" s="86">
        <v>18</v>
      </c>
      <c r="Y73" s="86">
        <v>6</v>
      </c>
      <c r="Z73" s="86">
        <v>60</v>
      </c>
      <c r="AA73" s="86">
        <v>84</v>
      </c>
      <c r="AB73" s="86">
        <v>115</v>
      </c>
      <c r="AC73" s="86">
        <v>33</v>
      </c>
      <c r="AD73" s="86">
        <v>9</v>
      </c>
      <c r="AE73" s="86">
        <v>111</v>
      </c>
      <c r="AF73" s="86">
        <v>8</v>
      </c>
      <c r="AG73" s="86">
        <v>55</v>
      </c>
      <c r="AH73" s="86">
        <v>46</v>
      </c>
      <c r="AI73" s="86">
        <v>99</v>
      </c>
      <c r="AJ73" s="86">
        <v>83</v>
      </c>
      <c r="AK73" s="86">
        <v>24</v>
      </c>
      <c r="AL73" s="86">
        <v>4</v>
      </c>
      <c r="AM73" s="86">
        <v>8</v>
      </c>
      <c r="AN73" s="86">
        <v>12</v>
      </c>
      <c r="AO73" s="86">
        <v>28</v>
      </c>
      <c r="AP73" s="118">
        <v>30</v>
      </c>
    </row>
    <row r="74" spans="1:42" ht="13" x14ac:dyDescent="0.3">
      <c r="A74" s="10">
        <v>1001</v>
      </c>
      <c r="B74" s="11" t="s">
        <v>213</v>
      </c>
      <c r="C74" s="492">
        <v>1281</v>
      </c>
      <c r="D74" s="95">
        <v>361</v>
      </c>
      <c r="E74" s="63">
        <f t="shared" si="1"/>
        <v>0.28181108508977359</v>
      </c>
      <c r="F74" s="86">
        <v>98</v>
      </c>
      <c r="G74" s="118">
        <v>248</v>
      </c>
      <c r="H74" s="86">
        <v>19</v>
      </c>
      <c r="I74" s="86">
        <v>65</v>
      </c>
      <c r="J74" s="86">
        <v>44</v>
      </c>
      <c r="K74" s="86">
        <v>32</v>
      </c>
      <c r="L74" s="86">
        <v>151</v>
      </c>
      <c r="M74" s="86">
        <v>98</v>
      </c>
      <c r="N74" s="86">
        <v>82</v>
      </c>
      <c r="O74" s="86">
        <v>27</v>
      </c>
      <c r="P74" s="86">
        <v>24</v>
      </c>
      <c r="Q74" s="86">
        <v>78</v>
      </c>
      <c r="R74" s="86">
        <v>95</v>
      </c>
      <c r="S74" s="86">
        <v>31</v>
      </c>
      <c r="T74" s="86">
        <v>36</v>
      </c>
      <c r="U74" s="86">
        <v>184</v>
      </c>
      <c r="V74" s="86">
        <v>10</v>
      </c>
      <c r="W74" s="86">
        <v>7</v>
      </c>
      <c r="X74" s="86">
        <v>39</v>
      </c>
      <c r="Y74" s="86">
        <v>11</v>
      </c>
      <c r="Z74" s="86">
        <v>133</v>
      </c>
      <c r="AA74" s="86">
        <v>120</v>
      </c>
      <c r="AB74" s="86">
        <v>187</v>
      </c>
      <c r="AC74" s="86">
        <v>115</v>
      </c>
      <c r="AD74" s="86">
        <v>12</v>
      </c>
      <c r="AE74" s="86">
        <v>190</v>
      </c>
      <c r="AF74" s="86">
        <v>9</v>
      </c>
      <c r="AG74" s="86">
        <v>31</v>
      </c>
      <c r="AH74" s="86">
        <v>103</v>
      </c>
      <c r="AI74" s="86">
        <v>156</v>
      </c>
      <c r="AJ74" s="86">
        <v>133</v>
      </c>
      <c r="AK74" s="86">
        <v>19</v>
      </c>
      <c r="AL74" s="86">
        <v>14</v>
      </c>
      <c r="AM74" s="86">
        <v>26</v>
      </c>
      <c r="AN74" s="86">
        <v>88</v>
      </c>
      <c r="AO74" s="86">
        <v>87</v>
      </c>
      <c r="AP74" s="118">
        <v>55</v>
      </c>
    </row>
    <row r="75" spans="1:42" ht="13" x14ac:dyDescent="0.3">
      <c r="A75" s="10">
        <v>1002</v>
      </c>
      <c r="B75" s="11" t="s">
        <v>214</v>
      </c>
      <c r="C75" s="492">
        <v>1228</v>
      </c>
      <c r="D75" s="95">
        <v>142</v>
      </c>
      <c r="E75" s="63">
        <f t="shared" si="1"/>
        <v>0.11563517915309446</v>
      </c>
      <c r="F75" s="86">
        <v>29</v>
      </c>
      <c r="G75" s="118">
        <v>110</v>
      </c>
      <c r="H75" s="86">
        <v>13</v>
      </c>
      <c r="I75" s="86">
        <v>13</v>
      </c>
      <c r="J75" s="86">
        <v>27</v>
      </c>
      <c r="K75" s="86">
        <v>27</v>
      </c>
      <c r="L75" s="86">
        <v>48</v>
      </c>
      <c r="M75" s="86">
        <v>56</v>
      </c>
      <c r="N75" s="86">
        <v>29</v>
      </c>
      <c r="O75" s="86">
        <v>21</v>
      </c>
      <c r="P75" s="86">
        <v>7</v>
      </c>
      <c r="Q75" s="86">
        <v>33</v>
      </c>
      <c r="R75" s="86">
        <v>24</v>
      </c>
      <c r="S75" s="86">
        <v>17</v>
      </c>
      <c r="T75" s="86">
        <v>16</v>
      </c>
      <c r="U75" s="86">
        <v>87</v>
      </c>
      <c r="V75" s="86">
        <v>4</v>
      </c>
      <c r="W75" s="86">
        <v>5</v>
      </c>
      <c r="X75" s="86">
        <v>32</v>
      </c>
      <c r="Y75" s="86">
        <v>7</v>
      </c>
      <c r="Z75" s="86">
        <v>51</v>
      </c>
      <c r="AA75" s="86">
        <v>39</v>
      </c>
      <c r="AB75" s="86">
        <v>84</v>
      </c>
      <c r="AC75" s="86">
        <v>36</v>
      </c>
      <c r="AD75" s="86">
        <v>5</v>
      </c>
      <c r="AE75" s="86">
        <v>80</v>
      </c>
      <c r="AF75" s="86">
        <v>2</v>
      </c>
      <c r="AG75" s="86">
        <v>8</v>
      </c>
      <c r="AH75" s="86">
        <v>32</v>
      </c>
      <c r="AI75" s="86">
        <v>86</v>
      </c>
      <c r="AJ75" s="86">
        <v>62</v>
      </c>
      <c r="AK75" s="86">
        <v>22</v>
      </c>
      <c r="AL75" s="86">
        <v>7</v>
      </c>
      <c r="AM75" s="86">
        <v>16</v>
      </c>
      <c r="AN75" s="86">
        <v>19</v>
      </c>
      <c r="AO75" s="86">
        <v>43</v>
      </c>
      <c r="AP75" s="118">
        <v>24</v>
      </c>
    </row>
    <row r="76" spans="1:42" ht="13" x14ac:dyDescent="0.3">
      <c r="A76" s="10">
        <v>1003</v>
      </c>
      <c r="B76" s="11" t="s">
        <v>752</v>
      </c>
      <c r="C76" s="492">
        <v>1276</v>
      </c>
      <c r="D76" s="95">
        <v>259</v>
      </c>
      <c r="E76" s="63">
        <f t="shared" si="1"/>
        <v>0.20297805642633229</v>
      </c>
      <c r="F76" s="86">
        <v>43</v>
      </c>
      <c r="G76" s="118">
        <v>207</v>
      </c>
      <c r="H76" s="86">
        <v>20</v>
      </c>
      <c r="I76" s="86">
        <v>18</v>
      </c>
      <c r="J76" s="86">
        <v>35</v>
      </c>
      <c r="K76" s="86">
        <v>32</v>
      </c>
      <c r="L76" s="86">
        <v>118</v>
      </c>
      <c r="M76" s="86">
        <v>77</v>
      </c>
      <c r="N76" s="86">
        <v>56</v>
      </c>
      <c r="O76" s="86">
        <v>32</v>
      </c>
      <c r="P76" s="86">
        <v>17</v>
      </c>
      <c r="Q76" s="86">
        <v>46</v>
      </c>
      <c r="R76" s="86">
        <v>52</v>
      </c>
      <c r="S76" s="86">
        <v>27</v>
      </c>
      <c r="T76" s="86">
        <v>28</v>
      </c>
      <c r="U76" s="86">
        <v>169</v>
      </c>
      <c r="V76" s="86">
        <v>3</v>
      </c>
      <c r="W76" s="86">
        <v>12</v>
      </c>
      <c r="X76" s="86">
        <v>51</v>
      </c>
      <c r="Y76" s="86">
        <v>11</v>
      </c>
      <c r="Z76" s="86">
        <v>112</v>
      </c>
      <c r="AA76" s="86">
        <v>102</v>
      </c>
      <c r="AB76" s="86">
        <v>161</v>
      </c>
      <c r="AC76" s="86">
        <v>62</v>
      </c>
      <c r="AD76" s="86">
        <v>5</v>
      </c>
      <c r="AE76" s="86">
        <v>154</v>
      </c>
      <c r="AF76" s="86">
        <v>3</v>
      </c>
      <c r="AG76" s="86">
        <v>19</v>
      </c>
      <c r="AH76" s="86">
        <v>90</v>
      </c>
      <c r="AI76" s="86">
        <v>138</v>
      </c>
      <c r="AJ76" s="86">
        <v>139</v>
      </c>
      <c r="AK76" s="86">
        <v>18</v>
      </c>
      <c r="AL76" s="86">
        <v>8</v>
      </c>
      <c r="AM76" s="86">
        <v>22</v>
      </c>
      <c r="AN76" s="86">
        <v>34</v>
      </c>
      <c r="AO76" s="86">
        <v>76</v>
      </c>
      <c r="AP76" s="118">
        <v>42</v>
      </c>
    </row>
    <row r="77" spans="1:42" ht="13" x14ac:dyDescent="0.3">
      <c r="A77" s="10">
        <v>1101</v>
      </c>
      <c r="B77" s="11" t="s">
        <v>215</v>
      </c>
      <c r="C77" s="492">
        <v>1298</v>
      </c>
      <c r="D77" s="95">
        <v>308</v>
      </c>
      <c r="E77" s="63">
        <f t="shared" si="1"/>
        <v>0.23728813559322035</v>
      </c>
      <c r="F77" s="86">
        <v>98</v>
      </c>
      <c r="G77" s="118">
        <v>205</v>
      </c>
      <c r="H77" s="86">
        <v>15</v>
      </c>
      <c r="I77" s="86">
        <v>42</v>
      </c>
      <c r="J77" s="86">
        <v>46</v>
      </c>
      <c r="K77" s="86">
        <v>39</v>
      </c>
      <c r="L77" s="86">
        <v>144</v>
      </c>
      <c r="M77" s="86">
        <v>103</v>
      </c>
      <c r="N77" s="86">
        <v>85</v>
      </c>
      <c r="O77" s="86">
        <v>45</v>
      </c>
      <c r="P77" s="86">
        <v>28</v>
      </c>
      <c r="Q77" s="86">
        <v>76</v>
      </c>
      <c r="R77" s="86">
        <v>70</v>
      </c>
      <c r="S77" s="86">
        <v>35</v>
      </c>
      <c r="T77" s="86">
        <v>31</v>
      </c>
      <c r="U77" s="86">
        <v>189</v>
      </c>
      <c r="V77" s="86">
        <v>9</v>
      </c>
      <c r="W77" s="86">
        <v>12</v>
      </c>
      <c r="X77" s="86">
        <v>54</v>
      </c>
      <c r="Y77" s="86">
        <v>10</v>
      </c>
      <c r="Z77" s="86">
        <v>141</v>
      </c>
      <c r="AA77" s="86">
        <v>112</v>
      </c>
      <c r="AB77" s="86">
        <v>172</v>
      </c>
      <c r="AC77" s="86">
        <v>71</v>
      </c>
      <c r="AD77" s="86">
        <v>11</v>
      </c>
      <c r="AE77" s="86">
        <v>175</v>
      </c>
      <c r="AF77" s="86">
        <v>5</v>
      </c>
      <c r="AG77" s="86">
        <v>16</v>
      </c>
      <c r="AH77" s="86">
        <v>89</v>
      </c>
      <c r="AI77" s="86">
        <v>160</v>
      </c>
      <c r="AJ77" s="86">
        <v>154</v>
      </c>
      <c r="AK77" s="86">
        <v>12</v>
      </c>
      <c r="AL77" s="86">
        <v>15</v>
      </c>
      <c r="AM77" s="86">
        <v>28</v>
      </c>
      <c r="AN77" s="86">
        <v>54</v>
      </c>
      <c r="AO77" s="86">
        <v>74</v>
      </c>
      <c r="AP77" s="118">
        <v>34</v>
      </c>
    </row>
    <row r="78" spans="1:42" ht="13" x14ac:dyDescent="0.3">
      <c r="A78" s="10">
        <v>1102</v>
      </c>
      <c r="B78" s="11" t="s">
        <v>216</v>
      </c>
      <c r="C78" s="492">
        <v>1389</v>
      </c>
      <c r="D78" s="95">
        <v>146</v>
      </c>
      <c r="E78" s="63">
        <f t="shared" si="1"/>
        <v>0.10511159107271419</v>
      </c>
      <c r="F78" s="86">
        <v>31</v>
      </c>
      <c r="G78" s="118">
        <v>107</v>
      </c>
      <c r="H78" s="86">
        <v>6</v>
      </c>
      <c r="I78" s="86">
        <v>13</v>
      </c>
      <c r="J78" s="86">
        <v>16</v>
      </c>
      <c r="K78" s="86">
        <v>23</v>
      </c>
      <c r="L78" s="86">
        <v>78</v>
      </c>
      <c r="M78" s="86">
        <v>53</v>
      </c>
      <c r="N78" s="86">
        <v>21</v>
      </c>
      <c r="O78" s="86">
        <v>11</v>
      </c>
      <c r="P78" s="86">
        <v>13</v>
      </c>
      <c r="Q78" s="86">
        <v>33</v>
      </c>
      <c r="R78" s="86">
        <v>30</v>
      </c>
      <c r="S78" s="86">
        <v>6</v>
      </c>
      <c r="T78" s="86">
        <v>16</v>
      </c>
      <c r="U78" s="86">
        <v>92</v>
      </c>
      <c r="V78" s="86">
        <v>9</v>
      </c>
      <c r="W78" s="86">
        <v>6</v>
      </c>
      <c r="X78" s="86">
        <v>28</v>
      </c>
      <c r="Y78" s="86">
        <v>8</v>
      </c>
      <c r="Z78" s="86">
        <v>71</v>
      </c>
      <c r="AA78" s="86">
        <v>55</v>
      </c>
      <c r="AB78" s="86">
        <v>78</v>
      </c>
      <c r="AC78" s="86">
        <v>27</v>
      </c>
      <c r="AD78" s="86">
        <v>3</v>
      </c>
      <c r="AE78" s="86">
        <v>85</v>
      </c>
      <c r="AF78" s="86">
        <v>8</v>
      </c>
      <c r="AG78" s="86">
        <v>11</v>
      </c>
      <c r="AH78" s="86">
        <v>47</v>
      </c>
      <c r="AI78" s="86">
        <v>81</v>
      </c>
      <c r="AJ78" s="86">
        <v>78</v>
      </c>
      <c r="AK78" s="86">
        <v>10</v>
      </c>
      <c r="AL78" s="86">
        <v>11</v>
      </c>
      <c r="AM78" s="86">
        <v>17</v>
      </c>
      <c r="AN78" s="86">
        <v>25</v>
      </c>
      <c r="AO78" s="86">
        <v>26</v>
      </c>
      <c r="AP78" s="118">
        <v>17</v>
      </c>
    </row>
    <row r="79" spans="1:42" ht="13" x14ac:dyDescent="0.3">
      <c r="A79" s="10">
        <v>1103</v>
      </c>
      <c r="B79" s="11" t="s">
        <v>217</v>
      </c>
      <c r="C79" s="492">
        <v>1060</v>
      </c>
      <c r="D79" s="95">
        <v>67</v>
      </c>
      <c r="E79" s="63">
        <f t="shared" si="1"/>
        <v>6.3207547169811321E-2</v>
      </c>
      <c r="F79" s="86">
        <v>14</v>
      </c>
      <c r="G79" s="118">
        <v>51</v>
      </c>
      <c r="H79" s="86">
        <v>6</v>
      </c>
      <c r="I79" s="86">
        <v>9</v>
      </c>
      <c r="J79" s="86">
        <v>6</v>
      </c>
      <c r="K79" s="86">
        <v>7</v>
      </c>
      <c r="L79" s="86">
        <v>32</v>
      </c>
      <c r="M79" s="86">
        <v>22</v>
      </c>
      <c r="N79" s="86">
        <v>10</v>
      </c>
      <c r="O79" s="86">
        <v>5</v>
      </c>
      <c r="P79" s="86">
        <v>5</v>
      </c>
      <c r="Q79" s="86">
        <v>19</v>
      </c>
      <c r="R79" s="86">
        <v>13</v>
      </c>
      <c r="S79" s="86">
        <v>5</v>
      </c>
      <c r="T79" s="86">
        <v>3</v>
      </c>
      <c r="U79" s="86">
        <v>40</v>
      </c>
      <c r="V79" s="86">
        <v>1</v>
      </c>
      <c r="W79" s="86">
        <v>1</v>
      </c>
      <c r="X79" s="86">
        <v>13</v>
      </c>
      <c r="Y79" s="86">
        <v>0</v>
      </c>
      <c r="Z79" s="86">
        <v>27</v>
      </c>
      <c r="AA79" s="86">
        <v>25</v>
      </c>
      <c r="AB79" s="86">
        <v>35</v>
      </c>
      <c r="AC79" s="86">
        <v>18</v>
      </c>
      <c r="AD79" s="86">
        <v>0</v>
      </c>
      <c r="AE79" s="86">
        <v>30</v>
      </c>
      <c r="AF79" s="86">
        <v>4</v>
      </c>
      <c r="AG79" s="86">
        <v>1</v>
      </c>
      <c r="AH79" s="86">
        <v>19</v>
      </c>
      <c r="AI79" s="86">
        <v>32</v>
      </c>
      <c r="AJ79" s="86">
        <v>29</v>
      </c>
      <c r="AK79" s="86">
        <v>2</v>
      </c>
      <c r="AL79" s="86">
        <v>1</v>
      </c>
      <c r="AM79" s="86">
        <v>6</v>
      </c>
      <c r="AN79" s="86">
        <v>8</v>
      </c>
      <c r="AO79" s="86">
        <v>13</v>
      </c>
      <c r="AP79" s="118">
        <v>4</v>
      </c>
    </row>
    <row r="80" spans="1:42" ht="13" x14ac:dyDescent="0.3">
      <c r="A80" s="10">
        <v>1104</v>
      </c>
      <c r="B80" s="11" t="s">
        <v>782</v>
      </c>
      <c r="C80" s="492">
        <v>1095</v>
      </c>
      <c r="D80" s="95">
        <v>167</v>
      </c>
      <c r="E80" s="63">
        <f t="shared" si="1"/>
        <v>0.15251141552511416</v>
      </c>
      <c r="F80" s="86">
        <v>33</v>
      </c>
      <c r="G80" s="118">
        <v>132</v>
      </c>
      <c r="H80" s="86">
        <v>12</v>
      </c>
      <c r="I80" s="86">
        <v>13</v>
      </c>
      <c r="J80" s="86">
        <v>26</v>
      </c>
      <c r="K80" s="86">
        <v>33</v>
      </c>
      <c r="L80" s="86">
        <v>62</v>
      </c>
      <c r="M80" s="86">
        <v>73</v>
      </c>
      <c r="N80" s="86">
        <v>31</v>
      </c>
      <c r="O80" s="86">
        <v>20</v>
      </c>
      <c r="P80" s="86">
        <v>22</v>
      </c>
      <c r="Q80" s="86">
        <v>59</v>
      </c>
      <c r="R80" s="86">
        <v>30</v>
      </c>
      <c r="S80" s="86">
        <v>17</v>
      </c>
      <c r="T80" s="86">
        <v>23</v>
      </c>
      <c r="U80" s="86">
        <v>111</v>
      </c>
      <c r="V80" s="86">
        <v>5</v>
      </c>
      <c r="W80" s="86">
        <v>5</v>
      </c>
      <c r="X80" s="86">
        <v>45</v>
      </c>
      <c r="Y80" s="86">
        <v>8</v>
      </c>
      <c r="Z80" s="86">
        <v>71</v>
      </c>
      <c r="AA80" s="86">
        <v>59</v>
      </c>
      <c r="AB80" s="86">
        <v>87</v>
      </c>
      <c r="AC80" s="86">
        <v>44</v>
      </c>
      <c r="AD80" s="86">
        <v>9</v>
      </c>
      <c r="AE80" s="86">
        <v>83</v>
      </c>
      <c r="AF80" s="86">
        <v>11</v>
      </c>
      <c r="AG80" s="86">
        <v>3</v>
      </c>
      <c r="AH80" s="86">
        <v>50</v>
      </c>
      <c r="AI80" s="86">
        <v>94</v>
      </c>
      <c r="AJ80" s="86">
        <v>78</v>
      </c>
      <c r="AK80" s="86">
        <v>10</v>
      </c>
      <c r="AL80" s="86">
        <v>17</v>
      </c>
      <c r="AM80" s="86">
        <v>23</v>
      </c>
      <c r="AN80" s="86">
        <v>21</v>
      </c>
      <c r="AO80" s="86">
        <v>36</v>
      </c>
      <c r="AP80" s="118">
        <v>25</v>
      </c>
    </row>
    <row r="81" spans="1:42" ht="13" x14ac:dyDescent="0.3">
      <c r="A81" s="10">
        <v>1201</v>
      </c>
      <c r="B81" s="11" t="s">
        <v>218</v>
      </c>
      <c r="C81" s="492">
        <v>856</v>
      </c>
      <c r="D81" s="95">
        <v>82</v>
      </c>
      <c r="E81" s="63">
        <f t="shared" si="1"/>
        <v>9.5794392523364483E-2</v>
      </c>
      <c r="F81" s="86">
        <v>24</v>
      </c>
      <c r="G81" s="118">
        <v>54</v>
      </c>
      <c r="H81" s="86">
        <v>7</v>
      </c>
      <c r="I81" s="86">
        <v>16</v>
      </c>
      <c r="J81" s="86">
        <v>12</v>
      </c>
      <c r="K81" s="86">
        <v>10</v>
      </c>
      <c r="L81" s="86">
        <v>24</v>
      </c>
      <c r="M81" s="86">
        <v>23</v>
      </c>
      <c r="N81" s="86">
        <v>20</v>
      </c>
      <c r="O81" s="86">
        <v>8</v>
      </c>
      <c r="P81" s="86">
        <v>5</v>
      </c>
      <c r="Q81" s="86">
        <v>22</v>
      </c>
      <c r="R81" s="86">
        <v>18</v>
      </c>
      <c r="S81" s="86">
        <v>8</v>
      </c>
      <c r="T81" s="86">
        <v>8</v>
      </c>
      <c r="U81" s="86">
        <v>38</v>
      </c>
      <c r="V81" s="86">
        <v>5</v>
      </c>
      <c r="W81" s="86">
        <v>7</v>
      </c>
      <c r="X81" s="86">
        <v>15</v>
      </c>
      <c r="Y81" s="86">
        <v>5</v>
      </c>
      <c r="Z81" s="86">
        <v>28</v>
      </c>
      <c r="AA81" s="86">
        <v>29</v>
      </c>
      <c r="AB81" s="86">
        <v>43</v>
      </c>
      <c r="AC81" s="86">
        <v>21</v>
      </c>
      <c r="AD81" s="86">
        <v>3</v>
      </c>
      <c r="AE81" s="86">
        <v>38</v>
      </c>
      <c r="AF81" s="86">
        <v>1</v>
      </c>
      <c r="AG81" s="86">
        <v>6</v>
      </c>
      <c r="AH81" s="86">
        <v>22</v>
      </c>
      <c r="AI81" s="86">
        <v>30</v>
      </c>
      <c r="AJ81" s="86">
        <v>32</v>
      </c>
      <c r="AK81" s="86">
        <v>7</v>
      </c>
      <c r="AL81" s="86">
        <v>2</v>
      </c>
      <c r="AM81" s="86">
        <v>6</v>
      </c>
      <c r="AN81" s="86">
        <v>19</v>
      </c>
      <c r="AO81" s="86">
        <v>20</v>
      </c>
      <c r="AP81" s="118">
        <v>9</v>
      </c>
    </row>
    <row r="82" spans="1:42" ht="13" x14ac:dyDescent="0.3">
      <c r="A82" s="10">
        <v>1202</v>
      </c>
      <c r="B82" s="11" t="s">
        <v>219</v>
      </c>
      <c r="C82" s="492">
        <v>634</v>
      </c>
      <c r="D82" s="95">
        <v>5</v>
      </c>
      <c r="E82" s="63">
        <f t="shared" si="1"/>
        <v>7.8864353312302835E-3</v>
      </c>
      <c r="F82" s="86">
        <v>0</v>
      </c>
      <c r="G82" s="118">
        <v>4</v>
      </c>
      <c r="H82" s="86">
        <v>1</v>
      </c>
      <c r="I82" s="86">
        <v>0</v>
      </c>
      <c r="J82" s="86">
        <v>1</v>
      </c>
      <c r="K82" s="86">
        <v>0</v>
      </c>
      <c r="L82" s="86">
        <v>1</v>
      </c>
      <c r="M82" s="86">
        <v>2</v>
      </c>
      <c r="N82" s="86">
        <v>0</v>
      </c>
      <c r="O82" s="86">
        <v>0</v>
      </c>
      <c r="P82" s="86">
        <v>0</v>
      </c>
      <c r="Q82" s="86">
        <v>3</v>
      </c>
      <c r="R82" s="86">
        <v>1</v>
      </c>
      <c r="S82" s="86">
        <v>0</v>
      </c>
      <c r="T82" s="86">
        <v>0</v>
      </c>
      <c r="U82" s="86">
        <v>3</v>
      </c>
      <c r="V82" s="86">
        <v>0</v>
      </c>
      <c r="W82" s="86">
        <v>2</v>
      </c>
      <c r="X82" s="86">
        <v>3</v>
      </c>
      <c r="Y82" s="86">
        <v>1</v>
      </c>
      <c r="Z82" s="86">
        <v>1</v>
      </c>
      <c r="AA82" s="86">
        <v>1</v>
      </c>
      <c r="AB82" s="86">
        <v>1</v>
      </c>
      <c r="AC82" s="86">
        <v>0</v>
      </c>
      <c r="AD82" s="86">
        <v>0</v>
      </c>
      <c r="AE82" s="86">
        <v>2</v>
      </c>
      <c r="AF82" s="86">
        <v>0</v>
      </c>
      <c r="AG82" s="86">
        <v>0</v>
      </c>
      <c r="AH82" s="86">
        <v>1</v>
      </c>
      <c r="AI82" s="86">
        <v>2</v>
      </c>
      <c r="AJ82" s="86">
        <v>2</v>
      </c>
      <c r="AK82" s="86">
        <v>3</v>
      </c>
      <c r="AL82" s="86">
        <v>3</v>
      </c>
      <c r="AM82" s="86">
        <v>1</v>
      </c>
      <c r="AN82" s="86">
        <v>0</v>
      </c>
      <c r="AO82" s="86">
        <v>1</v>
      </c>
      <c r="AP82" s="118">
        <v>1</v>
      </c>
    </row>
    <row r="83" spans="1:42" ht="13" x14ac:dyDescent="0.3">
      <c r="A83" s="10">
        <v>1203</v>
      </c>
      <c r="B83" s="11" t="s">
        <v>220</v>
      </c>
      <c r="C83" s="492">
        <v>1327</v>
      </c>
      <c r="D83" s="95">
        <v>129</v>
      </c>
      <c r="E83" s="63">
        <f t="shared" si="1"/>
        <v>9.7211755840241151E-2</v>
      </c>
      <c r="F83" s="86">
        <v>26</v>
      </c>
      <c r="G83" s="118">
        <v>100</v>
      </c>
      <c r="H83" s="86">
        <v>13</v>
      </c>
      <c r="I83" s="86">
        <v>7</v>
      </c>
      <c r="J83" s="86">
        <v>10</v>
      </c>
      <c r="K83" s="86">
        <v>23</v>
      </c>
      <c r="L83" s="86">
        <v>52</v>
      </c>
      <c r="M83" s="86">
        <v>37</v>
      </c>
      <c r="N83" s="86">
        <v>15</v>
      </c>
      <c r="O83" s="86">
        <v>13</v>
      </c>
      <c r="P83" s="86">
        <v>5</v>
      </c>
      <c r="Q83" s="86">
        <v>32</v>
      </c>
      <c r="R83" s="86">
        <v>16</v>
      </c>
      <c r="S83" s="86">
        <v>9</v>
      </c>
      <c r="T83" s="86">
        <v>15</v>
      </c>
      <c r="U83" s="86">
        <v>78</v>
      </c>
      <c r="V83" s="86">
        <v>6</v>
      </c>
      <c r="W83" s="86">
        <v>7</v>
      </c>
      <c r="X83" s="86">
        <v>20</v>
      </c>
      <c r="Y83" s="86">
        <v>5</v>
      </c>
      <c r="Z83" s="86">
        <v>63</v>
      </c>
      <c r="AA83" s="86">
        <v>54</v>
      </c>
      <c r="AB83" s="86">
        <v>77</v>
      </c>
      <c r="AC83" s="86">
        <v>21</v>
      </c>
      <c r="AD83" s="86">
        <v>9</v>
      </c>
      <c r="AE83" s="86">
        <v>66</v>
      </c>
      <c r="AF83" s="86">
        <v>3</v>
      </c>
      <c r="AG83" s="86">
        <v>7</v>
      </c>
      <c r="AH83" s="86">
        <v>58</v>
      </c>
      <c r="AI83" s="86">
        <v>79</v>
      </c>
      <c r="AJ83" s="86">
        <v>77</v>
      </c>
      <c r="AK83" s="86">
        <v>9</v>
      </c>
      <c r="AL83" s="86">
        <v>11</v>
      </c>
      <c r="AM83" s="86">
        <v>15</v>
      </c>
      <c r="AN83" s="86">
        <v>13</v>
      </c>
      <c r="AO83" s="86">
        <v>19</v>
      </c>
      <c r="AP83" s="118">
        <v>14</v>
      </c>
    </row>
    <row r="84" spans="1:42" ht="13" x14ac:dyDescent="0.3">
      <c r="A84" s="10">
        <v>1204</v>
      </c>
      <c r="B84" s="11" t="s">
        <v>746</v>
      </c>
      <c r="C84" s="492">
        <v>1511</v>
      </c>
      <c r="D84" s="95">
        <v>215</v>
      </c>
      <c r="E84" s="63">
        <f t="shared" si="1"/>
        <v>0.14228987425545997</v>
      </c>
      <c r="F84" s="86">
        <v>74</v>
      </c>
      <c r="G84" s="118">
        <v>125</v>
      </c>
      <c r="H84" s="86">
        <v>22</v>
      </c>
      <c r="I84" s="86">
        <v>34</v>
      </c>
      <c r="J84" s="86">
        <v>37</v>
      </c>
      <c r="K84" s="86">
        <v>22</v>
      </c>
      <c r="L84" s="86">
        <v>50</v>
      </c>
      <c r="M84" s="86">
        <v>69</v>
      </c>
      <c r="N84" s="86">
        <v>44</v>
      </c>
      <c r="O84" s="86">
        <v>28</v>
      </c>
      <c r="P84" s="86">
        <v>15</v>
      </c>
      <c r="Q84" s="86">
        <v>41</v>
      </c>
      <c r="R84" s="86">
        <v>57</v>
      </c>
      <c r="S84" s="86">
        <v>27</v>
      </c>
      <c r="T84" s="86">
        <v>22</v>
      </c>
      <c r="U84" s="86">
        <v>96</v>
      </c>
      <c r="V84" s="86">
        <v>11</v>
      </c>
      <c r="W84" s="86">
        <v>7</v>
      </c>
      <c r="X84" s="86">
        <v>39</v>
      </c>
      <c r="Y84" s="86">
        <v>10</v>
      </c>
      <c r="Z84" s="86">
        <v>93</v>
      </c>
      <c r="AA84" s="86">
        <v>52</v>
      </c>
      <c r="AB84" s="86">
        <v>102</v>
      </c>
      <c r="AC84" s="86">
        <v>66</v>
      </c>
      <c r="AD84" s="86">
        <v>22</v>
      </c>
      <c r="AE84" s="86">
        <v>96</v>
      </c>
      <c r="AF84" s="86">
        <v>16</v>
      </c>
      <c r="AG84" s="86">
        <v>19</v>
      </c>
      <c r="AH84" s="86">
        <v>46</v>
      </c>
      <c r="AI84" s="86">
        <v>73</v>
      </c>
      <c r="AJ84" s="86">
        <v>96</v>
      </c>
      <c r="AK84" s="86">
        <v>13</v>
      </c>
      <c r="AL84" s="86">
        <v>12</v>
      </c>
      <c r="AM84" s="86">
        <v>22</v>
      </c>
      <c r="AN84" s="86">
        <v>56</v>
      </c>
      <c r="AO84" s="86">
        <v>57</v>
      </c>
      <c r="AP84" s="118">
        <v>36</v>
      </c>
    </row>
    <row r="85" spans="1:42" ht="13" x14ac:dyDescent="0.3">
      <c r="A85" s="10">
        <v>1205</v>
      </c>
      <c r="B85" s="11" t="s">
        <v>747</v>
      </c>
      <c r="C85" s="492">
        <v>1355</v>
      </c>
      <c r="D85" s="95">
        <v>111</v>
      </c>
      <c r="E85" s="63">
        <f t="shared" si="1"/>
        <v>8.1918819188191883E-2</v>
      </c>
      <c r="F85" s="86">
        <v>18</v>
      </c>
      <c r="G85" s="118">
        <v>90</v>
      </c>
      <c r="H85" s="86">
        <v>11</v>
      </c>
      <c r="I85" s="86">
        <v>11</v>
      </c>
      <c r="J85" s="86">
        <v>11</v>
      </c>
      <c r="K85" s="86">
        <v>23</v>
      </c>
      <c r="L85" s="86">
        <v>37</v>
      </c>
      <c r="M85" s="86">
        <v>39</v>
      </c>
      <c r="N85" s="86">
        <v>14</v>
      </c>
      <c r="O85" s="86">
        <v>9</v>
      </c>
      <c r="P85" s="86">
        <v>7</v>
      </c>
      <c r="Q85" s="86">
        <v>18</v>
      </c>
      <c r="R85" s="86">
        <v>11</v>
      </c>
      <c r="S85" s="86">
        <v>13</v>
      </c>
      <c r="T85" s="86">
        <v>10</v>
      </c>
      <c r="U85" s="86">
        <v>61</v>
      </c>
      <c r="V85" s="86">
        <v>6</v>
      </c>
      <c r="W85" s="86">
        <v>4</v>
      </c>
      <c r="X85" s="86">
        <v>24</v>
      </c>
      <c r="Y85" s="86">
        <v>6</v>
      </c>
      <c r="Z85" s="86">
        <v>41</v>
      </c>
      <c r="AA85" s="86">
        <v>42</v>
      </c>
      <c r="AB85" s="86">
        <v>62</v>
      </c>
      <c r="AC85" s="86">
        <v>18</v>
      </c>
      <c r="AD85" s="86">
        <v>5</v>
      </c>
      <c r="AE85" s="86">
        <v>56</v>
      </c>
      <c r="AF85" s="86">
        <v>3</v>
      </c>
      <c r="AG85" s="86">
        <v>14</v>
      </c>
      <c r="AH85" s="86">
        <v>38</v>
      </c>
      <c r="AI85" s="86">
        <v>55</v>
      </c>
      <c r="AJ85" s="86">
        <v>45</v>
      </c>
      <c r="AK85" s="86">
        <v>15</v>
      </c>
      <c r="AL85" s="86">
        <v>2</v>
      </c>
      <c r="AM85" s="86">
        <v>11</v>
      </c>
      <c r="AN85" s="86">
        <v>12</v>
      </c>
      <c r="AO85" s="86">
        <v>13</v>
      </c>
      <c r="AP85" s="118">
        <v>7</v>
      </c>
    </row>
    <row r="86" spans="1:42" ht="13" x14ac:dyDescent="0.3">
      <c r="A86" s="10">
        <v>1301</v>
      </c>
      <c r="B86" s="11" t="s">
        <v>221</v>
      </c>
      <c r="C86" s="492">
        <v>1227</v>
      </c>
      <c r="D86" s="95">
        <v>147</v>
      </c>
      <c r="E86" s="63">
        <f t="shared" si="1"/>
        <v>0.11980440097799511</v>
      </c>
      <c r="F86" s="86">
        <v>33</v>
      </c>
      <c r="G86" s="118">
        <v>107</v>
      </c>
      <c r="H86" s="86">
        <v>9</v>
      </c>
      <c r="I86" s="86">
        <v>8</v>
      </c>
      <c r="J86" s="86">
        <v>5</v>
      </c>
      <c r="K86" s="86">
        <v>30</v>
      </c>
      <c r="L86" s="86">
        <v>34</v>
      </c>
      <c r="M86" s="86">
        <v>40</v>
      </c>
      <c r="N86" s="86">
        <v>11</v>
      </c>
      <c r="O86" s="86">
        <v>2</v>
      </c>
      <c r="P86" s="86">
        <v>2</v>
      </c>
      <c r="Q86" s="86">
        <v>22</v>
      </c>
      <c r="R86" s="86">
        <v>7</v>
      </c>
      <c r="S86" s="86">
        <v>6</v>
      </c>
      <c r="T86" s="86">
        <v>9</v>
      </c>
      <c r="U86" s="86">
        <v>81</v>
      </c>
      <c r="V86" s="86">
        <v>14</v>
      </c>
      <c r="W86" s="86">
        <v>2</v>
      </c>
      <c r="X86" s="86">
        <v>9</v>
      </c>
      <c r="Y86" s="86">
        <v>2</v>
      </c>
      <c r="Z86" s="86">
        <v>56</v>
      </c>
      <c r="AA86" s="86">
        <v>78</v>
      </c>
      <c r="AB86" s="86">
        <v>100</v>
      </c>
      <c r="AC86" s="86">
        <v>27</v>
      </c>
      <c r="AD86" s="86">
        <v>8</v>
      </c>
      <c r="AE86" s="86">
        <v>72</v>
      </c>
      <c r="AF86" s="86">
        <v>3</v>
      </c>
      <c r="AG86" s="86">
        <v>55</v>
      </c>
      <c r="AH86" s="86">
        <v>70</v>
      </c>
      <c r="AI86" s="86">
        <v>91</v>
      </c>
      <c r="AJ86" s="86">
        <v>74</v>
      </c>
      <c r="AK86" s="86">
        <v>20</v>
      </c>
      <c r="AL86" s="86">
        <v>0</v>
      </c>
      <c r="AM86" s="86">
        <v>13</v>
      </c>
      <c r="AN86" s="86">
        <v>19</v>
      </c>
      <c r="AO86" s="86">
        <v>13</v>
      </c>
      <c r="AP86" s="118">
        <v>21</v>
      </c>
    </row>
    <row r="87" spans="1:42" ht="13" x14ac:dyDescent="0.3">
      <c r="A87" s="10">
        <v>1302</v>
      </c>
      <c r="B87" s="11" t="s">
        <v>222</v>
      </c>
      <c r="C87" s="492">
        <v>866</v>
      </c>
      <c r="D87" s="95">
        <v>298</v>
      </c>
      <c r="E87" s="63">
        <f t="shared" si="1"/>
        <v>0.34411085450346418</v>
      </c>
      <c r="F87" s="119">
        <v>94</v>
      </c>
      <c r="G87" s="118">
        <v>197</v>
      </c>
      <c r="H87" s="119">
        <v>15</v>
      </c>
      <c r="I87" s="119">
        <v>29</v>
      </c>
      <c r="J87" s="119">
        <v>33</v>
      </c>
      <c r="K87" s="119">
        <v>46</v>
      </c>
      <c r="L87" s="119">
        <v>105</v>
      </c>
      <c r="M87" s="119">
        <v>92</v>
      </c>
      <c r="N87" s="119">
        <v>85</v>
      </c>
      <c r="O87" s="119">
        <v>37</v>
      </c>
      <c r="P87" s="119">
        <v>28</v>
      </c>
      <c r="Q87" s="119">
        <v>58</v>
      </c>
      <c r="R87" s="119">
        <v>70</v>
      </c>
      <c r="S87" s="119">
        <v>34</v>
      </c>
      <c r="T87" s="119">
        <v>35</v>
      </c>
      <c r="U87" s="119">
        <v>149</v>
      </c>
      <c r="V87" s="119">
        <v>27</v>
      </c>
      <c r="W87" s="119">
        <v>4</v>
      </c>
      <c r="X87" s="119">
        <v>40</v>
      </c>
      <c r="Y87" s="119">
        <v>7</v>
      </c>
      <c r="Z87" s="119">
        <v>99</v>
      </c>
      <c r="AA87" s="119">
        <v>125</v>
      </c>
      <c r="AB87" s="119">
        <v>188</v>
      </c>
      <c r="AC87" s="119">
        <v>88</v>
      </c>
      <c r="AD87" s="119">
        <v>8</v>
      </c>
      <c r="AE87" s="119">
        <v>151</v>
      </c>
      <c r="AF87" s="119">
        <v>9</v>
      </c>
      <c r="AG87" s="119">
        <v>42</v>
      </c>
      <c r="AH87" s="119">
        <v>83</v>
      </c>
      <c r="AI87" s="119">
        <v>133</v>
      </c>
      <c r="AJ87" s="119">
        <v>129</v>
      </c>
      <c r="AK87" s="119">
        <v>23</v>
      </c>
      <c r="AL87" s="119">
        <v>12</v>
      </c>
      <c r="AM87" s="119">
        <v>16</v>
      </c>
      <c r="AN87" s="119">
        <v>58</v>
      </c>
      <c r="AO87" s="119">
        <v>69</v>
      </c>
      <c r="AP87" s="118">
        <v>56</v>
      </c>
    </row>
    <row r="88" spans="1:42" ht="13" x14ac:dyDescent="0.3">
      <c r="A88" s="10">
        <v>1303</v>
      </c>
      <c r="B88" s="11" t="s">
        <v>223</v>
      </c>
      <c r="C88" s="492">
        <v>1254</v>
      </c>
      <c r="D88" s="95">
        <v>147</v>
      </c>
      <c r="E88" s="63">
        <f t="shared" si="1"/>
        <v>0.11722488038277512</v>
      </c>
      <c r="F88" s="86">
        <v>31</v>
      </c>
      <c r="G88" s="118">
        <v>114</v>
      </c>
      <c r="H88" s="86">
        <v>4</v>
      </c>
      <c r="I88" s="86">
        <v>9</v>
      </c>
      <c r="J88" s="86">
        <v>6</v>
      </c>
      <c r="K88" s="86">
        <v>32</v>
      </c>
      <c r="L88" s="86">
        <v>49</v>
      </c>
      <c r="M88" s="86">
        <v>37</v>
      </c>
      <c r="N88" s="86">
        <v>5</v>
      </c>
      <c r="O88" s="86">
        <v>6</v>
      </c>
      <c r="P88" s="86">
        <v>2</v>
      </c>
      <c r="Q88" s="86">
        <v>22</v>
      </c>
      <c r="R88" s="86">
        <v>9</v>
      </c>
      <c r="S88" s="86">
        <v>11</v>
      </c>
      <c r="T88" s="86">
        <v>2</v>
      </c>
      <c r="U88" s="86">
        <v>69</v>
      </c>
      <c r="V88" s="86">
        <v>25</v>
      </c>
      <c r="W88" s="86">
        <v>4</v>
      </c>
      <c r="X88" s="86">
        <v>12</v>
      </c>
      <c r="Y88" s="86">
        <v>2</v>
      </c>
      <c r="Z88" s="86">
        <v>53</v>
      </c>
      <c r="AA88" s="86">
        <v>73</v>
      </c>
      <c r="AB88" s="86">
        <v>102</v>
      </c>
      <c r="AC88" s="86">
        <v>38</v>
      </c>
      <c r="AD88" s="86">
        <v>3</v>
      </c>
      <c r="AE88" s="86">
        <v>80</v>
      </c>
      <c r="AF88" s="86">
        <v>4</v>
      </c>
      <c r="AG88" s="86">
        <v>45</v>
      </c>
      <c r="AH88" s="86">
        <v>69</v>
      </c>
      <c r="AI88" s="86">
        <v>101</v>
      </c>
      <c r="AJ88" s="86">
        <v>80</v>
      </c>
      <c r="AK88" s="86">
        <v>23</v>
      </c>
      <c r="AL88" s="86">
        <v>3</v>
      </c>
      <c r="AM88" s="86">
        <v>16</v>
      </c>
      <c r="AN88" s="86">
        <v>14</v>
      </c>
      <c r="AO88" s="86">
        <v>20</v>
      </c>
      <c r="AP88" s="118">
        <v>20</v>
      </c>
    </row>
    <row r="89" spans="1:42" ht="13" x14ac:dyDescent="0.3">
      <c r="A89" s="10">
        <v>1304</v>
      </c>
      <c r="B89" s="11" t="s">
        <v>224</v>
      </c>
      <c r="C89" s="492">
        <v>1205</v>
      </c>
      <c r="D89" s="95">
        <v>247</v>
      </c>
      <c r="E89" s="63">
        <f t="shared" si="1"/>
        <v>0.20497925311203319</v>
      </c>
      <c r="F89" s="86">
        <v>46</v>
      </c>
      <c r="G89" s="118">
        <v>192</v>
      </c>
      <c r="H89" s="86">
        <v>16</v>
      </c>
      <c r="I89" s="86">
        <v>9</v>
      </c>
      <c r="J89" s="86">
        <v>21</v>
      </c>
      <c r="K89" s="86">
        <v>57</v>
      </c>
      <c r="L89" s="86">
        <v>84</v>
      </c>
      <c r="M89" s="86">
        <v>76</v>
      </c>
      <c r="N89" s="86">
        <v>14</v>
      </c>
      <c r="O89" s="86">
        <v>11</v>
      </c>
      <c r="P89" s="86">
        <v>5</v>
      </c>
      <c r="Q89" s="86">
        <v>58</v>
      </c>
      <c r="R89" s="86">
        <v>20</v>
      </c>
      <c r="S89" s="86">
        <v>19</v>
      </c>
      <c r="T89" s="86">
        <v>5</v>
      </c>
      <c r="U89" s="86">
        <v>149</v>
      </c>
      <c r="V89" s="86">
        <v>20</v>
      </c>
      <c r="W89" s="86">
        <v>11</v>
      </c>
      <c r="X89" s="86">
        <v>32</v>
      </c>
      <c r="Y89" s="86">
        <v>9</v>
      </c>
      <c r="Z89" s="86">
        <v>83</v>
      </c>
      <c r="AA89" s="86">
        <v>121</v>
      </c>
      <c r="AB89" s="86">
        <v>180</v>
      </c>
      <c r="AC89" s="86">
        <v>51</v>
      </c>
      <c r="AD89" s="86">
        <v>6</v>
      </c>
      <c r="AE89" s="86">
        <v>132</v>
      </c>
      <c r="AF89" s="86">
        <v>10</v>
      </c>
      <c r="AG89" s="86">
        <v>62</v>
      </c>
      <c r="AH89" s="86">
        <v>97</v>
      </c>
      <c r="AI89" s="86">
        <v>162</v>
      </c>
      <c r="AJ89" s="86">
        <v>134</v>
      </c>
      <c r="AK89" s="86">
        <v>41</v>
      </c>
      <c r="AL89" s="86">
        <v>6</v>
      </c>
      <c r="AM89" s="86">
        <v>21</v>
      </c>
      <c r="AN89" s="86">
        <v>22</v>
      </c>
      <c r="AO89" s="86">
        <v>30</v>
      </c>
      <c r="AP89" s="118">
        <v>49</v>
      </c>
    </row>
    <row r="90" spans="1:42" ht="13" x14ac:dyDescent="0.3">
      <c r="A90" s="10">
        <v>1305</v>
      </c>
      <c r="B90" s="11" t="s">
        <v>225</v>
      </c>
      <c r="C90" s="492">
        <v>1292</v>
      </c>
      <c r="D90" s="95">
        <v>545</v>
      </c>
      <c r="E90" s="63">
        <f t="shared" si="1"/>
        <v>0.42182662538699689</v>
      </c>
      <c r="F90" s="119">
        <v>139</v>
      </c>
      <c r="G90" s="118">
        <v>396</v>
      </c>
      <c r="H90" s="119">
        <v>32</v>
      </c>
      <c r="I90" s="119">
        <v>38</v>
      </c>
      <c r="J90" s="119">
        <v>47</v>
      </c>
      <c r="K90" s="119">
        <v>63</v>
      </c>
      <c r="L90" s="119">
        <v>213</v>
      </c>
      <c r="M90" s="119">
        <v>179</v>
      </c>
      <c r="N90" s="119">
        <v>118</v>
      </c>
      <c r="O90" s="119">
        <v>28</v>
      </c>
      <c r="P90" s="119">
        <v>27</v>
      </c>
      <c r="Q90" s="119">
        <v>147</v>
      </c>
      <c r="R90" s="119">
        <v>87</v>
      </c>
      <c r="S90" s="119">
        <v>48</v>
      </c>
      <c r="T90" s="119">
        <v>35</v>
      </c>
      <c r="U90" s="119">
        <v>296</v>
      </c>
      <c r="V90" s="119">
        <v>24</v>
      </c>
      <c r="W90" s="119">
        <v>12</v>
      </c>
      <c r="X90" s="119">
        <v>51</v>
      </c>
      <c r="Y90" s="119">
        <v>10</v>
      </c>
      <c r="Z90" s="119">
        <v>241</v>
      </c>
      <c r="AA90" s="119">
        <v>232</v>
      </c>
      <c r="AB90" s="119">
        <v>381</v>
      </c>
      <c r="AC90" s="119">
        <v>119</v>
      </c>
      <c r="AD90" s="119">
        <v>17</v>
      </c>
      <c r="AE90" s="119">
        <v>337</v>
      </c>
      <c r="AF90" s="119">
        <v>12</v>
      </c>
      <c r="AG90" s="119">
        <v>69</v>
      </c>
      <c r="AH90" s="119">
        <v>181</v>
      </c>
      <c r="AI90" s="119">
        <v>295</v>
      </c>
      <c r="AJ90" s="119">
        <v>278</v>
      </c>
      <c r="AK90" s="119">
        <v>37</v>
      </c>
      <c r="AL90" s="119">
        <v>15</v>
      </c>
      <c r="AM90" s="119">
        <v>44</v>
      </c>
      <c r="AN90" s="119">
        <v>79</v>
      </c>
      <c r="AO90" s="119">
        <v>138</v>
      </c>
      <c r="AP90" s="118">
        <v>101</v>
      </c>
    </row>
    <row r="91" spans="1:42" ht="13" x14ac:dyDescent="0.3">
      <c r="A91" s="10">
        <v>1306</v>
      </c>
      <c r="B91" s="11" t="s">
        <v>226</v>
      </c>
      <c r="C91" s="492">
        <v>962</v>
      </c>
      <c r="D91" s="95">
        <v>392</v>
      </c>
      <c r="E91" s="63">
        <f t="shared" si="1"/>
        <v>0.40748440748440751</v>
      </c>
      <c r="F91" s="119">
        <v>65</v>
      </c>
      <c r="G91" s="118">
        <v>317</v>
      </c>
      <c r="H91" s="119">
        <v>16</v>
      </c>
      <c r="I91" s="119">
        <v>19</v>
      </c>
      <c r="J91" s="119">
        <v>37</v>
      </c>
      <c r="K91" s="119">
        <v>66</v>
      </c>
      <c r="L91" s="119">
        <v>134</v>
      </c>
      <c r="M91" s="119">
        <v>119</v>
      </c>
      <c r="N91" s="119">
        <v>55</v>
      </c>
      <c r="O91" s="119">
        <v>23</v>
      </c>
      <c r="P91" s="119">
        <v>16</v>
      </c>
      <c r="Q91" s="119">
        <v>93</v>
      </c>
      <c r="R91" s="119">
        <v>40</v>
      </c>
      <c r="S91" s="119">
        <v>29</v>
      </c>
      <c r="T91" s="119">
        <v>15</v>
      </c>
      <c r="U91" s="119">
        <v>254</v>
      </c>
      <c r="V91" s="119">
        <v>24</v>
      </c>
      <c r="W91" s="119">
        <v>10</v>
      </c>
      <c r="X91" s="119">
        <v>66</v>
      </c>
      <c r="Y91" s="119">
        <v>4</v>
      </c>
      <c r="Z91" s="119">
        <v>149</v>
      </c>
      <c r="AA91" s="119">
        <v>202</v>
      </c>
      <c r="AB91" s="119">
        <v>304</v>
      </c>
      <c r="AC91" s="119">
        <v>45</v>
      </c>
      <c r="AD91" s="119">
        <v>6</v>
      </c>
      <c r="AE91" s="119">
        <v>236</v>
      </c>
      <c r="AF91" s="119">
        <v>7</v>
      </c>
      <c r="AG91" s="119">
        <v>60</v>
      </c>
      <c r="AH91" s="119">
        <v>170</v>
      </c>
      <c r="AI91" s="119">
        <v>278</v>
      </c>
      <c r="AJ91" s="119">
        <v>245</v>
      </c>
      <c r="AK91" s="119">
        <v>51</v>
      </c>
      <c r="AL91" s="119">
        <v>16</v>
      </c>
      <c r="AM91" s="119">
        <v>15</v>
      </c>
      <c r="AN91" s="119">
        <v>29</v>
      </c>
      <c r="AO91" s="119">
        <v>44</v>
      </c>
      <c r="AP91" s="118">
        <v>69</v>
      </c>
    </row>
    <row r="92" spans="1:42" ht="13" x14ac:dyDescent="0.3">
      <c r="A92" s="10">
        <v>1307</v>
      </c>
      <c r="B92" s="11" t="s">
        <v>748</v>
      </c>
      <c r="C92" s="492">
        <v>1538</v>
      </c>
      <c r="D92" s="95">
        <v>189</v>
      </c>
      <c r="E92" s="63">
        <f t="shared" si="1"/>
        <v>0.12288686605981794</v>
      </c>
      <c r="F92" s="86">
        <v>39</v>
      </c>
      <c r="G92" s="118">
        <v>145</v>
      </c>
      <c r="H92" s="86">
        <v>10</v>
      </c>
      <c r="I92" s="86">
        <v>5</v>
      </c>
      <c r="J92" s="86">
        <v>7</v>
      </c>
      <c r="K92" s="86">
        <v>52</v>
      </c>
      <c r="L92" s="86">
        <v>40</v>
      </c>
      <c r="M92" s="86">
        <v>64</v>
      </c>
      <c r="N92" s="86">
        <v>12</v>
      </c>
      <c r="O92" s="86">
        <v>7</v>
      </c>
      <c r="P92" s="86">
        <v>6</v>
      </c>
      <c r="Q92" s="86">
        <v>31</v>
      </c>
      <c r="R92" s="86">
        <v>13</v>
      </c>
      <c r="S92" s="86">
        <v>18</v>
      </c>
      <c r="T92" s="86">
        <v>8</v>
      </c>
      <c r="U92" s="86">
        <v>115</v>
      </c>
      <c r="V92" s="86">
        <v>20</v>
      </c>
      <c r="W92" s="86">
        <v>8</v>
      </c>
      <c r="X92" s="86">
        <v>9</v>
      </c>
      <c r="Y92" s="86">
        <v>3</v>
      </c>
      <c r="Z92" s="86">
        <v>64</v>
      </c>
      <c r="AA92" s="86">
        <v>102</v>
      </c>
      <c r="AB92" s="86">
        <v>131</v>
      </c>
      <c r="AC92" s="86">
        <v>35</v>
      </c>
      <c r="AD92" s="86">
        <v>7</v>
      </c>
      <c r="AE92" s="86">
        <v>100</v>
      </c>
      <c r="AF92" s="86">
        <v>3</v>
      </c>
      <c r="AG92" s="86">
        <v>67</v>
      </c>
      <c r="AH92" s="86">
        <v>88</v>
      </c>
      <c r="AI92" s="86">
        <v>111</v>
      </c>
      <c r="AJ92" s="86">
        <v>108</v>
      </c>
      <c r="AK92" s="86">
        <v>45</v>
      </c>
      <c r="AL92" s="86">
        <v>4</v>
      </c>
      <c r="AM92" s="86">
        <v>13</v>
      </c>
      <c r="AN92" s="86">
        <v>17</v>
      </c>
      <c r="AO92" s="86">
        <v>19</v>
      </c>
      <c r="AP92" s="118">
        <v>41</v>
      </c>
    </row>
    <row r="93" spans="1:42" ht="13" x14ac:dyDescent="0.3">
      <c r="A93" s="10">
        <v>1308</v>
      </c>
      <c r="B93" s="11" t="s">
        <v>749</v>
      </c>
      <c r="C93" s="492">
        <v>907</v>
      </c>
      <c r="D93" s="95">
        <v>29</v>
      </c>
      <c r="E93" s="63">
        <f t="shared" si="1"/>
        <v>3.1973539140022052E-2</v>
      </c>
      <c r="F93" s="119">
        <v>10</v>
      </c>
      <c r="G93" s="118">
        <v>19</v>
      </c>
      <c r="H93" s="119">
        <v>3</v>
      </c>
      <c r="I93" s="119">
        <v>3</v>
      </c>
      <c r="J93" s="119">
        <v>3</v>
      </c>
      <c r="K93" s="119">
        <v>4</v>
      </c>
      <c r="L93" s="119">
        <v>11</v>
      </c>
      <c r="M93" s="119">
        <v>1</v>
      </c>
      <c r="N93" s="119">
        <v>8</v>
      </c>
      <c r="O93" s="119">
        <v>6</v>
      </c>
      <c r="P93" s="119">
        <v>2</v>
      </c>
      <c r="Q93" s="119">
        <v>1</v>
      </c>
      <c r="R93" s="119">
        <v>4</v>
      </c>
      <c r="S93" s="119">
        <v>2</v>
      </c>
      <c r="T93" s="119">
        <v>1</v>
      </c>
      <c r="U93" s="119">
        <v>9</v>
      </c>
      <c r="V93" s="119">
        <v>1</v>
      </c>
      <c r="W93" s="119">
        <v>2</v>
      </c>
      <c r="X93" s="119">
        <v>0</v>
      </c>
      <c r="Y93" s="119">
        <v>0</v>
      </c>
      <c r="Z93" s="119">
        <v>5</v>
      </c>
      <c r="AA93" s="119">
        <v>4</v>
      </c>
      <c r="AB93" s="119">
        <v>8</v>
      </c>
      <c r="AC93" s="119">
        <v>9</v>
      </c>
      <c r="AD93" s="119">
        <v>2</v>
      </c>
      <c r="AE93" s="119">
        <v>8</v>
      </c>
      <c r="AF93" s="119">
        <v>0</v>
      </c>
      <c r="AG93" s="119">
        <v>1</v>
      </c>
      <c r="AH93" s="119">
        <v>5</v>
      </c>
      <c r="AI93" s="119">
        <v>10</v>
      </c>
      <c r="AJ93" s="119">
        <v>9</v>
      </c>
      <c r="AK93" s="119">
        <v>2</v>
      </c>
      <c r="AL93" s="119">
        <v>1</v>
      </c>
      <c r="AM93" s="119">
        <v>0</v>
      </c>
      <c r="AN93" s="119">
        <v>6</v>
      </c>
      <c r="AO93" s="119">
        <v>7</v>
      </c>
      <c r="AP93" s="118">
        <v>8</v>
      </c>
    </row>
    <row r="94" spans="1:42" ht="13" x14ac:dyDescent="0.3">
      <c r="A94" s="10">
        <v>1401</v>
      </c>
      <c r="B94" s="11" t="s">
        <v>227</v>
      </c>
      <c r="C94" s="492">
        <v>1269</v>
      </c>
      <c r="D94" s="95">
        <v>461</v>
      </c>
      <c r="E94" s="63">
        <f t="shared" si="1"/>
        <v>0.36327817178881011</v>
      </c>
      <c r="F94" s="119">
        <v>118</v>
      </c>
      <c r="G94" s="118">
        <v>334</v>
      </c>
      <c r="H94" s="119">
        <v>20</v>
      </c>
      <c r="I94" s="119">
        <v>59</v>
      </c>
      <c r="J94" s="119">
        <v>67</v>
      </c>
      <c r="K94" s="119">
        <v>40</v>
      </c>
      <c r="L94" s="119">
        <v>208</v>
      </c>
      <c r="M94" s="119">
        <v>118</v>
      </c>
      <c r="N94" s="119">
        <v>101</v>
      </c>
      <c r="O94" s="119">
        <v>50</v>
      </c>
      <c r="P94" s="119">
        <v>142</v>
      </c>
      <c r="Q94" s="119">
        <v>87</v>
      </c>
      <c r="R94" s="119">
        <v>92</v>
      </c>
      <c r="S94" s="119">
        <v>31</v>
      </c>
      <c r="T94" s="119">
        <v>31</v>
      </c>
      <c r="U94" s="119">
        <v>253</v>
      </c>
      <c r="V94" s="119">
        <v>11</v>
      </c>
      <c r="W94" s="119">
        <v>4</v>
      </c>
      <c r="X94" s="119">
        <v>52</v>
      </c>
      <c r="Y94" s="119">
        <v>6</v>
      </c>
      <c r="Z94" s="119">
        <v>187</v>
      </c>
      <c r="AA94" s="119">
        <v>178</v>
      </c>
      <c r="AB94" s="119">
        <v>270</v>
      </c>
      <c r="AC94" s="119">
        <v>126</v>
      </c>
      <c r="AD94" s="119">
        <v>46</v>
      </c>
      <c r="AE94" s="119">
        <v>276</v>
      </c>
      <c r="AF94" s="119">
        <v>17</v>
      </c>
      <c r="AG94" s="119">
        <v>23</v>
      </c>
      <c r="AH94" s="119">
        <v>165</v>
      </c>
      <c r="AI94" s="119">
        <v>241</v>
      </c>
      <c r="AJ94" s="119">
        <v>216</v>
      </c>
      <c r="AK94" s="119">
        <v>19</v>
      </c>
      <c r="AL94" s="119">
        <v>19</v>
      </c>
      <c r="AM94" s="119">
        <v>39</v>
      </c>
      <c r="AN94" s="119">
        <v>83</v>
      </c>
      <c r="AO94" s="119">
        <v>80</v>
      </c>
      <c r="AP94" s="118">
        <v>66</v>
      </c>
    </row>
    <row r="95" spans="1:42" ht="13" x14ac:dyDescent="0.3">
      <c r="A95" s="10">
        <v>1402</v>
      </c>
      <c r="B95" s="11" t="s">
        <v>228</v>
      </c>
      <c r="C95" s="492">
        <v>1227</v>
      </c>
      <c r="D95" s="95">
        <v>362</v>
      </c>
      <c r="E95" s="63">
        <f t="shared" si="1"/>
        <v>0.29502852485737574</v>
      </c>
      <c r="F95" s="119">
        <v>75</v>
      </c>
      <c r="G95" s="118">
        <v>278</v>
      </c>
      <c r="H95" s="119">
        <v>31</v>
      </c>
      <c r="I95" s="119">
        <v>22</v>
      </c>
      <c r="J95" s="119">
        <v>25</v>
      </c>
      <c r="K95" s="119">
        <v>85</v>
      </c>
      <c r="L95" s="119">
        <v>126</v>
      </c>
      <c r="M95" s="119">
        <v>150</v>
      </c>
      <c r="N95" s="119">
        <v>35</v>
      </c>
      <c r="O95" s="119">
        <v>16</v>
      </c>
      <c r="P95" s="119">
        <v>12</v>
      </c>
      <c r="Q95" s="119">
        <v>50</v>
      </c>
      <c r="R95" s="119">
        <v>19</v>
      </c>
      <c r="S95" s="119">
        <v>19</v>
      </c>
      <c r="T95" s="119">
        <v>11</v>
      </c>
      <c r="U95" s="119">
        <v>198</v>
      </c>
      <c r="V95" s="119">
        <v>15</v>
      </c>
      <c r="W95" s="119">
        <v>11</v>
      </c>
      <c r="X95" s="119">
        <v>30</v>
      </c>
      <c r="Y95" s="119">
        <v>9</v>
      </c>
      <c r="Z95" s="119">
        <v>114</v>
      </c>
      <c r="AA95" s="119">
        <v>218</v>
      </c>
      <c r="AB95" s="119">
        <v>244</v>
      </c>
      <c r="AC95" s="119">
        <v>68</v>
      </c>
      <c r="AD95" s="119">
        <v>22</v>
      </c>
      <c r="AE95" s="119">
        <v>198</v>
      </c>
      <c r="AF95" s="119">
        <v>18</v>
      </c>
      <c r="AG95" s="119">
        <v>84</v>
      </c>
      <c r="AH95" s="119">
        <v>153</v>
      </c>
      <c r="AI95" s="119">
        <v>218</v>
      </c>
      <c r="AJ95" s="119">
        <v>207</v>
      </c>
      <c r="AK95" s="119">
        <v>39</v>
      </c>
      <c r="AL95" s="119">
        <v>7</v>
      </c>
      <c r="AM95" s="119">
        <v>41</v>
      </c>
      <c r="AN95" s="119">
        <v>38</v>
      </c>
      <c r="AO95" s="119">
        <v>42</v>
      </c>
      <c r="AP95" s="118">
        <v>42</v>
      </c>
    </row>
    <row r="96" spans="1:42" ht="13" x14ac:dyDescent="0.3">
      <c r="A96" s="10">
        <v>1403</v>
      </c>
      <c r="B96" s="11" t="s">
        <v>229</v>
      </c>
      <c r="C96" s="492">
        <v>490</v>
      </c>
      <c r="D96" s="95">
        <v>220</v>
      </c>
      <c r="E96" s="63">
        <f t="shared" si="1"/>
        <v>0.44897959183673469</v>
      </c>
      <c r="F96" s="119">
        <v>76</v>
      </c>
      <c r="G96" s="118">
        <v>137</v>
      </c>
      <c r="H96" s="119">
        <v>5</v>
      </c>
      <c r="I96" s="119">
        <v>35</v>
      </c>
      <c r="J96" s="119">
        <v>49</v>
      </c>
      <c r="K96" s="119">
        <v>19</v>
      </c>
      <c r="L96" s="119">
        <v>76</v>
      </c>
      <c r="M96" s="119">
        <v>54</v>
      </c>
      <c r="N96" s="119">
        <v>82</v>
      </c>
      <c r="O96" s="119">
        <v>28</v>
      </c>
      <c r="P96" s="119">
        <v>107</v>
      </c>
      <c r="Q96" s="119">
        <v>33</v>
      </c>
      <c r="R96" s="119">
        <v>73</v>
      </c>
      <c r="S96" s="119">
        <v>20</v>
      </c>
      <c r="T96" s="119">
        <v>23</v>
      </c>
      <c r="U96" s="119">
        <v>88</v>
      </c>
      <c r="V96" s="119">
        <v>3</v>
      </c>
      <c r="W96" s="119">
        <v>5</v>
      </c>
      <c r="X96" s="119">
        <v>9</v>
      </c>
      <c r="Y96" s="119">
        <v>3</v>
      </c>
      <c r="Z96" s="119">
        <v>80</v>
      </c>
      <c r="AA96" s="119">
        <v>65</v>
      </c>
      <c r="AB96" s="119">
        <v>108</v>
      </c>
      <c r="AC96" s="119">
        <v>76</v>
      </c>
      <c r="AD96" s="119">
        <v>23</v>
      </c>
      <c r="AE96" s="119">
        <v>112</v>
      </c>
      <c r="AF96" s="119">
        <v>7</v>
      </c>
      <c r="AG96" s="119">
        <v>4</v>
      </c>
      <c r="AH96" s="119">
        <v>51</v>
      </c>
      <c r="AI96" s="119">
        <v>76</v>
      </c>
      <c r="AJ96" s="119">
        <v>78</v>
      </c>
      <c r="AK96" s="119">
        <v>8</v>
      </c>
      <c r="AL96" s="119">
        <v>7</v>
      </c>
      <c r="AM96" s="119">
        <v>8</v>
      </c>
      <c r="AN96" s="119">
        <v>59</v>
      </c>
      <c r="AO96" s="119">
        <v>55</v>
      </c>
      <c r="AP96" s="118">
        <v>40</v>
      </c>
    </row>
    <row r="97" spans="1:42" ht="13" x14ac:dyDescent="0.3">
      <c r="A97" s="10">
        <v>1404</v>
      </c>
      <c r="B97" s="11" t="s">
        <v>230</v>
      </c>
      <c r="C97" s="492">
        <v>1450</v>
      </c>
      <c r="D97" s="95">
        <v>589</v>
      </c>
      <c r="E97" s="63">
        <f t="shared" si="1"/>
        <v>0.40620689655172415</v>
      </c>
      <c r="F97" s="119">
        <v>148</v>
      </c>
      <c r="G97" s="118">
        <v>425</v>
      </c>
      <c r="H97" s="119">
        <v>38</v>
      </c>
      <c r="I97" s="119">
        <v>46</v>
      </c>
      <c r="J97" s="119">
        <v>61</v>
      </c>
      <c r="K97" s="119">
        <v>86</v>
      </c>
      <c r="L97" s="119">
        <v>240</v>
      </c>
      <c r="M97" s="119">
        <v>198</v>
      </c>
      <c r="N97" s="119">
        <v>126</v>
      </c>
      <c r="O97" s="119">
        <v>35</v>
      </c>
      <c r="P97" s="119">
        <v>119</v>
      </c>
      <c r="Q97" s="119">
        <v>106</v>
      </c>
      <c r="R97" s="119">
        <v>78</v>
      </c>
      <c r="S97" s="119">
        <v>45</v>
      </c>
      <c r="T97" s="119">
        <v>45</v>
      </c>
      <c r="U97" s="119">
        <v>319</v>
      </c>
      <c r="V97" s="119">
        <v>25</v>
      </c>
      <c r="W97" s="119">
        <v>8</v>
      </c>
      <c r="X97" s="119">
        <v>53</v>
      </c>
      <c r="Y97" s="119">
        <v>8</v>
      </c>
      <c r="Z97" s="119">
        <v>222</v>
      </c>
      <c r="AA97" s="119">
        <v>286</v>
      </c>
      <c r="AB97" s="119">
        <v>406</v>
      </c>
      <c r="AC97" s="119">
        <v>131</v>
      </c>
      <c r="AD97" s="119">
        <v>25</v>
      </c>
      <c r="AE97" s="119">
        <v>342</v>
      </c>
      <c r="AF97" s="119">
        <v>19</v>
      </c>
      <c r="AG97" s="119">
        <v>89</v>
      </c>
      <c r="AH97" s="119">
        <v>193</v>
      </c>
      <c r="AI97" s="119">
        <v>335</v>
      </c>
      <c r="AJ97" s="119">
        <v>282</v>
      </c>
      <c r="AK97" s="119">
        <v>50</v>
      </c>
      <c r="AL97" s="119">
        <v>14</v>
      </c>
      <c r="AM97" s="119">
        <v>43</v>
      </c>
      <c r="AN97" s="119">
        <v>81</v>
      </c>
      <c r="AO97" s="119">
        <v>109</v>
      </c>
      <c r="AP97" s="118">
        <v>98</v>
      </c>
    </row>
    <row r="98" spans="1:42" ht="13" x14ac:dyDescent="0.3">
      <c r="A98" s="10">
        <v>1405</v>
      </c>
      <c r="B98" s="11" t="s">
        <v>231</v>
      </c>
      <c r="C98" s="492">
        <v>1267</v>
      </c>
      <c r="D98" s="95">
        <v>437</v>
      </c>
      <c r="E98" s="63">
        <f t="shared" si="1"/>
        <v>0.34490923441199683</v>
      </c>
      <c r="F98" s="119">
        <v>108</v>
      </c>
      <c r="G98" s="118">
        <v>317</v>
      </c>
      <c r="H98" s="119">
        <v>27</v>
      </c>
      <c r="I98" s="119">
        <v>40</v>
      </c>
      <c r="J98" s="119">
        <v>64</v>
      </c>
      <c r="K98" s="119">
        <v>57</v>
      </c>
      <c r="L98" s="119">
        <v>175</v>
      </c>
      <c r="M98" s="119">
        <v>137</v>
      </c>
      <c r="N98" s="119">
        <v>108</v>
      </c>
      <c r="O98" s="119">
        <v>40</v>
      </c>
      <c r="P98" s="119">
        <v>133</v>
      </c>
      <c r="Q98" s="119">
        <v>89</v>
      </c>
      <c r="R98" s="119">
        <v>69</v>
      </c>
      <c r="S98" s="119">
        <v>38</v>
      </c>
      <c r="T98" s="119">
        <v>35</v>
      </c>
      <c r="U98" s="119">
        <v>235</v>
      </c>
      <c r="V98" s="119">
        <v>14</v>
      </c>
      <c r="W98" s="119">
        <v>9</v>
      </c>
      <c r="X98" s="119">
        <v>38</v>
      </c>
      <c r="Y98" s="119">
        <v>5</v>
      </c>
      <c r="Z98" s="119">
        <v>165</v>
      </c>
      <c r="AA98" s="119">
        <v>210</v>
      </c>
      <c r="AB98" s="119">
        <v>275</v>
      </c>
      <c r="AC98" s="119">
        <v>97</v>
      </c>
      <c r="AD98" s="119">
        <v>31</v>
      </c>
      <c r="AE98" s="119">
        <v>248</v>
      </c>
      <c r="AF98" s="119">
        <v>11</v>
      </c>
      <c r="AG98" s="119">
        <v>43</v>
      </c>
      <c r="AH98" s="119">
        <v>155</v>
      </c>
      <c r="AI98" s="119">
        <v>241</v>
      </c>
      <c r="AJ98" s="119">
        <v>221</v>
      </c>
      <c r="AK98" s="119">
        <v>32</v>
      </c>
      <c r="AL98" s="119">
        <v>16</v>
      </c>
      <c r="AM98" s="119">
        <v>22</v>
      </c>
      <c r="AN98" s="119">
        <v>65</v>
      </c>
      <c r="AO98" s="119">
        <v>86</v>
      </c>
      <c r="AP98" s="118">
        <v>68</v>
      </c>
    </row>
    <row r="99" spans="1:42" ht="13" x14ac:dyDescent="0.3">
      <c r="A99" s="10">
        <v>1406</v>
      </c>
      <c r="B99" s="11" t="s">
        <v>232</v>
      </c>
      <c r="C99" s="492">
        <v>957</v>
      </c>
      <c r="D99" s="95">
        <v>438</v>
      </c>
      <c r="E99" s="63">
        <f t="shared" si="1"/>
        <v>0.45768025078369906</v>
      </c>
      <c r="F99" s="119">
        <v>96</v>
      </c>
      <c r="G99" s="118">
        <v>323</v>
      </c>
      <c r="H99" s="119">
        <v>19</v>
      </c>
      <c r="I99" s="119">
        <v>37</v>
      </c>
      <c r="J99" s="119">
        <v>43</v>
      </c>
      <c r="K99" s="119">
        <v>60</v>
      </c>
      <c r="L99" s="119">
        <v>140</v>
      </c>
      <c r="M99" s="119">
        <v>237</v>
      </c>
      <c r="N99" s="119">
        <v>85</v>
      </c>
      <c r="O99" s="119">
        <v>28</v>
      </c>
      <c r="P99" s="119">
        <v>56</v>
      </c>
      <c r="Q99" s="119">
        <v>111</v>
      </c>
      <c r="R99" s="119">
        <v>59</v>
      </c>
      <c r="S99" s="119">
        <v>30</v>
      </c>
      <c r="T99" s="119">
        <v>23</v>
      </c>
      <c r="U99" s="119">
        <v>207</v>
      </c>
      <c r="V99" s="119">
        <v>15</v>
      </c>
      <c r="W99" s="119">
        <v>5</v>
      </c>
      <c r="X99" s="119">
        <v>38</v>
      </c>
      <c r="Y99" s="119">
        <v>3</v>
      </c>
      <c r="Z99" s="119">
        <v>137</v>
      </c>
      <c r="AA99" s="119">
        <v>192</v>
      </c>
      <c r="AB99" s="119">
        <v>281</v>
      </c>
      <c r="AC99" s="119">
        <v>82</v>
      </c>
      <c r="AD99" s="119">
        <v>18</v>
      </c>
      <c r="AE99" s="119">
        <v>222</v>
      </c>
      <c r="AF99" s="119">
        <v>6</v>
      </c>
      <c r="AG99" s="119">
        <v>91</v>
      </c>
      <c r="AH99" s="119">
        <v>112</v>
      </c>
      <c r="AI99" s="119">
        <v>227</v>
      </c>
      <c r="AJ99" s="119">
        <v>212</v>
      </c>
      <c r="AK99" s="119">
        <v>30</v>
      </c>
      <c r="AL99" s="119">
        <v>5</v>
      </c>
      <c r="AM99" s="119">
        <v>19</v>
      </c>
      <c r="AN99" s="119">
        <v>66</v>
      </c>
      <c r="AO99" s="119">
        <v>84</v>
      </c>
      <c r="AP99" s="118">
        <v>65</v>
      </c>
    </row>
    <row r="100" spans="1:42" ht="13" x14ac:dyDescent="0.3">
      <c r="A100" s="10">
        <v>1407</v>
      </c>
      <c r="B100" s="11" t="s">
        <v>233</v>
      </c>
      <c r="C100" s="492">
        <v>1034</v>
      </c>
      <c r="D100" s="95">
        <v>442</v>
      </c>
      <c r="E100" s="63">
        <f t="shared" si="1"/>
        <v>0.42746615087040618</v>
      </c>
      <c r="F100" s="119">
        <v>107</v>
      </c>
      <c r="G100" s="118">
        <v>325</v>
      </c>
      <c r="H100" s="119">
        <v>16</v>
      </c>
      <c r="I100" s="119">
        <v>72</v>
      </c>
      <c r="J100" s="119">
        <v>75</v>
      </c>
      <c r="K100" s="119">
        <v>37</v>
      </c>
      <c r="L100" s="119">
        <v>180</v>
      </c>
      <c r="M100" s="119">
        <v>138</v>
      </c>
      <c r="N100" s="119">
        <v>99</v>
      </c>
      <c r="O100" s="119">
        <v>49</v>
      </c>
      <c r="P100" s="119">
        <v>139</v>
      </c>
      <c r="Q100" s="119">
        <v>102</v>
      </c>
      <c r="R100" s="119">
        <v>69</v>
      </c>
      <c r="S100" s="119">
        <v>25</v>
      </c>
      <c r="T100" s="119">
        <v>33</v>
      </c>
      <c r="U100" s="119">
        <v>237</v>
      </c>
      <c r="V100" s="119">
        <v>15</v>
      </c>
      <c r="W100" s="119">
        <v>8</v>
      </c>
      <c r="X100" s="119">
        <v>50</v>
      </c>
      <c r="Y100" s="119">
        <v>5</v>
      </c>
      <c r="Z100" s="119">
        <v>185</v>
      </c>
      <c r="AA100" s="119">
        <v>152</v>
      </c>
      <c r="AB100" s="119">
        <v>245</v>
      </c>
      <c r="AC100" s="119">
        <v>125</v>
      </c>
      <c r="AD100" s="119">
        <v>67</v>
      </c>
      <c r="AE100" s="119">
        <v>248</v>
      </c>
      <c r="AF100" s="119">
        <v>10</v>
      </c>
      <c r="AG100" s="119">
        <v>13</v>
      </c>
      <c r="AH100" s="119">
        <v>139</v>
      </c>
      <c r="AI100" s="119">
        <v>215</v>
      </c>
      <c r="AJ100" s="119">
        <v>207</v>
      </c>
      <c r="AK100" s="119">
        <v>21</v>
      </c>
      <c r="AL100" s="119">
        <v>17</v>
      </c>
      <c r="AM100" s="119">
        <v>26</v>
      </c>
      <c r="AN100" s="119">
        <v>95</v>
      </c>
      <c r="AO100" s="119">
        <v>86</v>
      </c>
      <c r="AP100" s="118">
        <v>63</v>
      </c>
    </row>
    <row r="101" spans="1:42" ht="13" x14ac:dyDescent="0.3">
      <c r="A101" s="10">
        <v>1408</v>
      </c>
      <c r="B101" s="11" t="s">
        <v>234</v>
      </c>
      <c r="C101" s="492">
        <v>1254</v>
      </c>
      <c r="D101" s="95">
        <v>415</v>
      </c>
      <c r="E101" s="63">
        <f t="shared" si="1"/>
        <v>0.3309409888357257</v>
      </c>
      <c r="F101" s="119">
        <v>103</v>
      </c>
      <c r="G101" s="118">
        <v>298</v>
      </c>
      <c r="H101" s="119">
        <v>35</v>
      </c>
      <c r="I101" s="119">
        <v>42</v>
      </c>
      <c r="J101" s="119">
        <v>81</v>
      </c>
      <c r="K101" s="119">
        <v>66</v>
      </c>
      <c r="L101" s="119">
        <v>157</v>
      </c>
      <c r="M101" s="119">
        <v>123</v>
      </c>
      <c r="N101" s="119">
        <v>94</v>
      </c>
      <c r="O101" s="119">
        <v>42</v>
      </c>
      <c r="P101" s="119">
        <v>105</v>
      </c>
      <c r="Q101" s="119">
        <v>87</v>
      </c>
      <c r="R101" s="119">
        <v>59</v>
      </c>
      <c r="S101" s="119">
        <v>28</v>
      </c>
      <c r="T101" s="119">
        <v>47</v>
      </c>
      <c r="U101" s="119">
        <v>217</v>
      </c>
      <c r="V101" s="119">
        <v>18</v>
      </c>
      <c r="W101" s="119">
        <v>5</v>
      </c>
      <c r="X101" s="119">
        <v>67</v>
      </c>
      <c r="Y101" s="119">
        <v>5</v>
      </c>
      <c r="Z101" s="119">
        <v>143</v>
      </c>
      <c r="AA101" s="119">
        <v>157</v>
      </c>
      <c r="AB101" s="119">
        <v>240</v>
      </c>
      <c r="AC101" s="119">
        <v>92</v>
      </c>
      <c r="AD101" s="119">
        <v>53</v>
      </c>
      <c r="AE101" s="119">
        <v>232</v>
      </c>
      <c r="AF101" s="119">
        <v>20</v>
      </c>
      <c r="AG101" s="119">
        <v>31</v>
      </c>
      <c r="AH101" s="119">
        <v>126</v>
      </c>
      <c r="AI101" s="119">
        <v>216</v>
      </c>
      <c r="AJ101" s="119">
        <v>207</v>
      </c>
      <c r="AK101" s="119">
        <v>35</v>
      </c>
      <c r="AL101" s="119">
        <v>12</v>
      </c>
      <c r="AM101" s="119">
        <v>32</v>
      </c>
      <c r="AN101" s="119">
        <v>72</v>
      </c>
      <c r="AO101" s="119">
        <v>74</v>
      </c>
      <c r="AP101" s="118">
        <v>50</v>
      </c>
    </row>
    <row r="102" spans="1:42" ht="13" x14ac:dyDescent="0.3">
      <c r="A102" s="10">
        <v>1409</v>
      </c>
      <c r="B102" s="11" t="s">
        <v>235</v>
      </c>
      <c r="C102" s="492">
        <v>1400</v>
      </c>
      <c r="D102" s="95">
        <v>350</v>
      </c>
      <c r="E102" s="63">
        <f t="shared" si="1"/>
        <v>0.25</v>
      </c>
      <c r="F102" s="119">
        <v>81</v>
      </c>
      <c r="G102" s="118">
        <v>262</v>
      </c>
      <c r="H102" s="119">
        <v>28</v>
      </c>
      <c r="I102" s="119">
        <v>31</v>
      </c>
      <c r="J102" s="119">
        <v>73</v>
      </c>
      <c r="K102" s="119">
        <v>54</v>
      </c>
      <c r="L102" s="119">
        <v>133</v>
      </c>
      <c r="M102" s="119">
        <v>113</v>
      </c>
      <c r="N102" s="119">
        <v>92</v>
      </c>
      <c r="O102" s="119">
        <v>52</v>
      </c>
      <c r="P102" s="119">
        <v>103</v>
      </c>
      <c r="Q102" s="119">
        <v>81</v>
      </c>
      <c r="R102" s="119">
        <v>70</v>
      </c>
      <c r="S102" s="119">
        <v>37</v>
      </c>
      <c r="T102" s="119">
        <v>42</v>
      </c>
      <c r="U102" s="119">
        <v>189</v>
      </c>
      <c r="V102" s="119">
        <v>13</v>
      </c>
      <c r="W102" s="119">
        <v>2</v>
      </c>
      <c r="X102" s="119">
        <v>52</v>
      </c>
      <c r="Y102" s="119">
        <v>6</v>
      </c>
      <c r="Z102" s="119">
        <v>125</v>
      </c>
      <c r="AA102" s="119">
        <v>133</v>
      </c>
      <c r="AB102" s="119">
        <v>192</v>
      </c>
      <c r="AC102" s="119">
        <v>81</v>
      </c>
      <c r="AD102" s="119">
        <v>16</v>
      </c>
      <c r="AE102" s="119">
        <v>188</v>
      </c>
      <c r="AF102" s="119">
        <v>12</v>
      </c>
      <c r="AG102" s="119">
        <v>22</v>
      </c>
      <c r="AH102" s="119">
        <v>99</v>
      </c>
      <c r="AI102" s="119">
        <v>171</v>
      </c>
      <c r="AJ102" s="119">
        <v>167</v>
      </c>
      <c r="AK102" s="119">
        <v>24</v>
      </c>
      <c r="AL102" s="119">
        <v>13</v>
      </c>
      <c r="AM102" s="119">
        <v>33</v>
      </c>
      <c r="AN102" s="119">
        <v>59</v>
      </c>
      <c r="AO102" s="119">
        <v>71</v>
      </c>
      <c r="AP102" s="118">
        <v>64</v>
      </c>
    </row>
    <row r="103" spans="1:42" ht="13" x14ac:dyDescent="0.3">
      <c r="A103" s="10">
        <v>1501</v>
      </c>
      <c r="B103" s="11" t="s">
        <v>236</v>
      </c>
      <c r="C103" s="492">
        <v>1214</v>
      </c>
      <c r="D103" s="95">
        <v>435</v>
      </c>
      <c r="E103" s="63">
        <f t="shared" si="1"/>
        <v>0.35831960461285006</v>
      </c>
      <c r="F103" s="119">
        <v>58</v>
      </c>
      <c r="G103" s="118">
        <v>368</v>
      </c>
      <c r="H103" s="119">
        <v>25</v>
      </c>
      <c r="I103" s="119">
        <v>26</v>
      </c>
      <c r="J103" s="119">
        <v>68</v>
      </c>
      <c r="K103" s="119">
        <v>56</v>
      </c>
      <c r="L103" s="119">
        <v>190</v>
      </c>
      <c r="M103" s="119">
        <v>204</v>
      </c>
      <c r="N103" s="119">
        <v>80</v>
      </c>
      <c r="O103" s="119">
        <v>61</v>
      </c>
      <c r="P103" s="119">
        <v>18</v>
      </c>
      <c r="Q103" s="119">
        <v>152</v>
      </c>
      <c r="R103" s="119">
        <v>63</v>
      </c>
      <c r="S103" s="119">
        <v>36</v>
      </c>
      <c r="T103" s="119">
        <v>45</v>
      </c>
      <c r="U103" s="119">
        <v>306</v>
      </c>
      <c r="V103" s="119">
        <v>9</v>
      </c>
      <c r="W103" s="119">
        <v>13</v>
      </c>
      <c r="X103" s="119">
        <v>131</v>
      </c>
      <c r="Y103" s="119">
        <v>13</v>
      </c>
      <c r="Z103" s="119">
        <v>184</v>
      </c>
      <c r="AA103" s="119">
        <v>139</v>
      </c>
      <c r="AB103" s="119">
        <v>236</v>
      </c>
      <c r="AC103" s="119">
        <v>50</v>
      </c>
      <c r="AD103" s="119">
        <v>11</v>
      </c>
      <c r="AE103" s="119">
        <v>240</v>
      </c>
      <c r="AF103" s="119">
        <v>42</v>
      </c>
      <c r="AG103" s="119">
        <v>11</v>
      </c>
      <c r="AH103" s="119">
        <v>126</v>
      </c>
      <c r="AI103" s="119">
        <v>230</v>
      </c>
      <c r="AJ103" s="119">
        <v>217</v>
      </c>
      <c r="AK103" s="119">
        <v>30</v>
      </c>
      <c r="AL103" s="119">
        <v>33</v>
      </c>
      <c r="AM103" s="119">
        <v>45</v>
      </c>
      <c r="AN103" s="119">
        <v>42</v>
      </c>
      <c r="AO103" s="119">
        <v>73</v>
      </c>
      <c r="AP103" s="118">
        <v>55</v>
      </c>
    </row>
    <row r="104" spans="1:42" ht="13" x14ac:dyDescent="0.3">
      <c r="A104" s="10">
        <v>1502</v>
      </c>
      <c r="B104" s="11" t="s">
        <v>237</v>
      </c>
      <c r="C104" s="492">
        <v>1484</v>
      </c>
      <c r="D104" s="95">
        <v>494</v>
      </c>
      <c r="E104" s="63">
        <f t="shared" si="1"/>
        <v>0.3328840970350404</v>
      </c>
      <c r="F104" s="119">
        <v>144</v>
      </c>
      <c r="G104" s="118">
        <v>344</v>
      </c>
      <c r="H104" s="119">
        <v>35</v>
      </c>
      <c r="I104" s="119">
        <v>46</v>
      </c>
      <c r="J104" s="119">
        <v>69</v>
      </c>
      <c r="K104" s="119">
        <v>58</v>
      </c>
      <c r="L104" s="119">
        <v>218</v>
      </c>
      <c r="M104" s="119">
        <v>184</v>
      </c>
      <c r="N104" s="119">
        <v>106</v>
      </c>
      <c r="O104" s="119">
        <v>44</v>
      </c>
      <c r="P104" s="119">
        <v>31</v>
      </c>
      <c r="Q104" s="119">
        <v>192</v>
      </c>
      <c r="R104" s="119">
        <v>92</v>
      </c>
      <c r="S104" s="119">
        <v>32</v>
      </c>
      <c r="T104" s="119">
        <v>56</v>
      </c>
      <c r="U104" s="119">
        <v>310</v>
      </c>
      <c r="V104" s="119">
        <v>21</v>
      </c>
      <c r="W104" s="119">
        <v>19</v>
      </c>
      <c r="X104" s="119">
        <v>87</v>
      </c>
      <c r="Y104" s="119">
        <v>17</v>
      </c>
      <c r="Z104" s="119">
        <v>238</v>
      </c>
      <c r="AA104" s="119">
        <v>173</v>
      </c>
      <c r="AB104" s="119">
        <v>293</v>
      </c>
      <c r="AC104" s="119">
        <v>100</v>
      </c>
      <c r="AD104" s="119">
        <v>17</v>
      </c>
      <c r="AE104" s="119">
        <v>270</v>
      </c>
      <c r="AF104" s="119">
        <v>14</v>
      </c>
      <c r="AG104" s="119">
        <v>41</v>
      </c>
      <c r="AH104" s="119">
        <v>136</v>
      </c>
      <c r="AI104" s="119">
        <v>251</v>
      </c>
      <c r="AJ104" s="119">
        <v>243</v>
      </c>
      <c r="AK104" s="119">
        <v>41</v>
      </c>
      <c r="AL104" s="119">
        <v>24</v>
      </c>
      <c r="AM104" s="119">
        <v>39</v>
      </c>
      <c r="AN104" s="119">
        <v>77</v>
      </c>
      <c r="AO104" s="119">
        <v>124</v>
      </c>
      <c r="AP104" s="118">
        <v>79</v>
      </c>
    </row>
    <row r="105" spans="1:42" ht="13" x14ac:dyDescent="0.3">
      <c r="A105" s="10">
        <v>1503</v>
      </c>
      <c r="B105" s="11" t="s">
        <v>238</v>
      </c>
      <c r="C105" s="492">
        <v>963</v>
      </c>
      <c r="D105" s="95">
        <v>139</v>
      </c>
      <c r="E105" s="63">
        <f t="shared" si="1"/>
        <v>0.14434060228452752</v>
      </c>
      <c r="F105" s="86">
        <v>28</v>
      </c>
      <c r="G105" s="118">
        <v>104</v>
      </c>
      <c r="H105" s="86">
        <v>14</v>
      </c>
      <c r="I105" s="86">
        <v>7</v>
      </c>
      <c r="J105" s="86">
        <v>5</v>
      </c>
      <c r="K105" s="86">
        <v>51</v>
      </c>
      <c r="L105" s="86">
        <v>42</v>
      </c>
      <c r="M105" s="86">
        <v>53</v>
      </c>
      <c r="N105" s="86">
        <v>15</v>
      </c>
      <c r="O105" s="86">
        <v>4</v>
      </c>
      <c r="P105" s="86">
        <v>6</v>
      </c>
      <c r="Q105" s="86">
        <v>40</v>
      </c>
      <c r="R105" s="86">
        <v>13</v>
      </c>
      <c r="S105" s="86">
        <v>13</v>
      </c>
      <c r="T105" s="86">
        <v>5</v>
      </c>
      <c r="U105" s="86">
        <v>89</v>
      </c>
      <c r="V105" s="86">
        <v>9</v>
      </c>
      <c r="W105" s="86">
        <v>5</v>
      </c>
      <c r="X105" s="86">
        <v>7</v>
      </c>
      <c r="Y105" s="86">
        <v>2</v>
      </c>
      <c r="Z105" s="86">
        <v>52</v>
      </c>
      <c r="AA105" s="86">
        <v>70</v>
      </c>
      <c r="AB105" s="86">
        <v>93</v>
      </c>
      <c r="AC105" s="86">
        <v>17</v>
      </c>
      <c r="AD105" s="86">
        <v>4</v>
      </c>
      <c r="AE105" s="86">
        <v>73</v>
      </c>
      <c r="AF105" s="86">
        <v>6</v>
      </c>
      <c r="AG105" s="86">
        <v>28</v>
      </c>
      <c r="AH105" s="86">
        <v>53</v>
      </c>
      <c r="AI105" s="86">
        <v>83</v>
      </c>
      <c r="AJ105" s="86">
        <v>75</v>
      </c>
      <c r="AK105" s="86">
        <v>22</v>
      </c>
      <c r="AL105" s="86">
        <v>1</v>
      </c>
      <c r="AM105" s="86">
        <v>24</v>
      </c>
      <c r="AN105" s="86">
        <v>12</v>
      </c>
      <c r="AO105" s="86">
        <v>16</v>
      </c>
      <c r="AP105" s="118">
        <v>18</v>
      </c>
    </row>
    <row r="106" spans="1:42" ht="13" x14ac:dyDescent="0.3">
      <c r="A106" s="10">
        <v>1504</v>
      </c>
      <c r="B106" s="11" t="s">
        <v>239</v>
      </c>
      <c r="C106" s="492">
        <v>854</v>
      </c>
      <c r="D106" s="95">
        <v>243</v>
      </c>
      <c r="E106" s="63">
        <f t="shared" si="1"/>
        <v>0.28454332552693207</v>
      </c>
      <c r="F106" s="86">
        <v>57</v>
      </c>
      <c r="G106" s="118">
        <v>180</v>
      </c>
      <c r="H106" s="86">
        <v>25</v>
      </c>
      <c r="I106" s="86">
        <v>8</v>
      </c>
      <c r="J106" s="86">
        <v>13</v>
      </c>
      <c r="K106" s="86">
        <v>49</v>
      </c>
      <c r="L106" s="86">
        <v>64</v>
      </c>
      <c r="M106" s="86">
        <v>89</v>
      </c>
      <c r="N106" s="86">
        <v>39</v>
      </c>
      <c r="O106" s="86">
        <v>17</v>
      </c>
      <c r="P106" s="86">
        <v>9</v>
      </c>
      <c r="Q106" s="86">
        <v>69</v>
      </c>
      <c r="R106" s="86">
        <v>22</v>
      </c>
      <c r="S106" s="86">
        <v>17</v>
      </c>
      <c r="T106" s="86">
        <v>16</v>
      </c>
      <c r="U106" s="86">
        <v>126</v>
      </c>
      <c r="V106" s="86">
        <v>24</v>
      </c>
      <c r="W106" s="86">
        <v>4</v>
      </c>
      <c r="X106" s="86">
        <v>18</v>
      </c>
      <c r="Y106" s="86">
        <v>5</v>
      </c>
      <c r="Z106" s="86">
        <v>58</v>
      </c>
      <c r="AA106" s="86">
        <v>109</v>
      </c>
      <c r="AB106" s="86">
        <v>166</v>
      </c>
      <c r="AC106" s="86">
        <v>29</v>
      </c>
      <c r="AD106" s="86">
        <v>8</v>
      </c>
      <c r="AE106" s="86">
        <v>104</v>
      </c>
      <c r="AF106" s="86">
        <v>12</v>
      </c>
      <c r="AG106" s="86">
        <v>46</v>
      </c>
      <c r="AH106" s="86">
        <v>71</v>
      </c>
      <c r="AI106" s="86">
        <v>139</v>
      </c>
      <c r="AJ106" s="86">
        <v>110</v>
      </c>
      <c r="AK106" s="86">
        <v>17</v>
      </c>
      <c r="AL106" s="86">
        <v>3</v>
      </c>
      <c r="AM106" s="86">
        <v>15</v>
      </c>
      <c r="AN106" s="86">
        <v>25</v>
      </c>
      <c r="AO106" s="86">
        <v>46</v>
      </c>
      <c r="AP106" s="118">
        <v>48</v>
      </c>
    </row>
    <row r="107" spans="1:42" ht="13" x14ac:dyDescent="0.3">
      <c r="A107" s="10">
        <v>1505</v>
      </c>
      <c r="B107" s="11" t="s">
        <v>240</v>
      </c>
      <c r="C107" s="492">
        <v>1409</v>
      </c>
      <c r="D107" s="95">
        <v>475</v>
      </c>
      <c r="E107" s="63">
        <f t="shared" si="1"/>
        <v>0.33711852377572749</v>
      </c>
      <c r="F107" s="119">
        <v>147</v>
      </c>
      <c r="G107" s="118">
        <v>322</v>
      </c>
      <c r="H107" s="119">
        <v>66</v>
      </c>
      <c r="I107" s="119">
        <v>45</v>
      </c>
      <c r="J107" s="119">
        <v>74</v>
      </c>
      <c r="K107" s="119">
        <v>52</v>
      </c>
      <c r="L107" s="119">
        <v>233</v>
      </c>
      <c r="M107" s="119">
        <v>180</v>
      </c>
      <c r="N107" s="119">
        <v>126</v>
      </c>
      <c r="O107" s="119">
        <v>77</v>
      </c>
      <c r="P107" s="119">
        <v>32</v>
      </c>
      <c r="Q107" s="119">
        <v>170</v>
      </c>
      <c r="R107" s="119">
        <v>101</v>
      </c>
      <c r="S107" s="119">
        <v>33</v>
      </c>
      <c r="T107" s="119">
        <v>48</v>
      </c>
      <c r="U107" s="119">
        <v>267</v>
      </c>
      <c r="V107" s="119">
        <v>9</v>
      </c>
      <c r="W107" s="119">
        <v>11</v>
      </c>
      <c r="X107" s="119">
        <v>84</v>
      </c>
      <c r="Y107" s="119">
        <v>11</v>
      </c>
      <c r="Z107" s="119">
        <v>252</v>
      </c>
      <c r="AA107" s="119">
        <v>138</v>
      </c>
      <c r="AB107" s="119">
        <v>285</v>
      </c>
      <c r="AC107" s="119">
        <v>99</v>
      </c>
      <c r="AD107" s="119">
        <v>4</v>
      </c>
      <c r="AE107" s="119">
        <v>272</v>
      </c>
      <c r="AF107" s="119">
        <v>18</v>
      </c>
      <c r="AG107" s="119">
        <v>16</v>
      </c>
      <c r="AH107" s="119">
        <v>118</v>
      </c>
      <c r="AI107" s="119">
        <v>212</v>
      </c>
      <c r="AJ107" s="119">
        <v>241</v>
      </c>
      <c r="AK107" s="119">
        <v>28</v>
      </c>
      <c r="AL107" s="119">
        <v>16</v>
      </c>
      <c r="AM107" s="119">
        <v>35</v>
      </c>
      <c r="AN107" s="119">
        <v>78</v>
      </c>
      <c r="AO107" s="119">
        <v>130</v>
      </c>
      <c r="AP107" s="118">
        <v>72</v>
      </c>
    </row>
    <row r="108" spans="1:42" ht="13" x14ac:dyDescent="0.3">
      <c r="A108" s="10">
        <v>1506</v>
      </c>
      <c r="B108" s="11" t="s">
        <v>241</v>
      </c>
      <c r="C108" s="492">
        <v>1061</v>
      </c>
      <c r="D108" s="95">
        <v>327</v>
      </c>
      <c r="E108" s="63">
        <f t="shared" si="1"/>
        <v>0.30819981149858622</v>
      </c>
      <c r="F108" s="119">
        <v>73</v>
      </c>
      <c r="G108" s="118">
        <v>249</v>
      </c>
      <c r="H108" s="119">
        <v>21</v>
      </c>
      <c r="I108" s="119">
        <v>31</v>
      </c>
      <c r="J108" s="119">
        <v>29</v>
      </c>
      <c r="K108" s="119">
        <v>54</v>
      </c>
      <c r="L108" s="119">
        <v>146</v>
      </c>
      <c r="M108" s="119">
        <v>123</v>
      </c>
      <c r="N108" s="119">
        <v>78</v>
      </c>
      <c r="O108" s="119">
        <v>35</v>
      </c>
      <c r="P108" s="119">
        <v>18</v>
      </c>
      <c r="Q108" s="119">
        <v>85</v>
      </c>
      <c r="R108" s="119">
        <v>56</v>
      </c>
      <c r="S108" s="119">
        <v>20</v>
      </c>
      <c r="T108" s="119">
        <v>41</v>
      </c>
      <c r="U108" s="119">
        <v>199</v>
      </c>
      <c r="V108" s="119">
        <v>10</v>
      </c>
      <c r="W108" s="119">
        <v>10</v>
      </c>
      <c r="X108" s="119">
        <v>44</v>
      </c>
      <c r="Y108" s="119">
        <v>4</v>
      </c>
      <c r="Z108" s="119">
        <v>138</v>
      </c>
      <c r="AA108" s="119">
        <v>132</v>
      </c>
      <c r="AB108" s="119">
        <v>205</v>
      </c>
      <c r="AC108" s="119">
        <v>73</v>
      </c>
      <c r="AD108" s="119">
        <v>9</v>
      </c>
      <c r="AE108" s="119">
        <v>185</v>
      </c>
      <c r="AF108" s="119">
        <v>23</v>
      </c>
      <c r="AG108" s="119">
        <v>23</v>
      </c>
      <c r="AH108" s="119">
        <v>103</v>
      </c>
      <c r="AI108" s="119">
        <v>158</v>
      </c>
      <c r="AJ108" s="119">
        <v>166</v>
      </c>
      <c r="AK108" s="119">
        <v>17</v>
      </c>
      <c r="AL108" s="119">
        <v>11</v>
      </c>
      <c r="AM108" s="119">
        <v>25</v>
      </c>
      <c r="AN108" s="119">
        <v>50</v>
      </c>
      <c r="AO108" s="119">
        <v>65</v>
      </c>
      <c r="AP108" s="118">
        <v>64</v>
      </c>
    </row>
    <row r="109" spans="1:42" ht="13" x14ac:dyDescent="0.3">
      <c r="A109" s="10">
        <v>1507</v>
      </c>
      <c r="B109" s="11" t="s">
        <v>242</v>
      </c>
      <c r="C109" s="492">
        <v>722</v>
      </c>
      <c r="D109" s="95">
        <v>263</v>
      </c>
      <c r="E109" s="63">
        <f t="shared" si="1"/>
        <v>0.36426592797783935</v>
      </c>
      <c r="F109" s="119">
        <v>72</v>
      </c>
      <c r="G109" s="118">
        <v>189</v>
      </c>
      <c r="H109" s="119">
        <v>7</v>
      </c>
      <c r="I109" s="119">
        <v>24</v>
      </c>
      <c r="J109" s="119">
        <v>33</v>
      </c>
      <c r="K109" s="119">
        <v>23</v>
      </c>
      <c r="L109" s="119">
        <v>118</v>
      </c>
      <c r="M109" s="119">
        <v>83</v>
      </c>
      <c r="N109" s="119">
        <v>64</v>
      </c>
      <c r="O109" s="119">
        <v>36</v>
      </c>
      <c r="P109" s="119">
        <v>25</v>
      </c>
      <c r="Q109" s="119">
        <v>73</v>
      </c>
      <c r="R109" s="119">
        <v>59</v>
      </c>
      <c r="S109" s="119">
        <v>14</v>
      </c>
      <c r="T109" s="119">
        <v>20</v>
      </c>
      <c r="U109" s="119">
        <v>151</v>
      </c>
      <c r="V109" s="119">
        <v>7</v>
      </c>
      <c r="W109" s="119">
        <v>1</v>
      </c>
      <c r="X109" s="119">
        <v>21</v>
      </c>
      <c r="Y109" s="119">
        <v>2</v>
      </c>
      <c r="Z109" s="119">
        <v>112</v>
      </c>
      <c r="AA109" s="119">
        <v>101</v>
      </c>
      <c r="AB109" s="119">
        <v>158</v>
      </c>
      <c r="AC109" s="119">
        <v>59</v>
      </c>
      <c r="AD109" s="119">
        <v>5</v>
      </c>
      <c r="AE109" s="119">
        <v>140</v>
      </c>
      <c r="AF109" s="119">
        <v>7</v>
      </c>
      <c r="AG109" s="119">
        <v>10</v>
      </c>
      <c r="AH109" s="119">
        <v>72</v>
      </c>
      <c r="AI109" s="119">
        <v>116</v>
      </c>
      <c r="AJ109" s="119">
        <v>128</v>
      </c>
      <c r="AK109" s="119">
        <v>14</v>
      </c>
      <c r="AL109" s="119">
        <v>3</v>
      </c>
      <c r="AM109" s="119">
        <v>15</v>
      </c>
      <c r="AN109" s="119">
        <v>44</v>
      </c>
      <c r="AO109" s="119">
        <v>60</v>
      </c>
      <c r="AP109" s="118">
        <v>44</v>
      </c>
    </row>
    <row r="110" spans="1:42" ht="13" x14ac:dyDescent="0.3">
      <c r="A110" s="10">
        <v>1508</v>
      </c>
      <c r="B110" s="11" t="s">
        <v>243</v>
      </c>
      <c r="C110" s="492">
        <v>1179</v>
      </c>
      <c r="D110" s="95">
        <v>611</v>
      </c>
      <c r="E110" s="63">
        <f t="shared" si="1"/>
        <v>0.51823579304495337</v>
      </c>
      <c r="F110" s="119">
        <v>217</v>
      </c>
      <c r="G110" s="118">
        <v>385</v>
      </c>
      <c r="H110" s="119">
        <v>48</v>
      </c>
      <c r="I110" s="119">
        <v>90</v>
      </c>
      <c r="J110" s="119">
        <v>68</v>
      </c>
      <c r="K110" s="119">
        <v>37</v>
      </c>
      <c r="L110" s="119">
        <v>287</v>
      </c>
      <c r="M110" s="119">
        <v>207</v>
      </c>
      <c r="N110" s="119">
        <v>228</v>
      </c>
      <c r="O110" s="119">
        <v>93</v>
      </c>
      <c r="P110" s="119">
        <v>57</v>
      </c>
      <c r="Q110" s="119">
        <v>142</v>
      </c>
      <c r="R110" s="119">
        <v>175</v>
      </c>
      <c r="S110" s="119">
        <v>39</v>
      </c>
      <c r="T110" s="119">
        <v>74</v>
      </c>
      <c r="U110" s="119">
        <v>325</v>
      </c>
      <c r="V110" s="119">
        <v>9</v>
      </c>
      <c r="W110" s="119">
        <v>7</v>
      </c>
      <c r="X110" s="119">
        <v>37</v>
      </c>
      <c r="Y110" s="119">
        <v>4</v>
      </c>
      <c r="Z110" s="119">
        <v>341</v>
      </c>
      <c r="AA110" s="119">
        <v>239</v>
      </c>
      <c r="AB110" s="119">
        <v>361</v>
      </c>
      <c r="AC110" s="119">
        <v>179</v>
      </c>
      <c r="AD110" s="119">
        <v>25</v>
      </c>
      <c r="AE110" s="119">
        <v>377</v>
      </c>
      <c r="AF110" s="119">
        <v>15</v>
      </c>
      <c r="AG110" s="119">
        <v>13</v>
      </c>
      <c r="AH110" s="119">
        <v>146</v>
      </c>
      <c r="AI110" s="119">
        <v>244</v>
      </c>
      <c r="AJ110" s="119">
        <v>271</v>
      </c>
      <c r="AK110" s="119">
        <v>16</v>
      </c>
      <c r="AL110" s="119">
        <v>13</v>
      </c>
      <c r="AM110" s="119">
        <v>21</v>
      </c>
      <c r="AN110" s="119">
        <v>143</v>
      </c>
      <c r="AO110" s="119">
        <v>154</v>
      </c>
      <c r="AP110" s="118">
        <v>111</v>
      </c>
    </row>
    <row r="111" spans="1:42" ht="13" x14ac:dyDescent="0.3">
      <c r="A111" s="10">
        <v>1509</v>
      </c>
      <c r="B111" s="11" t="s">
        <v>244</v>
      </c>
      <c r="C111" s="492">
        <v>1014</v>
      </c>
      <c r="D111" s="95">
        <v>326</v>
      </c>
      <c r="E111" s="63">
        <f t="shared" si="1"/>
        <v>0.32149901380670609</v>
      </c>
      <c r="F111" s="119">
        <v>90</v>
      </c>
      <c r="G111" s="118">
        <v>227</v>
      </c>
      <c r="H111" s="119">
        <v>29</v>
      </c>
      <c r="I111" s="119">
        <v>31</v>
      </c>
      <c r="J111" s="119">
        <v>67</v>
      </c>
      <c r="K111" s="119">
        <v>32</v>
      </c>
      <c r="L111" s="119">
        <v>162</v>
      </c>
      <c r="M111" s="119">
        <v>139</v>
      </c>
      <c r="N111" s="119">
        <v>92</v>
      </c>
      <c r="O111" s="119">
        <v>38</v>
      </c>
      <c r="P111" s="119">
        <v>26</v>
      </c>
      <c r="Q111" s="119">
        <v>88</v>
      </c>
      <c r="R111" s="119">
        <v>57</v>
      </c>
      <c r="S111" s="119">
        <v>19</v>
      </c>
      <c r="T111" s="119">
        <v>25</v>
      </c>
      <c r="U111" s="119">
        <v>195</v>
      </c>
      <c r="V111" s="119">
        <v>4</v>
      </c>
      <c r="W111" s="119">
        <v>4</v>
      </c>
      <c r="X111" s="119">
        <v>55</v>
      </c>
      <c r="Y111" s="119">
        <v>7</v>
      </c>
      <c r="Z111" s="119">
        <v>164</v>
      </c>
      <c r="AA111" s="119">
        <v>108</v>
      </c>
      <c r="AB111" s="119">
        <v>190</v>
      </c>
      <c r="AC111" s="119">
        <v>67</v>
      </c>
      <c r="AD111" s="119">
        <v>8</v>
      </c>
      <c r="AE111" s="119">
        <v>178</v>
      </c>
      <c r="AF111" s="119">
        <v>17</v>
      </c>
      <c r="AG111" s="119">
        <v>6</v>
      </c>
      <c r="AH111" s="119">
        <v>97</v>
      </c>
      <c r="AI111" s="119">
        <v>154</v>
      </c>
      <c r="AJ111" s="119">
        <v>162</v>
      </c>
      <c r="AK111" s="119">
        <v>17</v>
      </c>
      <c r="AL111" s="119">
        <v>13</v>
      </c>
      <c r="AM111" s="119">
        <v>24</v>
      </c>
      <c r="AN111" s="119">
        <v>56</v>
      </c>
      <c r="AO111" s="119">
        <v>82</v>
      </c>
      <c r="AP111" s="118">
        <v>57</v>
      </c>
    </row>
    <row r="112" spans="1:42" ht="13" x14ac:dyDescent="0.3">
      <c r="A112" s="10">
        <v>1510</v>
      </c>
      <c r="B112" s="11" t="s">
        <v>245</v>
      </c>
      <c r="C112" s="492">
        <v>827</v>
      </c>
      <c r="D112" s="95">
        <v>151</v>
      </c>
      <c r="E112" s="63">
        <f t="shared" si="1"/>
        <v>0.1825876662636034</v>
      </c>
      <c r="F112" s="86">
        <v>26</v>
      </c>
      <c r="G112" s="118">
        <v>120</v>
      </c>
      <c r="H112" s="86">
        <v>13</v>
      </c>
      <c r="I112" s="86">
        <v>3</v>
      </c>
      <c r="J112" s="86">
        <v>7</v>
      </c>
      <c r="K112" s="86">
        <v>47</v>
      </c>
      <c r="L112" s="86">
        <v>42</v>
      </c>
      <c r="M112" s="86">
        <v>54</v>
      </c>
      <c r="N112" s="86">
        <v>15</v>
      </c>
      <c r="O112" s="86">
        <v>8</v>
      </c>
      <c r="P112" s="86">
        <v>4</v>
      </c>
      <c r="Q112" s="86">
        <v>36</v>
      </c>
      <c r="R112" s="86">
        <v>8</v>
      </c>
      <c r="S112" s="86">
        <v>10</v>
      </c>
      <c r="T112" s="86">
        <v>9</v>
      </c>
      <c r="U112" s="86">
        <v>89</v>
      </c>
      <c r="V112" s="86">
        <v>12</v>
      </c>
      <c r="W112" s="86">
        <v>5</v>
      </c>
      <c r="X112" s="86">
        <v>8</v>
      </c>
      <c r="Y112" s="86">
        <v>2</v>
      </c>
      <c r="Z112" s="86">
        <v>48</v>
      </c>
      <c r="AA112" s="86">
        <v>73</v>
      </c>
      <c r="AB112" s="86">
        <v>100</v>
      </c>
      <c r="AC112" s="86">
        <v>21</v>
      </c>
      <c r="AD112" s="86">
        <v>4</v>
      </c>
      <c r="AE112" s="86">
        <v>65</v>
      </c>
      <c r="AF112" s="86">
        <v>6</v>
      </c>
      <c r="AG112" s="86">
        <v>47</v>
      </c>
      <c r="AH112" s="86">
        <v>62</v>
      </c>
      <c r="AI112" s="86">
        <v>98</v>
      </c>
      <c r="AJ112" s="86">
        <v>67</v>
      </c>
      <c r="AK112" s="86">
        <v>27</v>
      </c>
      <c r="AL112" s="86">
        <v>2</v>
      </c>
      <c r="AM112" s="86">
        <v>12</v>
      </c>
      <c r="AN112" s="86">
        <v>13</v>
      </c>
      <c r="AO112" s="86">
        <v>13</v>
      </c>
      <c r="AP112" s="118">
        <v>23</v>
      </c>
    </row>
    <row r="113" spans="1:42" ht="13" x14ac:dyDescent="0.3">
      <c r="A113" s="10">
        <v>1601</v>
      </c>
      <c r="B113" s="11" t="s">
        <v>246</v>
      </c>
      <c r="C113" s="492">
        <v>1286</v>
      </c>
      <c r="D113" s="95">
        <v>172</v>
      </c>
      <c r="E113" s="63">
        <f t="shared" si="1"/>
        <v>0.13374805598755832</v>
      </c>
      <c r="F113" s="86">
        <v>48</v>
      </c>
      <c r="G113" s="118">
        <v>120</v>
      </c>
      <c r="H113" s="86">
        <v>2</v>
      </c>
      <c r="I113" s="86">
        <v>14</v>
      </c>
      <c r="J113" s="86">
        <v>9</v>
      </c>
      <c r="K113" s="86">
        <v>18</v>
      </c>
      <c r="L113" s="86">
        <v>83</v>
      </c>
      <c r="M113" s="86">
        <v>44</v>
      </c>
      <c r="N113" s="86">
        <v>39</v>
      </c>
      <c r="O113" s="86">
        <v>16</v>
      </c>
      <c r="P113" s="86">
        <v>8</v>
      </c>
      <c r="Q113" s="86">
        <v>25</v>
      </c>
      <c r="R113" s="86">
        <v>31</v>
      </c>
      <c r="S113" s="86">
        <v>19</v>
      </c>
      <c r="T113" s="86">
        <v>19</v>
      </c>
      <c r="U113" s="86">
        <v>98</v>
      </c>
      <c r="V113" s="86">
        <v>7</v>
      </c>
      <c r="W113" s="86">
        <v>7</v>
      </c>
      <c r="X113" s="86">
        <v>11</v>
      </c>
      <c r="Y113" s="86">
        <v>7</v>
      </c>
      <c r="Z113" s="86">
        <v>84</v>
      </c>
      <c r="AA113" s="86">
        <v>79</v>
      </c>
      <c r="AB113" s="86">
        <v>99</v>
      </c>
      <c r="AC113" s="86">
        <v>50</v>
      </c>
      <c r="AD113" s="86">
        <v>7</v>
      </c>
      <c r="AE113" s="86">
        <v>108</v>
      </c>
      <c r="AF113" s="86">
        <v>6</v>
      </c>
      <c r="AG113" s="86">
        <v>11</v>
      </c>
      <c r="AH113" s="86">
        <v>56</v>
      </c>
      <c r="AI113" s="86">
        <v>91</v>
      </c>
      <c r="AJ113" s="86">
        <v>98</v>
      </c>
      <c r="AK113" s="86">
        <v>5</v>
      </c>
      <c r="AL113" s="86">
        <v>4</v>
      </c>
      <c r="AM113" s="86">
        <v>8</v>
      </c>
      <c r="AN113" s="86">
        <v>27</v>
      </c>
      <c r="AO113" s="86">
        <v>17</v>
      </c>
      <c r="AP113" s="118">
        <v>12</v>
      </c>
    </row>
    <row r="114" spans="1:42" ht="13" x14ac:dyDescent="0.3">
      <c r="A114" s="10">
        <v>1701</v>
      </c>
      <c r="B114" s="11" t="s">
        <v>247</v>
      </c>
      <c r="C114" s="492">
        <v>1529</v>
      </c>
      <c r="D114" s="95">
        <v>237</v>
      </c>
      <c r="E114" s="63">
        <f t="shared" si="1"/>
        <v>0.15500327011118378</v>
      </c>
      <c r="F114" s="86">
        <v>57</v>
      </c>
      <c r="G114" s="118">
        <v>172</v>
      </c>
      <c r="H114" s="86">
        <v>11</v>
      </c>
      <c r="I114" s="86">
        <v>6</v>
      </c>
      <c r="J114" s="86">
        <v>7</v>
      </c>
      <c r="K114" s="86">
        <v>58</v>
      </c>
      <c r="L114" s="86">
        <v>49</v>
      </c>
      <c r="M114" s="86">
        <v>93</v>
      </c>
      <c r="N114" s="86">
        <v>27</v>
      </c>
      <c r="O114" s="86">
        <v>7</v>
      </c>
      <c r="P114" s="86">
        <v>6</v>
      </c>
      <c r="Q114" s="86">
        <v>73</v>
      </c>
      <c r="R114" s="86">
        <v>18</v>
      </c>
      <c r="S114" s="86">
        <v>23</v>
      </c>
      <c r="T114" s="86">
        <v>10</v>
      </c>
      <c r="U114" s="86">
        <v>126</v>
      </c>
      <c r="V114" s="86">
        <v>83</v>
      </c>
      <c r="W114" s="86">
        <v>5</v>
      </c>
      <c r="X114" s="86">
        <v>22</v>
      </c>
      <c r="Y114" s="86">
        <v>5</v>
      </c>
      <c r="Z114" s="86">
        <v>61</v>
      </c>
      <c r="AA114" s="86">
        <v>97</v>
      </c>
      <c r="AB114" s="86">
        <v>117</v>
      </c>
      <c r="AC114" s="86">
        <v>38</v>
      </c>
      <c r="AD114" s="86">
        <v>7</v>
      </c>
      <c r="AE114" s="86">
        <v>90</v>
      </c>
      <c r="AF114" s="86">
        <v>7</v>
      </c>
      <c r="AG114" s="86">
        <v>43</v>
      </c>
      <c r="AH114" s="86">
        <v>57</v>
      </c>
      <c r="AI114" s="86">
        <v>126</v>
      </c>
      <c r="AJ114" s="86">
        <v>95</v>
      </c>
      <c r="AK114" s="86">
        <v>47</v>
      </c>
      <c r="AL114" s="86">
        <v>2</v>
      </c>
      <c r="AM114" s="86">
        <v>23</v>
      </c>
      <c r="AN114" s="86">
        <v>11</v>
      </c>
      <c r="AO114" s="86">
        <v>28</v>
      </c>
      <c r="AP114" s="118">
        <v>24</v>
      </c>
    </row>
    <row r="115" spans="1:42" ht="13" x14ac:dyDescent="0.3">
      <c r="A115" s="10">
        <v>1702</v>
      </c>
      <c r="B115" s="11" t="s">
        <v>248</v>
      </c>
      <c r="C115" s="492">
        <v>1525</v>
      </c>
      <c r="D115" s="95">
        <v>318</v>
      </c>
      <c r="E115" s="63">
        <f t="shared" si="1"/>
        <v>0.20852459016393443</v>
      </c>
      <c r="F115" s="86">
        <v>61</v>
      </c>
      <c r="G115" s="118">
        <v>246</v>
      </c>
      <c r="H115" s="86">
        <v>18</v>
      </c>
      <c r="I115" s="86">
        <v>19</v>
      </c>
      <c r="J115" s="86">
        <v>52</v>
      </c>
      <c r="K115" s="86">
        <v>29</v>
      </c>
      <c r="L115" s="86">
        <v>126</v>
      </c>
      <c r="M115" s="86">
        <v>104</v>
      </c>
      <c r="N115" s="86">
        <v>77</v>
      </c>
      <c r="O115" s="86">
        <v>29</v>
      </c>
      <c r="P115" s="86">
        <v>33</v>
      </c>
      <c r="Q115" s="86">
        <v>68</v>
      </c>
      <c r="R115" s="86">
        <v>68</v>
      </c>
      <c r="S115" s="86">
        <v>41</v>
      </c>
      <c r="T115" s="86">
        <v>45</v>
      </c>
      <c r="U115" s="86">
        <v>196</v>
      </c>
      <c r="V115" s="86">
        <v>15</v>
      </c>
      <c r="W115" s="86">
        <v>14</v>
      </c>
      <c r="X115" s="86">
        <v>45</v>
      </c>
      <c r="Y115" s="86">
        <v>16</v>
      </c>
      <c r="Z115" s="86">
        <v>129</v>
      </c>
      <c r="AA115" s="86">
        <v>127</v>
      </c>
      <c r="AB115" s="86">
        <v>198</v>
      </c>
      <c r="AC115" s="86">
        <v>73</v>
      </c>
      <c r="AD115" s="86">
        <v>7</v>
      </c>
      <c r="AE115" s="86">
        <v>178</v>
      </c>
      <c r="AF115" s="86">
        <v>9</v>
      </c>
      <c r="AG115" s="86">
        <v>12</v>
      </c>
      <c r="AH115" s="86">
        <v>97</v>
      </c>
      <c r="AI115" s="86">
        <v>167</v>
      </c>
      <c r="AJ115" s="86">
        <v>144</v>
      </c>
      <c r="AK115" s="86">
        <v>17</v>
      </c>
      <c r="AL115" s="86">
        <v>14</v>
      </c>
      <c r="AM115" s="86">
        <v>26</v>
      </c>
      <c r="AN115" s="86">
        <v>41</v>
      </c>
      <c r="AO115" s="86">
        <v>66</v>
      </c>
      <c r="AP115" s="118">
        <v>63</v>
      </c>
    </row>
    <row r="116" spans="1:42" ht="13" x14ac:dyDescent="0.3">
      <c r="A116" s="10">
        <v>1703</v>
      </c>
      <c r="B116" s="11" t="s">
        <v>249</v>
      </c>
      <c r="C116" s="492">
        <v>1158</v>
      </c>
      <c r="D116" s="95">
        <v>218</v>
      </c>
      <c r="E116" s="63">
        <f t="shared" si="1"/>
        <v>0.18825561312607944</v>
      </c>
      <c r="F116" s="86">
        <v>39</v>
      </c>
      <c r="G116" s="118">
        <v>175</v>
      </c>
      <c r="H116" s="86">
        <v>7</v>
      </c>
      <c r="I116" s="86">
        <v>15</v>
      </c>
      <c r="J116" s="86">
        <v>20</v>
      </c>
      <c r="K116" s="86">
        <v>21</v>
      </c>
      <c r="L116" s="86">
        <v>79</v>
      </c>
      <c r="M116" s="86">
        <v>65</v>
      </c>
      <c r="N116" s="86">
        <v>33</v>
      </c>
      <c r="O116" s="86">
        <v>8</v>
      </c>
      <c r="P116" s="86">
        <v>10</v>
      </c>
      <c r="Q116" s="86">
        <v>52</v>
      </c>
      <c r="R116" s="86">
        <v>43</v>
      </c>
      <c r="S116" s="86">
        <v>77</v>
      </c>
      <c r="T116" s="86">
        <v>19</v>
      </c>
      <c r="U116" s="86">
        <v>115</v>
      </c>
      <c r="V116" s="86">
        <v>25</v>
      </c>
      <c r="W116" s="86">
        <v>11</v>
      </c>
      <c r="X116" s="86">
        <v>16</v>
      </c>
      <c r="Y116" s="86">
        <v>5</v>
      </c>
      <c r="Z116" s="86">
        <v>76</v>
      </c>
      <c r="AA116" s="86">
        <v>90</v>
      </c>
      <c r="AB116" s="86">
        <v>143</v>
      </c>
      <c r="AC116" s="86">
        <v>43</v>
      </c>
      <c r="AD116" s="86">
        <v>7</v>
      </c>
      <c r="AE116" s="86">
        <v>131</v>
      </c>
      <c r="AF116" s="86">
        <v>4</v>
      </c>
      <c r="AG116" s="86">
        <v>20</v>
      </c>
      <c r="AH116" s="86">
        <v>74</v>
      </c>
      <c r="AI116" s="86">
        <v>113</v>
      </c>
      <c r="AJ116" s="86">
        <v>105</v>
      </c>
      <c r="AK116" s="86">
        <v>15</v>
      </c>
      <c r="AL116" s="86">
        <v>9</v>
      </c>
      <c r="AM116" s="86">
        <v>20</v>
      </c>
      <c r="AN116" s="86">
        <v>31</v>
      </c>
      <c r="AO116" s="86">
        <v>30</v>
      </c>
      <c r="AP116" s="118">
        <v>29</v>
      </c>
    </row>
    <row r="117" spans="1:42" ht="13" x14ac:dyDescent="0.3">
      <c r="A117" s="10">
        <v>1801</v>
      </c>
      <c r="B117" s="11" t="s">
        <v>250</v>
      </c>
      <c r="C117" s="492">
        <v>1037</v>
      </c>
      <c r="D117" s="95">
        <v>164</v>
      </c>
      <c r="E117" s="63">
        <f t="shared" si="1"/>
        <v>0.15814850530376084</v>
      </c>
      <c r="F117" s="86">
        <v>30</v>
      </c>
      <c r="G117" s="118">
        <v>132</v>
      </c>
      <c r="H117" s="86">
        <v>10</v>
      </c>
      <c r="I117" s="86">
        <v>11</v>
      </c>
      <c r="J117" s="86">
        <v>16</v>
      </c>
      <c r="K117" s="86">
        <v>30</v>
      </c>
      <c r="L117" s="86">
        <v>38</v>
      </c>
      <c r="M117" s="86">
        <v>60</v>
      </c>
      <c r="N117" s="86">
        <v>25</v>
      </c>
      <c r="O117" s="86">
        <v>10</v>
      </c>
      <c r="P117" s="86">
        <v>8</v>
      </c>
      <c r="Q117" s="86">
        <v>43</v>
      </c>
      <c r="R117" s="86">
        <v>22</v>
      </c>
      <c r="S117" s="86">
        <v>26</v>
      </c>
      <c r="T117" s="86">
        <v>8</v>
      </c>
      <c r="U117" s="86">
        <v>90</v>
      </c>
      <c r="V117" s="86">
        <v>41</v>
      </c>
      <c r="W117" s="86">
        <v>3</v>
      </c>
      <c r="X117" s="86">
        <v>15</v>
      </c>
      <c r="Y117" s="86">
        <v>3</v>
      </c>
      <c r="Z117" s="86">
        <v>47</v>
      </c>
      <c r="AA117" s="86">
        <v>74</v>
      </c>
      <c r="AB117" s="86">
        <v>104</v>
      </c>
      <c r="AC117" s="86">
        <v>40</v>
      </c>
      <c r="AD117" s="86">
        <v>4</v>
      </c>
      <c r="AE117" s="86">
        <v>83</v>
      </c>
      <c r="AF117" s="86">
        <v>6</v>
      </c>
      <c r="AG117" s="86">
        <v>30</v>
      </c>
      <c r="AH117" s="86">
        <v>54</v>
      </c>
      <c r="AI117" s="86">
        <v>89</v>
      </c>
      <c r="AJ117" s="86">
        <v>72</v>
      </c>
      <c r="AK117" s="86">
        <v>17</v>
      </c>
      <c r="AL117" s="86">
        <v>3</v>
      </c>
      <c r="AM117" s="86">
        <v>13</v>
      </c>
      <c r="AN117" s="86">
        <v>26</v>
      </c>
      <c r="AO117" s="86">
        <v>33</v>
      </c>
      <c r="AP117" s="118">
        <v>12</v>
      </c>
    </row>
    <row r="118" spans="1:42" ht="13" x14ac:dyDescent="0.3">
      <c r="A118" s="10">
        <v>1802</v>
      </c>
      <c r="B118" s="11" t="s">
        <v>251</v>
      </c>
      <c r="C118" s="492">
        <v>766</v>
      </c>
      <c r="D118" s="95">
        <v>79</v>
      </c>
      <c r="E118" s="63">
        <f t="shared" si="1"/>
        <v>0.10313315926892951</v>
      </c>
      <c r="F118" s="86">
        <v>23</v>
      </c>
      <c r="G118" s="118">
        <v>53</v>
      </c>
      <c r="H118" s="86">
        <v>7</v>
      </c>
      <c r="I118" s="86">
        <v>1</v>
      </c>
      <c r="J118" s="86">
        <v>2</v>
      </c>
      <c r="K118" s="86">
        <v>18</v>
      </c>
      <c r="L118" s="86">
        <v>12</v>
      </c>
      <c r="M118" s="86">
        <v>27</v>
      </c>
      <c r="N118" s="86">
        <v>5</v>
      </c>
      <c r="O118" s="86">
        <v>5</v>
      </c>
      <c r="P118" s="86">
        <v>1</v>
      </c>
      <c r="Q118" s="86">
        <v>19</v>
      </c>
      <c r="R118" s="86">
        <v>7</v>
      </c>
      <c r="S118" s="86">
        <v>12</v>
      </c>
      <c r="T118" s="86">
        <v>7</v>
      </c>
      <c r="U118" s="86">
        <v>37</v>
      </c>
      <c r="V118" s="86">
        <v>11</v>
      </c>
      <c r="W118" s="86">
        <v>2</v>
      </c>
      <c r="X118" s="86">
        <v>3</v>
      </c>
      <c r="Y118" s="86">
        <v>5</v>
      </c>
      <c r="Z118" s="86">
        <v>23</v>
      </c>
      <c r="AA118" s="86">
        <v>35</v>
      </c>
      <c r="AB118" s="86">
        <v>42</v>
      </c>
      <c r="AC118" s="86">
        <v>17</v>
      </c>
      <c r="AD118" s="86">
        <v>2</v>
      </c>
      <c r="AE118" s="86">
        <v>35</v>
      </c>
      <c r="AF118" s="86">
        <v>2</v>
      </c>
      <c r="AG118" s="86">
        <v>22</v>
      </c>
      <c r="AH118" s="86">
        <v>23</v>
      </c>
      <c r="AI118" s="86">
        <v>46</v>
      </c>
      <c r="AJ118" s="86">
        <v>36</v>
      </c>
      <c r="AK118" s="86">
        <v>14</v>
      </c>
      <c r="AL118" s="86">
        <v>0</v>
      </c>
      <c r="AM118" s="86">
        <v>11</v>
      </c>
      <c r="AN118" s="86">
        <v>11</v>
      </c>
      <c r="AO118" s="86">
        <v>14</v>
      </c>
      <c r="AP118" s="118">
        <v>6</v>
      </c>
    </row>
    <row r="119" spans="1:42" ht="13" x14ac:dyDescent="0.3">
      <c r="A119" s="10">
        <v>1901</v>
      </c>
      <c r="B119" s="11" t="s">
        <v>252</v>
      </c>
      <c r="C119" s="492">
        <v>978</v>
      </c>
      <c r="D119" s="95">
        <v>242</v>
      </c>
      <c r="E119" s="63">
        <f t="shared" si="1"/>
        <v>0.2474437627811861</v>
      </c>
      <c r="F119" s="119">
        <v>146</v>
      </c>
      <c r="G119" s="114">
        <v>89</v>
      </c>
      <c r="H119" s="119">
        <v>9</v>
      </c>
      <c r="I119" s="119">
        <v>107</v>
      </c>
      <c r="J119" s="119">
        <v>10</v>
      </c>
      <c r="K119" s="119">
        <v>17</v>
      </c>
      <c r="L119" s="119">
        <v>59</v>
      </c>
      <c r="M119" s="119">
        <v>36</v>
      </c>
      <c r="N119" s="119">
        <v>86</v>
      </c>
      <c r="O119" s="119">
        <v>64</v>
      </c>
      <c r="P119" s="119">
        <v>26</v>
      </c>
      <c r="Q119" s="119">
        <v>22</v>
      </c>
      <c r="R119" s="119">
        <v>135</v>
      </c>
      <c r="S119" s="119">
        <v>13</v>
      </c>
      <c r="T119" s="119">
        <v>32</v>
      </c>
      <c r="U119" s="119">
        <v>45</v>
      </c>
      <c r="V119" s="119">
        <v>7</v>
      </c>
      <c r="W119" s="119">
        <v>8</v>
      </c>
      <c r="X119" s="119">
        <v>17</v>
      </c>
      <c r="Y119" s="119">
        <v>5</v>
      </c>
      <c r="Z119" s="119">
        <v>47</v>
      </c>
      <c r="AA119" s="119">
        <v>57</v>
      </c>
      <c r="AB119" s="119">
        <v>59</v>
      </c>
      <c r="AC119" s="119">
        <v>150</v>
      </c>
      <c r="AD119" s="119">
        <v>13</v>
      </c>
      <c r="AE119" s="119">
        <v>83</v>
      </c>
      <c r="AF119" s="119">
        <v>16</v>
      </c>
      <c r="AG119" s="119">
        <v>12</v>
      </c>
      <c r="AH119" s="119">
        <v>43</v>
      </c>
      <c r="AI119" s="119">
        <v>43</v>
      </c>
      <c r="AJ119" s="119">
        <v>50</v>
      </c>
      <c r="AK119" s="119">
        <v>8</v>
      </c>
      <c r="AL119" s="119">
        <v>6</v>
      </c>
      <c r="AM119" s="119">
        <v>17</v>
      </c>
      <c r="AN119" s="119">
        <v>143</v>
      </c>
      <c r="AO119" s="119">
        <v>54</v>
      </c>
      <c r="AP119" s="114">
        <v>27</v>
      </c>
    </row>
    <row r="120" spans="1:42" ht="13" x14ac:dyDescent="0.3">
      <c r="A120" s="10">
        <v>1902</v>
      </c>
      <c r="B120" s="11" t="s">
        <v>253</v>
      </c>
      <c r="C120" s="492">
        <v>1278</v>
      </c>
      <c r="D120" s="95">
        <v>421</v>
      </c>
      <c r="E120" s="63">
        <f t="shared" si="1"/>
        <v>0.32942097026604067</v>
      </c>
      <c r="F120" s="119">
        <v>284</v>
      </c>
      <c r="G120" s="114">
        <v>129</v>
      </c>
      <c r="H120" s="119">
        <v>7</v>
      </c>
      <c r="I120" s="119">
        <v>198</v>
      </c>
      <c r="J120" s="119">
        <v>30</v>
      </c>
      <c r="K120" s="119">
        <v>21</v>
      </c>
      <c r="L120" s="119">
        <v>98</v>
      </c>
      <c r="M120" s="119">
        <v>48</v>
      </c>
      <c r="N120" s="119">
        <v>188</v>
      </c>
      <c r="O120" s="119">
        <v>132</v>
      </c>
      <c r="P120" s="119">
        <v>44</v>
      </c>
      <c r="Q120" s="119">
        <v>39</v>
      </c>
      <c r="R120" s="119">
        <v>234</v>
      </c>
      <c r="S120" s="119">
        <v>49</v>
      </c>
      <c r="T120" s="119">
        <v>61</v>
      </c>
      <c r="U120" s="119">
        <v>65</v>
      </c>
      <c r="V120" s="119">
        <v>16</v>
      </c>
      <c r="W120" s="119">
        <v>22</v>
      </c>
      <c r="X120" s="119">
        <v>25</v>
      </c>
      <c r="Y120" s="119">
        <v>8</v>
      </c>
      <c r="Z120" s="119">
        <v>82</v>
      </c>
      <c r="AA120" s="119">
        <v>95</v>
      </c>
      <c r="AB120" s="119">
        <v>89</v>
      </c>
      <c r="AC120" s="119">
        <v>265</v>
      </c>
      <c r="AD120" s="119">
        <v>28</v>
      </c>
      <c r="AE120" s="119">
        <v>120</v>
      </c>
      <c r="AF120" s="119">
        <v>20</v>
      </c>
      <c r="AG120" s="119">
        <v>17</v>
      </c>
      <c r="AH120" s="119">
        <v>72</v>
      </c>
      <c r="AI120" s="119">
        <v>65</v>
      </c>
      <c r="AJ120" s="119">
        <v>83</v>
      </c>
      <c r="AK120" s="119">
        <v>15</v>
      </c>
      <c r="AL120" s="119">
        <v>16</v>
      </c>
      <c r="AM120" s="119">
        <v>48</v>
      </c>
      <c r="AN120" s="119">
        <v>263</v>
      </c>
      <c r="AO120" s="119">
        <v>127</v>
      </c>
      <c r="AP120" s="114">
        <v>50</v>
      </c>
    </row>
    <row r="121" spans="1:42" ht="13" x14ac:dyDescent="0.3">
      <c r="A121" s="10">
        <v>1903</v>
      </c>
      <c r="B121" s="11" t="s">
        <v>254</v>
      </c>
      <c r="C121" s="492">
        <v>1274</v>
      </c>
      <c r="D121" s="95">
        <v>255</v>
      </c>
      <c r="E121" s="63">
        <f t="shared" si="1"/>
        <v>0.20015698587127159</v>
      </c>
      <c r="F121" s="119">
        <v>170</v>
      </c>
      <c r="G121" s="114">
        <v>79</v>
      </c>
      <c r="H121" s="119">
        <v>11</v>
      </c>
      <c r="I121" s="119">
        <v>123</v>
      </c>
      <c r="J121" s="119">
        <v>19</v>
      </c>
      <c r="K121" s="119">
        <v>20</v>
      </c>
      <c r="L121" s="119">
        <v>78</v>
      </c>
      <c r="M121" s="119">
        <v>45</v>
      </c>
      <c r="N121" s="119">
        <v>92</v>
      </c>
      <c r="O121" s="119">
        <v>52</v>
      </c>
      <c r="P121" s="119">
        <v>32</v>
      </c>
      <c r="Q121" s="119">
        <v>32</v>
      </c>
      <c r="R121" s="119">
        <v>114</v>
      </c>
      <c r="S121" s="119">
        <v>12</v>
      </c>
      <c r="T121" s="119">
        <v>42</v>
      </c>
      <c r="U121" s="119">
        <v>51</v>
      </c>
      <c r="V121" s="119">
        <v>12</v>
      </c>
      <c r="W121" s="119">
        <v>14</v>
      </c>
      <c r="X121" s="119">
        <v>21</v>
      </c>
      <c r="Y121" s="119">
        <v>6</v>
      </c>
      <c r="Z121" s="119">
        <v>64</v>
      </c>
      <c r="AA121" s="119">
        <v>52</v>
      </c>
      <c r="AB121" s="119">
        <v>59</v>
      </c>
      <c r="AC121" s="119">
        <v>157</v>
      </c>
      <c r="AD121" s="119">
        <v>23</v>
      </c>
      <c r="AE121" s="119">
        <v>75</v>
      </c>
      <c r="AF121" s="119">
        <v>13</v>
      </c>
      <c r="AG121" s="119">
        <v>9</v>
      </c>
      <c r="AH121" s="119">
        <v>33</v>
      </c>
      <c r="AI121" s="119">
        <v>38</v>
      </c>
      <c r="AJ121" s="119">
        <v>45</v>
      </c>
      <c r="AK121" s="119">
        <v>12</v>
      </c>
      <c r="AL121" s="119">
        <v>10</v>
      </c>
      <c r="AM121" s="119">
        <v>29</v>
      </c>
      <c r="AN121" s="119">
        <v>150</v>
      </c>
      <c r="AO121" s="119">
        <v>87</v>
      </c>
      <c r="AP121" s="114">
        <v>28</v>
      </c>
    </row>
    <row r="122" spans="1:42" ht="13" x14ac:dyDescent="0.3">
      <c r="A122" s="10">
        <v>1904</v>
      </c>
      <c r="B122" s="11" t="s">
        <v>255</v>
      </c>
      <c r="C122" s="492">
        <v>433</v>
      </c>
      <c r="D122" s="95">
        <v>26</v>
      </c>
      <c r="E122" s="63">
        <f t="shared" si="1"/>
        <v>6.0046189376443418E-2</v>
      </c>
      <c r="F122" s="86">
        <v>7</v>
      </c>
      <c r="G122" s="118">
        <v>18</v>
      </c>
      <c r="H122" s="86">
        <v>4</v>
      </c>
      <c r="I122" s="86">
        <v>5</v>
      </c>
      <c r="J122" s="86">
        <v>2</v>
      </c>
      <c r="K122" s="86">
        <v>9</v>
      </c>
      <c r="L122" s="86">
        <v>10</v>
      </c>
      <c r="M122" s="86">
        <v>5</v>
      </c>
      <c r="N122" s="86">
        <v>7</v>
      </c>
      <c r="O122" s="86">
        <v>2</v>
      </c>
      <c r="P122" s="86">
        <v>2</v>
      </c>
      <c r="Q122" s="86">
        <v>5</v>
      </c>
      <c r="R122" s="86">
        <v>7</v>
      </c>
      <c r="S122" s="86">
        <v>1</v>
      </c>
      <c r="T122" s="86">
        <v>1</v>
      </c>
      <c r="U122" s="86">
        <v>13</v>
      </c>
      <c r="V122" s="86">
        <v>4</v>
      </c>
      <c r="W122" s="86">
        <v>1</v>
      </c>
      <c r="X122" s="86">
        <v>4</v>
      </c>
      <c r="Y122" s="86">
        <v>2</v>
      </c>
      <c r="Z122" s="86">
        <v>8</v>
      </c>
      <c r="AA122" s="86">
        <v>8</v>
      </c>
      <c r="AB122" s="86">
        <v>16</v>
      </c>
      <c r="AC122" s="86">
        <v>6</v>
      </c>
      <c r="AD122" s="86">
        <v>2</v>
      </c>
      <c r="AE122" s="86">
        <v>12</v>
      </c>
      <c r="AF122" s="86">
        <v>6</v>
      </c>
      <c r="AG122" s="86">
        <v>6</v>
      </c>
      <c r="AH122" s="86">
        <v>9</v>
      </c>
      <c r="AI122" s="86">
        <v>12</v>
      </c>
      <c r="AJ122" s="86">
        <v>12</v>
      </c>
      <c r="AK122" s="86">
        <v>5</v>
      </c>
      <c r="AL122" s="86">
        <v>2</v>
      </c>
      <c r="AM122" s="86">
        <v>3</v>
      </c>
      <c r="AN122" s="86">
        <v>6</v>
      </c>
      <c r="AO122" s="86">
        <v>5</v>
      </c>
      <c r="AP122" s="118">
        <v>0</v>
      </c>
    </row>
    <row r="123" spans="1:42" ht="13" x14ac:dyDescent="0.3">
      <c r="A123" s="10">
        <v>2001</v>
      </c>
      <c r="B123" s="11" t="s">
        <v>256</v>
      </c>
      <c r="C123" s="492">
        <v>1230</v>
      </c>
      <c r="D123" s="95">
        <v>150</v>
      </c>
      <c r="E123" s="63">
        <f t="shared" si="1"/>
        <v>0.12195121951219512</v>
      </c>
      <c r="F123" s="119">
        <v>57</v>
      </c>
      <c r="G123" s="114">
        <v>90</v>
      </c>
      <c r="H123" s="119">
        <v>8</v>
      </c>
      <c r="I123" s="119">
        <v>33</v>
      </c>
      <c r="J123" s="119">
        <v>9</v>
      </c>
      <c r="K123" s="119">
        <v>24</v>
      </c>
      <c r="L123" s="119">
        <v>60</v>
      </c>
      <c r="M123" s="119">
        <v>35</v>
      </c>
      <c r="N123" s="119">
        <v>40</v>
      </c>
      <c r="O123" s="119">
        <v>21</v>
      </c>
      <c r="P123" s="119">
        <v>7</v>
      </c>
      <c r="Q123" s="119">
        <v>26</v>
      </c>
      <c r="R123" s="119">
        <v>46</v>
      </c>
      <c r="S123" s="119">
        <v>10</v>
      </c>
      <c r="T123" s="119">
        <v>12</v>
      </c>
      <c r="U123" s="119">
        <v>48</v>
      </c>
      <c r="V123" s="119">
        <v>11</v>
      </c>
      <c r="W123" s="119">
        <v>6</v>
      </c>
      <c r="X123" s="119">
        <v>17</v>
      </c>
      <c r="Y123" s="119">
        <v>3</v>
      </c>
      <c r="Z123" s="119">
        <v>44</v>
      </c>
      <c r="AA123" s="119">
        <v>52</v>
      </c>
      <c r="AB123" s="119">
        <v>64</v>
      </c>
      <c r="AC123" s="119">
        <v>61</v>
      </c>
      <c r="AD123" s="119">
        <v>6</v>
      </c>
      <c r="AE123" s="119">
        <v>65</v>
      </c>
      <c r="AF123" s="119">
        <v>8</v>
      </c>
      <c r="AG123" s="119">
        <v>13</v>
      </c>
      <c r="AH123" s="119">
        <v>45</v>
      </c>
      <c r="AI123" s="119">
        <v>52</v>
      </c>
      <c r="AJ123" s="119">
        <v>52</v>
      </c>
      <c r="AK123" s="119">
        <v>14</v>
      </c>
      <c r="AL123" s="119">
        <v>7</v>
      </c>
      <c r="AM123" s="119">
        <v>15</v>
      </c>
      <c r="AN123" s="119">
        <v>53</v>
      </c>
      <c r="AO123" s="119">
        <v>32</v>
      </c>
      <c r="AP123" s="114">
        <v>19</v>
      </c>
    </row>
    <row r="124" spans="1:42" ht="13" x14ac:dyDescent="0.3">
      <c r="A124" s="10">
        <v>2002</v>
      </c>
      <c r="B124" s="11" t="s">
        <v>257</v>
      </c>
      <c r="C124" s="492">
        <v>1064</v>
      </c>
      <c r="D124" s="95">
        <v>154</v>
      </c>
      <c r="E124" s="63">
        <f t="shared" si="1"/>
        <v>0.14473684210526316</v>
      </c>
      <c r="F124" s="119">
        <v>62</v>
      </c>
      <c r="G124" s="114">
        <v>81</v>
      </c>
      <c r="H124" s="119">
        <v>10</v>
      </c>
      <c r="I124" s="119">
        <v>47</v>
      </c>
      <c r="J124" s="119">
        <v>16</v>
      </c>
      <c r="K124" s="119">
        <v>33</v>
      </c>
      <c r="L124" s="119">
        <v>57</v>
      </c>
      <c r="M124" s="119">
        <v>41</v>
      </c>
      <c r="N124" s="119">
        <v>39</v>
      </c>
      <c r="O124" s="119">
        <v>30</v>
      </c>
      <c r="P124" s="119">
        <v>10</v>
      </c>
      <c r="Q124" s="119">
        <v>30</v>
      </c>
      <c r="R124" s="119">
        <v>50</v>
      </c>
      <c r="S124" s="119">
        <v>9</v>
      </c>
      <c r="T124" s="119">
        <v>25</v>
      </c>
      <c r="U124" s="119">
        <v>63</v>
      </c>
      <c r="V124" s="119">
        <v>9</v>
      </c>
      <c r="W124" s="119">
        <v>14</v>
      </c>
      <c r="X124" s="119">
        <v>23</v>
      </c>
      <c r="Y124" s="119">
        <v>6</v>
      </c>
      <c r="Z124" s="119">
        <v>43</v>
      </c>
      <c r="AA124" s="119">
        <v>44</v>
      </c>
      <c r="AB124" s="119">
        <v>59</v>
      </c>
      <c r="AC124" s="119">
        <v>57</v>
      </c>
      <c r="AD124" s="119">
        <v>10</v>
      </c>
      <c r="AE124" s="119">
        <v>66</v>
      </c>
      <c r="AF124" s="119">
        <v>12</v>
      </c>
      <c r="AG124" s="119">
        <v>14</v>
      </c>
      <c r="AH124" s="119">
        <v>34</v>
      </c>
      <c r="AI124" s="119">
        <v>55</v>
      </c>
      <c r="AJ124" s="119">
        <v>50</v>
      </c>
      <c r="AK124" s="119">
        <v>14</v>
      </c>
      <c r="AL124" s="119">
        <v>6</v>
      </c>
      <c r="AM124" s="119">
        <v>25</v>
      </c>
      <c r="AN124" s="119">
        <v>54</v>
      </c>
      <c r="AO124" s="119">
        <v>33</v>
      </c>
      <c r="AP124" s="114">
        <v>12</v>
      </c>
    </row>
    <row r="125" spans="1:42" ht="13" x14ac:dyDescent="0.3">
      <c r="A125" s="10">
        <v>2003</v>
      </c>
      <c r="B125" s="11" t="s">
        <v>258</v>
      </c>
      <c r="C125" s="492">
        <v>1511</v>
      </c>
      <c r="D125" s="95">
        <v>338</v>
      </c>
      <c r="E125" s="63">
        <f t="shared" si="1"/>
        <v>0.22369291859695567</v>
      </c>
      <c r="F125" s="119">
        <v>145</v>
      </c>
      <c r="G125" s="114">
        <v>186</v>
      </c>
      <c r="H125" s="119">
        <v>18</v>
      </c>
      <c r="I125" s="119">
        <v>87</v>
      </c>
      <c r="J125" s="119">
        <v>34</v>
      </c>
      <c r="K125" s="119">
        <v>33</v>
      </c>
      <c r="L125" s="119">
        <v>178</v>
      </c>
      <c r="M125" s="119">
        <v>93</v>
      </c>
      <c r="N125" s="119">
        <v>103</v>
      </c>
      <c r="O125" s="119">
        <v>67</v>
      </c>
      <c r="P125" s="119">
        <v>24</v>
      </c>
      <c r="Q125" s="119">
        <v>64</v>
      </c>
      <c r="R125" s="119">
        <v>101</v>
      </c>
      <c r="S125" s="119">
        <v>12</v>
      </c>
      <c r="T125" s="119">
        <v>44</v>
      </c>
      <c r="U125" s="119">
        <v>137</v>
      </c>
      <c r="V125" s="119">
        <v>7</v>
      </c>
      <c r="W125" s="119">
        <v>13</v>
      </c>
      <c r="X125" s="119">
        <v>38</v>
      </c>
      <c r="Y125" s="119">
        <v>15</v>
      </c>
      <c r="Z125" s="119">
        <v>118</v>
      </c>
      <c r="AA125" s="119">
        <v>111</v>
      </c>
      <c r="AB125" s="119">
        <v>151</v>
      </c>
      <c r="AC125" s="119">
        <v>124</v>
      </c>
      <c r="AD125" s="119">
        <v>23</v>
      </c>
      <c r="AE125" s="119">
        <v>152</v>
      </c>
      <c r="AF125" s="119">
        <v>25</v>
      </c>
      <c r="AG125" s="119">
        <v>10</v>
      </c>
      <c r="AH125" s="119">
        <v>96</v>
      </c>
      <c r="AI125" s="119">
        <v>126</v>
      </c>
      <c r="AJ125" s="119">
        <v>127</v>
      </c>
      <c r="AK125" s="119">
        <v>11</v>
      </c>
      <c r="AL125" s="119">
        <v>23</v>
      </c>
      <c r="AM125" s="119">
        <v>37</v>
      </c>
      <c r="AN125" s="119">
        <v>146</v>
      </c>
      <c r="AO125" s="119">
        <v>85</v>
      </c>
      <c r="AP125" s="114">
        <v>28</v>
      </c>
    </row>
    <row r="126" spans="1:42" ht="13" x14ac:dyDescent="0.3">
      <c r="A126" s="10">
        <v>2004</v>
      </c>
      <c r="B126" s="11" t="s">
        <v>259</v>
      </c>
      <c r="C126" s="492">
        <v>1431</v>
      </c>
      <c r="D126" s="95">
        <v>281</v>
      </c>
      <c r="E126" s="63">
        <f t="shared" si="1"/>
        <v>0.19636617749825297</v>
      </c>
      <c r="F126" s="119">
        <v>102</v>
      </c>
      <c r="G126" s="114">
        <v>173</v>
      </c>
      <c r="H126" s="119">
        <v>14</v>
      </c>
      <c r="I126" s="119">
        <v>55</v>
      </c>
      <c r="J126" s="119">
        <v>31</v>
      </c>
      <c r="K126" s="119">
        <v>39</v>
      </c>
      <c r="L126" s="119">
        <v>153</v>
      </c>
      <c r="M126" s="119">
        <v>68</v>
      </c>
      <c r="N126" s="119">
        <v>94</v>
      </c>
      <c r="O126" s="119">
        <v>68</v>
      </c>
      <c r="P126" s="119">
        <v>20</v>
      </c>
      <c r="Q126" s="119">
        <v>45</v>
      </c>
      <c r="R126" s="119">
        <v>69</v>
      </c>
      <c r="S126" s="119">
        <v>24</v>
      </c>
      <c r="T126" s="119">
        <v>19</v>
      </c>
      <c r="U126" s="119">
        <v>113</v>
      </c>
      <c r="V126" s="119">
        <v>12</v>
      </c>
      <c r="W126" s="119">
        <v>4</v>
      </c>
      <c r="X126" s="119">
        <v>34</v>
      </c>
      <c r="Y126" s="119">
        <v>13</v>
      </c>
      <c r="Z126" s="119">
        <v>93</v>
      </c>
      <c r="AA126" s="119">
        <v>102</v>
      </c>
      <c r="AB126" s="119">
        <v>133</v>
      </c>
      <c r="AC126" s="119">
        <v>93</v>
      </c>
      <c r="AD126" s="119">
        <v>13</v>
      </c>
      <c r="AE126" s="119">
        <v>152</v>
      </c>
      <c r="AF126" s="119">
        <v>9</v>
      </c>
      <c r="AG126" s="119">
        <v>9</v>
      </c>
      <c r="AH126" s="119">
        <v>79</v>
      </c>
      <c r="AI126" s="119">
        <v>116</v>
      </c>
      <c r="AJ126" s="119">
        <v>108</v>
      </c>
      <c r="AK126" s="119">
        <v>20</v>
      </c>
      <c r="AL126" s="119">
        <v>6</v>
      </c>
      <c r="AM126" s="119">
        <v>22</v>
      </c>
      <c r="AN126" s="119">
        <v>98</v>
      </c>
      <c r="AO126" s="119">
        <v>78</v>
      </c>
      <c r="AP126" s="114">
        <v>27</v>
      </c>
    </row>
    <row r="127" spans="1:42" ht="13" x14ac:dyDescent="0.3">
      <c r="A127" s="10">
        <v>2005</v>
      </c>
      <c r="B127" s="11" t="s">
        <v>753</v>
      </c>
      <c r="C127" s="492">
        <v>1113</v>
      </c>
      <c r="D127" s="95">
        <v>87</v>
      </c>
      <c r="E127" s="63">
        <f t="shared" si="1"/>
        <v>7.8167115902964962E-2</v>
      </c>
      <c r="F127" s="119">
        <v>44</v>
      </c>
      <c r="G127" s="114">
        <v>42</v>
      </c>
      <c r="H127" s="119">
        <v>6</v>
      </c>
      <c r="I127" s="119">
        <v>25</v>
      </c>
      <c r="J127" s="119">
        <v>6</v>
      </c>
      <c r="K127" s="119">
        <v>6</v>
      </c>
      <c r="L127" s="119">
        <v>38</v>
      </c>
      <c r="M127" s="119">
        <v>20</v>
      </c>
      <c r="N127" s="119">
        <v>15</v>
      </c>
      <c r="O127" s="119">
        <v>16</v>
      </c>
      <c r="P127" s="119">
        <v>8</v>
      </c>
      <c r="Q127" s="119">
        <v>9</v>
      </c>
      <c r="R127" s="119">
        <v>20</v>
      </c>
      <c r="S127" s="119">
        <v>7</v>
      </c>
      <c r="T127" s="119">
        <v>7</v>
      </c>
      <c r="U127" s="119">
        <v>29</v>
      </c>
      <c r="V127" s="119">
        <v>3</v>
      </c>
      <c r="W127" s="119">
        <v>3</v>
      </c>
      <c r="X127" s="119">
        <v>6</v>
      </c>
      <c r="Y127" s="119">
        <v>6</v>
      </c>
      <c r="Z127" s="119">
        <v>33</v>
      </c>
      <c r="AA127" s="119">
        <v>36</v>
      </c>
      <c r="AB127" s="119">
        <v>39</v>
      </c>
      <c r="AC127" s="119">
        <v>33</v>
      </c>
      <c r="AD127" s="119">
        <v>7</v>
      </c>
      <c r="AE127" s="119">
        <v>38</v>
      </c>
      <c r="AF127" s="119">
        <v>10</v>
      </c>
      <c r="AG127" s="119">
        <v>7</v>
      </c>
      <c r="AH127" s="119">
        <v>26</v>
      </c>
      <c r="AI127" s="119">
        <v>37</v>
      </c>
      <c r="AJ127" s="119">
        <v>34</v>
      </c>
      <c r="AK127" s="119">
        <v>4</v>
      </c>
      <c r="AL127" s="119">
        <v>5</v>
      </c>
      <c r="AM127" s="119">
        <v>7</v>
      </c>
      <c r="AN127" s="119">
        <v>37</v>
      </c>
      <c r="AO127" s="119">
        <v>21</v>
      </c>
      <c r="AP127" s="114">
        <v>11</v>
      </c>
    </row>
    <row r="128" spans="1:42" ht="13" x14ac:dyDescent="0.3">
      <c r="A128" s="10">
        <v>2101</v>
      </c>
      <c r="B128" s="11" t="s">
        <v>260</v>
      </c>
      <c r="C128" s="492">
        <v>583</v>
      </c>
      <c r="D128" s="95">
        <v>92</v>
      </c>
      <c r="E128" s="63">
        <f t="shared" si="1"/>
        <v>0.15780445969125215</v>
      </c>
      <c r="F128" s="119">
        <v>34</v>
      </c>
      <c r="G128" s="114">
        <v>54</v>
      </c>
      <c r="H128" s="119">
        <v>7</v>
      </c>
      <c r="I128" s="119">
        <v>15</v>
      </c>
      <c r="J128" s="119">
        <v>6</v>
      </c>
      <c r="K128" s="119">
        <v>21</v>
      </c>
      <c r="L128" s="119">
        <v>23</v>
      </c>
      <c r="M128" s="119">
        <v>23</v>
      </c>
      <c r="N128" s="119">
        <v>25</v>
      </c>
      <c r="O128" s="119">
        <v>12</v>
      </c>
      <c r="P128" s="119">
        <v>6</v>
      </c>
      <c r="Q128" s="119">
        <v>18</v>
      </c>
      <c r="R128" s="119">
        <v>12</v>
      </c>
      <c r="S128" s="119">
        <v>4</v>
      </c>
      <c r="T128" s="119">
        <v>3</v>
      </c>
      <c r="U128" s="119">
        <v>34</v>
      </c>
      <c r="V128" s="119">
        <v>8</v>
      </c>
      <c r="W128" s="119">
        <v>5</v>
      </c>
      <c r="X128" s="119">
        <v>4</v>
      </c>
      <c r="Y128" s="119">
        <v>2</v>
      </c>
      <c r="Z128" s="119">
        <v>27</v>
      </c>
      <c r="AA128" s="119">
        <v>34</v>
      </c>
      <c r="AB128" s="119">
        <v>48</v>
      </c>
      <c r="AC128" s="119">
        <v>27</v>
      </c>
      <c r="AD128" s="119">
        <v>14</v>
      </c>
      <c r="AE128" s="119">
        <v>43</v>
      </c>
      <c r="AF128" s="119">
        <v>5</v>
      </c>
      <c r="AG128" s="119">
        <v>14</v>
      </c>
      <c r="AH128" s="119">
        <v>30</v>
      </c>
      <c r="AI128" s="119">
        <v>42</v>
      </c>
      <c r="AJ128" s="119">
        <v>33</v>
      </c>
      <c r="AK128" s="119">
        <v>19</v>
      </c>
      <c r="AL128" s="119">
        <v>4</v>
      </c>
      <c r="AM128" s="119">
        <v>12</v>
      </c>
      <c r="AN128" s="119">
        <v>22</v>
      </c>
      <c r="AO128" s="119">
        <v>29</v>
      </c>
      <c r="AP128" s="114">
        <v>13</v>
      </c>
    </row>
    <row r="129" spans="1:42" ht="13" x14ac:dyDescent="0.3">
      <c r="A129" s="10">
        <v>2102</v>
      </c>
      <c r="B129" s="11" t="s">
        <v>261</v>
      </c>
      <c r="C129" s="492">
        <v>862</v>
      </c>
      <c r="D129" s="95">
        <v>70</v>
      </c>
      <c r="E129" s="63">
        <f t="shared" si="1"/>
        <v>8.1206496519721574E-2</v>
      </c>
      <c r="F129" s="86">
        <v>17</v>
      </c>
      <c r="G129" s="118">
        <v>49</v>
      </c>
      <c r="H129" s="86">
        <v>4</v>
      </c>
      <c r="I129" s="86">
        <v>10</v>
      </c>
      <c r="J129" s="86">
        <v>2</v>
      </c>
      <c r="K129" s="86">
        <v>13</v>
      </c>
      <c r="L129" s="86">
        <v>28</v>
      </c>
      <c r="M129" s="86">
        <v>19</v>
      </c>
      <c r="N129" s="86">
        <v>16</v>
      </c>
      <c r="O129" s="86">
        <v>10</v>
      </c>
      <c r="P129" s="86">
        <v>2</v>
      </c>
      <c r="Q129" s="86">
        <v>24</v>
      </c>
      <c r="R129" s="86">
        <v>19</v>
      </c>
      <c r="S129" s="86">
        <v>3</v>
      </c>
      <c r="T129" s="86">
        <v>3</v>
      </c>
      <c r="U129" s="86">
        <v>36</v>
      </c>
      <c r="V129" s="86">
        <v>4</v>
      </c>
      <c r="W129" s="86">
        <v>5</v>
      </c>
      <c r="X129" s="86">
        <v>4</v>
      </c>
      <c r="Y129" s="86">
        <v>1</v>
      </c>
      <c r="Z129" s="86">
        <v>25</v>
      </c>
      <c r="AA129" s="86">
        <v>20</v>
      </c>
      <c r="AB129" s="86">
        <v>42</v>
      </c>
      <c r="AC129" s="86">
        <v>19</v>
      </c>
      <c r="AD129" s="86">
        <v>2</v>
      </c>
      <c r="AE129" s="86">
        <v>39</v>
      </c>
      <c r="AF129" s="86">
        <v>3</v>
      </c>
      <c r="AG129" s="86">
        <v>10</v>
      </c>
      <c r="AH129" s="86">
        <v>23</v>
      </c>
      <c r="AI129" s="86">
        <v>36</v>
      </c>
      <c r="AJ129" s="86">
        <v>35</v>
      </c>
      <c r="AK129" s="86">
        <v>11</v>
      </c>
      <c r="AL129" s="86">
        <v>3</v>
      </c>
      <c r="AM129" s="86">
        <v>3</v>
      </c>
      <c r="AN129" s="86">
        <v>17</v>
      </c>
      <c r="AO129" s="86">
        <v>17</v>
      </c>
      <c r="AP129" s="118">
        <v>7</v>
      </c>
    </row>
    <row r="130" spans="1:42" ht="13" x14ac:dyDescent="0.3">
      <c r="A130" s="10">
        <v>2103</v>
      </c>
      <c r="B130" s="11" t="s">
        <v>262</v>
      </c>
      <c r="C130" s="492">
        <v>1123</v>
      </c>
      <c r="D130" s="95">
        <v>117</v>
      </c>
      <c r="E130" s="63">
        <f t="shared" si="1"/>
        <v>0.10418521816562779</v>
      </c>
      <c r="F130" s="119">
        <v>44</v>
      </c>
      <c r="G130" s="114">
        <v>70</v>
      </c>
      <c r="H130" s="119">
        <v>6</v>
      </c>
      <c r="I130" s="119">
        <v>24</v>
      </c>
      <c r="J130" s="119">
        <v>5</v>
      </c>
      <c r="K130" s="119">
        <v>18</v>
      </c>
      <c r="L130" s="119">
        <v>36</v>
      </c>
      <c r="M130" s="119">
        <v>44</v>
      </c>
      <c r="N130" s="119">
        <v>24</v>
      </c>
      <c r="O130" s="119">
        <v>14</v>
      </c>
      <c r="P130" s="119">
        <v>7</v>
      </c>
      <c r="Q130" s="119">
        <v>34</v>
      </c>
      <c r="R130" s="119">
        <v>27</v>
      </c>
      <c r="S130" s="119">
        <v>10</v>
      </c>
      <c r="T130" s="119">
        <v>5</v>
      </c>
      <c r="U130" s="119">
        <v>54</v>
      </c>
      <c r="V130" s="119">
        <v>11</v>
      </c>
      <c r="W130" s="119">
        <v>2</v>
      </c>
      <c r="X130" s="119">
        <v>6</v>
      </c>
      <c r="Y130" s="119">
        <v>1</v>
      </c>
      <c r="Z130" s="119">
        <v>36</v>
      </c>
      <c r="AA130" s="119">
        <v>41</v>
      </c>
      <c r="AB130" s="119">
        <v>59</v>
      </c>
      <c r="AC130" s="119">
        <v>42</v>
      </c>
      <c r="AD130" s="119">
        <v>10</v>
      </c>
      <c r="AE130" s="119">
        <v>60</v>
      </c>
      <c r="AF130" s="119">
        <v>5</v>
      </c>
      <c r="AG130" s="119">
        <v>15</v>
      </c>
      <c r="AH130" s="119">
        <v>27</v>
      </c>
      <c r="AI130" s="119">
        <v>61</v>
      </c>
      <c r="AJ130" s="119">
        <v>57</v>
      </c>
      <c r="AK130" s="119">
        <v>10</v>
      </c>
      <c r="AL130" s="119">
        <v>2</v>
      </c>
      <c r="AM130" s="119">
        <v>8</v>
      </c>
      <c r="AN130" s="119">
        <v>34</v>
      </c>
      <c r="AO130" s="119">
        <v>43</v>
      </c>
      <c r="AP130" s="114">
        <v>13</v>
      </c>
    </row>
    <row r="131" spans="1:42" ht="13" x14ac:dyDescent="0.3">
      <c r="A131" s="10">
        <v>2104</v>
      </c>
      <c r="B131" s="11" t="s">
        <v>263</v>
      </c>
      <c r="C131" s="492">
        <v>905</v>
      </c>
      <c r="D131" s="95">
        <v>123</v>
      </c>
      <c r="E131" s="63">
        <f t="shared" si="1"/>
        <v>0.13591160220994475</v>
      </c>
      <c r="F131" s="119">
        <v>57</v>
      </c>
      <c r="G131" s="114">
        <v>64</v>
      </c>
      <c r="H131" s="119">
        <v>10</v>
      </c>
      <c r="I131" s="119">
        <v>43</v>
      </c>
      <c r="J131" s="119">
        <v>9</v>
      </c>
      <c r="K131" s="119">
        <v>17</v>
      </c>
      <c r="L131" s="119">
        <v>45</v>
      </c>
      <c r="M131" s="119">
        <v>25</v>
      </c>
      <c r="N131" s="119">
        <v>41</v>
      </c>
      <c r="O131" s="119">
        <v>20</v>
      </c>
      <c r="P131" s="119">
        <v>7</v>
      </c>
      <c r="Q131" s="119">
        <v>21</v>
      </c>
      <c r="R131" s="119">
        <v>38</v>
      </c>
      <c r="S131" s="119">
        <v>13</v>
      </c>
      <c r="T131" s="119">
        <v>13</v>
      </c>
      <c r="U131" s="119">
        <v>45</v>
      </c>
      <c r="V131" s="119">
        <v>11</v>
      </c>
      <c r="W131" s="119">
        <v>2</v>
      </c>
      <c r="X131" s="119">
        <v>12</v>
      </c>
      <c r="Y131" s="119">
        <v>3</v>
      </c>
      <c r="Z131" s="119">
        <v>37</v>
      </c>
      <c r="AA131" s="119">
        <v>50</v>
      </c>
      <c r="AB131" s="119">
        <v>54</v>
      </c>
      <c r="AC131" s="119">
        <v>45</v>
      </c>
      <c r="AD131" s="119">
        <v>10</v>
      </c>
      <c r="AE131" s="119">
        <v>60</v>
      </c>
      <c r="AF131" s="119">
        <v>8</v>
      </c>
      <c r="AG131" s="119">
        <v>14</v>
      </c>
      <c r="AH131" s="119">
        <v>38</v>
      </c>
      <c r="AI131" s="119">
        <v>52</v>
      </c>
      <c r="AJ131" s="119">
        <v>49</v>
      </c>
      <c r="AK131" s="119">
        <v>11</v>
      </c>
      <c r="AL131" s="119">
        <v>6</v>
      </c>
      <c r="AM131" s="119">
        <v>16</v>
      </c>
      <c r="AN131" s="119">
        <v>46</v>
      </c>
      <c r="AO131" s="119">
        <v>33</v>
      </c>
      <c r="AP131" s="114">
        <v>15</v>
      </c>
    </row>
    <row r="132" spans="1:42" ht="13" x14ac:dyDescent="0.3">
      <c r="A132" s="10">
        <v>2105</v>
      </c>
      <c r="B132" s="11" t="s">
        <v>754</v>
      </c>
      <c r="C132" s="492">
        <v>804</v>
      </c>
      <c r="D132" s="95">
        <v>88</v>
      </c>
      <c r="E132" s="63">
        <f t="shared" si="1"/>
        <v>0.10945273631840796</v>
      </c>
      <c r="F132" s="86">
        <v>22</v>
      </c>
      <c r="G132" s="118">
        <v>65</v>
      </c>
      <c r="H132" s="86">
        <v>4</v>
      </c>
      <c r="I132" s="86">
        <v>3</v>
      </c>
      <c r="J132" s="86">
        <v>2</v>
      </c>
      <c r="K132" s="86">
        <v>26</v>
      </c>
      <c r="L132" s="86">
        <v>43</v>
      </c>
      <c r="M132" s="86">
        <v>27</v>
      </c>
      <c r="N132" s="86">
        <v>10</v>
      </c>
      <c r="O132" s="86">
        <v>5</v>
      </c>
      <c r="P132" s="86">
        <v>0</v>
      </c>
      <c r="Q132" s="86">
        <v>12</v>
      </c>
      <c r="R132" s="86">
        <v>4</v>
      </c>
      <c r="S132" s="86">
        <v>3</v>
      </c>
      <c r="T132" s="86">
        <v>3</v>
      </c>
      <c r="U132" s="86">
        <v>55</v>
      </c>
      <c r="V132" s="86">
        <v>5</v>
      </c>
      <c r="W132" s="86">
        <v>0</v>
      </c>
      <c r="X132" s="86">
        <v>4</v>
      </c>
      <c r="Y132" s="86">
        <v>0</v>
      </c>
      <c r="Z132" s="86">
        <v>35</v>
      </c>
      <c r="AA132" s="86">
        <v>47</v>
      </c>
      <c r="AB132" s="86">
        <v>60</v>
      </c>
      <c r="AC132" s="86">
        <v>14</v>
      </c>
      <c r="AD132" s="86">
        <v>0</v>
      </c>
      <c r="AE132" s="86">
        <v>60</v>
      </c>
      <c r="AF132" s="86">
        <v>0</v>
      </c>
      <c r="AG132" s="86">
        <v>20</v>
      </c>
      <c r="AH132" s="86">
        <v>45</v>
      </c>
      <c r="AI132" s="86">
        <v>57</v>
      </c>
      <c r="AJ132" s="86">
        <v>58</v>
      </c>
      <c r="AK132" s="86">
        <v>14</v>
      </c>
      <c r="AL132" s="86">
        <v>2</v>
      </c>
      <c r="AM132" s="86">
        <v>9</v>
      </c>
      <c r="AN132" s="86">
        <v>9</v>
      </c>
      <c r="AO132" s="86">
        <v>12</v>
      </c>
      <c r="AP132" s="118">
        <v>9</v>
      </c>
    </row>
    <row r="133" spans="1:42" ht="13" x14ac:dyDescent="0.3">
      <c r="A133" s="10">
        <v>2201</v>
      </c>
      <c r="B133" s="11" t="s">
        <v>264</v>
      </c>
      <c r="C133" s="492">
        <v>1412</v>
      </c>
      <c r="D133" s="95">
        <v>409</v>
      </c>
      <c r="E133" s="63">
        <f t="shared" si="1"/>
        <v>0.28966005665722377</v>
      </c>
      <c r="F133" s="119">
        <v>67</v>
      </c>
      <c r="G133" s="118">
        <v>332</v>
      </c>
      <c r="H133" s="119">
        <v>44</v>
      </c>
      <c r="I133" s="119">
        <v>26</v>
      </c>
      <c r="J133" s="119">
        <v>68</v>
      </c>
      <c r="K133" s="119">
        <v>93</v>
      </c>
      <c r="L133" s="119">
        <v>169</v>
      </c>
      <c r="M133" s="119">
        <v>195</v>
      </c>
      <c r="N133" s="119">
        <v>73</v>
      </c>
      <c r="O133" s="119">
        <v>42</v>
      </c>
      <c r="P133" s="119">
        <v>18</v>
      </c>
      <c r="Q133" s="119">
        <v>134</v>
      </c>
      <c r="R133" s="119">
        <v>40</v>
      </c>
      <c r="S133" s="119">
        <v>28</v>
      </c>
      <c r="T133" s="119">
        <v>30</v>
      </c>
      <c r="U133" s="119">
        <v>264</v>
      </c>
      <c r="V133" s="119">
        <v>14</v>
      </c>
      <c r="W133" s="119">
        <v>13</v>
      </c>
      <c r="X133" s="119">
        <v>117</v>
      </c>
      <c r="Y133" s="119">
        <v>21</v>
      </c>
      <c r="Z133" s="119">
        <v>146</v>
      </c>
      <c r="AA133" s="119">
        <v>119</v>
      </c>
      <c r="AB133" s="119">
        <v>214</v>
      </c>
      <c r="AC133" s="119">
        <v>72</v>
      </c>
      <c r="AD133" s="119">
        <v>11</v>
      </c>
      <c r="AE133" s="119">
        <v>214</v>
      </c>
      <c r="AF133" s="119">
        <v>68</v>
      </c>
      <c r="AG133" s="119">
        <v>29</v>
      </c>
      <c r="AH133" s="119">
        <v>111</v>
      </c>
      <c r="AI133" s="119">
        <v>262</v>
      </c>
      <c r="AJ133" s="119">
        <v>226</v>
      </c>
      <c r="AK133" s="119">
        <v>42</v>
      </c>
      <c r="AL133" s="119">
        <v>34</v>
      </c>
      <c r="AM133" s="119">
        <v>59</v>
      </c>
      <c r="AN133" s="119">
        <v>57</v>
      </c>
      <c r="AO133" s="119">
        <v>81</v>
      </c>
      <c r="AP133" s="118">
        <v>45</v>
      </c>
    </row>
    <row r="134" spans="1:42" ht="13" x14ac:dyDescent="0.3">
      <c r="A134" s="10">
        <v>2202</v>
      </c>
      <c r="B134" s="11" t="s">
        <v>265</v>
      </c>
      <c r="C134" s="492">
        <v>1130</v>
      </c>
      <c r="D134" s="95">
        <v>185</v>
      </c>
      <c r="E134" s="63">
        <f t="shared" si="1"/>
        <v>0.16371681415929204</v>
      </c>
      <c r="F134" s="86">
        <v>45</v>
      </c>
      <c r="G134" s="118">
        <v>136</v>
      </c>
      <c r="H134" s="86">
        <v>25</v>
      </c>
      <c r="I134" s="86">
        <v>16</v>
      </c>
      <c r="J134" s="86">
        <v>16</v>
      </c>
      <c r="K134" s="86">
        <v>51</v>
      </c>
      <c r="L134" s="86">
        <v>66</v>
      </c>
      <c r="M134" s="86">
        <v>69</v>
      </c>
      <c r="N134" s="86">
        <v>33</v>
      </c>
      <c r="O134" s="86">
        <v>13</v>
      </c>
      <c r="P134" s="86">
        <v>11</v>
      </c>
      <c r="Q134" s="86">
        <v>38</v>
      </c>
      <c r="R134" s="86">
        <v>28</v>
      </c>
      <c r="S134" s="86">
        <v>16</v>
      </c>
      <c r="T134" s="86">
        <v>16</v>
      </c>
      <c r="U134" s="86">
        <v>111</v>
      </c>
      <c r="V134" s="86">
        <v>10</v>
      </c>
      <c r="W134" s="86">
        <v>6</v>
      </c>
      <c r="X134" s="86">
        <v>36</v>
      </c>
      <c r="Y134" s="86">
        <v>6</v>
      </c>
      <c r="Z134" s="86">
        <v>51</v>
      </c>
      <c r="AA134" s="86">
        <v>66</v>
      </c>
      <c r="AB134" s="86">
        <v>98</v>
      </c>
      <c r="AC134" s="86">
        <v>35</v>
      </c>
      <c r="AD134" s="86">
        <v>7</v>
      </c>
      <c r="AE134" s="86">
        <v>93</v>
      </c>
      <c r="AF134" s="86">
        <v>13</v>
      </c>
      <c r="AG134" s="86">
        <v>29</v>
      </c>
      <c r="AH134" s="86">
        <v>59</v>
      </c>
      <c r="AI134" s="86">
        <v>107</v>
      </c>
      <c r="AJ134" s="86">
        <v>92</v>
      </c>
      <c r="AK134" s="86">
        <v>32</v>
      </c>
      <c r="AL134" s="86">
        <v>11</v>
      </c>
      <c r="AM134" s="86">
        <v>33</v>
      </c>
      <c r="AN134" s="86">
        <v>23</v>
      </c>
      <c r="AO134" s="86">
        <v>43</v>
      </c>
      <c r="AP134" s="118">
        <v>21</v>
      </c>
    </row>
    <row r="135" spans="1:42" ht="13" x14ac:dyDescent="0.3">
      <c r="A135" s="10">
        <v>2203</v>
      </c>
      <c r="B135" s="11" t="s">
        <v>266</v>
      </c>
      <c r="C135" s="492">
        <v>1378</v>
      </c>
      <c r="D135" s="95">
        <v>105</v>
      </c>
      <c r="E135" s="63">
        <f t="shared" ref="E135:E193" si="2">SUM(D135/C135)</f>
        <v>7.6197387518142229E-2</v>
      </c>
      <c r="F135" s="86">
        <v>21</v>
      </c>
      <c r="G135" s="118">
        <v>83</v>
      </c>
      <c r="H135" s="86">
        <v>14</v>
      </c>
      <c r="I135" s="86">
        <v>12</v>
      </c>
      <c r="J135" s="86">
        <v>3</v>
      </c>
      <c r="K135" s="86">
        <v>29</v>
      </c>
      <c r="L135" s="86">
        <v>31</v>
      </c>
      <c r="M135" s="86">
        <v>39</v>
      </c>
      <c r="N135" s="86">
        <v>11</v>
      </c>
      <c r="O135" s="86">
        <v>8</v>
      </c>
      <c r="P135" s="86">
        <v>3</v>
      </c>
      <c r="Q135" s="86">
        <v>21</v>
      </c>
      <c r="R135" s="86">
        <v>9</v>
      </c>
      <c r="S135" s="86">
        <v>10</v>
      </c>
      <c r="T135" s="86">
        <v>6</v>
      </c>
      <c r="U135" s="86">
        <v>58</v>
      </c>
      <c r="V135" s="86">
        <v>19</v>
      </c>
      <c r="W135" s="86">
        <v>7</v>
      </c>
      <c r="X135" s="86">
        <v>5</v>
      </c>
      <c r="Y135" s="86">
        <v>3</v>
      </c>
      <c r="Z135" s="86">
        <v>30</v>
      </c>
      <c r="AA135" s="86">
        <v>43</v>
      </c>
      <c r="AB135" s="86">
        <v>63</v>
      </c>
      <c r="AC135" s="86">
        <v>12</v>
      </c>
      <c r="AD135" s="86">
        <v>7</v>
      </c>
      <c r="AE135" s="86">
        <v>52</v>
      </c>
      <c r="AF135" s="86">
        <v>3</v>
      </c>
      <c r="AG135" s="86">
        <v>35</v>
      </c>
      <c r="AH135" s="86">
        <v>44</v>
      </c>
      <c r="AI135" s="86">
        <v>66</v>
      </c>
      <c r="AJ135" s="86">
        <v>45</v>
      </c>
      <c r="AK135" s="86">
        <v>19</v>
      </c>
      <c r="AL135" s="86">
        <v>6</v>
      </c>
      <c r="AM135" s="86">
        <v>10</v>
      </c>
      <c r="AN135" s="86">
        <v>15</v>
      </c>
      <c r="AO135" s="86">
        <v>16</v>
      </c>
      <c r="AP135" s="118">
        <v>13</v>
      </c>
    </row>
    <row r="136" spans="1:42" ht="13" x14ac:dyDescent="0.3">
      <c r="A136" s="10">
        <v>2301</v>
      </c>
      <c r="B136" s="11" t="s">
        <v>267</v>
      </c>
      <c r="C136" s="492">
        <v>1550</v>
      </c>
      <c r="D136" s="95">
        <v>510</v>
      </c>
      <c r="E136" s="63">
        <f t="shared" si="2"/>
        <v>0.32903225806451614</v>
      </c>
      <c r="F136" s="119">
        <v>117</v>
      </c>
      <c r="G136" s="118">
        <v>385</v>
      </c>
      <c r="H136" s="119">
        <v>34</v>
      </c>
      <c r="I136" s="119">
        <v>52</v>
      </c>
      <c r="J136" s="119">
        <v>83</v>
      </c>
      <c r="K136" s="119">
        <v>72</v>
      </c>
      <c r="L136" s="119">
        <v>191</v>
      </c>
      <c r="M136" s="119">
        <v>176</v>
      </c>
      <c r="N136" s="119">
        <v>148</v>
      </c>
      <c r="O136" s="119">
        <v>50</v>
      </c>
      <c r="P136" s="119">
        <v>28</v>
      </c>
      <c r="Q136" s="119">
        <v>125</v>
      </c>
      <c r="R136" s="119">
        <v>80</v>
      </c>
      <c r="S136" s="119">
        <v>27</v>
      </c>
      <c r="T136" s="119">
        <v>46</v>
      </c>
      <c r="U136" s="119">
        <v>311</v>
      </c>
      <c r="V136" s="119">
        <v>14</v>
      </c>
      <c r="W136" s="119">
        <v>11</v>
      </c>
      <c r="X136" s="119">
        <v>91</v>
      </c>
      <c r="Y136" s="119">
        <v>15</v>
      </c>
      <c r="Z136" s="119">
        <v>202</v>
      </c>
      <c r="AA136" s="119">
        <v>197</v>
      </c>
      <c r="AB136" s="119">
        <v>277</v>
      </c>
      <c r="AC136" s="119">
        <v>86</v>
      </c>
      <c r="AD136" s="119">
        <v>10</v>
      </c>
      <c r="AE136" s="119">
        <v>273</v>
      </c>
      <c r="AF136" s="119">
        <v>30</v>
      </c>
      <c r="AG136" s="119">
        <v>29</v>
      </c>
      <c r="AH136" s="119">
        <v>160</v>
      </c>
      <c r="AI136" s="119">
        <v>287</v>
      </c>
      <c r="AJ136" s="119">
        <v>267</v>
      </c>
      <c r="AK136" s="119">
        <v>42</v>
      </c>
      <c r="AL136" s="119">
        <v>23</v>
      </c>
      <c r="AM136" s="119">
        <v>47</v>
      </c>
      <c r="AN136" s="119">
        <v>89</v>
      </c>
      <c r="AO136" s="119">
        <v>108</v>
      </c>
      <c r="AP136" s="118">
        <v>62</v>
      </c>
    </row>
    <row r="137" spans="1:42" ht="13" x14ac:dyDescent="0.3">
      <c r="A137" s="10">
        <v>2302</v>
      </c>
      <c r="B137" s="11" t="s">
        <v>268</v>
      </c>
      <c r="C137" s="492">
        <v>1596</v>
      </c>
      <c r="D137" s="95">
        <v>146</v>
      </c>
      <c r="E137" s="63">
        <f t="shared" si="2"/>
        <v>9.1478696741854632E-2</v>
      </c>
      <c r="F137" s="119">
        <v>49</v>
      </c>
      <c r="G137" s="118">
        <v>97</v>
      </c>
      <c r="H137" s="119">
        <v>5</v>
      </c>
      <c r="I137" s="119">
        <v>13</v>
      </c>
      <c r="J137" s="119">
        <v>7</v>
      </c>
      <c r="K137" s="119">
        <v>31</v>
      </c>
      <c r="L137" s="119">
        <v>57</v>
      </c>
      <c r="M137" s="119">
        <v>41</v>
      </c>
      <c r="N137" s="119">
        <v>63</v>
      </c>
      <c r="O137" s="119">
        <v>16</v>
      </c>
      <c r="P137" s="119">
        <v>8</v>
      </c>
      <c r="Q137" s="119">
        <v>31</v>
      </c>
      <c r="R137" s="119">
        <v>26</v>
      </c>
      <c r="S137" s="119">
        <v>8</v>
      </c>
      <c r="T137" s="119">
        <v>7</v>
      </c>
      <c r="U137" s="119">
        <v>76</v>
      </c>
      <c r="V137" s="119">
        <v>5</v>
      </c>
      <c r="W137" s="119">
        <v>3</v>
      </c>
      <c r="X137" s="119">
        <v>9</v>
      </c>
      <c r="Y137" s="119">
        <v>2</v>
      </c>
      <c r="Z137" s="119">
        <v>54</v>
      </c>
      <c r="AA137" s="119">
        <v>62</v>
      </c>
      <c r="AB137" s="119">
        <v>84</v>
      </c>
      <c r="AC137" s="119">
        <v>28</v>
      </c>
      <c r="AD137" s="119">
        <v>3</v>
      </c>
      <c r="AE137" s="119">
        <v>73</v>
      </c>
      <c r="AF137" s="119">
        <v>7</v>
      </c>
      <c r="AG137" s="119">
        <v>15</v>
      </c>
      <c r="AH137" s="119">
        <v>53</v>
      </c>
      <c r="AI137" s="119">
        <v>78</v>
      </c>
      <c r="AJ137" s="119">
        <v>66</v>
      </c>
      <c r="AK137" s="119">
        <v>16</v>
      </c>
      <c r="AL137" s="119">
        <v>4</v>
      </c>
      <c r="AM137" s="119">
        <v>12</v>
      </c>
      <c r="AN137" s="119">
        <v>28</v>
      </c>
      <c r="AO137" s="119">
        <v>28</v>
      </c>
      <c r="AP137" s="118">
        <v>21</v>
      </c>
    </row>
    <row r="138" spans="1:42" ht="13" x14ac:dyDescent="0.3">
      <c r="A138" s="10">
        <v>2303</v>
      </c>
      <c r="B138" s="11" t="s">
        <v>269</v>
      </c>
      <c r="C138" s="492">
        <v>889</v>
      </c>
      <c r="D138" s="95">
        <v>414</v>
      </c>
      <c r="E138" s="63">
        <f t="shared" si="2"/>
        <v>0.46569178852643417</v>
      </c>
      <c r="F138" s="119">
        <v>64</v>
      </c>
      <c r="G138" s="118">
        <v>348</v>
      </c>
      <c r="H138" s="119">
        <v>28</v>
      </c>
      <c r="I138" s="119">
        <v>25</v>
      </c>
      <c r="J138" s="119">
        <v>73</v>
      </c>
      <c r="K138" s="119">
        <v>53</v>
      </c>
      <c r="L138" s="119">
        <v>179</v>
      </c>
      <c r="M138" s="119">
        <v>220</v>
      </c>
      <c r="N138" s="119">
        <v>84</v>
      </c>
      <c r="O138" s="119">
        <v>35</v>
      </c>
      <c r="P138" s="119">
        <v>22</v>
      </c>
      <c r="Q138" s="119">
        <v>122</v>
      </c>
      <c r="R138" s="119">
        <v>64</v>
      </c>
      <c r="S138" s="119">
        <v>29</v>
      </c>
      <c r="T138" s="119">
        <v>44</v>
      </c>
      <c r="U138" s="119">
        <v>284</v>
      </c>
      <c r="V138" s="119">
        <v>9</v>
      </c>
      <c r="W138" s="119">
        <v>9</v>
      </c>
      <c r="X138" s="119">
        <v>110</v>
      </c>
      <c r="Y138" s="119">
        <v>9</v>
      </c>
      <c r="Z138" s="119">
        <v>156</v>
      </c>
      <c r="AA138" s="119">
        <v>133</v>
      </c>
      <c r="AB138" s="119">
        <v>258</v>
      </c>
      <c r="AC138" s="119">
        <v>50</v>
      </c>
      <c r="AD138" s="119">
        <v>13</v>
      </c>
      <c r="AE138" s="119">
        <v>239</v>
      </c>
      <c r="AF138" s="119">
        <v>45</v>
      </c>
      <c r="AG138" s="119">
        <v>15</v>
      </c>
      <c r="AH138" s="119">
        <v>108</v>
      </c>
      <c r="AI138" s="119">
        <v>233</v>
      </c>
      <c r="AJ138" s="119">
        <v>209</v>
      </c>
      <c r="AK138" s="119">
        <v>24</v>
      </c>
      <c r="AL138" s="119">
        <v>22</v>
      </c>
      <c r="AM138" s="119">
        <v>34</v>
      </c>
      <c r="AN138" s="119">
        <v>44</v>
      </c>
      <c r="AO138" s="119">
        <v>88</v>
      </c>
      <c r="AP138" s="118">
        <v>47</v>
      </c>
    </row>
    <row r="139" spans="1:42" ht="13" x14ac:dyDescent="0.3">
      <c r="A139" s="10">
        <v>2304</v>
      </c>
      <c r="B139" s="11" t="s">
        <v>270</v>
      </c>
      <c r="C139" s="492">
        <v>1184</v>
      </c>
      <c r="D139" s="95">
        <v>501</v>
      </c>
      <c r="E139" s="63">
        <f t="shared" si="2"/>
        <v>0.42314189189189189</v>
      </c>
      <c r="F139" s="119">
        <v>82</v>
      </c>
      <c r="G139" s="118">
        <v>412</v>
      </c>
      <c r="H139" s="119">
        <v>32</v>
      </c>
      <c r="I139" s="119">
        <v>25</v>
      </c>
      <c r="J139" s="119">
        <v>85</v>
      </c>
      <c r="K139" s="119">
        <v>61</v>
      </c>
      <c r="L139" s="119">
        <v>223</v>
      </c>
      <c r="M139" s="119">
        <v>228</v>
      </c>
      <c r="N139" s="119">
        <v>96</v>
      </c>
      <c r="O139" s="119">
        <v>61</v>
      </c>
      <c r="P139" s="119">
        <v>26</v>
      </c>
      <c r="Q139" s="119">
        <v>153</v>
      </c>
      <c r="R139" s="119">
        <v>62</v>
      </c>
      <c r="S139" s="119">
        <v>26</v>
      </c>
      <c r="T139" s="119">
        <v>37</v>
      </c>
      <c r="U139" s="119">
        <v>375</v>
      </c>
      <c r="V139" s="119">
        <v>10</v>
      </c>
      <c r="W139" s="119">
        <v>20</v>
      </c>
      <c r="X139" s="119">
        <v>162</v>
      </c>
      <c r="Y139" s="119">
        <v>15</v>
      </c>
      <c r="Z139" s="119">
        <v>207</v>
      </c>
      <c r="AA139" s="119">
        <v>182</v>
      </c>
      <c r="AB139" s="119">
        <v>307</v>
      </c>
      <c r="AC139" s="119">
        <v>55</v>
      </c>
      <c r="AD139" s="119">
        <v>8</v>
      </c>
      <c r="AE139" s="119">
        <v>292</v>
      </c>
      <c r="AF139" s="119">
        <v>56</v>
      </c>
      <c r="AG139" s="119">
        <v>15</v>
      </c>
      <c r="AH139" s="119">
        <v>170</v>
      </c>
      <c r="AI139" s="119">
        <v>278</v>
      </c>
      <c r="AJ139" s="119">
        <v>281</v>
      </c>
      <c r="AK139" s="119">
        <v>27</v>
      </c>
      <c r="AL139" s="119">
        <v>41</v>
      </c>
      <c r="AM139" s="119">
        <v>40</v>
      </c>
      <c r="AN139" s="119">
        <v>53</v>
      </c>
      <c r="AO139" s="119">
        <v>104</v>
      </c>
      <c r="AP139" s="118">
        <v>46</v>
      </c>
    </row>
    <row r="140" spans="1:42" ht="13" x14ac:dyDescent="0.3">
      <c r="A140" s="10">
        <v>2305</v>
      </c>
      <c r="B140" s="11" t="s">
        <v>271</v>
      </c>
      <c r="C140" s="492">
        <v>1065</v>
      </c>
      <c r="D140" s="95">
        <v>246</v>
      </c>
      <c r="E140" s="63">
        <f t="shared" si="2"/>
        <v>0.23098591549295774</v>
      </c>
      <c r="F140" s="119">
        <v>48</v>
      </c>
      <c r="G140" s="118">
        <v>190</v>
      </c>
      <c r="H140" s="119">
        <v>11</v>
      </c>
      <c r="I140" s="119">
        <v>15</v>
      </c>
      <c r="J140" s="119">
        <v>13</v>
      </c>
      <c r="K140" s="119">
        <v>66</v>
      </c>
      <c r="L140" s="119">
        <v>72</v>
      </c>
      <c r="M140" s="119">
        <v>87</v>
      </c>
      <c r="N140" s="119">
        <v>59</v>
      </c>
      <c r="O140" s="119">
        <v>21</v>
      </c>
      <c r="P140" s="119">
        <v>8</v>
      </c>
      <c r="Q140" s="119">
        <v>55</v>
      </c>
      <c r="R140" s="119">
        <v>26</v>
      </c>
      <c r="S140" s="119">
        <v>30</v>
      </c>
      <c r="T140" s="119">
        <v>14</v>
      </c>
      <c r="U140" s="119">
        <v>168</v>
      </c>
      <c r="V140" s="119">
        <v>25</v>
      </c>
      <c r="W140" s="119">
        <v>3</v>
      </c>
      <c r="X140" s="119">
        <v>12</v>
      </c>
      <c r="Y140" s="119">
        <v>1</v>
      </c>
      <c r="Z140" s="119">
        <v>72</v>
      </c>
      <c r="AA140" s="119">
        <v>108</v>
      </c>
      <c r="AB140" s="119">
        <v>156</v>
      </c>
      <c r="AC140" s="119">
        <v>41</v>
      </c>
      <c r="AD140" s="119">
        <v>5</v>
      </c>
      <c r="AE140" s="119">
        <v>124</v>
      </c>
      <c r="AF140" s="119">
        <v>6</v>
      </c>
      <c r="AG140" s="119">
        <v>55</v>
      </c>
      <c r="AH140" s="119">
        <v>74</v>
      </c>
      <c r="AI140" s="119">
        <v>139</v>
      </c>
      <c r="AJ140" s="119">
        <v>148</v>
      </c>
      <c r="AK140" s="119">
        <v>18</v>
      </c>
      <c r="AL140" s="119">
        <v>3</v>
      </c>
      <c r="AM140" s="119">
        <v>23</v>
      </c>
      <c r="AN140" s="119">
        <v>34</v>
      </c>
      <c r="AO140" s="119">
        <v>36</v>
      </c>
      <c r="AP140" s="118">
        <v>57</v>
      </c>
    </row>
    <row r="141" spans="1:42" ht="13" x14ac:dyDescent="0.3">
      <c r="A141" s="10">
        <v>2306</v>
      </c>
      <c r="B141" s="11" t="s">
        <v>272</v>
      </c>
      <c r="C141" s="492">
        <v>1291</v>
      </c>
      <c r="D141" s="95">
        <v>397</v>
      </c>
      <c r="E141" s="63">
        <f t="shared" si="2"/>
        <v>0.30751355538342368</v>
      </c>
      <c r="F141" s="119">
        <v>99</v>
      </c>
      <c r="G141" s="118">
        <v>293</v>
      </c>
      <c r="H141" s="119">
        <v>21</v>
      </c>
      <c r="I141" s="119">
        <v>58</v>
      </c>
      <c r="J141" s="119">
        <v>48</v>
      </c>
      <c r="K141" s="119">
        <v>62</v>
      </c>
      <c r="L141" s="119">
        <v>170</v>
      </c>
      <c r="M141" s="119">
        <v>111</v>
      </c>
      <c r="N141" s="119">
        <v>92</v>
      </c>
      <c r="O141" s="119">
        <v>48</v>
      </c>
      <c r="P141" s="119">
        <v>22</v>
      </c>
      <c r="Q141" s="119">
        <v>76</v>
      </c>
      <c r="R141" s="119">
        <v>75</v>
      </c>
      <c r="S141" s="119">
        <v>33</v>
      </c>
      <c r="T141" s="119">
        <v>32</v>
      </c>
      <c r="U141" s="119">
        <v>241</v>
      </c>
      <c r="V141" s="119">
        <v>20</v>
      </c>
      <c r="W141" s="119">
        <v>10</v>
      </c>
      <c r="X141" s="119">
        <v>43</v>
      </c>
      <c r="Y141" s="119">
        <v>4</v>
      </c>
      <c r="Z141" s="119">
        <v>150</v>
      </c>
      <c r="AA141" s="119">
        <v>184</v>
      </c>
      <c r="AB141" s="119">
        <v>241</v>
      </c>
      <c r="AC141" s="119">
        <v>95</v>
      </c>
      <c r="AD141" s="119">
        <v>10</v>
      </c>
      <c r="AE141" s="119">
        <v>227</v>
      </c>
      <c r="AF141" s="119">
        <v>13</v>
      </c>
      <c r="AG141" s="119">
        <v>41</v>
      </c>
      <c r="AH141" s="119">
        <v>147</v>
      </c>
      <c r="AI141" s="119">
        <v>205</v>
      </c>
      <c r="AJ141" s="119">
        <v>206</v>
      </c>
      <c r="AK141" s="119">
        <v>38</v>
      </c>
      <c r="AL141" s="119">
        <v>7</v>
      </c>
      <c r="AM141" s="119">
        <v>31</v>
      </c>
      <c r="AN141" s="119">
        <v>82</v>
      </c>
      <c r="AO141" s="119">
        <v>77</v>
      </c>
      <c r="AP141" s="118">
        <v>42</v>
      </c>
    </row>
    <row r="142" spans="1:42" ht="13" x14ac:dyDescent="0.3">
      <c r="A142" s="10">
        <v>2307</v>
      </c>
      <c r="B142" s="11" t="s">
        <v>273</v>
      </c>
      <c r="C142" s="492">
        <v>576</v>
      </c>
      <c r="D142" s="95">
        <v>140</v>
      </c>
      <c r="E142" s="63">
        <f t="shared" si="2"/>
        <v>0.24305555555555555</v>
      </c>
      <c r="F142" s="119">
        <v>18</v>
      </c>
      <c r="G142" s="118">
        <v>121</v>
      </c>
      <c r="H142" s="119">
        <v>3</v>
      </c>
      <c r="I142" s="119">
        <v>10</v>
      </c>
      <c r="J142" s="119">
        <v>2</v>
      </c>
      <c r="K142" s="119">
        <v>33</v>
      </c>
      <c r="L142" s="119">
        <v>54</v>
      </c>
      <c r="M142" s="119">
        <v>64</v>
      </c>
      <c r="N142" s="119">
        <v>29</v>
      </c>
      <c r="O142" s="119">
        <v>3</v>
      </c>
      <c r="P142" s="119">
        <v>4</v>
      </c>
      <c r="Q142" s="119">
        <v>31</v>
      </c>
      <c r="R142" s="119">
        <v>14</v>
      </c>
      <c r="S142" s="119">
        <v>12</v>
      </c>
      <c r="T142" s="119">
        <v>3</v>
      </c>
      <c r="U142" s="119">
        <v>97</v>
      </c>
      <c r="V142" s="119">
        <v>15</v>
      </c>
      <c r="W142" s="119">
        <v>1</v>
      </c>
      <c r="X142" s="119">
        <v>4</v>
      </c>
      <c r="Y142" s="119">
        <v>0</v>
      </c>
      <c r="Z142" s="119">
        <v>58</v>
      </c>
      <c r="AA142" s="119">
        <v>61</v>
      </c>
      <c r="AB142" s="119">
        <v>108</v>
      </c>
      <c r="AC142" s="119">
        <v>24</v>
      </c>
      <c r="AD142" s="119">
        <v>1</v>
      </c>
      <c r="AE142" s="119">
        <v>78</v>
      </c>
      <c r="AF142" s="119">
        <v>4</v>
      </c>
      <c r="AG142" s="119">
        <v>24</v>
      </c>
      <c r="AH142" s="119">
        <v>42</v>
      </c>
      <c r="AI142" s="119">
        <v>99</v>
      </c>
      <c r="AJ142" s="119">
        <v>87</v>
      </c>
      <c r="AK142" s="119">
        <v>11</v>
      </c>
      <c r="AL142" s="119">
        <v>0</v>
      </c>
      <c r="AM142" s="119">
        <v>6</v>
      </c>
      <c r="AN142" s="119">
        <v>15</v>
      </c>
      <c r="AO142" s="119">
        <v>20</v>
      </c>
      <c r="AP142" s="118">
        <v>20</v>
      </c>
    </row>
    <row r="143" spans="1:42" ht="13" x14ac:dyDescent="0.3">
      <c r="A143" s="10">
        <v>2308</v>
      </c>
      <c r="B143" s="11" t="s">
        <v>274</v>
      </c>
      <c r="C143" s="492">
        <v>978</v>
      </c>
      <c r="D143" s="95">
        <v>459</v>
      </c>
      <c r="E143" s="63">
        <f t="shared" si="2"/>
        <v>0.46932515337423314</v>
      </c>
      <c r="F143" s="119">
        <v>162</v>
      </c>
      <c r="G143" s="118">
        <v>283</v>
      </c>
      <c r="H143" s="119">
        <v>27</v>
      </c>
      <c r="I143" s="119">
        <v>85</v>
      </c>
      <c r="J143" s="119">
        <v>54</v>
      </c>
      <c r="K143" s="119">
        <v>50</v>
      </c>
      <c r="L143" s="119">
        <v>173</v>
      </c>
      <c r="M143" s="119">
        <v>153</v>
      </c>
      <c r="N143" s="119">
        <v>186</v>
      </c>
      <c r="O143" s="119">
        <v>70</v>
      </c>
      <c r="P143" s="119">
        <v>53</v>
      </c>
      <c r="Q143" s="119">
        <v>87</v>
      </c>
      <c r="R143" s="119">
        <v>137</v>
      </c>
      <c r="S143" s="119">
        <v>49</v>
      </c>
      <c r="T143" s="119">
        <v>42</v>
      </c>
      <c r="U143" s="119">
        <v>236</v>
      </c>
      <c r="V143" s="119">
        <v>12</v>
      </c>
      <c r="W143" s="119">
        <v>6</v>
      </c>
      <c r="X143" s="119">
        <v>42</v>
      </c>
      <c r="Y143" s="119">
        <v>3</v>
      </c>
      <c r="Z143" s="119">
        <v>152</v>
      </c>
      <c r="AA143" s="119">
        <v>170</v>
      </c>
      <c r="AB143" s="119">
        <v>253</v>
      </c>
      <c r="AC143" s="119">
        <v>160</v>
      </c>
      <c r="AD143" s="119">
        <v>9</v>
      </c>
      <c r="AE143" s="119">
        <v>246</v>
      </c>
      <c r="AF143" s="119">
        <v>12</v>
      </c>
      <c r="AG143" s="119">
        <v>31</v>
      </c>
      <c r="AH143" s="119">
        <v>114</v>
      </c>
      <c r="AI143" s="119">
        <v>214</v>
      </c>
      <c r="AJ143" s="119">
        <v>216</v>
      </c>
      <c r="AK143" s="119">
        <v>17</v>
      </c>
      <c r="AL143" s="119">
        <v>7</v>
      </c>
      <c r="AM143" s="119">
        <v>16</v>
      </c>
      <c r="AN143" s="119">
        <v>123</v>
      </c>
      <c r="AO143" s="119">
        <v>106</v>
      </c>
      <c r="AP143" s="118">
        <v>78</v>
      </c>
    </row>
    <row r="144" spans="1:42" ht="13" x14ac:dyDescent="0.3">
      <c r="A144" s="10">
        <v>2309</v>
      </c>
      <c r="B144" s="11" t="s">
        <v>275</v>
      </c>
      <c r="C144" s="492">
        <v>967</v>
      </c>
      <c r="D144" s="95">
        <v>362</v>
      </c>
      <c r="E144" s="63">
        <f t="shared" si="2"/>
        <v>0.37435367114788004</v>
      </c>
      <c r="F144" s="119">
        <v>139</v>
      </c>
      <c r="G144" s="118">
        <v>219</v>
      </c>
      <c r="H144" s="119">
        <v>15</v>
      </c>
      <c r="I144" s="119">
        <v>86</v>
      </c>
      <c r="J144" s="119">
        <v>31</v>
      </c>
      <c r="K144" s="119">
        <v>60</v>
      </c>
      <c r="L144" s="119">
        <v>108</v>
      </c>
      <c r="M144" s="119">
        <v>125</v>
      </c>
      <c r="N144" s="119">
        <v>160</v>
      </c>
      <c r="O144" s="119">
        <v>48</v>
      </c>
      <c r="P144" s="119">
        <v>42</v>
      </c>
      <c r="Q144" s="119">
        <v>73</v>
      </c>
      <c r="R144" s="119">
        <v>102</v>
      </c>
      <c r="S144" s="119">
        <v>35</v>
      </c>
      <c r="T144" s="119">
        <v>31</v>
      </c>
      <c r="U144" s="119">
        <v>160</v>
      </c>
      <c r="V144" s="119">
        <v>19</v>
      </c>
      <c r="W144" s="119">
        <v>8</v>
      </c>
      <c r="X144" s="119">
        <v>23</v>
      </c>
      <c r="Y144" s="119">
        <v>5</v>
      </c>
      <c r="Z144" s="119">
        <v>100</v>
      </c>
      <c r="AA144" s="119">
        <v>153</v>
      </c>
      <c r="AB144" s="119">
        <v>171</v>
      </c>
      <c r="AC144" s="119">
        <v>137</v>
      </c>
      <c r="AD144" s="119">
        <v>11</v>
      </c>
      <c r="AE144" s="119">
        <v>178</v>
      </c>
      <c r="AF144" s="119">
        <v>12</v>
      </c>
      <c r="AG144" s="119">
        <v>28</v>
      </c>
      <c r="AH144" s="119">
        <v>89</v>
      </c>
      <c r="AI144" s="119">
        <v>152</v>
      </c>
      <c r="AJ144" s="119">
        <v>164</v>
      </c>
      <c r="AK144" s="119">
        <v>37</v>
      </c>
      <c r="AL144" s="119">
        <v>6</v>
      </c>
      <c r="AM144" s="119">
        <v>29</v>
      </c>
      <c r="AN144" s="119">
        <v>110</v>
      </c>
      <c r="AO144" s="119">
        <v>99</v>
      </c>
      <c r="AP144" s="118">
        <v>62</v>
      </c>
    </row>
    <row r="145" spans="1:42" ht="13" x14ac:dyDescent="0.3">
      <c r="A145" s="10">
        <v>2310</v>
      </c>
      <c r="B145" s="11" t="s">
        <v>276</v>
      </c>
      <c r="C145" s="492">
        <v>1131</v>
      </c>
      <c r="D145" s="95">
        <v>304</v>
      </c>
      <c r="E145" s="63">
        <f t="shared" si="2"/>
        <v>0.26878868258178601</v>
      </c>
      <c r="F145" s="119">
        <v>127</v>
      </c>
      <c r="G145" s="118">
        <v>169</v>
      </c>
      <c r="H145" s="119">
        <v>11</v>
      </c>
      <c r="I145" s="119">
        <v>86</v>
      </c>
      <c r="J145" s="119">
        <v>12</v>
      </c>
      <c r="K145" s="119">
        <v>41</v>
      </c>
      <c r="L145" s="119">
        <v>111</v>
      </c>
      <c r="M145" s="119">
        <v>92</v>
      </c>
      <c r="N145" s="119">
        <v>126</v>
      </c>
      <c r="O145" s="119">
        <v>61</v>
      </c>
      <c r="P145" s="119">
        <v>30</v>
      </c>
      <c r="Q145" s="119">
        <v>37</v>
      </c>
      <c r="R145" s="119">
        <v>91</v>
      </c>
      <c r="S145" s="119">
        <v>29</v>
      </c>
      <c r="T145" s="119">
        <v>20</v>
      </c>
      <c r="U145" s="119">
        <v>138</v>
      </c>
      <c r="V145" s="119">
        <v>16</v>
      </c>
      <c r="W145" s="119">
        <v>13</v>
      </c>
      <c r="X145" s="119">
        <v>14</v>
      </c>
      <c r="Y145" s="119">
        <v>4</v>
      </c>
      <c r="Z145" s="119">
        <v>115</v>
      </c>
      <c r="AA145" s="119">
        <v>146</v>
      </c>
      <c r="AB145" s="119">
        <v>141</v>
      </c>
      <c r="AC145" s="119">
        <v>111</v>
      </c>
      <c r="AD145" s="119">
        <v>13</v>
      </c>
      <c r="AE145" s="119">
        <v>134</v>
      </c>
      <c r="AF145" s="119">
        <v>13</v>
      </c>
      <c r="AG145" s="119">
        <v>31</v>
      </c>
      <c r="AH145" s="119">
        <v>101</v>
      </c>
      <c r="AI145" s="119">
        <v>127</v>
      </c>
      <c r="AJ145" s="119">
        <v>138</v>
      </c>
      <c r="AK145" s="119">
        <v>14</v>
      </c>
      <c r="AL145" s="119">
        <v>6</v>
      </c>
      <c r="AM145" s="119">
        <v>14</v>
      </c>
      <c r="AN145" s="119">
        <v>98</v>
      </c>
      <c r="AO145" s="119">
        <v>66</v>
      </c>
      <c r="AP145" s="118">
        <v>39</v>
      </c>
    </row>
    <row r="146" spans="1:42" ht="13" x14ac:dyDescent="0.3">
      <c r="A146" s="10">
        <v>2311</v>
      </c>
      <c r="B146" s="11" t="s">
        <v>277</v>
      </c>
      <c r="C146" s="492">
        <v>1255</v>
      </c>
      <c r="D146" s="95">
        <v>504</v>
      </c>
      <c r="E146" s="63">
        <f t="shared" si="2"/>
        <v>0.40159362549800798</v>
      </c>
      <c r="F146" s="119">
        <v>124</v>
      </c>
      <c r="G146" s="118">
        <v>376</v>
      </c>
      <c r="H146" s="119">
        <v>22</v>
      </c>
      <c r="I146" s="119">
        <v>43</v>
      </c>
      <c r="J146" s="119">
        <v>75</v>
      </c>
      <c r="K146" s="119">
        <v>68</v>
      </c>
      <c r="L146" s="119">
        <v>217</v>
      </c>
      <c r="M146" s="119">
        <v>230</v>
      </c>
      <c r="N146" s="119">
        <v>133</v>
      </c>
      <c r="O146" s="119">
        <v>48</v>
      </c>
      <c r="P146" s="119">
        <v>34</v>
      </c>
      <c r="Q146" s="119">
        <v>142</v>
      </c>
      <c r="R146" s="119">
        <v>94</v>
      </c>
      <c r="S146" s="119">
        <v>29</v>
      </c>
      <c r="T146" s="119">
        <v>56</v>
      </c>
      <c r="U146" s="119">
        <v>309</v>
      </c>
      <c r="V146" s="119">
        <v>28</v>
      </c>
      <c r="W146" s="119">
        <v>8</v>
      </c>
      <c r="X146" s="119">
        <v>51</v>
      </c>
      <c r="Y146" s="119">
        <v>13</v>
      </c>
      <c r="Z146" s="119">
        <v>206</v>
      </c>
      <c r="AA146" s="119">
        <v>216</v>
      </c>
      <c r="AB146" s="119">
        <v>320</v>
      </c>
      <c r="AC146" s="119">
        <v>93</v>
      </c>
      <c r="AD146" s="119">
        <v>12</v>
      </c>
      <c r="AE146" s="119">
        <v>292</v>
      </c>
      <c r="AF146" s="119">
        <v>13</v>
      </c>
      <c r="AG146" s="119">
        <v>32</v>
      </c>
      <c r="AH146" s="119">
        <v>128</v>
      </c>
      <c r="AI146" s="119">
        <v>254</v>
      </c>
      <c r="AJ146" s="119">
        <v>255</v>
      </c>
      <c r="AK146" s="119">
        <v>30</v>
      </c>
      <c r="AL146" s="119">
        <v>12</v>
      </c>
      <c r="AM146" s="119">
        <v>24</v>
      </c>
      <c r="AN146" s="119">
        <v>65</v>
      </c>
      <c r="AO146" s="119">
        <v>98</v>
      </c>
      <c r="AP146" s="118">
        <v>56</v>
      </c>
    </row>
    <row r="147" spans="1:42" ht="13" x14ac:dyDescent="0.3">
      <c r="A147" s="10">
        <v>2312</v>
      </c>
      <c r="B147" s="11" t="s">
        <v>278</v>
      </c>
      <c r="C147" s="492">
        <v>633</v>
      </c>
      <c r="D147" s="95">
        <v>131</v>
      </c>
      <c r="E147" s="63">
        <f t="shared" si="2"/>
        <v>0.20695102685624012</v>
      </c>
      <c r="F147" s="119">
        <v>38</v>
      </c>
      <c r="G147" s="118">
        <v>90</v>
      </c>
      <c r="H147" s="119">
        <v>12</v>
      </c>
      <c r="I147" s="119">
        <v>17</v>
      </c>
      <c r="J147" s="119">
        <v>8</v>
      </c>
      <c r="K147" s="119">
        <v>33</v>
      </c>
      <c r="L147" s="119">
        <v>46</v>
      </c>
      <c r="M147" s="119">
        <v>53</v>
      </c>
      <c r="N147" s="119">
        <v>45</v>
      </c>
      <c r="O147" s="119">
        <v>13</v>
      </c>
      <c r="P147" s="119">
        <v>9</v>
      </c>
      <c r="Q147" s="119">
        <v>26</v>
      </c>
      <c r="R147" s="119">
        <v>26</v>
      </c>
      <c r="S147" s="119">
        <v>11</v>
      </c>
      <c r="T147" s="119">
        <v>15</v>
      </c>
      <c r="U147" s="119">
        <v>77</v>
      </c>
      <c r="V147" s="119">
        <v>9</v>
      </c>
      <c r="W147" s="119">
        <v>6</v>
      </c>
      <c r="X147" s="119">
        <v>12</v>
      </c>
      <c r="Y147" s="119">
        <v>3</v>
      </c>
      <c r="Z147" s="119">
        <v>43</v>
      </c>
      <c r="AA147" s="119">
        <v>54</v>
      </c>
      <c r="AB147" s="119">
        <v>77</v>
      </c>
      <c r="AC147" s="119">
        <v>32</v>
      </c>
      <c r="AD147" s="119">
        <v>8</v>
      </c>
      <c r="AE147" s="119">
        <v>56</v>
      </c>
      <c r="AF147" s="119">
        <v>3</v>
      </c>
      <c r="AG147" s="119">
        <v>12</v>
      </c>
      <c r="AH147" s="119">
        <v>34</v>
      </c>
      <c r="AI147" s="119">
        <v>70</v>
      </c>
      <c r="AJ147" s="119">
        <v>51</v>
      </c>
      <c r="AK147" s="119">
        <v>14</v>
      </c>
      <c r="AL147" s="119">
        <v>4</v>
      </c>
      <c r="AM147" s="119">
        <v>11</v>
      </c>
      <c r="AN147" s="119">
        <v>26</v>
      </c>
      <c r="AO147" s="119">
        <v>24</v>
      </c>
      <c r="AP147" s="118">
        <v>19</v>
      </c>
    </row>
    <row r="148" spans="1:42" ht="13" x14ac:dyDescent="0.3">
      <c r="A148" s="10">
        <v>2313</v>
      </c>
      <c r="B148" s="11" t="s">
        <v>279</v>
      </c>
      <c r="C148" s="492">
        <v>1035</v>
      </c>
      <c r="D148" s="95">
        <v>304</v>
      </c>
      <c r="E148" s="63">
        <f t="shared" si="2"/>
        <v>0.29371980676328502</v>
      </c>
      <c r="F148" s="119">
        <v>103</v>
      </c>
      <c r="G148" s="118">
        <v>196</v>
      </c>
      <c r="H148" s="119">
        <v>15</v>
      </c>
      <c r="I148" s="119">
        <v>36</v>
      </c>
      <c r="J148" s="119">
        <v>26</v>
      </c>
      <c r="K148" s="119">
        <v>53</v>
      </c>
      <c r="L148" s="119">
        <v>122</v>
      </c>
      <c r="M148" s="119">
        <v>104</v>
      </c>
      <c r="N148" s="119">
        <v>86</v>
      </c>
      <c r="O148" s="119">
        <v>29</v>
      </c>
      <c r="P148" s="119">
        <v>26</v>
      </c>
      <c r="Q148" s="119">
        <v>72</v>
      </c>
      <c r="R148" s="119">
        <v>50</v>
      </c>
      <c r="S148" s="119">
        <v>30</v>
      </c>
      <c r="T148" s="119">
        <v>41</v>
      </c>
      <c r="U148" s="119">
        <v>166</v>
      </c>
      <c r="V148" s="119">
        <v>20</v>
      </c>
      <c r="W148" s="119">
        <v>12</v>
      </c>
      <c r="X148" s="119">
        <v>43</v>
      </c>
      <c r="Y148" s="119">
        <v>5</v>
      </c>
      <c r="Z148" s="119">
        <v>96</v>
      </c>
      <c r="AA148" s="119">
        <v>127</v>
      </c>
      <c r="AB148" s="119">
        <v>161</v>
      </c>
      <c r="AC148" s="119">
        <v>88</v>
      </c>
      <c r="AD148" s="119">
        <v>9</v>
      </c>
      <c r="AE148" s="119">
        <v>156</v>
      </c>
      <c r="AF148" s="119">
        <v>14</v>
      </c>
      <c r="AG148" s="119">
        <v>41</v>
      </c>
      <c r="AH148" s="119">
        <v>84</v>
      </c>
      <c r="AI148" s="119">
        <v>143</v>
      </c>
      <c r="AJ148" s="119">
        <v>137</v>
      </c>
      <c r="AK148" s="119">
        <v>30</v>
      </c>
      <c r="AL148" s="119">
        <v>4</v>
      </c>
      <c r="AM148" s="119">
        <v>24</v>
      </c>
      <c r="AN148" s="119">
        <v>58</v>
      </c>
      <c r="AO148" s="119">
        <v>63</v>
      </c>
      <c r="AP148" s="118">
        <v>61</v>
      </c>
    </row>
    <row r="149" spans="1:42" ht="13" x14ac:dyDescent="0.3">
      <c r="A149" s="10">
        <v>2314</v>
      </c>
      <c r="B149" s="11" t="s">
        <v>280</v>
      </c>
      <c r="C149" s="492">
        <v>1213</v>
      </c>
      <c r="D149" s="95">
        <v>417</v>
      </c>
      <c r="E149" s="63">
        <f t="shared" si="2"/>
        <v>0.34377576257213521</v>
      </c>
      <c r="F149" s="119">
        <v>119</v>
      </c>
      <c r="G149" s="118">
        <v>294</v>
      </c>
      <c r="H149" s="119">
        <v>27</v>
      </c>
      <c r="I149" s="119">
        <v>58</v>
      </c>
      <c r="J149" s="119">
        <v>29</v>
      </c>
      <c r="K149" s="119">
        <v>70</v>
      </c>
      <c r="L149" s="119">
        <v>138</v>
      </c>
      <c r="M149" s="119">
        <v>144</v>
      </c>
      <c r="N149" s="119">
        <v>136</v>
      </c>
      <c r="O149" s="119">
        <v>60</v>
      </c>
      <c r="P149" s="119">
        <v>29</v>
      </c>
      <c r="Q149" s="119">
        <v>81</v>
      </c>
      <c r="R149" s="119">
        <v>108</v>
      </c>
      <c r="S149" s="119">
        <v>41</v>
      </c>
      <c r="T149" s="119">
        <v>58</v>
      </c>
      <c r="U149" s="119">
        <v>213</v>
      </c>
      <c r="V149" s="119">
        <v>29</v>
      </c>
      <c r="W149" s="119">
        <v>12</v>
      </c>
      <c r="X149" s="119">
        <v>30</v>
      </c>
      <c r="Y149" s="119">
        <v>8</v>
      </c>
      <c r="Z149" s="119">
        <v>141</v>
      </c>
      <c r="AA149" s="119">
        <v>197</v>
      </c>
      <c r="AB149" s="119">
        <v>243</v>
      </c>
      <c r="AC149" s="119">
        <v>148</v>
      </c>
      <c r="AD149" s="119">
        <v>17</v>
      </c>
      <c r="AE149" s="119">
        <v>213</v>
      </c>
      <c r="AF149" s="119">
        <v>11</v>
      </c>
      <c r="AG149" s="119">
        <v>49</v>
      </c>
      <c r="AH149" s="119">
        <v>128</v>
      </c>
      <c r="AI149" s="119">
        <v>215</v>
      </c>
      <c r="AJ149" s="119">
        <v>187</v>
      </c>
      <c r="AK149" s="119">
        <v>21</v>
      </c>
      <c r="AL149" s="119">
        <v>6</v>
      </c>
      <c r="AM149" s="119">
        <v>28</v>
      </c>
      <c r="AN149" s="119">
        <v>98</v>
      </c>
      <c r="AO149" s="119">
        <v>100</v>
      </c>
      <c r="AP149" s="118">
        <v>62</v>
      </c>
    </row>
    <row r="150" spans="1:42" ht="13" x14ac:dyDescent="0.3">
      <c r="A150" s="10">
        <v>2315</v>
      </c>
      <c r="B150" s="11" t="s">
        <v>281</v>
      </c>
      <c r="C150" s="492">
        <v>1062</v>
      </c>
      <c r="D150" s="95">
        <v>424</v>
      </c>
      <c r="E150" s="63">
        <f t="shared" si="2"/>
        <v>0.3992467043314501</v>
      </c>
      <c r="F150" s="119">
        <v>105</v>
      </c>
      <c r="G150" s="118">
        <v>302</v>
      </c>
      <c r="H150" s="119">
        <v>26</v>
      </c>
      <c r="I150" s="119">
        <v>51</v>
      </c>
      <c r="J150" s="119">
        <v>18</v>
      </c>
      <c r="K150" s="119">
        <v>67</v>
      </c>
      <c r="L150" s="119">
        <v>132</v>
      </c>
      <c r="M150" s="119">
        <v>124</v>
      </c>
      <c r="N150" s="119">
        <v>91</v>
      </c>
      <c r="O150" s="119">
        <v>40</v>
      </c>
      <c r="P150" s="119">
        <v>19</v>
      </c>
      <c r="Q150" s="119">
        <v>60</v>
      </c>
      <c r="R150" s="119">
        <v>64</v>
      </c>
      <c r="S150" s="119">
        <v>33</v>
      </c>
      <c r="T150" s="119">
        <v>35</v>
      </c>
      <c r="U150" s="119">
        <v>255</v>
      </c>
      <c r="V150" s="119">
        <v>27</v>
      </c>
      <c r="W150" s="119">
        <v>11</v>
      </c>
      <c r="X150" s="119">
        <v>19</v>
      </c>
      <c r="Y150" s="119">
        <v>7</v>
      </c>
      <c r="Z150" s="119">
        <v>155</v>
      </c>
      <c r="AA150" s="119">
        <v>239</v>
      </c>
      <c r="AB150" s="119">
        <v>283</v>
      </c>
      <c r="AC150" s="119">
        <v>103</v>
      </c>
      <c r="AD150" s="119">
        <v>10</v>
      </c>
      <c r="AE150" s="119">
        <v>236</v>
      </c>
      <c r="AF150" s="119">
        <v>16</v>
      </c>
      <c r="AG150" s="119">
        <v>62</v>
      </c>
      <c r="AH150" s="119">
        <v>168</v>
      </c>
      <c r="AI150" s="119">
        <v>252</v>
      </c>
      <c r="AJ150" s="119">
        <v>237</v>
      </c>
      <c r="AK150" s="119">
        <v>51</v>
      </c>
      <c r="AL150" s="119">
        <v>5</v>
      </c>
      <c r="AM150" s="119">
        <v>22</v>
      </c>
      <c r="AN150" s="119">
        <v>70</v>
      </c>
      <c r="AO150" s="119">
        <v>66</v>
      </c>
      <c r="AP150" s="118">
        <v>52</v>
      </c>
    </row>
    <row r="151" spans="1:42" ht="13" x14ac:dyDescent="0.3">
      <c r="A151" s="10">
        <v>2316</v>
      </c>
      <c r="B151" s="11" t="s">
        <v>282</v>
      </c>
      <c r="C151" s="492">
        <v>1481</v>
      </c>
      <c r="D151" s="95">
        <v>356</v>
      </c>
      <c r="E151" s="63">
        <f t="shared" si="2"/>
        <v>0.24037812288993923</v>
      </c>
      <c r="F151" s="119">
        <v>91</v>
      </c>
      <c r="G151" s="118">
        <v>254</v>
      </c>
      <c r="H151" s="119">
        <v>19</v>
      </c>
      <c r="I151" s="119">
        <v>40</v>
      </c>
      <c r="J151" s="119">
        <v>20</v>
      </c>
      <c r="K151" s="119">
        <v>59</v>
      </c>
      <c r="L151" s="119">
        <v>153</v>
      </c>
      <c r="M151" s="119">
        <v>89</v>
      </c>
      <c r="N151" s="119">
        <v>97</v>
      </c>
      <c r="O151" s="119">
        <v>40</v>
      </c>
      <c r="P151" s="119">
        <v>14</v>
      </c>
      <c r="Q151" s="119">
        <v>45</v>
      </c>
      <c r="R151" s="119">
        <v>59</v>
      </c>
      <c r="S151" s="119">
        <v>21</v>
      </c>
      <c r="T151" s="119">
        <v>24</v>
      </c>
      <c r="U151" s="119">
        <v>207</v>
      </c>
      <c r="V151" s="119">
        <v>34</v>
      </c>
      <c r="W151" s="119">
        <v>11</v>
      </c>
      <c r="X151" s="119">
        <v>16</v>
      </c>
      <c r="Y151" s="119">
        <v>10</v>
      </c>
      <c r="Z151" s="119">
        <v>149</v>
      </c>
      <c r="AA151" s="119">
        <v>209</v>
      </c>
      <c r="AB151" s="119">
        <v>241</v>
      </c>
      <c r="AC151" s="119">
        <v>89</v>
      </c>
      <c r="AD151" s="119">
        <v>9</v>
      </c>
      <c r="AE151" s="119">
        <v>201</v>
      </c>
      <c r="AF151" s="119">
        <v>17</v>
      </c>
      <c r="AG151" s="119">
        <v>43</v>
      </c>
      <c r="AH151" s="119">
        <v>155</v>
      </c>
      <c r="AI151" s="119">
        <v>189</v>
      </c>
      <c r="AJ151" s="119">
        <v>196</v>
      </c>
      <c r="AK151" s="119">
        <v>25</v>
      </c>
      <c r="AL151" s="119">
        <v>3</v>
      </c>
      <c r="AM151" s="119">
        <v>21</v>
      </c>
      <c r="AN151" s="119">
        <v>63</v>
      </c>
      <c r="AO151" s="119">
        <v>47</v>
      </c>
      <c r="AP151" s="118">
        <v>35</v>
      </c>
    </row>
    <row r="152" spans="1:42" ht="13" x14ac:dyDescent="0.3">
      <c r="A152" s="10">
        <v>2317</v>
      </c>
      <c r="B152" s="11" t="s">
        <v>283</v>
      </c>
      <c r="C152" s="492">
        <v>817</v>
      </c>
      <c r="D152" s="95">
        <v>230</v>
      </c>
      <c r="E152" s="63">
        <f t="shared" si="2"/>
        <v>0.28151774785801714</v>
      </c>
      <c r="F152" s="119">
        <v>106</v>
      </c>
      <c r="G152" s="118">
        <v>116</v>
      </c>
      <c r="H152" s="119">
        <v>5</v>
      </c>
      <c r="I152" s="119">
        <v>56</v>
      </c>
      <c r="J152" s="119">
        <v>16</v>
      </c>
      <c r="K152" s="119">
        <v>10</v>
      </c>
      <c r="L152" s="119">
        <v>67</v>
      </c>
      <c r="M152" s="119">
        <v>59</v>
      </c>
      <c r="N152" s="119">
        <v>66</v>
      </c>
      <c r="O152" s="119">
        <v>40</v>
      </c>
      <c r="P152" s="119">
        <v>27</v>
      </c>
      <c r="Q152" s="119">
        <v>53</v>
      </c>
      <c r="R152" s="119">
        <v>77</v>
      </c>
      <c r="S152" s="119">
        <v>19</v>
      </c>
      <c r="T152" s="119">
        <v>29</v>
      </c>
      <c r="U152" s="119">
        <v>97</v>
      </c>
      <c r="V152" s="119">
        <v>12</v>
      </c>
      <c r="W152" s="119">
        <v>3</v>
      </c>
      <c r="X152" s="119">
        <v>11</v>
      </c>
      <c r="Y152" s="119">
        <v>4</v>
      </c>
      <c r="Z152" s="119">
        <v>78</v>
      </c>
      <c r="AA152" s="119">
        <v>86</v>
      </c>
      <c r="AB152" s="119">
        <v>115</v>
      </c>
      <c r="AC152" s="119">
        <v>99</v>
      </c>
      <c r="AD152" s="119">
        <v>7</v>
      </c>
      <c r="AE152" s="119">
        <v>109</v>
      </c>
      <c r="AF152" s="119">
        <v>15</v>
      </c>
      <c r="AG152" s="119">
        <v>18</v>
      </c>
      <c r="AH152" s="119">
        <v>53</v>
      </c>
      <c r="AI152" s="119">
        <v>86</v>
      </c>
      <c r="AJ152" s="119">
        <v>81</v>
      </c>
      <c r="AK152" s="119">
        <v>9</v>
      </c>
      <c r="AL152" s="119">
        <v>2</v>
      </c>
      <c r="AM152" s="119">
        <v>10</v>
      </c>
      <c r="AN152" s="119">
        <v>74</v>
      </c>
      <c r="AO152" s="119">
        <v>69</v>
      </c>
      <c r="AP152" s="118">
        <v>37</v>
      </c>
    </row>
    <row r="153" spans="1:42" ht="13" x14ac:dyDescent="0.3">
      <c r="A153" s="10">
        <v>2318</v>
      </c>
      <c r="B153" s="11" t="s">
        <v>284</v>
      </c>
      <c r="C153" s="492">
        <v>658</v>
      </c>
      <c r="D153" s="95">
        <v>182</v>
      </c>
      <c r="E153" s="63">
        <f t="shared" si="2"/>
        <v>0.27659574468085107</v>
      </c>
      <c r="F153" s="119">
        <v>44</v>
      </c>
      <c r="G153" s="118">
        <v>133</v>
      </c>
      <c r="H153" s="119">
        <v>10</v>
      </c>
      <c r="I153" s="119">
        <v>22</v>
      </c>
      <c r="J153" s="119">
        <v>9</v>
      </c>
      <c r="K153" s="119">
        <v>32</v>
      </c>
      <c r="L153" s="119">
        <v>57</v>
      </c>
      <c r="M153" s="119">
        <v>61</v>
      </c>
      <c r="N153" s="119">
        <v>54</v>
      </c>
      <c r="O153" s="119">
        <v>22</v>
      </c>
      <c r="P153" s="119">
        <v>15</v>
      </c>
      <c r="Q153" s="119">
        <v>45</v>
      </c>
      <c r="R153" s="119">
        <v>30</v>
      </c>
      <c r="S153" s="119">
        <v>18</v>
      </c>
      <c r="T153" s="119">
        <v>22</v>
      </c>
      <c r="U153" s="119">
        <v>86</v>
      </c>
      <c r="V153" s="119">
        <v>12</v>
      </c>
      <c r="W153" s="119">
        <v>3</v>
      </c>
      <c r="X153" s="119">
        <v>22</v>
      </c>
      <c r="Y153" s="119">
        <v>3</v>
      </c>
      <c r="Z153" s="119">
        <v>52</v>
      </c>
      <c r="AA153" s="119">
        <v>76</v>
      </c>
      <c r="AB153" s="119">
        <v>105</v>
      </c>
      <c r="AC153" s="119">
        <v>57</v>
      </c>
      <c r="AD153" s="119">
        <v>11</v>
      </c>
      <c r="AE153" s="119">
        <v>88</v>
      </c>
      <c r="AF153" s="119">
        <v>3</v>
      </c>
      <c r="AG153" s="119">
        <v>26</v>
      </c>
      <c r="AH153" s="119">
        <v>54</v>
      </c>
      <c r="AI153" s="119">
        <v>93</v>
      </c>
      <c r="AJ153" s="119">
        <v>103</v>
      </c>
      <c r="AK153" s="119">
        <v>24</v>
      </c>
      <c r="AL153" s="119">
        <v>8</v>
      </c>
      <c r="AM153" s="119">
        <v>11</v>
      </c>
      <c r="AN153" s="119">
        <v>34</v>
      </c>
      <c r="AO153" s="119">
        <v>44</v>
      </c>
      <c r="AP153" s="118">
        <v>31</v>
      </c>
    </row>
    <row r="154" spans="1:42" ht="13" x14ac:dyDescent="0.3">
      <c r="A154" s="10">
        <v>2401</v>
      </c>
      <c r="B154" s="11" t="s">
        <v>285</v>
      </c>
      <c r="C154" s="492">
        <v>1371</v>
      </c>
      <c r="D154" s="95">
        <v>396</v>
      </c>
      <c r="E154" s="63">
        <f t="shared" si="2"/>
        <v>0.28884026258205692</v>
      </c>
      <c r="F154" s="119">
        <v>71</v>
      </c>
      <c r="G154" s="118">
        <v>321</v>
      </c>
      <c r="H154" s="119">
        <v>36</v>
      </c>
      <c r="I154" s="119">
        <v>16</v>
      </c>
      <c r="J154" s="119">
        <v>17</v>
      </c>
      <c r="K154" s="119">
        <v>94</v>
      </c>
      <c r="L154" s="119">
        <v>104</v>
      </c>
      <c r="M154" s="119">
        <v>134</v>
      </c>
      <c r="N154" s="119">
        <v>30</v>
      </c>
      <c r="O154" s="119">
        <v>17</v>
      </c>
      <c r="P154" s="119">
        <v>10</v>
      </c>
      <c r="Q154" s="119">
        <v>68</v>
      </c>
      <c r="R154" s="119">
        <v>44</v>
      </c>
      <c r="S154" s="119">
        <v>27</v>
      </c>
      <c r="T154" s="119">
        <v>34</v>
      </c>
      <c r="U154" s="119">
        <v>240</v>
      </c>
      <c r="V154" s="119">
        <v>45</v>
      </c>
      <c r="W154" s="119">
        <v>20</v>
      </c>
      <c r="X154" s="119">
        <v>32</v>
      </c>
      <c r="Y154" s="119">
        <v>11</v>
      </c>
      <c r="Z154" s="119">
        <v>122</v>
      </c>
      <c r="AA154" s="119">
        <v>213</v>
      </c>
      <c r="AB154" s="119">
        <v>275</v>
      </c>
      <c r="AC154" s="119">
        <v>75</v>
      </c>
      <c r="AD154" s="119">
        <v>13</v>
      </c>
      <c r="AE154" s="119">
        <v>210</v>
      </c>
      <c r="AF154" s="119">
        <v>20</v>
      </c>
      <c r="AG154" s="119">
        <v>111</v>
      </c>
      <c r="AH154" s="119">
        <v>135</v>
      </c>
      <c r="AI154" s="119">
        <v>257</v>
      </c>
      <c r="AJ154" s="119">
        <v>210</v>
      </c>
      <c r="AK154" s="119">
        <v>47</v>
      </c>
      <c r="AL154" s="119">
        <v>12</v>
      </c>
      <c r="AM154" s="119">
        <v>33</v>
      </c>
      <c r="AN154" s="119">
        <v>41</v>
      </c>
      <c r="AO154" s="119">
        <v>53</v>
      </c>
      <c r="AP154" s="118">
        <v>31</v>
      </c>
    </row>
    <row r="155" spans="1:42" ht="13" x14ac:dyDescent="0.3">
      <c r="A155" s="10">
        <v>2402</v>
      </c>
      <c r="B155" s="11" t="s">
        <v>286</v>
      </c>
      <c r="C155" s="492">
        <v>1414</v>
      </c>
      <c r="D155" s="95">
        <v>361</v>
      </c>
      <c r="E155" s="63">
        <f t="shared" si="2"/>
        <v>0.25530410183875529</v>
      </c>
      <c r="F155" s="119">
        <v>105</v>
      </c>
      <c r="G155" s="118">
        <v>250</v>
      </c>
      <c r="H155" s="119">
        <v>40</v>
      </c>
      <c r="I155" s="119">
        <v>45</v>
      </c>
      <c r="J155" s="119">
        <v>35</v>
      </c>
      <c r="K155" s="119">
        <v>56</v>
      </c>
      <c r="L155" s="119">
        <v>119</v>
      </c>
      <c r="M155" s="119">
        <v>109</v>
      </c>
      <c r="N155" s="119">
        <v>89</v>
      </c>
      <c r="O155" s="119">
        <v>40</v>
      </c>
      <c r="P155" s="119">
        <v>34</v>
      </c>
      <c r="Q155" s="119">
        <v>89</v>
      </c>
      <c r="R155" s="119">
        <v>65</v>
      </c>
      <c r="S155" s="119">
        <v>31</v>
      </c>
      <c r="T155" s="119">
        <v>34</v>
      </c>
      <c r="U155" s="119">
        <v>203</v>
      </c>
      <c r="V155" s="119">
        <v>22</v>
      </c>
      <c r="W155" s="119">
        <v>14</v>
      </c>
      <c r="X155" s="119">
        <v>68</v>
      </c>
      <c r="Y155" s="119">
        <v>16</v>
      </c>
      <c r="Z155" s="119">
        <v>134</v>
      </c>
      <c r="AA155" s="119">
        <v>157</v>
      </c>
      <c r="AB155" s="119">
        <v>213</v>
      </c>
      <c r="AC155" s="119">
        <v>90</v>
      </c>
      <c r="AD155" s="119">
        <v>11</v>
      </c>
      <c r="AE155" s="119">
        <v>193</v>
      </c>
      <c r="AF155" s="119">
        <v>23</v>
      </c>
      <c r="AG155" s="119">
        <v>38</v>
      </c>
      <c r="AH155" s="119">
        <v>137</v>
      </c>
      <c r="AI155" s="119">
        <v>187</v>
      </c>
      <c r="AJ155" s="119">
        <v>185</v>
      </c>
      <c r="AK155" s="119">
        <v>43</v>
      </c>
      <c r="AL155" s="119">
        <v>9</v>
      </c>
      <c r="AM155" s="119">
        <v>23</v>
      </c>
      <c r="AN155" s="119">
        <v>65</v>
      </c>
      <c r="AO155" s="119">
        <v>68</v>
      </c>
      <c r="AP155" s="118">
        <v>39</v>
      </c>
    </row>
    <row r="156" spans="1:42" ht="13" x14ac:dyDescent="0.3">
      <c r="A156" s="10">
        <v>2403</v>
      </c>
      <c r="B156" s="11" t="s">
        <v>287</v>
      </c>
      <c r="C156" s="492">
        <v>1494</v>
      </c>
      <c r="D156" s="95">
        <v>214</v>
      </c>
      <c r="E156" s="63">
        <f t="shared" si="2"/>
        <v>0.14323962516733602</v>
      </c>
      <c r="F156" s="119">
        <v>88</v>
      </c>
      <c r="G156" s="118">
        <v>123</v>
      </c>
      <c r="H156" s="119">
        <v>12</v>
      </c>
      <c r="I156" s="119">
        <v>51</v>
      </c>
      <c r="J156" s="119">
        <v>14</v>
      </c>
      <c r="K156" s="119">
        <v>27</v>
      </c>
      <c r="L156" s="119">
        <v>72</v>
      </c>
      <c r="M156" s="119">
        <v>50</v>
      </c>
      <c r="N156" s="119">
        <v>39</v>
      </c>
      <c r="O156" s="119">
        <v>16</v>
      </c>
      <c r="P156" s="119">
        <v>13</v>
      </c>
      <c r="Q156" s="119">
        <v>28</v>
      </c>
      <c r="R156" s="119">
        <v>50</v>
      </c>
      <c r="S156" s="119">
        <v>16</v>
      </c>
      <c r="T156" s="119">
        <v>22</v>
      </c>
      <c r="U156" s="119">
        <v>97</v>
      </c>
      <c r="V156" s="119">
        <v>17</v>
      </c>
      <c r="W156" s="119">
        <v>8</v>
      </c>
      <c r="X156" s="119">
        <v>15</v>
      </c>
      <c r="Y156" s="119">
        <v>10</v>
      </c>
      <c r="Z156" s="119">
        <v>83</v>
      </c>
      <c r="AA156" s="119">
        <v>93</v>
      </c>
      <c r="AB156" s="119">
        <v>124</v>
      </c>
      <c r="AC156" s="119">
        <v>78</v>
      </c>
      <c r="AD156" s="119">
        <v>14</v>
      </c>
      <c r="AE156" s="119">
        <v>107</v>
      </c>
      <c r="AF156" s="119">
        <v>11</v>
      </c>
      <c r="AG156" s="119">
        <v>24</v>
      </c>
      <c r="AH156" s="119">
        <v>67</v>
      </c>
      <c r="AI156" s="119">
        <v>109</v>
      </c>
      <c r="AJ156" s="119">
        <v>100</v>
      </c>
      <c r="AK156" s="119">
        <v>18</v>
      </c>
      <c r="AL156" s="119">
        <v>1</v>
      </c>
      <c r="AM156" s="119">
        <v>11</v>
      </c>
      <c r="AN156" s="119">
        <v>62</v>
      </c>
      <c r="AO156" s="119">
        <v>45</v>
      </c>
      <c r="AP156" s="118">
        <v>19</v>
      </c>
    </row>
    <row r="157" spans="1:42" ht="13" x14ac:dyDescent="0.3">
      <c r="A157" s="10">
        <v>2404</v>
      </c>
      <c r="B157" s="11" t="s">
        <v>288</v>
      </c>
      <c r="C157" s="492">
        <v>1461</v>
      </c>
      <c r="D157" s="95">
        <v>288</v>
      </c>
      <c r="E157" s="63">
        <f t="shared" si="2"/>
        <v>0.1971252566735113</v>
      </c>
      <c r="F157" s="119">
        <v>121</v>
      </c>
      <c r="G157" s="118">
        <v>159</v>
      </c>
      <c r="H157" s="119">
        <v>6</v>
      </c>
      <c r="I157" s="119">
        <v>73</v>
      </c>
      <c r="J157" s="119">
        <v>14</v>
      </c>
      <c r="K157" s="119">
        <v>34</v>
      </c>
      <c r="L157" s="119">
        <v>82</v>
      </c>
      <c r="M157" s="119">
        <v>65</v>
      </c>
      <c r="N157" s="119">
        <v>70</v>
      </c>
      <c r="O157" s="119">
        <v>24</v>
      </c>
      <c r="P157" s="119">
        <v>23</v>
      </c>
      <c r="Q157" s="119">
        <v>44</v>
      </c>
      <c r="R157" s="119">
        <v>70</v>
      </c>
      <c r="S157" s="119">
        <v>18</v>
      </c>
      <c r="T157" s="119">
        <v>30</v>
      </c>
      <c r="U157" s="119">
        <v>113</v>
      </c>
      <c r="V157" s="119">
        <v>41</v>
      </c>
      <c r="W157" s="119">
        <v>11</v>
      </c>
      <c r="X157" s="119">
        <v>22</v>
      </c>
      <c r="Y157" s="119">
        <v>9</v>
      </c>
      <c r="Z157" s="119">
        <v>95</v>
      </c>
      <c r="AA157" s="119">
        <v>100</v>
      </c>
      <c r="AB157" s="119">
        <v>126</v>
      </c>
      <c r="AC157" s="119">
        <v>117</v>
      </c>
      <c r="AD157" s="119">
        <v>16</v>
      </c>
      <c r="AE157" s="119">
        <v>131</v>
      </c>
      <c r="AF157" s="119">
        <v>16</v>
      </c>
      <c r="AG157" s="119">
        <v>32</v>
      </c>
      <c r="AH157" s="119">
        <v>75</v>
      </c>
      <c r="AI157" s="119">
        <v>101</v>
      </c>
      <c r="AJ157" s="119">
        <v>93</v>
      </c>
      <c r="AK157" s="119">
        <v>23</v>
      </c>
      <c r="AL157" s="119">
        <v>7</v>
      </c>
      <c r="AM157" s="119">
        <v>25</v>
      </c>
      <c r="AN157" s="119">
        <v>96</v>
      </c>
      <c r="AO157" s="119">
        <v>69</v>
      </c>
      <c r="AP157" s="118">
        <v>29</v>
      </c>
    </row>
    <row r="158" spans="1:42" ht="13" x14ac:dyDescent="0.3">
      <c r="A158" s="10">
        <v>2405</v>
      </c>
      <c r="B158" s="11" t="s">
        <v>289</v>
      </c>
      <c r="C158" s="492">
        <v>917</v>
      </c>
      <c r="D158" s="95">
        <v>36</v>
      </c>
      <c r="E158" s="63">
        <f t="shared" si="2"/>
        <v>3.9258451472191931E-2</v>
      </c>
      <c r="F158" s="119">
        <v>11</v>
      </c>
      <c r="G158" s="118">
        <v>24</v>
      </c>
      <c r="H158" s="119">
        <v>1</v>
      </c>
      <c r="I158" s="119">
        <v>5</v>
      </c>
      <c r="J158" s="119">
        <v>3</v>
      </c>
      <c r="K158" s="119">
        <v>10</v>
      </c>
      <c r="L158" s="119">
        <v>8</v>
      </c>
      <c r="M158" s="119">
        <v>9</v>
      </c>
      <c r="N158" s="119">
        <v>5</v>
      </c>
      <c r="O158" s="119">
        <v>6</v>
      </c>
      <c r="P158" s="119">
        <v>2</v>
      </c>
      <c r="Q158" s="119">
        <v>7</v>
      </c>
      <c r="R158" s="119">
        <v>8</v>
      </c>
      <c r="S158" s="119">
        <v>4</v>
      </c>
      <c r="T158" s="119">
        <v>1</v>
      </c>
      <c r="U158" s="119">
        <v>19</v>
      </c>
      <c r="V158" s="119">
        <v>6</v>
      </c>
      <c r="W158" s="119">
        <v>2</v>
      </c>
      <c r="X158" s="119">
        <v>4</v>
      </c>
      <c r="Y158" s="119">
        <v>0</v>
      </c>
      <c r="Z158" s="119">
        <v>14</v>
      </c>
      <c r="AA158" s="119">
        <v>17</v>
      </c>
      <c r="AB158" s="119">
        <v>21</v>
      </c>
      <c r="AC158" s="119">
        <v>20</v>
      </c>
      <c r="AD158" s="119">
        <v>1</v>
      </c>
      <c r="AE158" s="119">
        <v>18</v>
      </c>
      <c r="AF158" s="119">
        <v>2</v>
      </c>
      <c r="AG158" s="119">
        <v>8</v>
      </c>
      <c r="AH158" s="119">
        <v>10</v>
      </c>
      <c r="AI158" s="119">
        <v>23</v>
      </c>
      <c r="AJ158" s="119">
        <v>14</v>
      </c>
      <c r="AK158" s="119">
        <v>8</v>
      </c>
      <c r="AL158" s="119">
        <v>2</v>
      </c>
      <c r="AM158" s="119">
        <v>7</v>
      </c>
      <c r="AN158" s="119">
        <v>10</v>
      </c>
      <c r="AO158" s="119">
        <v>7</v>
      </c>
      <c r="AP158" s="118">
        <v>2</v>
      </c>
    </row>
    <row r="159" spans="1:42" ht="13" x14ac:dyDescent="0.3">
      <c r="A159" s="10">
        <v>2406</v>
      </c>
      <c r="B159" s="11" t="s">
        <v>290</v>
      </c>
      <c r="C159" s="492">
        <v>882</v>
      </c>
      <c r="D159" s="95">
        <v>203</v>
      </c>
      <c r="E159" s="63">
        <f t="shared" si="2"/>
        <v>0.23015873015873015</v>
      </c>
      <c r="F159" s="119">
        <v>62</v>
      </c>
      <c r="G159" s="118">
        <v>135</v>
      </c>
      <c r="H159" s="119">
        <v>11</v>
      </c>
      <c r="I159" s="119">
        <v>20</v>
      </c>
      <c r="J159" s="119">
        <v>17</v>
      </c>
      <c r="K159" s="119">
        <v>35</v>
      </c>
      <c r="L159" s="119">
        <v>58</v>
      </c>
      <c r="M159" s="119">
        <v>69</v>
      </c>
      <c r="N159" s="119">
        <v>33</v>
      </c>
      <c r="O159" s="119">
        <v>13</v>
      </c>
      <c r="P159" s="119">
        <v>13</v>
      </c>
      <c r="Q159" s="119">
        <v>21</v>
      </c>
      <c r="R159" s="119">
        <v>28</v>
      </c>
      <c r="S159" s="119">
        <v>18</v>
      </c>
      <c r="T159" s="119">
        <v>11</v>
      </c>
      <c r="U159" s="119">
        <v>93</v>
      </c>
      <c r="V159" s="119">
        <v>13</v>
      </c>
      <c r="W159" s="119">
        <v>7</v>
      </c>
      <c r="X159" s="119">
        <v>10</v>
      </c>
      <c r="Y159" s="119">
        <v>4</v>
      </c>
      <c r="Z159" s="119">
        <v>70</v>
      </c>
      <c r="AA159" s="119">
        <v>96</v>
      </c>
      <c r="AB159" s="119">
        <v>117</v>
      </c>
      <c r="AC159" s="119">
        <v>62</v>
      </c>
      <c r="AD159" s="119">
        <v>11</v>
      </c>
      <c r="AE159" s="119">
        <v>97</v>
      </c>
      <c r="AF159" s="119">
        <v>16</v>
      </c>
      <c r="AG159" s="119">
        <v>43</v>
      </c>
      <c r="AH159" s="119">
        <v>62</v>
      </c>
      <c r="AI159" s="119">
        <v>104</v>
      </c>
      <c r="AJ159" s="119">
        <v>92</v>
      </c>
      <c r="AK159" s="119">
        <v>31</v>
      </c>
      <c r="AL159" s="119">
        <v>4</v>
      </c>
      <c r="AM159" s="119">
        <v>24</v>
      </c>
      <c r="AN159" s="119">
        <v>47</v>
      </c>
      <c r="AO159" s="119">
        <v>36</v>
      </c>
      <c r="AP159" s="118">
        <v>29</v>
      </c>
    </row>
    <row r="160" spans="1:42" ht="13" x14ac:dyDescent="0.3">
      <c r="A160" s="10">
        <v>2407</v>
      </c>
      <c r="B160" s="11" t="s">
        <v>291</v>
      </c>
      <c r="C160" s="492">
        <v>1358</v>
      </c>
      <c r="D160" s="95">
        <v>330</v>
      </c>
      <c r="E160" s="63">
        <f t="shared" si="2"/>
        <v>0.24300441826215022</v>
      </c>
      <c r="F160" s="119">
        <v>151</v>
      </c>
      <c r="G160" s="118">
        <v>170</v>
      </c>
      <c r="H160" s="119">
        <v>24</v>
      </c>
      <c r="I160" s="119">
        <v>101</v>
      </c>
      <c r="J160" s="119">
        <v>24</v>
      </c>
      <c r="K160" s="119">
        <v>32</v>
      </c>
      <c r="L160" s="119">
        <v>113</v>
      </c>
      <c r="M160" s="119">
        <v>92</v>
      </c>
      <c r="N160" s="119">
        <v>102</v>
      </c>
      <c r="O160" s="119">
        <v>50</v>
      </c>
      <c r="P160" s="119">
        <v>37</v>
      </c>
      <c r="Q160" s="119">
        <v>54</v>
      </c>
      <c r="R160" s="119">
        <v>113</v>
      </c>
      <c r="S160" s="119">
        <v>25</v>
      </c>
      <c r="T160" s="119">
        <v>34</v>
      </c>
      <c r="U160" s="119">
        <v>123</v>
      </c>
      <c r="V160" s="119">
        <v>18</v>
      </c>
      <c r="W160" s="119">
        <v>11</v>
      </c>
      <c r="X160" s="119">
        <v>32</v>
      </c>
      <c r="Y160" s="119">
        <v>7</v>
      </c>
      <c r="Z160" s="119">
        <v>116</v>
      </c>
      <c r="AA160" s="119">
        <v>133</v>
      </c>
      <c r="AB160" s="119">
        <v>139</v>
      </c>
      <c r="AC160" s="119">
        <v>154</v>
      </c>
      <c r="AD160" s="119">
        <v>26</v>
      </c>
      <c r="AE160" s="119">
        <v>155</v>
      </c>
      <c r="AF160" s="119">
        <v>31</v>
      </c>
      <c r="AG160" s="119">
        <v>24</v>
      </c>
      <c r="AH160" s="119">
        <v>100</v>
      </c>
      <c r="AI160" s="119">
        <v>129</v>
      </c>
      <c r="AJ160" s="119">
        <v>139</v>
      </c>
      <c r="AK160" s="119">
        <v>14</v>
      </c>
      <c r="AL160" s="119">
        <v>16</v>
      </c>
      <c r="AM160" s="119">
        <v>35</v>
      </c>
      <c r="AN160" s="119">
        <v>130</v>
      </c>
      <c r="AO160" s="119">
        <v>81</v>
      </c>
      <c r="AP160" s="118">
        <v>54</v>
      </c>
    </row>
    <row r="161" spans="1:42" ht="13" x14ac:dyDescent="0.3">
      <c r="A161" s="10">
        <v>2408</v>
      </c>
      <c r="B161" s="11" t="s">
        <v>292</v>
      </c>
      <c r="C161" s="492">
        <v>563</v>
      </c>
      <c r="D161" s="95">
        <v>11</v>
      </c>
      <c r="E161" s="63">
        <f t="shared" si="2"/>
        <v>1.9538188277087035E-2</v>
      </c>
      <c r="F161" s="119">
        <v>3</v>
      </c>
      <c r="G161" s="118">
        <v>8</v>
      </c>
      <c r="H161" s="119">
        <v>1</v>
      </c>
      <c r="I161" s="119">
        <v>0</v>
      </c>
      <c r="J161" s="119">
        <v>0</v>
      </c>
      <c r="K161" s="119">
        <v>0</v>
      </c>
      <c r="L161" s="119">
        <v>3</v>
      </c>
      <c r="M161" s="119">
        <v>2</v>
      </c>
      <c r="N161" s="119">
        <v>0</v>
      </c>
      <c r="O161" s="119">
        <v>1</v>
      </c>
      <c r="P161" s="119">
        <v>1</v>
      </c>
      <c r="Q161" s="119">
        <v>2</v>
      </c>
      <c r="R161" s="119">
        <v>1</v>
      </c>
      <c r="S161" s="119">
        <v>2</v>
      </c>
      <c r="T161" s="119">
        <v>0</v>
      </c>
      <c r="U161" s="119">
        <v>7</v>
      </c>
      <c r="V161" s="119">
        <v>2</v>
      </c>
      <c r="W161" s="119">
        <v>0</v>
      </c>
      <c r="X161" s="119">
        <v>0</v>
      </c>
      <c r="Y161" s="119">
        <v>0</v>
      </c>
      <c r="Z161" s="119">
        <v>6</v>
      </c>
      <c r="AA161" s="119">
        <v>9</v>
      </c>
      <c r="AB161" s="119">
        <v>9</v>
      </c>
      <c r="AC161" s="119">
        <v>2</v>
      </c>
      <c r="AD161" s="119">
        <v>0</v>
      </c>
      <c r="AE161" s="119">
        <v>7</v>
      </c>
      <c r="AF161" s="119">
        <v>1</v>
      </c>
      <c r="AG161" s="119">
        <v>1</v>
      </c>
      <c r="AH161" s="119">
        <v>7</v>
      </c>
      <c r="AI161" s="119">
        <v>8</v>
      </c>
      <c r="AJ161" s="119">
        <v>7</v>
      </c>
      <c r="AK161" s="119">
        <v>0</v>
      </c>
      <c r="AL161" s="119">
        <v>0</v>
      </c>
      <c r="AM161" s="119">
        <v>0</v>
      </c>
      <c r="AN161" s="119">
        <v>1</v>
      </c>
      <c r="AO161" s="119">
        <v>3</v>
      </c>
      <c r="AP161" s="118">
        <v>3</v>
      </c>
    </row>
    <row r="162" spans="1:42" ht="13" x14ac:dyDescent="0.3">
      <c r="A162" s="10">
        <v>2409</v>
      </c>
      <c r="B162" s="11" t="s">
        <v>293</v>
      </c>
      <c r="C162" s="492">
        <v>658</v>
      </c>
      <c r="D162" s="95">
        <v>25</v>
      </c>
      <c r="E162" s="63">
        <f t="shared" si="2"/>
        <v>3.7993920972644375E-2</v>
      </c>
      <c r="F162" s="119">
        <v>7</v>
      </c>
      <c r="G162" s="118">
        <v>17</v>
      </c>
      <c r="H162" s="119">
        <v>3</v>
      </c>
      <c r="I162" s="119">
        <v>1</v>
      </c>
      <c r="J162" s="119">
        <v>0</v>
      </c>
      <c r="K162" s="119">
        <v>6</v>
      </c>
      <c r="L162" s="119">
        <v>6</v>
      </c>
      <c r="M162" s="119">
        <v>4</v>
      </c>
      <c r="N162" s="119">
        <v>4</v>
      </c>
      <c r="O162" s="119">
        <v>2</v>
      </c>
      <c r="P162" s="119">
        <v>0</v>
      </c>
      <c r="Q162" s="119">
        <v>4</v>
      </c>
      <c r="R162" s="119">
        <v>4</v>
      </c>
      <c r="S162" s="119">
        <v>3</v>
      </c>
      <c r="T162" s="119">
        <v>0</v>
      </c>
      <c r="U162" s="119">
        <v>12</v>
      </c>
      <c r="V162" s="119">
        <v>3</v>
      </c>
      <c r="W162" s="119">
        <v>0</v>
      </c>
      <c r="X162" s="119">
        <v>1</v>
      </c>
      <c r="Y162" s="119">
        <v>1</v>
      </c>
      <c r="Z162" s="119">
        <v>7</v>
      </c>
      <c r="AA162" s="119">
        <v>11</v>
      </c>
      <c r="AB162" s="119">
        <v>19</v>
      </c>
      <c r="AC162" s="119">
        <v>8</v>
      </c>
      <c r="AD162" s="119">
        <v>1</v>
      </c>
      <c r="AE162" s="119">
        <v>12</v>
      </c>
      <c r="AF162" s="119">
        <v>0</v>
      </c>
      <c r="AG162" s="119">
        <v>10</v>
      </c>
      <c r="AH162" s="119">
        <v>5</v>
      </c>
      <c r="AI162" s="119">
        <v>22</v>
      </c>
      <c r="AJ162" s="119">
        <v>12</v>
      </c>
      <c r="AK162" s="119">
        <v>6</v>
      </c>
      <c r="AL162" s="119">
        <v>0</v>
      </c>
      <c r="AM162" s="119">
        <v>5</v>
      </c>
      <c r="AN162" s="119">
        <v>3</v>
      </c>
      <c r="AO162" s="119">
        <v>7</v>
      </c>
      <c r="AP162" s="118">
        <v>4</v>
      </c>
    </row>
    <row r="163" spans="1:42" ht="13" x14ac:dyDescent="0.3">
      <c r="A163" s="10">
        <v>2501</v>
      </c>
      <c r="B163" s="11" t="s">
        <v>294</v>
      </c>
      <c r="C163" s="492">
        <v>1129</v>
      </c>
      <c r="D163" s="95">
        <v>186</v>
      </c>
      <c r="E163" s="63">
        <f t="shared" si="2"/>
        <v>0.16474756421612047</v>
      </c>
      <c r="F163" s="119">
        <v>34</v>
      </c>
      <c r="G163" s="114">
        <v>147</v>
      </c>
      <c r="H163" s="119">
        <v>17</v>
      </c>
      <c r="I163" s="119">
        <v>18</v>
      </c>
      <c r="J163" s="119">
        <v>8</v>
      </c>
      <c r="K163" s="119">
        <v>38</v>
      </c>
      <c r="L163" s="119">
        <v>77</v>
      </c>
      <c r="M163" s="119">
        <v>47</v>
      </c>
      <c r="N163" s="119">
        <v>29</v>
      </c>
      <c r="O163" s="119">
        <v>19</v>
      </c>
      <c r="P163" s="119">
        <v>11</v>
      </c>
      <c r="Q163" s="119">
        <v>27</v>
      </c>
      <c r="R163" s="119">
        <v>21</v>
      </c>
      <c r="S163" s="119">
        <v>19</v>
      </c>
      <c r="T163" s="119">
        <v>8</v>
      </c>
      <c r="U163" s="119">
        <v>114</v>
      </c>
      <c r="V163" s="119">
        <v>29</v>
      </c>
      <c r="W163" s="119">
        <v>2</v>
      </c>
      <c r="X163" s="119">
        <v>16</v>
      </c>
      <c r="Y163" s="119">
        <v>5</v>
      </c>
      <c r="Z163" s="119">
        <v>86</v>
      </c>
      <c r="AA163" s="119">
        <v>109</v>
      </c>
      <c r="AB163" s="119">
        <v>127</v>
      </c>
      <c r="AC163" s="119">
        <v>33</v>
      </c>
      <c r="AD163" s="119">
        <v>5</v>
      </c>
      <c r="AE163" s="119">
        <v>111</v>
      </c>
      <c r="AF163" s="119">
        <v>10</v>
      </c>
      <c r="AG163" s="119">
        <v>29</v>
      </c>
      <c r="AH163" s="119">
        <v>84</v>
      </c>
      <c r="AI163" s="119">
        <v>116</v>
      </c>
      <c r="AJ163" s="119">
        <v>105</v>
      </c>
      <c r="AK163" s="119">
        <v>22</v>
      </c>
      <c r="AL163" s="119">
        <v>8</v>
      </c>
      <c r="AM163" s="119">
        <v>18</v>
      </c>
      <c r="AN163" s="119">
        <v>28</v>
      </c>
      <c r="AO163" s="119">
        <v>21</v>
      </c>
      <c r="AP163" s="114">
        <v>18</v>
      </c>
    </row>
    <row r="164" spans="1:42" ht="13" x14ac:dyDescent="0.3">
      <c r="A164" s="10">
        <v>2502</v>
      </c>
      <c r="B164" s="11" t="s">
        <v>295</v>
      </c>
      <c r="C164" s="492">
        <v>1151</v>
      </c>
      <c r="D164" s="95">
        <v>94</v>
      </c>
      <c r="E164" s="63">
        <f t="shared" si="2"/>
        <v>8.1668114682884443E-2</v>
      </c>
      <c r="F164" s="119">
        <v>45</v>
      </c>
      <c r="G164" s="114">
        <v>47</v>
      </c>
      <c r="H164" s="119">
        <v>7</v>
      </c>
      <c r="I164" s="119">
        <v>28</v>
      </c>
      <c r="J164" s="119">
        <v>4</v>
      </c>
      <c r="K164" s="119">
        <v>15</v>
      </c>
      <c r="L164" s="119">
        <v>37</v>
      </c>
      <c r="M164" s="119">
        <v>19</v>
      </c>
      <c r="N164" s="119">
        <v>20</v>
      </c>
      <c r="O164" s="119">
        <v>9</v>
      </c>
      <c r="P164" s="119">
        <v>9</v>
      </c>
      <c r="Q164" s="119">
        <v>20</v>
      </c>
      <c r="R164" s="119">
        <v>23</v>
      </c>
      <c r="S164" s="119">
        <v>10</v>
      </c>
      <c r="T164" s="119">
        <v>5</v>
      </c>
      <c r="U164" s="119">
        <v>31</v>
      </c>
      <c r="V164" s="119">
        <v>9</v>
      </c>
      <c r="W164" s="119">
        <v>5</v>
      </c>
      <c r="X164" s="119">
        <v>5</v>
      </c>
      <c r="Y164" s="119">
        <v>2</v>
      </c>
      <c r="Z164" s="119">
        <v>26</v>
      </c>
      <c r="AA164" s="119">
        <v>34</v>
      </c>
      <c r="AB164" s="119">
        <v>37</v>
      </c>
      <c r="AC164" s="119">
        <v>40</v>
      </c>
      <c r="AD164" s="119">
        <v>6</v>
      </c>
      <c r="AE164" s="119">
        <v>41</v>
      </c>
      <c r="AF164" s="119">
        <v>8</v>
      </c>
      <c r="AG164" s="119">
        <v>11</v>
      </c>
      <c r="AH164" s="119">
        <v>31</v>
      </c>
      <c r="AI164" s="119">
        <v>36</v>
      </c>
      <c r="AJ164" s="119">
        <v>31</v>
      </c>
      <c r="AK164" s="119">
        <v>17</v>
      </c>
      <c r="AL164" s="119">
        <v>3</v>
      </c>
      <c r="AM164" s="119">
        <v>10</v>
      </c>
      <c r="AN164" s="119">
        <v>44</v>
      </c>
      <c r="AO164" s="119">
        <v>30</v>
      </c>
      <c r="AP164" s="114">
        <v>10</v>
      </c>
    </row>
    <row r="165" spans="1:42" ht="13" x14ac:dyDescent="0.3">
      <c r="A165" s="10">
        <v>2503</v>
      </c>
      <c r="B165" s="11" t="s">
        <v>296</v>
      </c>
      <c r="C165" s="492">
        <v>1124</v>
      </c>
      <c r="D165" s="95">
        <v>383</v>
      </c>
      <c r="E165" s="63">
        <f t="shared" si="2"/>
        <v>0.34074733096085408</v>
      </c>
      <c r="F165" s="119">
        <v>197</v>
      </c>
      <c r="G165" s="114">
        <v>177</v>
      </c>
      <c r="H165" s="119">
        <v>16</v>
      </c>
      <c r="I165" s="119">
        <v>122</v>
      </c>
      <c r="J165" s="119">
        <v>29</v>
      </c>
      <c r="K165" s="119">
        <v>47</v>
      </c>
      <c r="L165" s="119">
        <v>150</v>
      </c>
      <c r="M165" s="119">
        <v>100</v>
      </c>
      <c r="N165" s="119">
        <v>136</v>
      </c>
      <c r="O165" s="119">
        <v>96</v>
      </c>
      <c r="P165" s="119">
        <v>36</v>
      </c>
      <c r="Q165" s="119">
        <v>75</v>
      </c>
      <c r="R165" s="119">
        <v>144</v>
      </c>
      <c r="S165" s="119">
        <v>21</v>
      </c>
      <c r="T165" s="119">
        <v>35</v>
      </c>
      <c r="U165" s="119">
        <v>105</v>
      </c>
      <c r="V165" s="119">
        <v>11</v>
      </c>
      <c r="W165" s="119">
        <v>13</v>
      </c>
      <c r="X165" s="119">
        <v>22</v>
      </c>
      <c r="Y165" s="119">
        <v>9</v>
      </c>
      <c r="Z165" s="119">
        <v>85</v>
      </c>
      <c r="AA165" s="119">
        <v>95</v>
      </c>
      <c r="AB165" s="119">
        <v>117</v>
      </c>
      <c r="AC165" s="119">
        <v>184</v>
      </c>
      <c r="AD165" s="119">
        <v>22</v>
      </c>
      <c r="AE165" s="119">
        <v>134</v>
      </c>
      <c r="AF165" s="119">
        <v>18</v>
      </c>
      <c r="AG165" s="119">
        <v>28</v>
      </c>
      <c r="AH165" s="119">
        <v>70</v>
      </c>
      <c r="AI165" s="119">
        <v>109</v>
      </c>
      <c r="AJ165" s="119">
        <v>98</v>
      </c>
      <c r="AK165" s="119">
        <v>34</v>
      </c>
      <c r="AL165" s="119">
        <v>7</v>
      </c>
      <c r="AM165" s="119">
        <v>56</v>
      </c>
      <c r="AN165" s="119">
        <v>170</v>
      </c>
      <c r="AO165" s="119">
        <v>103</v>
      </c>
      <c r="AP165" s="114">
        <v>24</v>
      </c>
    </row>
    <row r="166" spans="1:42" ht="13" x14ac:dyDescent="0.3">
      <c r="A166" s="10">
        <v>2504</v>
      </c>
      <c r="B166" s="11" t="s">
        <v>297</v>
      </c>
      <c r="C166" s="492">
        <v>1107</v>
      </c>
      <c r="D166" s="95">
        <v>222</v>
      </c>
      <c r="E166" s="63">
        <f t="shared" si="2"/>
        <v>0.20054200542005421</v>
      </c>
      <c r="F166" s="119">
        <v>123</v>
      </c>
      <c r="G166" s="114">
        <v>91</v>
      </c>
      <c r="H166" s="119">
        <v>4</v>
      </c>
      <c r="I166" s="119">
        <v>83</v>
      </c>
      <c r="J166" s="119">
        <v>18</v>
      </c>
      <c r="K166" s="119">
        <v>28</v>
      </c>
      <c r="L166" s="119">
        <v>103</v>
      </c>
      <c r="M166" s="119">
        <v>43</v>
      </c>
      <c r="N166" s="119">
        <v>75</v>
      </c>
      <c r="O166" s="119">
        <v>39</v>
      </c>
      <c r="P166" s="119">
        <v>16</v>
      </c>
      <c r="Q166" s="119">
        <v>26</v>
      </c>
      <c r="R166" s="119">
        <v>93</v>
      </c>
      <c r="S166" s="119">
        <v>13</v>
      </c>
      <c r="T166" s="119">
        <v>29</v>
      </c>
      <c r="U166" s="119">
        <v>59</v>
      </c>
      <c r="V166" s="119">
        <v>7</v>
      </c>
      <c r="W166" s="119">
        <v>8</v>
      </c>
      <c r="X166" s="119">
        <v>14</v>
      </c>
      <c r="Y166" s="119">
        <v>5</v>
      </c>
      <c r="Z166" s="119">
        <v>54</v>
      </c>
      <c r="AA166" s="119">
        <v>54</v>
      </c>
      <c r="AB166" s="119">
        <v>70</v>
      </c>
      <c r="AC166" s="119">
        <v>108</v>
      </c>
      <c r="AD166" s="119">
        <v>24</v>
      </c>
      <c r="AE166" s="119">
        <v>82</v>
      </c>
      <c r="AF166" s="119">
        <v>16</v>
      </c>
      <c r="AG166" s="119">
        <v>18</v>
      </c>
      <c r="AH166" s="119">
        <v>62</v>
      </c>
      <c r="AI166" s="119">
        <v>59</v>
      </c>
      <c r="AJ166" s="119">
        <v>63</v>
      </c>
      <c r="AK166" s="119">
        <v>16</v>
      </c>
      <c r="AL166" s="119">
        <v>12</v>
      </c>
      <c r="AM166" s="119">
        <v>27</v>
      </c>
      <c r="AN166" s="119">
        <v>121</v>
      </c>
      <c r="AO166" s="119">
        <v>49</v>
      </c>
      <c r="AP166" s="114">
        <v>25</v>
      </c>
    </row>
    <row r="167" spans="1:42" ht="13" x14ac:dyDescent="0.3">
      <c r="A167" s="10">
        <v>2505</v>
      </c>
      <c r="B167" s="11" t="s">
        <v>298</v>
      </c>
      <c r="C167" s="492">
        <v>1225</v>
      </c>
      <c r="D167" s="95">
        <v>318</v>
      </c>
      <c r="E167" s="63">
        <f t="shared" si="2"/>
        <v>0.25959183673469388</v>
      </c>
      <c r="F167" s="119">
        <v>190</v>
      </c>
      <c r="G167" s="114">
        <v>119</v>
      </c>
      <c r="H167" s="119">
        <v>16</v>
      </c>
      <c r="I167" s="119">
        <v>129</v>
      </c>
      <c r="J167" s="119">
        <v>27</v>
      </c>
      <c r="K167" s="119">
        <v>21</v>
      </c>
      <c r="L167" s="119">
        <v>120</v>
      </c>
      <c r="M167" s="119">
        <v>73</v>
      </c>
      <c r="N167" s="119">
        <v>135</v>
      </c>
      <c r="O167" s="119">
        <v>97</v>
      </c>
      <c r="P167" s="119">
        <v>34</v>
      </c>
      <c r="Q167" s="119">
        <v>40</v>
      </c>
      <c r="R167" s="119">
        <v>126</v>
      </c>
      <c r="S167" s="119">
        <v>20</v>
      </c>
      <c r="T167" s="119">
        <v>34</v>
      </c>
      <c r="U167" s="119">
        <v>73</v>
      </c>
      <c r="V167" s="119">
        <v>15</v>
      </c>
      <c r="W167" s="119">
        <v>10</v>
      </c>
      <c r="X167" s="119">
        <v>22</v>
      </c>
      <c r="Y167" s="119">
        <v>3</v>
      </c>
      <c r="Z167" s="119">
        <v>51</v>
      </c>
      <c r="AA167" s="119">
        <v>79</v>
      </c>
      <c r="AB167" s="119">
        <v>106</v>
      </c>
      <c r="AC167" s="119">
        <v>178</v>
      </c>
      <c r="AD167" s="119">
        <v>31</v>
      </c>
      <c r="AE167" s="119">
        <v>137</v>
      </c>
      <c r="AF167" s="119">
        <v>21</v>
      </c>
      <c r="AG167" s="119">
        <v>17</v>
      </c>
      <c r="AH167" s="119">
        <v>64</v>
      </c>
      <c r="AI167" s="119">
        <v>83</v>
      </c>
      <c r="AJ167" s="119">
        <v>75</v>
      </c>
      <c r="AK167" s="119">
        <v>8</v>
      </c>
      <c r="AL167" s="119">
        <v>12</v>
      </c>
      <c r="AM167" s="119">
        <v>24</v>
      </c>
      <c r="AN167" s="119">
        <v>178</v>
      </c>
      <c r="AO167" s="119">
        <v>105</v>
      </c>
      <c r="AP167" s="114">
        <v>31</v>
      </c>
    </row>
    <row r="168" spans="1:42" ht="13" x14ac:dyDescent="0.3">
      <c r="A168" s="10">
        <v>2506</v>
      </c>
      <c r="B168" s="11" t="s">
        <v>299</v>
      </c>
      <c r="C168" s="492">
        <v>1309</v>
      </c>
      <c r="D168" s="95">
        <v>256</v>
      </c>
      <c r="E168" s="63">
        <f t="shared" si="2"/>
        <v>0.19556913674560733</v>
      </c>
      <c r="F168" s="119">
        <v>119</v>
      </c>
      <c r="G168" s="114">
        <v>126</v>
      </c>
      <c r="H168" s="119">
        <v>14</v>
      </c>
      <c r="I168" s="119">
        <v>80</v>
      </c>
      <c r="J168" s="119">
        <v>23</v>
      </c>
      <c r="K168" s="119">
        <v>20</v>
      </c>
      <c r="L168" s="119">
        <v>122</v>
      </c>
      <c r="M168" s="119">
        <v>82</v>
      </c>
      <c r="N168" s="119">
        <v>85</v>
      </c>
      <c r="O168" s="119">
        <v>63</v>
      </c>
      <c r="P168" s="119">
        <v>24</v>
      </c>
      <c r="Q168" s="119">
        <v>51</v>
      </c>
      <c r="R168" s="119">
        <v>84</v>
      </c>
      <c r="S168" s="119">
        <v>18</v>
      </c>
      <c r="T168" s="119">
        <v>17</v>
      </c>
      <c r="U168" s="119">
        <v>96</v>
      </c>
      <c r="V168" s="119">
        <v>9</v>
      </c>
      <c r="W168" s="119">
        <v>7</v>
      </c>
      <c r="X168" s="119">
        <v>29</v>
      </c>
      <c r="Y168" s="119">
        <v>3</v>
      </c>
      <c r="Z168" s="119">
        <v>72</v>
      </c>
      <c r="AA168" s="119">
        <v>61</v>
      </c>
      <c r="AB168" s="119">
        <v>105</v>
      </c>
      <c r="AC168" s="119">
        <v>95</v>
      </c>
      <c r="AD168" s="119">
        <v>12</v>
      </c>
      <c r="AE168" s="119">
        <v>108</v>
      </c>
      <c r="AF168" s="119">
        <v>15</v>
      </c>
      <c r="AG168" s="119">
        <v>20</v>
      </c>
      <c r="AH168" s="119">
        <v>57</v>
      </c>
      <c r="AI168" s="119">
        <v>96</v>
      </c>
      <c r="AJ168" s="119">
        <v>80</v>
      </c>
      <c r="AK168" s="119">
        <v>21</v>
      </c>
      <c r="AL168" s="119">
        <v>15</v>
      </c>
      <c r="AM168" s="119">
        <v>29</v>
      </c>
      <c r="AN168" s="119">
        <v>119</v>
      </c>
      <c r="AO168" s="119">
        <v>54</v>
      </c>
      <c r="AP168" s="114">
        <v>21</v>
      </c>
    </row>
    <row r="169" spans="1:42" ht="13" x14ac:dyDescent="0.3">
      <c r="A169" s="10">
        <v>2507</v>
      </c>
      <c r="B169" s="11" t="s">
        <v>300</v>
      </c>
      <c r="C169" s="492">
        <v>612</v>
      </c>
      <c r="D169" s="95">
        <v>125</v>
      </c>
      <c r="E169" s="63">
        <f t="shared" si="2"/>
        <v>0.20424836601307189</v>
      </c>
      <c r="F169" s="119">
        <v>65</v>
      </c>
      <c r="G169" s="114">
        <v>57</v>
      </c>
      <c r="H169" s="119">
        <v>2</v>
      </c>
      <c r="I169" s="119">
        <v>44</v>
      </c>
      <c r="J169" s="119">
        <v>2</v>
      </c>
      <c r="K169" s="119">
        <v>15</v>
      </c>
      <c r="L169" s="119">
        <v>66</v>
      </c>
      <c r="M169" s="119">
        <v>26</v>
      </c>
      <c r="N169" s="119">
        <v>39</v>
      </c>
      <c r="O169" s="119">
        <v>26</v>
      </c>
      <c r="P169" s="119">
        <v>8</v>
      </c>
      <c r="Q169" s="119">
        <v>10</v>
      </c>
      <c r="R169" s="119">
        <v>43</v>
      </c>
      <c r="S169" s="119">
        <v>4</v>
      </c>
      <c r="T169" s="119">
        <v>10</v>
      </c>
      <c r="U169" s="119">
        <v>45</v>
      </c>
      <c r="V169" s="119">
        <v>5</v>
      </c>
      <c r="W169" s="119">
        <v>6</v>
      </c>
      <c r="X169" s="119">
        <v>5</v>
      </c>
      <c r="Y169" s="119">
        <v>3</v>
      </c>
      <c r="Z169" s="119">
        <v>37</v>
      </c>
      <c r="AA169" s="119">
        <v>41</v>
      </c>
      <c r="AB169" s="119">
        <v>47</v>
      </c>
      <c r="AC169" s="119">
        <v>58</v>
      </c>
      <c r="AD169" s="119">
        <v>5</v>
      </c>
      <c r="AE169" s="119">
        <v>49</v>
      </c>
      <c r="AF169" s="119">
        <v>6</v>
      </c>
      <c r="AG169" s="119">
        <v>10</v>
      </c>
      <c r="AH169" s="119">
        <v>37</v>
      </c>
      <c r="AI169" s="119">
        <v>45</v>
      </c>
      <c r="AJ169" s="119">
        <v>43</v>
      </c>
      <c r="AK169" s="119">
        <v>12</v>
      </c>
      <c r="AL169" s="119">
        <v>3</v>
      </c>
      <c r="AM169" s="119">
        <v>14</v>
      </c>
      <c r="AN169" s="119">
        <v>55</v>
      </c>
      <c r="AO169" s="119">
        <v>37</v>
      </c>
      <c r="AP169" s="114">
        <v>10</v>
      </c>
    </row>
    <row r="170" spans="1:42" ht="13" x14ac:dyDescent="0.3">
      <c r="A170" s="10">
        <v>2508</v>
      </c>
      <c r="B170" s="11" t="s">
        <v>301</v>
      </c>
      <c r="C170" s="492">
        <v>1421</v>
      </c>
      <c r="D170" s="95">
        <v>295</v>
      </c>
      <c r="E170" s="63">
        <f t="shared" si="2"/>
        <v>0.2076002814919071</v>
      </c>
      <c r="F170" s="119">
        <v>154</v>
      </c>
      <c r="G170" s="114">
        <v>133</v>
      </c>
      <c r="H170" s="119">
        <v>16</v>
      </c>
      <c r="I170" s="119">
        <v>96</v>
      </c>
      <c r="J170" s="119">
        <v>31</v>
      </c>
      <c r="K170" s="119">
        <v>37</v>
      </c>
      <c r="L170" s="119">
        <v>127</v>
      </c>
      <c r="M170" s="119">
        <v>93</v>
      </c>
      <c r="N170" s="119">
        <v>97</v>
      </c>
      <c r="O170" s="119">
        <v>59</v>
      </c>
      <c r="P170" s="119">
        <v>40</v>
      </c>
      <c r="Q170" s="119">
        <v>54</v>
      </c>
      <c r="R170" s="119">
        <v>100</v>
      </c>
      <c r="S170" s="119">
        <v>26</v>
      </c>
      <c r="T170" s="119">
        <v>36</v>
      </c>
      <c r="U170" s="119">
        <v>109</v>
      </c>
      <c r="V170" s="119">
        <v>17</v>
      </c>
      <c r="W170" s="119">
        <v>11</v>
      </c>
      <c r="X170" s="119">
        <v>26</v>
      </c>
      <c r="Y170" s="119">
        <v>6</v>
      </c>
      <c r="Z170" s="119">
        <v>78</v>
      </c>
      <c r="AA170" s="119">
        <v>94</v>
      </c>
      <c r="AB170" s="119">
        <v>115</v>
      </c>
      <c r="AC170" s="119">
        <v>118</v>
      </c>
      <c r="AD170" s="119">
        <v>12</v>
      </c>
      <c r="AE170" s="119">
        <v>110</v>
      </c>
      <c r="AF170" s="119">
        <v>22</v>
      </c>
      <c r="AG170" s="119">
        <v>14</v>
      </c>
      <c r="AH170" s="119">
        <v>88</v>
      </c>
      <c r="AI170" s="119">
        <v>101</v>
      </c>
      <c r="AJ170" s="119">
        <v>100</v>
      </c>
      <c r="AK170" s="119">
        <v>21</v>
      </c>
      <c r="AL170" s="119">
        <v>17</v>
      </c>
      <c r="AM170" s="119">
        <v>40</v>
      </c>
      <c r="AN170" s="119">
        <v>126</v>
      </c>
      <c r="AO170" s="119">
        <v>91</v>
      </c>
      <c r="AP170" s="114">
        <v>30</v>
      </c>
    </row>
    <row r="171" spans="1:42" ht="13" x14ac:dyDescent="0.3">
      <c r="A171" s="10">
        <v>2509</v>
      </c>
      <c r="B171" s="11" t="s">
        <v>302</v>
      </c>
      <c r="C171" s="492">
        <v>1226</v>
      </c>
      <c r="D171" s="95">
        <v>290</v>
      </c>
      <c r="E171" s="63">
        <f t="shared" si="2"/>
        <v>0.2365415986949429</v>
      </c>
      <c r="F171" s="119">
        <v>146</v>
      </c>
      <c r="G171" s="114">
        <v>131</v>
      </c>
      <c r="H171" s="119">
        <v>12</v>
      </c>
      <c r="I171" s="119">
        <v>98</v>
      </c>
      <c r="J171" s="119">
        <v>19</v>
      </c>
      <c r="K171" s="119">
        <v>30</v>
      </c>
      <c r="L171" s="119">
        <v>144</v>
      </c>
      <c r="M171" s="119">
        <v>82</v>
      </c>
      <c r="N171" s="119">
        <v>125</v>
      </c>
      <c r="O171" s="119">
        <v>78</v>
      </c>
      <c r="P171" s="119">
        <v>23</v>
      </c>
      <c r="Q171" s="119">
        <v>51</v>
      </c>
      <c r="R171" s="119">
        <v>104</v>
      </c>
      <c r="S171" s="119">
        <v>19</v>
      </c>
      <c r="T171" s="119">
        <v>30</v>
      </c>
      <c r="U171" s="119">
        <v>81</v>
      </c>
      <c r="V171" s="119">
        <v>9</v>
      </c>
      <c r="W171" s="119">
        <v>6</v>
      </c>
      <c r="X171" s="119">
        <v>16</v>
      </c>
      <c r="Y171" s="119">
        <v>4</v>
      </c>
      <c r="Z171" s="119">
        <v>65</v>
      </c>
      <c r="AA171" s="119">
        <v>72</v>
      </c>
      <c r="AB171" s="119">
        <v>88</v>
      </c>
      <c r="AC171" s="119">
        <v>129</v>
      </c>
      <c r="AD171" s="119">
        <v>8</v>
      </c>
      <c r="AE171" s="119">
        <v>107</v>
      </c>
      <c r="AF171" s="119">
        <v>5</v>
      </c>
      <c r="AG171" s="119">
        <v>11</v>
      </c>
      <c r="AH171" s="119">
        <v>48</v>
      </c>
      <c r="AI171" s="119">
        <v>72</v>
      </c>
      <c r="AJ171" s="119">
        <v>73</v>
      </c>
      <c r="AK171" s="119">
        <v>28</v>
      </c>
      <c r="AL171" s="119">
        <v>15</v>
      </c>
      <c r="AM171" s="119">
        <v>27</v>
      </c>
      <c r="AN171" s="119">
        <v>145</v>
      </c>
      <c r="AO171" s="119">
        <v>85</v>
      </c>
      <c r="AP171" s="114">
        <v>31</v>
      </c>
    </row>
    <row r="172" spans="1:42" ht="13" x14ac:dyDescent="0.3">
      <c r="A172" s="10">
        <v>2510</v>
      </c>
      <c r="B172" s="11" t="s">
        <v>303</v>
      </c>
      <c r="C172" s="492">
        <v>1189</v>
      </c>
      <c r="D172" s="95">
        <v>186</v>
      </c>
      <c r="E172" s="63">
        <f t="shared" si="2"/>
        <v>0.15643397813288479</v>
      </c>
      <c r="F172" s="119">
        <v>75</v>
      </c>
      <c r="G172" s="114">
        <v>107</v>
      </c>
      <c r="H172" s="119">
        <v>9</v>
      </c>
      <c r="I172" s="119">
        <v>46</v>
      </c>
      <c r="J172" s="119">
        <v>8</v>
      </c>
      <c r="K172" s="119">
        <v>21</v>
      </c>
      <c r="L172" s="119">
        <v>84</v>
      </c>
      <c r="M172" s="119">
        <v>34</v>
      </c>
      <c r="N172" s="119">
        <v>45</v>
      </c>
      <c r="O172" s="119">
        <v>25</v>
      </c>
      <c r="P172" s="119">
        <v>14</v>
      </c>
      <c r="Q172" s="119">
        <v>23</v>
      </c>
      <c r="R172" s="119">
        <v>42</v>
      </c>
      <c r="S172" s="119">
        <v>11</v>
      </c>
      <c r="T172" s="119">
        <v>16</v>
      </c>
      <c r="U172" s="119">
        <v>85</v>
      </c>
      <c r="V172" s="119">
        <v>9</v>
      </c>
      <c r="W172" s="119">
        <v>5</v>
      </c>
      <c r="X172" s="119">
        <v>10</v>
      </c>
      <c r="Y172" s="119">
        <v>4</v>
      </c>
      <c r="Z172" s="119">
        <v>71</v>
      </c>
      <c r="AA172" s="119">
        <v>76</v>
      </c>
      <c r="AB172" s="119">
        <v>90</v>
      </c>
      <c r="AC172" s="119">
        <v>58</v>
      </c>
      <c r="AD172" s="119">
        <v>10</v>
      </c>
      <c r="AE172" s="119">
        <v>90</v>
      </c>
      <c r="AF172" s="119">
        <v>5</v>
      </c>
      <c r="AG172" s="119">
        <v>18</v>
      </c>
      <c r="AH172" s="119">
        <v>66</v>
      </c>
      <c r="AI172" s="119">
        <v>91</v>
      </c>
      <c r="AJ172" s="119">
        <v>85</v>
      </c>
      <c r="AK172" s="119">
        <v>16</v>
      </c>
      <c r="AL172" s="119">
        <v>4</v>
      </c>
      <c r="AM172" s="119">
        <v>13</v>
      </c>
      <c r="AN172" s="119">
        <v>56</v>
      </c>
      <c r="AO172" s="119">
        <v>44</v>
      </c>
      <c r="AP172" s="114">
        <v>18</v>
      </c>
    </row>
    <row r="173" spans="1:42" ht="13" x14ac:dyDescent="0.3">
      <c r="A173" s="10">
        <v>2511</v>
      </c>
      <c r="B173" s="11" t="s">
        <v>304</v>
      </c>
      <c r="C173" s="492">
        <v>1431</v>
      </c>
      <c r="D173" s="95">
        <v>236</v>
      </c>
      <c r="E173" s="63">
        <f t="shared" si="2"/>
        <v>0.16491963661774983</v>
      </c>
      <c r="F173" s="119">
        <v>95</v>
      </c>
      <c r="G173" s="114">
        <v>134</v>
      </c>
      <c r="H173" s="119">
        <v>16</v>
      </c>
      <c r="I173" s="119">
        <v>57</v>
      </c>
      <c r="J173" s="119">
        <v>27</v>
      </c>
      <c r="K173" s="119">
        <v>42</v>
      </c>
      <c r="L173" s="119">
        <v>112</v>
      </c>
      <c r="M173" s="119">
        <v>71</v>
      </c>
      <c r="N173" s="119">
        <v>66</v>
      </c>
      <c r="O173" s="119">
        <v>45</v>
      </c>
      <c r="P173" s="119">
        <v>24</v>
      </c>
      <c r="Q173" s="119">
        <v>59</v>
      </c>
      <c r="R173" s="119">
        <v>60</v>
      </c>
      <c r="S173" s="119">
        <v>11</v>
      </c>
      <c r="T173" s="119">
        <v>32</v>
      </c>
      <c r="U173" s="119">
        <v>90</v>
      </c>
      <c r="V173" s="119">
        <v>6</v>
      </c>
      <c r="W173" s="119">
        <v>5</v>
      </c>
      <c r="X173" s="119">
        <v>30</v>
      </c>
      <c r="Y173" s="119">
        <v>12</v>
      </c>
      <c r="Z173" s="119">
        <v>55</v>
      </c>
      <c r="AA173" s="119">
        <v>58</v>
      </c>
      <c r="AB173" s="119">
        <v>87</v>
      </c>
      <c r="AC173" s="119">
        <v>82</v>
      </c>
      <c r="AD173" s="119">
        <v>9</v>
      </c>
      <c r="AE173" s="119">
        <v>90</v>
      </c>
      <c r="AF173" s="119">
        <v>13</v>
      </c>
      <c r="AG173" s="119">
        <v>16</v>
      </c>
      <c r="AH173" s="119">
        <v>46</v>
      </c>
      <c r="AI173" s="119">
        <v>87</v>
      </c>
      <c r="AJ173" s="119">
        <v>75</v>
      </c>
      <c r="AK173" s="119">
        <v>19</v>
      </c>
      <c r="AL173" s="119">
        <v>17</v>
      </c>
      <c r="AM173" s="119">
        <v>35</v>
      </c>
      <c r="AN173" s="119">
        <v>86</v>
      </c>
      <c r="AO173" s="119">
        <v>52</v>
      </c>
      <c r="AP173" s="114">
        <v>16</v>
      </c>
    </row>
    <row r="174" spans="1:42" ht="13" x14ac:dyDescent="0.3">
      <c r="A174" s="10">
        <v>2512</v>
      </c>
      <c r="B174" s="11" t="s">
        <v>755</v>
      </c>
      <c r="C174" s="492">
        <v>864</v>
      </c>
      <c r="D174" s="95">
        <v>79</v>
      </c>
      <c r="E174" s="63">
        <f t="shared" si="2"/>
        <v>9.1435185185185189E-2</v>
      </c>
      <c r="F174" s="119">
        <v>20</v>
      </c>
      <c r="G174" s="114">
        <v>55</v>
      </c>
      <c r="H174" s="119">
        <v>3</v>
      </c>
      <c r="I174" s="119">
        <v>8</v>
      </c>
      <c r="J174" s="119">
        <v>4</v>
      </c>
      <c r="K174" s="119">
        <v>21</v>
      </c>
      <c r="L174" s="119">
        <v>38</v>
      </c>
      <c r="M174" s="119">
        <v>19</v>
      </c>
      <c r="N174" s="119">
        <v>8</v>
      </c>
      <c r="O174" s="119">
        <v>6</v>
      </c>
      <c r="P174" s="119">
        <v>2</v>
      </c>
      <c r="Q174" s="119">
        <v>8</v>
      </c>
      <c r="R174" s="119">
        <v>6</v>
      </c>
      <c r="S174" s="119">
        <v>6</v>
      </c>
      <c r="T174" s="119">
        <v>4</v>
      </c>
      <c r="U174" s="119">
        <v>50</v>
      </c>
      <c r="V174" s="119">
        <v>7</v>
      </c>
      <c r="W174" s="119">
        <v>2</v>
      </c>
      <c r="X174" s="119">
        <v>1</v>
      </c>
      <c r="Y174" s="119">
        <v>2</v>
      </c>
      <c r="Z174" s="119">
        <v>34</v>
      </c>
      <c r="AA174" s="119">
        <v>47</v>
      </c>
      <c r="AB174" s="119">
        <v>50</v>
      </c>
      <c r="AC174" s="119">
        <v>13</v>
      </c>
      <c r="AD174" s="119">
        <v>0</v>
      </c>
      <c r="AE174" s="119">
        <v>43</v>
      </c>
      <c r="AF174" s="119">
        <v>3</v>
      </c>
      <c r="AG174" s="119">
        <v>12</v>
      </c>
      <c r="AH174" s="119">
        <v>35</v>
      </c>
      <c r="AI174" s="119">
        <v>49</v>
      </c>
      <c r="AJ174" s="119">
        <v>46</v>
      </c>
      <c r="AK174" s="119">
        <v>12</v>
      </c>
      <c r="AL174" s="119">
        <v>0</v>
      </c>
      <c r="AM174" s="119">
        <v>7</v>
      </c>
      <c r="AN174" s="119">
        <v>18</v>
      </c>
      <c r="AO174" s="119">
        <v>7</v>
      </c>
      <c r="AP174" s="114">
        <v>6</v>
      </c>
    </row>
    <row r="175" spans="1:42" ht="13" x14ac:dyDescent="0.3">
      <c r="A175" s="10">
        <v>2601</v>
      </c>
      <c r="B175" s="11" t="s">
        <v>305</v>
      </c>
      <c r="C175" s="492">
        <v>1233</v>
      </c>
      <c r="D175" s="95">
        <v>464</v>
      </c>
      <c r="E175" s="63">
        <f t="shared" si="2"/>
        <v>0.37631792376317924</v>
      </c>
      <c r="F175" s="119">
        <v>234</v>
      </c>
      <c r="G175" s="118">
        <v>215</v>
      </c>
      <c r="H175" s="119">
        <v>18</v>
      </c>
      <c r="I175" s="119">
        <v>156</v>
      </c>
      <c r="J175" s="119">
        <v>46</v>
      </c>
      <c r="K175" s="119">
        <v>59</v>
      </c>
      <c r="L175" s="119">
        <v>147</v>
      </c>
      <c r="M175" s="119">
        <v>90</v>
      </c>
      <c r="N175" s="119">
        <v>178</v>
      </c>
      <c r="O175" s="119">
        <v>219</v>
      </c>
      <c r="P175" s="119">
        <v>50</v>
      </c>
      <c r="Q175" s="119">
        <v>70</v>
      </c>
      <c r="R175" s="119">
        <v>171</v>
      </c>
      <c r="S175" s="119">
        <v>45</v>
      </c>
      <c r="T175" s="119">
        <v>56</v>
      </c>
      <c r="U175" s="119">
        <v>165</v>
      </c>
      <c r="V175" s="119">
        <v>15</v>
      </c>
      <c r="W175" s="119">
        <v>17</v>
      </c>
      <c r="X175" s="119">
        <v>33</v>
      </c>
      <c r="Y175" s="119">
        <v>9</v>
      </c>
      <c r="Z175" s="119">
        <v>105</v>
      </c>
      <c r="AA175" s="119">
        <v>127</v>
      </c>
      <c r="AB175" s="119">
        <v>166</v>
      </c>
      <c r="AC175" s="119">
        <v>210</v>
      </c>
      <c r="AD175" s="119">
        <v>15</v>
      </c>
      <c r="AE175" s="119">
        <v>185</v>
      </c>
      <c r="AF175" s="119">
        <v>15</v>
      </c>
      <c r="AG175" s="119">
        <v>16</v>
      </c>
      <c r="AH175" s="119">
        <v>82</v>
      </c>
      <c r="AI175" s="119">
        <v>126</v>
      </c>
      <c r="AJ175" s="119">
        <v>112</v>
      </c>
      <c r="AK175" s="119">
        <v>33</v>
      </c>
      <c r="AL175" s="119">
        <v>12</v>
      </c>
      <c r="AM175" s="119">
        <v>32</v>
      </c>
      <c r="AN175" s="119">
        <v>213</v>
      </c>
      <c r="AO175" s="119">
        <v>127</v>
      </c>
      <c r="AP175" s="118">
        <v>62</v>
      </c>
    </row>
    <row r="176" spans="1:42" ht="13" x14ac:dyDescent="0.3">
      <c r="A176" s="10">
        <v>2602</v>
      </c>
      <c r="B176" s="11" t="s">
        <v>306</v>
      </c>
      <c r="C176" s="492">
        <v>1081</v>
      </c>
      <c r="D176" s="95">
        <v>279</v>
      </c>
      <c r="E176" s="63">
        <f t="shared" si="2"/>
        <v>0.25809435707678074</v>
      </c>
      <c r="F176" s="86">
        <v>98</v>
      </c>
      <c r="G176" s="118">
        <v>174</v>
      </c>
      <c r="H176" s="86">
        <v>30</v>
      </c>
      <c r="I176" s="86">
        <v>51</v>
      </c>
      <c r="J176" s="86">
        <v>25</v>
      </c>
      <c r="K176" s="86">
        <v>57</v>
      </c>
      <c r="L176" s="86">
        <v>106</v>
      </c>
      <c r="M176" s="86">
        <v>82</v>
      </c>
      <c r="N176" s="86">
        <v>83</v>
      </c>
      <c r="O176" s="86">
        <v>96</v>
      </c>
      <c r="P176" s="86">
        <v>24</v>
      </c>
      <c r="Q176" s="86">
        <v>58</v>
      </c>
      <c r="R176" s="86">
        <v>68</v>
      </c>
      <c r="S176" s="86">
        <v>28</v>
      </c>
      <c r="T176" s="86">
        <v>22</v>
      </c>
      <c r="U176" s="86">
        <v>129</v>
      </c>
      <c r="V176" s="86">
        <v>16</v>
      </c>
      <c r="W176" s="86">
        <v>19</v>
      </c>
      <c r="X176" s="86">
        <v>32</v>
      </c>
      <c r="Y176" s="86">
        <v>5</v>
      </c>
      <c r="Z176" s="86">
        <v>88</v>
      </c>
      <c r="AA176" s="86">
        <v>92</v>
      </c>
      <c r="AB176" s="86">
        <v>137</v>
      </c>
      <c r="AC176" s="86">
        <v>91</v>
      </c>
      <c r="AD176" s="86">
        <v>6</v>
      </c>
      <c r="AE176" s="86">
        <v>106</v>
      </c>
      <c r="AF176" s="86">
        <v>7</v>
      </c>
      <c r="AG176" s="86">
        <v>29</v>
      </c>
      <c r="AH176" s="86">
        <v>59</v>
      </c>
      <c r="AI176" s="86">
        <v>109</v>
      </c>
      <c r="AJ176" s="86">
        <v>99</v>
      </c>
      <c r="AK176" s="86">
        <v>34</v>
      </c>
      <c r="AL176" s="86">
        <v>11</v>
      </c>
      <c r="AM176" s="86">
        <v>24</v>
      </c>
      <c r="AN176" s="86">
        <v>73</v>
      </c>
      <c r="AO176" s="86">
        <v>53</v>
      </c>
      <c r="AP176" s="118">
        <v>50</v>
      </c>
    </row>
    <row r="177" spans="1:42" ht="13" x14ac:dyDescent="0.3">
      <c r="A177" s="10">
        <v>2603</v>
      </c>
      <c r="B177" s="11" t="s">
        <v>307</v>
      </c>
      <c r="C177" s="492">
        <v>668</v>
      </c>
      <c r="D177" s="95">
        <v>166</v>
      </c>
      <c r="E177" s="63">
        <f t="shared" si="2"/>
        <v>0.24850299401197604</v>
      </c>
      <c r="F177" s="119">
        <v>57</v>
      </c>
      <c r="G177" s="118">
        <v>106</v>
      </c>
      <c r="H177" s="119">
        <v>17</v>
      </c>
      <c r="I177" s="119">
        <v>42</v>
      </c>
      <c r="J177" s="119">
        <v>21</v>
      </c>
      <c r="K177" s="119">
        <v>38</v>
      </c>
      <c r="L177" s="119">
        <v>49</v>
      </c>
      <c r="M177" s="119">
        <v>60</v>
      </c>
      <c r="N177" s="119">
        <v>48</v>
      </c>
      <c r="O177" s="119">
        <v>68</v>
      </c>
      <c r="P177" s="119">
        <v>15</v>
      </c>
      <c r="Q177" s="119">
        <v>35</v>
      </c>
      <c r="R177" s="119">
        <v>36</v>
      </c>
      <c r="S177" s="119">
        <v>14</v>
      </c>
      <c r="T177" s="119">
        <v>19</v>
      </c>
      <c r="U177" s="119">
        <v>67</v>
      </c>
      <c r="V177" s="119">
        <v>9</v>
      </c>
      <c r="W177" s="119">
        <v>10</v>
      </c>
      <c r="X177" s="119">
        <v>33</v>
      </c>
      <c r="Y177" s="119">
        <v>3</v>
      </c>
      <c r="Z177" s="119">
        <v>37</v>
      </c>
      <c r="AA177" s="119">
        <v>45</v>
      </c>
      <c r="AB177" s="119">
        <v>63</v>
      </c>
      <c r="AC177" s="119">
        <v>58</v>
      </c>
      <c r="AD177" s="119">
        <v>8</v>
      </c>
      <c r="AE177" s="119">
        <v>60</v>
      </c>
      <c r="AF177" s="119">
        <v>12</v>
      </c>
      <c r="AG177" s="119">
        <v>12</v>
      </c>
      <c r="AH177" s="119">
        <v>32</v>
      </c>
      <c r="AI177" s="119">
        <v>52</v>
      </c>
      <c r="AJ177" s="119">
        <v>48</v>
      </c>
      <c r="AK177" s="119">
        <v>19</v>
      </c>
      <c r="AL177" s="119">
        <v>7</v>
      </c>
      <c r="AM177" s="119">
        <v>22</v>
      </c>
      <c r="AN177" s="119">
        <v>56</v>
      </c>
      <c r="AO177" s="119">
        <v>58</v>
      </c>
      <c r="AP177" s="118">
        <v>18</v>
      </c>
    </row>
    <row r="178" spans="1:42" ht="13" x14ac:dyDescent="0.3">
      <c r="A178" s="10">
        <v>2604</v>
      </c>
      <c r="B178" s="11" t="s">
        <v>308</v>
      </c>
      <c r="C178" s="492">
        <v>1032</v>
      </c>
      <c r="D178" s="95">
        <v>130</v>
      </c>
      <c r="E178" s="63">
        <f t="shared" si="2"/>
        <v>0.12596899224806202</v>
      </c>
      <c r="F178" s="86">
        <v>34</v>
      </c>
      <c r="G178" s="118">
        <v>94</v>
      </c>
      <c r="H178" s="86">
        <v>12</v>
      </c>
      <c r="I178" s="86">
        <v>15</v>
      </c>
      <c r="J178" s="86">
        <v>8</v>
      </c>
      <c r="K178" s="86">
        <v>45</v>
      </c>
      <c r="L178" s="86">
        <v>52</v>
      </c>
      <c r="M178" s="86">
        <v>47</v>
      </c>
      <c r="N178" s="86">
        <v>18</v>
      </c>
      <c r="O178" s="86">
        <v>19</v>
      </c>
      <c r="P178" s="86">
        <v>5</v>
      </c>
      <c r="Q178" s="86">
        <v>25</v>
      </c>
      <c r="R178" s="86">
        <v>16</v>
      </c>
      <c r="S178" s="86">
        <v>9</v>
      </c>
      <c r="T178" s="86">
        <v>11</v>
      </c>
      <c r="U178" s="86">
        <v>77</v>
      </c>
      <c r="V178" s="86">
        <v>20</v>
      </c>
      <c r="W178" s="86">
        <v>5</v>
      </c>
      <c r="X178" s="86">
        <v>9</v>
      </c>
      <c r="Y178" s="86">
        <v>2</v>
      </c>
      <c r="Z178" s="86">
        <v>47</v>
      </c>
      <c r="AA178" s="86">
        <v>64</v>
      </c>
      <c r="AB178" s="86">
        <v>89</v>
      </c>
      <c r="AC178" s="86">
        <v>30</v>
      </c>
      <c r="AD178" s="86">
        <v>5</v>
      </c>
      <c r="AE178" s="86">
        <v>72</v>
      </c>
      <c r="AF178" s="86">
        <v>8</v>
      </c>
      <c r="AG178" s="86">
        <v>18</v>
      </c>
      <c r="AH178" s="86">
        <v>43</v>
      </c>
      <c r="AI178" s="86">
        <v>74</v>
      </c>
      <c r="AJ178" s="86">
        <v>65</v>
      </c>
      <c r="AK178" s="86">
        <v>28</v>
      </c>
      <c r="AL178" s="86">
        <v>0</v>
      </c>
      <c r="AM178" s="86">
        <v>10</v>
      </c>
      <c r="AN178" s="86">
        <v>19</v>
      </c>
      <c r="AO178" s="86">
        <v>18</v>
      </c>
      <c r="AP178" s="118">
        <v>17</v>
      </c>
    </row>
    <row r="179" spans="1:42" ht="13" x14ac:dyDescent="0.3">
      <c r="A179" s="10">
        <v>2605</v>
      </c>
      <c r="B179" s="11" t="s">
        <v>309</v>
      </c>
      <c r="C179" s="492">
        <v>1235</v>
      </c>
      <c r="D179" s="95">
        <v>149</v>
      </c>
      <c r="E179" s="63">
        <f t="shared" si="2"/>
        <v>0.12064777327935222</v>
      </c>
      <c r="F179" s="86">
        <v>39</v>
      </c>
      <c r="G179" s="118">
        <v>104</v>
      </c>
      <c r="H179" s="86">
        <v>13</v>
      </c>
      <c r="I179" s="86">
        <v>16</v>
      </c>
      <c r="J179" s="86">
        <v>6</v>
      </c>
      <c r="K179" s="86">
        <v>38</v>
      </c>
      <c r="L179" s="86">
        <v>49</v>
      </c>
      <c r="M179" s="86">
        <v>37</v>
      </c>
      <c r="N179" s="86">
        <v>26</v>
      </c>
      <c r="O179" s="86">
        <v>25</v>
      </c>
      <c r="P179" s="86">
        <v>7</v>
      </c>
      <c r="Q179" s="86">
        <v>30</v>
      </c>
      <c r="R179" s="86">
        <v>28</v>
      </c>
      <c r="S179" s="86">
        <v>16</v>
      </c>
      <c r="T179" s="86">
        <v>5</v>
      </c>
      <c r="U179" s="86">
        <v>76</v>
      </c>
      <c r="V179" s="86">
        <v>12</v>
      </c>
      <c r="W179" s="86">
        <v>27</v>
      </c>
      <c r="X179" s="86">
        <v>17</v>
      </c>
      <c r="Y179" s="86">
        <v>4</v>
      </c>
      <c r="Z179" s="86">
        <v>46</v>
      </c>
      <c r="AA179" s="86">
        <v>72</v>
      </c>
      <c r="AB179" s="86">
        <v>79</v>
      </c>
      <c r="AC179" s="86">
        <v>36</v>
      </c>
      <c r="AD179" s="86">
        <v>3</v>
      </c>
      <c r="AE179" s="86">
        <v>77</v>
      </c>
      <c r="AF179" s="86">
        <v>6</v>
      </c>
      <c r="AG179" s="86">
        <v>31</v>
      </c>
      <c r="AH179" s="86">
        <v>44</v>
      </c>
      <c r="AI179" s="86">
        <v>87</v>
      </c>
      <c r="AJ179" s="86">
        <v>67</v>
      </c>
      <c r="AK179" s="86">
        <v>25</v>
      </c>
      <c r="AL179" s="86">
        <v>6</v>
      </c>
      <c r="AM179" s="86">
        <v>17</v>
      </c>
      <c r="AN179" s="86">
        <v>26</v>
      </c>
      <c r="AO179" s="86">
        <v>29</v>
      </c>
      <c r="AP179" s="118">
        <v>23</v>
      </c>
    </row>
    <row r="180" spans="1:42" ht="13" x14ac:dyDescent="0.3">
      <c r="A180" s="10">
        <v>2606</v>
      </c>
      <c r="B180" s="11" t="s">
        <v>310</v>
      </c>
      <c r="C180" s="492">
        <v>870</v>
      </c>
      <c r="D180" s="95">
        <v>118</v>
      </c>
      <c r="E180" s="63">
        <f t="shared" si="2"/>
        <v>0.13563218390804599</v>
      </c>
      <c r="F180" s="119">
        <v>28</v>
      </c>
      <c r="G180" s="118">
        <v>85</v>
      </c>
      <c r="H180" s="119">
        <v>6</v>
      </c>
      <c r="I180" s="119">
        <v>12</v>
      </c>
      <c r="J180" s="119">
        <v>15</v>
      </c>
      <c r="K180" s="119">
        <v>30</v>
      </c>
      <c r="L180" s="119">
        <v>54</v>
      </c>
      <c r="M180" s="119">
        <v>32</v>
      </c>
      <c r="N180" s="119">
        <v>21</v>
      </c>
      <c r="O180" s="119">
        <v>21</v>
      </c>
      <c r="P180" s="119">
        <v>9</v>
      </c>
      <c r="Q180" s="119">
        <v>17</v>
      </c>
      <c r="R180" s="119">
        <v>16</v>
      </c>
      <c r="S180" s="119">
        <v>12</v>
      </c>
      <c r="T180" s="119">
        <v>12</v>
      </c>
      <c r="U180" s="119">
        <v>66</v>
      </c>
      <c r="V180" s="119">
        <v>9</v>
      </c>
      <c r="W180" s="119">
        <v>2</v>
      </c>
      <c r="X180" s="119">
        <v>13</v>
      </c>
      <c r="Y180" s="119">
        <v>4</v>
      </c>
      <c r="Z180" s="119">
        <v>48</v>
      </c>
      <c r="AA180" s="119">
        <v>56</v>
      </c>
      <c r="AB180" s="119">
        <v>61</v>
      </c>
      <c r="AC180" s="119">
        <v>26</v>
      </c>
      <c r="AD180" s="119">
        <v>1</v>
      </c>
      <c r="AE180" s="119">
        <v>62</v>
      </c>
      <c r="AF180" s="119">
        <v>5</v>
      </c>
      <c r="AG180" s="119">
        <v>17</v>
      </c>
      <c r="AH180" s="119">
        <v>50</v>
      </c>
      <c r="AI180" s="119">
        <v>73</v>
      </c>
      <c r="AJ180" s="119">
        <v>59</v>
      </c>
      <c r="AK180" s="119">
        <v>10</v>
      </c>
      <c r="AL180" s="119">
        <v>1</v>
      </c>
      <c r="AM180" s="119">
        <v>4</v>
      </c>
      <c r="AN180" s="119">
        <v>18</v>
      </c>
      <c r="AO180" s="119">
        <v>19</v>
      </c>
      <c r="AP180" s="118">
        <v>18</v>
      </c>
    </row>
    <row r="181" spans="1:42" ht="13" x14ac:dyDescent="0.3">
      <c r="A181" s="10">
        <v>2607</v>
      </c>
      <c r="B181" s="11" t="s">
        <v>311</v>
      </c>
      <c r="C181" s="492">
        <v>1031</v>
      </c>
      <c r="D181" s="95">
        <v>196</v>
      </c>
      <c r="E181" s="63">
        <f t="shared" si="2"/>
        <v>0.19010669253152279</v>
      </c>
      <c r="F181" s="119">
        <v>105</v>
      </c>
      <c r="G181" s="118">
        <v>85</v>
      </c>
      <c r="H181" s="119">
        <v>5</v>
      </c>
      <c r="I181" s="119">
        <v>70</v>
      </c>
      <c r="J181" s="119">
        <v>27</v>
      </c>
      <c r="K181" s="119">
        <v>24</v>
      </c>
      <c r="L181" s="119">
        <v>68</v>
      </c>
      <c r="M181" s="119">
        <v>52</v>
      </c>
      <c r="N181" s="119">
        <v>87</v>
      </c>
      <c r="O181" s="119">
        <v>61</v>
      </c>
      <c r="P181" s="119">
        <v>27</v>
      </c>
      <c r="Q181" s="119">
        <v>31</v>
      </c>
      <c r="R181" s="119">
        <v>65</v>
      </c>
      <c r="S181" s="119">
        <v>19</v>
      </c>
      <c r="T181" s="119">
        <v>37</v>
      </c>
      <c r="U181" s="119">
        <v>53</v>
      </c>
      <c r="V181" s="119">
        <v>10</v>
      </c>
      <c r="W181" s="119">
        <v>11</v>
      </c>
      <c r="X181" s="119">
        <v>17</v>
      </c>
      <c r="Y181" s="119">
        <v>6</v>
      </c>
      <c r="Z181" s="119">
        <v>47</v>
      </c>
      <c r="AA181" s="119">
        <v>60</v>
      </c>
      <c r="AB181" s="119">
        <v>66</v>
      </c>
      <c r="AC181" s="119">
        <v>88</v>
      </c>
      <c r="AD181" s="119">
        <v>10</v>
      </c>
      <c r="AE181" s="119">
        <v>78</v>
      </c>
      <c r="AF181" s="119">
        <v>8</v>
      </c>
      <c r="AG181" s="119">
        <v>15</v>
      </c>
      <c r="AH181" s="119">
        <v>40</v>
      </c>
      <c r="AI181" s="119">
        <v>55</v>
      </c>
      <c r="AJ181" s="119">
        <v>61</v>
      </c>
      <c r="AK181" s="119">
        <v>16</v>
      </c>
      <c r="AL181" s="119">
        <v>5</v>
      </c>
      <c r="AM181" s="119">
        <v>16</v>
      </c>
      <c r="AN181" s="119">
        <v>80</v>
      </c>
      <c r="AO181" s="119">
        <v>48</v>
      </c>
      <c r="AP181" s="118">
        <v>22</v>
      </c>
    </row>
    <row r="182" spans="1:42" ht="13" x14ac:dyDescent="0.3">
      <c r="A182" s="10">
        <v>2608</v>
      </c>
      <c r="B182" s="11" t="s">
        <v>312</v>
      </c>
      <c r="C182" s="492">
        <v>901</v>
      </c>
      <c r="D182" s="95">
        <v>35</v>
      </c>
      <c r="E182" s="63">
        <f t="shared" si="2"/>
        <v>3.8845726970033294E-2</v>
      </c>
      <c r="F182" s="86">
        <v>10</v>
      </c>
      <c r="G182" s="118">
        <v>23</v>
      </c>
      <c r="H182" s="86">
        <v>1</v>
      </c>
      <c r="I182" s="86">
        <v>0</v>
      </c>
      <c r="J182" s="86">
        <v>2</v>
      </c>
      <c r="K182" s="86">
        <v>16</v>
      </c>
      <c r="L182" s="86">
        <v>12</v>
      </c>
      <c r="M182" s="86">
        <v>12</v>
      </c>
      <c r="N182" s="86">
        <v>4</v>
      </c>
      <c r="O182" s="86">
        <v>2</v>
      </c>
      <c r="P182" s="86">
        <v>0</v>
      </c>
      <c r="Q182" s="86">
        <v>9</v>
      </c>
      <c r="R182" s="86">
        <v>1</v>
      </c>
      <c r="S182" s="86">
        <v>4</v>
      </c>
      <c r="T182" s="86">
        <v>5</v>
      </c>
      <c r="U182" s="86">
        <v>21</v>
      </c>
      <c r="V182" s="86">
        <v>6</v>
      </c>
      <c r="W182" s="86">
        <v>3</v>
      </c>
      <c r="X182" s="86">
        <v>0</v>
      </c>
      <c r="Y182" s="86">
        <v>0</v>
      </c>
      <c r="Z182" s="86">
        <v>9</v>
      </c>
      <c r="AA182" s="86">
        <v>12</v>
      </c>
      <c r="AB182" s="86">
        <v>20</v>
      </c>
      <c r="AC182" s="86">
        <v>9</v>
      </c>
      <c r="AD182" s="86">
        <v>1</v>
      </c>
      <c r="AE182" s="86">
        <v>15</v>
      </c>
      <c r="AF182" s="86">
        <v>2</v>
      </c>
      <c r="AG182" s="86">
        <v>12</v>
      </c>
      <c r="AH182" s="86">
        <v>13</v>
      </c>
      <c r="AI182" s="86">
        <v>23</v>
      </c>
      <c r="AJ182" s="86">
        <v>14</v>
      </c>
      <c r="AK182" s="86">
        <v>12</v>
      </c>
      <c r="AL182" s="86">
        <v>1</v>
      </c>
      <c r="AM182" s="86">
        <v>5</v>
      </c>
      <c r="AN182" s="86">
        <v>6</v>
      </c>
      <c r="AO182" s="86">
        <v>6</v>
      </c>
      <c r="AP182" s="118">
        <v>0</v>
      </c>
    </row>
    <row r="183" spans="1:42" ht="13" x14ac:dyDescent="0.3">
      <c r="A183" s="10">
        <v>2609</v>
      </c>
      <c r="B183" s="11" t="s">
        <v>313</v>
      </c>
      <c r="C183" s="492">
        <v>1101</v>
      </c>
      <c r="D183" s="95">
        <v>315</v>
      </c>
      <c r="E183" s="63">
        <f t="shared" si="2"/>
        <v>0.28610354223433243</v>
      </c>
      <c r="F183" s="119">
        <v>166</v>
      </c>
      <c r="G183" s="118">
        <v>138</v>
      </c>
      <c r="H183" s="119">
        <v>18</v>
      </c>
      <c r="I183" s="119">
        <v>92</v>
      </c>
      <c r="J183" s="119">
        <v>25</v>
      </c>
      <c r="K183" s="119">
        <v>43</v>
      </c>
      <c r="L183" s="119">
        <v>118</v>
      </c>
      <c r="M183" s="119">
        <v>90</v>
      </c>
      <c r="N183" s="119">
        <v>105</v>
      </c>
      <c r="O183" s="119">
        <v>126</v>
      </c>
      <c r="P183" s="119">
        <v>33</v>
      </c>
      <c r="Q183" s="119">
        <v>59</v>
      </c>
      <c r="R183" s="119">
        <v>105</v>
      </c>
      <c r="S183" s="119">
        <v>25</v>
      </c>
      <c r="T183" s="119">
        <v>29</v>
      </c>
      <c r="U183" s="119">
        <v>105</v>
      </c>
      <c r="V183" s="119">
        <v>20</v>
      </c>
      <c r="W183" s="119">
        <v>15</v>
      </c>
      <c r="X183" s="119">
        <v>32</v>
      </c>
      <c r="Y183" s="119">
        <v>9</v>
      </c>
      <c r="Z183" s="119">
        <v>85</v>
      </c>
      <c r="AA183" s="119">
        <v>80</v>
      </c>
      <c r="AB183" s="119">
        <v>121</v>
      </c>
      <c r="AC183" s="119">
        <v>139</v>
      </c>
      <c r="AD183" s="119">
        <v>28</v>
      </c>
      <c r="AE183" s="119">
        <v>120</v>
      </c>
      <c r="AF183" s="119">
        <v>8</v>
      </c>
      <c r="AG183" s="119">
        <v>8</v>
      </c>
      <c r="AH183" s="119">
        <v>50</v>
      </c>
      <c r="AI183" s="119">
        <v>92</v>
      </c>
      <c r="AJ183" s="119">
        <v>74</v>
      </c>
      <c r="AK183" s="119">
        <v>24</v>
      </c>
      <c r="AL183" s="119">
        <v>7</v>
      </c>
      <c r="AM183" s="119">
        <v>30</v>
      </c>
      <c r="AN183" s="119">
        <v>122</v>
      </c>
      <c r="AO183" s="119">
        <v>76</v>
      </c>
      <c r="AP183" s="118">
        <v>24</v>
      </c>
    </row>
    <row r="184" spans="1:42" ht="13" x14ac:dyDescent="0.3">
      <c r="A184" s="10">
        <v>2610</v>
      </c>
      <c r="B184" s="11" t="s">
        <v>314</v>
      </c>
      <c r="C184" s="492">
        <v>1311</v>
      </c>
      <c r="D184" s="95">
        <v>263</v>
      </c>
      <c r="E184" s="63">
        <f t="shared" si="2"/>
        <v>0.20061022120518687</v>
      </c>
      <c r="F184" s="119">
        <v>58</v>
      </c>
      <c r="G184" s="118">
        <v>199</v>
      </c>
      <c r="H184" s="119">
        <v>17</v>
      </c>
      <c r="I184" s="119">
        <v>22</v>
      </c>
      <c r="J184" s="119">
        <v>8</v>
      </c>
      <c r="K184" s="119">
        <v>55</v>
      </c>
      <c r="L184" s="119">
        <v>86</v>
      </c>
      <c r="M184" s="119">
        <v>84</v>
      </c>
      <c r="N184" s="119">
        <v>61</v>
      </c>
      <c r="O184" s="119">
        <v>49</v>
      </c>
      <c r="P184" s="119">
        <v>26</v>
      </c>
      <c r="Q184" s="119">
        <v>50</v>
      </c>
      <c r="R184" s="119">
        <v>27</v>
      </c>
      <c r="S184" s="119">
        <v>29</v>
      </c>
      <c r="T184" s="119">
        <v>12</v>
      </c>
      <c r="U184" s="119">
        <v>152</v>
      </c>
      <c r="V184" s="119">
        <v>32</v>
      </c>
      <c r="W184" s="119">
        <v>12</v>
      </c>
      <c r="X184" s="119">
        <v>9</v>
      </c>
      <c r="Y184" s="119">
        <v>10</v>
      </c>
      <c r="Z184" s="119">
        <v>90</v>
      </c>
      <c r="AA184" s="119">
        <v>120</v>
      </c>
      <c r="AB184" s="119">
        <v>159</v>
      </c>
      <c r="AC184" s="119">
        <v>73</v>
      </c>
      <c r="AD184" s="119">
        <v>8</v>
      </c>
      <c r="AE184" s="119">
        <v>130</v>
      </c>
      <c r="AF184" s="119">
        <v>10</v>
      </c>
      <c r="AG184" s="119">
        <v>41</v>
      </c>
      <c r="AH184" s="119">
        <v>87</v>
      </c>
      <c r="AI184" s="119">
        <v>148</v>
      </c>
      <c r="AJ184" s="119">
        <v>127</v>
      </c>
      <c r="AK184" s="119">
        <v>37</v>
      </c>
      <c r="AL184" s="119">
        <v>3</v>
      </c>
      <c r="AM184" s="119">
        <v>16</v>
      </c>
      <c r="AN184" s="119">
        <v>36</v>
      </c>
      <c r="AO184" s="119">
        <v>43</v>
      </c>
      <c r="AP184" s="118">
        <v>36</v>
      </c>
    </row>
    <row r="185" spans="1:42" ht="13" x14ac:dyDescent="0.3">
      <c r="A185" s="10">
        <v>2611</v>
      </c>
      <c r="B185" s="11" t="s">
        <v>315</v>
      </c>
      <c r="C185" s="492">
        <v>1297</v>
      </c>
      <c r="D185" s="95">
        <v>321</v>
      </c>
      <c r="E185" s="63">
        <f t="shared" si="2"/>
        <v>0.24749421742482652</v>
      </c>
      <c r="F185" s="119">
        <v>150</v>
      </c>
      <c r="G185" s="118">
        <v>160</v>
      </c>
      <c r="H185" s="119">
        <v>9</v>
      </c>
      <c r="I185" s="119">
        <v>102</v>
      </c>
      <c r="J185" s="119">
        <v>28</v>
      </c>
      <c r="K185" s="119">
        <v>36</v>
      </c>
      <c r="L185" s="119">
        <v>99</v>
      </c>
      <c r="M185" s="119">
        <v>68</v>
      </c>
      <c r="N185" s="119">
        <v>110</v>
      </c>
      <c r="O185" s="119">
        <v>102</v>
      </c>
      <c r="P185" s="119">
        <v>27</v>
      </c>
      <c r="Q185" s="119">
        <v>47</v>
      </c>
      <c r="R185" s="119">
        <v>105</v>
      </c>
      <c r="S185" s="119">
        <v>18</v>
      </c>
      <c r="T185" s="119">
        <v>25</v>
      </c>
      <c r="U185" s="119">
        <v>116</v>
      </c>
      <c r="V185" s="119">
        <v>20</v>
      </c>
      <c r="W185" s="119">
        <v>30</v>
      </c>
      <c r="X185" s="119">
        <v>31</v>
      </c>
      <c r="Y185" s="119">
        <v>5</v>
      </c>
      <c r="Z185" s="119">
        <v>99</v>
      </c>
      <c r="AA185" s="119">
        <v>95</v>
      </c>
      <c r="AB185" s="119">
        <v>123</v>
      </c>
      <c r="AC185" s="119">
        <v>147</v>
      </c>
      <c r="AD185" s="119">
        <v>15</v>
      </c>
      <c r="AE185" s="119">
        <v>125</v>
      </c>
      <c r="AF185" s="119">
        <v>13</v>
      </c>
      <c r="AG185" s="119">
        <v>26</v>
      </c>
      <c r="AH185" s="119">
        <v>69</v>
      </c>
      <c r="AI185" s="119">
        <v>98</v>
      </c>
      <c r="AJ185" s="119">
        <v>90</v>
      </c>
      <c r="AK185" s="119">
        <v>22</v>
      </c>
      <c r="AL185" s="119">
        <v>10</v>
      </c>
      <c r="AM185" s="119">
        <v>20</v>
      </c>
      <c r="AN185" s="119">
        <v>146</v>
      </c>
      <c r="AO185" s="119">
        <v>69</v>
      </c>
      <c r="AP185" s="118">
        <v>45</v>
      </c>
    </row>
    <row r="186" spans="1:42" ht="13" x14ac:dyDescent="0.3">
      <c r="A186" s="10">
        <v>2612</v>
      </c>
      <c r="B186" s="11" t="s">
        <v>316</v>
      </c>
      <c r="C186" s="492">
        <v>845</v>
      </c>
      <c r="D186" s="95">
        <v>163</v>
      </c>
      <c r="E186" s="63">
        <f t="shared" si="2"/>
        <v>0.19289940828402366</v>
      </c>
      <c r="F186" s="119">
        <v>62</v>
      </c>
      <c r="G186" s="114">
        <v>98</v>
      </c>
      <c r="H186" s="119">
        <v>7</v>
      </c>
      <c r="I186" s="119">
        <v>46</v>
      </c>
      <c r="J186" s="119">
        <v>4</v>
      </c>
      <c r="K186" s="119">
        <v>21</v>
      </c>
      <c r="L186" s="119">
        <v>58</v>
      </c>
      <c r="M186" s="119">
        <v>28</v>
      </c>
      <c r="N186" s="119">
        <v>56</v>
      </c>
      <c r="O186" s="119">
        <v>52</v>
      </c>
      <c r="P186" s="119">
        <v>16</v>
      </c>
      <c r="Q186" s="119">
        <v>24</v>
      </c>
      <c r="R186" s="119">
        <v>55</v>
      </c>
      <c r="S186" s="119">
        <v>19</v>
      </c>
      <c r="T186" s="119">
        <v>13</v>
      </c>
      <c r="U186" s="119">
        <v>75</v>
      </c>
      <c r="V186" s="119">
        <v>13</v>
      </c>
      <c r="W186" s="119">
        <v>2</v>
      </c>
      <c r="X186" s="119">
        <v>13</v>
      </c>
      <c r="Y186" s="119">
        <v>7</v>
      </c>
      <c r="Z186" s="119">
        <v>51</v>
      </c>
      <c r="AA186" s="119">
        <v>62</v>
      </c>
      <c r="AB186" s="119">
        <v>73</v>
      </c>
      <c r="AC186" s="119">
        <v>73</v>
      </c>
      <c r="AD186" s="119">
        <v>14</v>
      </c>
      <c r="AE186" s="119">
        <v>73</v>
      </c>
      <c r="AF186" s="119">
        <v>3</v>
      </c>
      <c r="AG186" s="119">
        <v>16</v>
      </c>
      <c r="AH186" s="119">
        <v>48</v>
      </c>
      <c r="AI186" s="119">
        <v>58</v>
      </c>
      <c r="AJ186" s="119">
        <v>58</v>
      </c>
      <c r="AK186" s="119">
        <v>16</v>
      </c>
      <c r="AL186" s="119">
        <v>11</v>
      </c>
      <c r="AM186" s="119">
        <v>21</v>
      </c>
      <c r="AN186" s="119">
        <v>56</v>
      </c>
      <c r="AO186" s="119">
        <v>38</v>
      </c>
      <c r="AP186" s="114">
        <v>16</v>
      </c>
    </row>
    <row r="187" spans="1:42" ht="13" x14ac:dyDescent="0.3">
      <c r="A187" s="10">
        <v>2613</v>
      </c>
      <c r="B187" s="11" t="s">
        <v>317</v>
      </c>
      <c r="C187" s="492">
        <v>679</v>
      </c>
      <c r="D187" s="95">
        <v>104</v>
      </c>
      <c r="E187" s="63">
        <f t="shared" si="2"/>
        <v>0.15316642120765833</v>
      </c>
      <c r="F187" s="86">
        <v>37</v>
      </c>
      <c r="G187" s="118">
        <v>63</v>
      </c>
      <c r="H187" s="86">
        <v>6</v>
      </c>
      <c r="I187" s="86">
        <v>18</v>
      </c>
      <c r="J187" s="86">
        <v>7</v>
      </c>
      <c r="K187" s="86">
        <v>13</v>
      </c>
      <c r="L187" s="86">
        <v>25</v>
      </c>
      <c r="M187" s="86">
        <v>26</v>
      </c>
      <c r="N187" s="86">
        <v>19</v>
      </c>
      <c r="O187" s="86">
        <v>29</v>
      </c>
      <c r="P187" s="86">
        <v>11</v>
      </c>
      <c r="Q187" s="86">
        <v>21</v>
      </c>
      <c r="R187" s="86">
        <v>25</v>
      </c>
      <c r="S187" s="86">
        <v>8</v>
      </c>
      <c r="T187" s="86">
        <v>13</v>
      </c>
      <c r="U187" s="86">
        <v>46</v>
      </c>
      <c r="V187" s="86">
        <v>8</v>
      </c>
      <c r="W187" s="86">
        <v>14</v>
      </c>
      <c r="X187" s="86">
        <v>7</v>
      </c>
      <c r="Y187" s="86">
        <v>5</v>
      </c>
      <c r="Z187" s="86">
        <v>33</v>
      </c>
      <c r="AA187" s="86">
        <v>28</v>
      </c>
      <c r="AB187" s="86">
        <v>47</v>
      </c>
      <c r="AC187" s="86">
        <v>38</v>
      </c>
      <c r="AD187" s="86">
        <v>5</v>
      </c>
      <c r="AE187" s="86">
        <v>37</v>
      </c>
      <c r="AF187" s="86">
        <v>4</v>
      </c>
      <c r="AG187" s="86">
        <v>14</v>
      </c>
      <c r="AH187" s="86">
        <v>26</v>
      </c>
      <c r="AI187" s="86">
        <v>39</v>
      </c>
      <c r="AJ187" s="86">
        <v>36</v>
      </c>
      <c r="AK187" s="86">
        <v>7</v>
      </c>
      <c r="AL187" s="86">
        <v>3</v>
      </c>
      <c r="AM187" s="86">
        <v>8</v>
      </c>
      <c r="AN187" s="86">
        <v>32</v>
      </c>
      <c r="AO187" s="86">
        <v>23</v>
      </c>
      <c r="AP187" s="118">
        <v>20</v>
      </c>
    </row>
    <row r="188" spans="1:42" ht="13" x14ac:dyDescent="0.3">
      <c r="A188" s="10">
        <v>2614</v>
      </c>
      <c r="B188" s="11" t="s">
        <v>318</v>
      </c>
      <c r="C188" s="492">
        <v>1242</v>
      </c>
      <c r="D188" s="95">
        <v>206</v>
      </c>
      <c r="E188" s="63">
        <f t="shared" si="2"/>
        <v>0.16586151368760063</v>
      </c>
      <c r="F188" s="86">
        <v>93</v>
      </c>
      <c r="G188" s="118">
        <v>108</v>
      </c>
      <c r="H188" s="86">
        <v>7</v>
      </c>
      <c r="I188" s="86">
        <v>46</v>
      </c>
      <c r="J188" s="86">
        <v>13</v>
      </c>
      <c r="K188" s="86">
        <v>25</v>
      </c>
      <c r="L188" s="86">
        <v>53</v>
      </c>
      <c r="M188" s="86">
        <v>50</v>
      </c>
      <c r="N188" s="86">
        <v>63</v>
      </c>
      <c r="O188" s="86">
        <v>85</v>
      </c>
      <c r="P188" s="86">
        <v>23</v>
      </c>
      <c r="Q188" s="86">
        <v>42</v>
      </c>
      <c r="R188" s="86">
        <v>67</v>
      </c>
      <c r="S188" s="86">
        <v>16</v>
      </c>
      <c r="T188" s="86">
        <v>17</v>
      </c>
      <c r="U188" s="86">
        <v>78</v>
      </c>
      <c r="V188" s="86">
        <v>15</v>
      </c>
      <c r="W188" s="86">
        <v>12</v>
      </c>
      <c r="X188" s="86">
        <v>13</v>
      </c>
      <c r="Y188" s="86">
        <v>3</v>
      </c>
      <c r="Z188" s="86">
        <v>55</v>
      </c>
      <c r="AA188" s="86">
        <v>59</v>
      </c>
      <c r="AB188" s="86">
        <v>84</v>
      </c>
      <c r="AC188" s="86">
        <v>89</v>
      </c>
      <c r="AD188" s="86">
        <v>16</v>
      </c>
      <c r="AE188" s="86">
        <v>80</v>
      </c>
      <c r="AF188" s="86">
        <v>10</v>
      </c>
      <c r="AG188" s="86">
        <v>19</v>
      </c>
      <c r="AH188" s="86">
        <v>44</v>
      </c>
      <c r="AI188" s="86">
        <v>78</v>
      </c>
      <c r="AJ188" s="86">
        <v>57</v>
      </c>
      <c r="AK188" s="86">
        <v>24</v>
      </c>
      <c r="AL188" s="86">
        <v>14</v>
      </c>
      <c r="AM188" s="86">
        <v>20</v>
      </c>
      <c r="AN188" s="86">
        <v>76</v>
      </c>
      <c r="AO188" s="86">
        <v>64</v>
      </c>
      <c r="AP188" s="118">
        <v>27</v>
      </c>
    </row>
    <row r="189" spans="1:42" ht="13" x14ac:dyDescent="0.3">
      <c r="A189" s="10">
        <v>2615</v>
      </c>
      <c r="B189" s="11" t="s">
        <v>319</v>
      </c>
      <c r="C189" s="492">
        <v>1156</v>
      </c>
      <c r="D189" s="95">
        <v>412</v>
      </c>
      <c r="E189" s="63">
        <f t="shared" si="2"/>
        <v>0.356401384083045</v>
      </c>
      <c r="F189" s="119">
        <v>156</v>
      </c>
      <c r="G189" s="118">
        <v>248</v>
      </c>
      <c r="H189" s="119">
        <v>23</v>
      </c>
      <c r="I189" s="119">
        <v>92</v>
      </c>
      <c r="J189" s="119">
        <v>40</v>
      </c>
      <c r="K189" s="119">
        <v>73</v>
      </c>
      <c r="L189" s="119">
        <v>130</v>
      </c>
      <c r="M189" s="119">
        <v>111</v>
      </c>
      <c r="N189" s="119">
        <v>118</v>
      </c>
      <c r="O189" s="119">
        <v>202</v>
      </c>
      <c r="P189" s="119">
        <v>40</v>
      </c>
      <c r="Q189" s="119">
        <v>88</v>
      </c>
      <c r="R189" s="119">
        <v>115</v>
      </c>
      <c r="S189" s="119">
        <v>31</v>
      </c>
      <c r="T189" s="119">
        <v>45</v>
      </c>
      <c r="U189" s="119">
        <v>201</v>
      </c>
      <c r="V189" s="119">
        <v>17</v>
      </c>
      <c r="W189" s="119">
        <v>16</v>
      </c>
      <c r="X189" s="119">
        <v>55</v>
      </c>
      <c r="Y189" s="119">
        <v>7</v>
      </c>
      <c r="Z189" s="119">
        <v>106</v>
      </c>
      <c r="AA189" s="119">
        <v>114</v>
      </c>
      <c r="AB189" s="119">
        <v>162</v>
      </c>
      <c r="AC189" s="119">
        <v>139</v>
      </c>
      <c r="AD189" s="119">
        <v>13</v>
      </c>
      <c r="AE189" s="119">
        <v>167</v>
      </c>
      <c r="AF189" s="119">
        <v>17</v>
      </c>
      <c r="AG189" s="119">
        <v>14</v>
      </c>
      <c r="AH189" s="119">
        <v>87</v>
      </c>
      <c r="AI189" s="119">
        <v>152</v>
      </c>
      <c r="AJ189" s="119">
        <v>132</v>
      </c>
      <c r="AK189" s="119">
        <v>54</v>
      </c>
      <c r="AL189" s="119">
        <v>14</v>
      </c>
      <c r="AM189" s="119">
        <v>32</v>
      </c>
      <c r="AN189" s="119">
        <v>117</v>
      </c>
      <c r="AO189" s="119">
        <v>102</v>
      </c>
      <c r="AP189" s="118">
        <v>46</v>
      </c>
    </row>
    <row r="190" spans="1:42" ht="13" x14ac:dyDescent="0.3">
      <c r="A190" s="10">
        <v>2616</v>
      </c>
      <c r="B190" s="11" t="s">
        <v>320</v>
      </c>
      <c r="C190" s="492">
        <v>1282</v>
      </c>
      <c r="D190" s="95">
        <v>240</v>
      </c>
      <c r="E190" s="63">
        <f t="shared" si="2"/>
        <v>0.18720748829953199</v>
      </c>
      <c r="F190" s="119">
        <v>82</v>
      </c>
      <c r="G190" s="114">
        <v>156</v>
      </c>
      <c r="H190" s="119">
        <v>11</v>
      </c>
      <c r="I190" s="119">
        <v>34</v>
      </c>
      <c r="J190" s="119">
        <v>13</v>
      </c>
      <c r="K190" s="119">
        <v>36</v>
      </c>
      <c r="L190" s="119">
        <v>82</v>
      </c>
      <c r="M190" s="119">
        <v>50</v>
      </c>
      <c r="N190" s="119">
        <v>66</v>
      </c>
      <c r="O190" s="119">
        <v>76</v>
      </c>
      <c r="P190" s="119">
        <v>19</v>
      </c>
      <c r="Q190" s="119">
        <v>43</v>
      </c>
      <c r="R190" s="119">
        <v>59</v>
      </c>
      <c r="S190" s="119">
        <v>28</v>
      </c>
      <c r="T190" s="119">
        <v>19</v>
      </c>
      <c r="U190" s="119">
        <v>115</v>
      </c>
      <c r="V190" s="119">
        <v>22</v>
      </c>
      <c r="W190" s="119">
        <v>26</v>
      </c>
      <c r="X190" s="119">
        <v>12</v>
      </c>
      <c r="Y190" s="119">
        <v>5</v>
      </c>
      <c r="Z190" s="119">
        <v>80</v>
      </c>
      <c r="AA190" s="119">
        <v>107</v>
      </c>
      <c r="AB190" s="119">
        <v>130</v>
      </c>
      <c r="AC190" s="119">
        <v>66</v>
      </c>
      <c r="AD190" s="119">
        <v>9</v>
      </c>
      <c r="AE190" s="119">
        <v>110</v>
      </c>
      <c r="AF190" s="119">
        <v>7</v>
      </c>
      <c r="AG190" s="119">
        <v>25</v>
      </c>
      <c r="AH190" s="119">
        <v>75</v>
      </c>
      <c r="AI190" s="119">
        <v>121</v>
      </c>
      <c r="AJ190" s="119">
        <v>113</v>
      </c>
      <c r="AK190" s="119">
        <v>38</v>
      </c>
      <c r="AL190" s="119">
        <v>3</v>
      </c>
      <c r="AM190" s="119">
        <v>14</v>
      </c>
      <c r="AN190" s="119">
        <v>63</v>
      </c>
      <c r="AO190" s="119">
        <v>56</v>
      </c>
      <c r="AP190" s="114">
        <v>43</v>
      </c>
    </row>
    <row r="191" spans="1:42" ht="13" x14ac:dyDescent="0.3">
      <c r="A191" s="10">
        <v>2617</v>
      </c>
      <c r="B191" s="11" t="s">
        <v>756</v>
      </c>
      <c r="C191" s="492">
        <v>1273</v>
      </c>
      <c r="D191" s="95">
        <v>105</v>
      </c>
      <c r="E191" s="63">
        <f t="shared" si="2"/>
        <v>8.2482325216025137E-2</v>
      </c>
      <c r="F191" s="86">
        <v>31</v>
      </c>
      <c r="G191" s="118">
        <v>72</v>
      </c>
      <c r="H191" s="86">
        <v>11</v>
      </c>
      <c r="I191" s="86">
        <v>10</v>
      </c>
      <c r="J191" s="86">
        <v>1</v>
      </c>
      <c r="K191" s="86">
        <v>24</v>
      </c>
      <c r="L191" s="86">
        <v>35</v>
      </c>
      <c r="M191" s="86">
        <v>22</v>
      </c>
      <c r="N191" s="86">
        <v>23</v>
      </c>
      <c r="O191" s="86">
        <v>16</v>
      </c>
      <c r="P191" s="86">
        <v>9</v>
      </c>
      <c r="Q191" s="86">
        <v>15</v>
      </c>
      <c r="R191" s="86">
        <v>19</v>
      </c>
      <c r="S191" s="86">
        <v>9</v>
      </c>
      <c r="T191" s="86">
        <v>9</v>
      </c>
      <c r="U191" s="86">
        <v>57</v>
      </c>
      <c r="V191" s="86">
        <v>14</v>
      </c>
      <c r="W191" s="86">
        <v>9</v>
      </c>
      <c r="X191" s="86">
        <v>13</v>
      </c>
      <c r="Y191" s="86">
        <v>3</v>
      </c>
      <c r="Z191" s="86">
        <v>30</v>
      </c>
      <c r="AA191" s="86">
        <v>50</v>
      </c>
      <c r="AB191" s="86">
        <v>48</v>
      </c>
      <c r="AC191" s="86">
        <v>28</v>
      </c>
      <c r="AD191" s="86">
        <v>2</v>
      </c>
      <c r="AE191" s="86">
        <v>48</v>
      </c>
      <c r="AF191" s="86">
        <v>9</v>
      </c>
      <c r="AG191" s="86">
        <v>11</v>
      </c>
      <c r="AH191" s="86">
        <v>37</v>
      </c>
      <c r="AI191" s="86">
        <v>60</v>
      </c>
      <c r="AJ191" s="86">
        <v>47</v>
      </c>
      <c r="AK191" s="86">
        <v>18</v>
      </c>
      <c r="AL191" s="86">
        <v>1</v>
      </c>
      <c r="AM191" s="86">
        <v>14</v>
      </c>
      <c r="AN191" s="86">
        <v>21</v>
      </c>
      <c r="AO191" s="86">
        <v>16</v>
      </c>
      <c r="AP191" s="118">
        <v>13</v>
      </c>
    </row>
    <row r="192" spans="1:42" ht="13" x14ac:dyDescent="0.3">
      <c r="A192" s="10">
        <v>2618</v>
      </c>
      <c r="B192" s="11" t="s">
        <v>757</v>
      </c>
      <c r="C192" s="492">
        <v>770</v>
      </c>
      <c r="D192" s="95">
        <v>92</v>
      </c>
      <c r="E192" s="63">
        <f t="shared" si="2"/>
        <v>0.11948051948051948</v>
      </c>
      <c r="F192" s="86">
        <v>27</v>
      </c>
      <c r="G192" s="118">
        <v>63</v>
      </c>
      <c r="H192" s="86">
        <v>4</v>
      </c>
      <c r="I192" s="86">
        <v>14</v>
      </c>
      <c r="J192" s="86">
        <v>6</v>
      </c>
      <c r="K192" s="86">
        <v>14</v>
      </c>
      <c r="L192" s="86">
        <v>34</v>
      </c>
      <c r="M192" s="86">
        <v>28</v>
      </c>
      <c r="N192" s="86">
        <v>15</v>
      </c>
      <c r="O192" s="86">
        <v>6</v>
      </c>
      <c r="P192" s="86">
        <v>4</v>
      </c>
      <c r="Q192" s="86">
        <v>9</v>
      </c>
      <c r="R192" s="86">
        <v>10</v>
      </c>
      <c r="S192" s="86">
        <v>3</v>
      </c>
      <c r="T192" s="86">
        <v>4</v>
      </c>
      <c r="U192" s="86">
        <v>50</v>
      </c>
      <c r="V192" s="86">
        <v>9</v>
      </c>
      <c r="W192" s="86">
        <v>7</v>
      </c>
      <c r="X192" s="86">
        <v>7</v>
      </c>
      <c r="Y192" s="86">
        <v>1</v>
      </c>
      <c r="Z192" s="86">
        <v>37</v>
      </c>
      <c r="AA192" s="86">
        <v>54</v>
      </c>
      <c r="AB192" s="86">
        <v>61</v>
      </c>
      <c r="AC192" s="86">
        <v>25</v>
      </c>
      <c r="AD192" s="86">
        <v>8</v>
      </c>
      <c r="AE192" s="86">
        <v>51</v>
      </c>
      <c r="AF192" s="86">
        <v>1</v>
      </c>
      <c r="AG192" s="86">
        <v>18</v>
      </c>
      <c r="AH192" s="86">
        <v>40</v>
      </c>
      <c r="AI192" s="86">
        <v>52</v>
      </c>
      <c r="AJ192" s="86">
        <v>53</v>
      </c>
      <c r="AK192" s="86">
        <v>20</v>
      </c>
      <c r="AL192" s="86">
        <v>3</v>
      </c>
      <c r="AM192" s="86">
        <v>9</v>
      </c>
      <c r="AN192" s="86">
        <v>20</v>
      </c>
      <c r="AO192" s="86">
        <v>12</v>
      </c>
      <c r="AP192" s="118">
        <v>9</v>
      </c>
    </row>
    <row r="193" spans="1:42" ht="13" x14ac:dyDescent="0.3">
      <c r="A193" s="10">
        <v>2619</v>
      </c>
      <c r="B193" s="11" t="s">
        <v>758</v>
      </c>
      <c r="C193" s="492">
        <v>1002</v>
      </c>
      <c r="D193" s="95">
        <v>188</v>
      </c>
      <c r="E193" s="63">
        <f t="shared" si="2"/>
        <v>0.18762475049900199</v>
      </c>
      <c r="F193" s="119">
        <v>96</v>
      </c>
      <c r="G193" s="114">
        <v>89</v>
      </c>
      <c r="H193" s="119">
        <v>11</v>
      </c>
      <c r="I193" s="119">
        <v>64</v>
      </c>
      <c r="J193" s="119">
        <v>19</v>
      </c>
      <c r="K193" s="119">
        <v>33</v>
      </c>
      <c r="L193" s="119">
        <v>42</v>
      </c>
      <c r="M193" s="119">
        <v>41</v>
      </c>
      <c r="N193" s="119">
        <v>68</v>
      </c>
      <c r="O193" s="119">
        <v>48</v>
      </c>
      <c r="P193" s="119">
        <v>21</v>
      </c>
      <c r="Q193" s="119">
        <v>24</v>
      </c>
      <c r="R193" s="119">
        <v>66</v>
      </c>
      <c r="S193" s="119">
        <v>18</v>
      </c>
      <c r="T193" s="119">
        <v>14</v>
      </c>
      <c r="U193" s="119">
        <v>52</v>
      </c>
      <c r="V193" s="119">
        <v>19</v>
      </c>
      <c r="W193" s="119">
        <v>11</v>
      </c>
      <c r="X193" s="119">
        <v>18</v>
      </c>
      <c r="Y193" s="119">
        <v>7</v>
      </c>
      <c r="Z193" s="119">
        <v>47</v>
      </c>
      <c r="AA193" s="119">
        <v>53</v>
      </c>
      <c r="AB193" s="119">
        <v>68</v>
      </c>
      <c r="AC193" s="119">
        <v>89</v>
      </c>
      <c r="AD193" s="119">
        <v>12</v>
      </c>
      <c r="AE193" s="119">
        <v>63</v>
      </c>
      <c r="AF193" s="119">
        <v>13</v>
      </c>
      <c r="AG193" s="119">
        <v>15</v>
      </c>
      <c r="AH193" s="119">
        <v>35</v>
      </c>
      <c r="AI193" s="119">
        <v>54</v>
      </c>
      <c r="AJ193" s="119">
        <v>43</v>
      </c>
      <c r="AK193" s="119">
        <v>25</v>
      </c>
      <c r="AL193" s="119">
        <v>10</v>
      </c>
      <c r="AM193" s="119">
        <v>21</v>
      </c>
      <c r="AN193" s="119">
        <v>78</v>
      </c>
      <c r="AO193" s="119">
        <v>42</v>
      </c>
      <c r="AP193" s="114">
        <v>31</v>
      </c>
    </row>
    <row r="194" spans="1:42" ht="13" x14ac:dyDescent="0.3">
      <c r="A194" s="14"/>
      <c r="B194" s="14" t="s">
        <v>4</v>
      </c>
      <c r="C194" s="306">
        <f>SUM(C4:C193)</f>
        <v>215985</v>
      </c>
      <c r="D194" s="427">
        <f>SUM(D4:D193)</f>
        <v>53847</v>
      </c>
      <c r="E194" s="64">
        <f>SUM(D194/C194)</f>
        <v>0.2493089797902632</v>
      </c>
      <c r="F194" s="88">
        <f>SUM(F4:F193)</f>
        <v>17919</v>
      </c>
      <c r="G194" s="120">
        <f>SUM(G4:G193)</f>
        <v>34541</v>
      </c>
      <c r="H194" s="88">
        <f>SUM(H4:H193)</f>
        <v>3166</v>
      </c>
      <c r="I194" s="88">
        <f t="shared" ref="I194:J194" si="3">SUM(I4:I193)</f>
        <v>9805</v>
      </c>
      <c r="J194" s="88">
        <f t="shared" si="3"/>
        <v>6395</v>
      </c>
      <c r="K194" s="88">
        <f t="shared" ref="K194:AO194" si="4">SUM(K4:K193)</f>
        <v>7224</v>
      </c>
      <c r="L194" s="88">
        <f t="shared" si="4"/>
        <v>19695</v>
      </c>
      <c r="M194" s="88">
        <f t="shared" si="4"/>
        <v>15910</v>
      </c>
      <c r="N194" s="88">
        <f t="shared" si="4"/>
        <v>13888</v>
      </c>
      <c r="O194" s="88">
        <f t="shared" si="4"/>
        <v>6947</v>
      </c>
      <c r="P194" s="88">
        <f t="shared" si="4"/>
        <v>4695</v>
      </c>
      <c r="Q194" s="88">
        <f t="shared" si="4"/>
        <v>10258</v>
      </c>
      <c r="R194" s="88">
        <f t="shared" si="4"/>
        <v>12794</v>
      </c>
      <c r="S194" s="88">
        <f t="shared" si="4"/>
        <v>4210</v>
      </c>
      <c r="T194" s="88">
        <f t="shared" si="4"/>
        <v>4975</v>
      </c>
      <c r="U194" s="88">
        <f t="shared" si="4"/>
        <v>25828</v>
      </c>
      <c r="V194" s="88">
        <f t="shared" si="4"/>
        <v>2651</v>
      </c>
      <c r="W194" s="88">
        <f t="shared" si="4"/>
        <v>1496</v>
      </c>
      <c r="X194" s="88">
        <f t="shared" si="4"/>
        <v>5139</v>
      </c>
      <c r="Y194" s="88">
        <f t="shared" si="4"/>
        <v>1358</v>
      </c>
      <c r="Z194" s="88">
        <f t="shared" si="4"/>
        <v>18772</v>
      </c>
      <c r="AA194" s="88">
        <f t="shared" si="4"/>
        <v>20265</v>
      </c>
      <c r="AB194" s="88">
        <f t="shared" si="4"/>
        <v>28672</v>
      </c>
      <c r="AC194" s="88">
        <f t="shared" si="4"/>
        <v>17497</v>
      </c>
      <c r="AD194" s="88">
        <f t="shared" si="4"/>
        <v>2439</v>
      </c>
      <c r="AE194" s="88">
        <f t="shared" si="4"/>
        <v>26996</v>
      </c>
      <c r="AF194" s="88">
        <f t="shared" si="4"/>
        <v>2158</v>
      </c>
      <c r="AG194" s="88">
        <f t="shared" si="4"/>
        <v>5278</v>
      </c>
      <c r="AH194" s="88">
        <f t="shared" si="4"/>
        <v>15295</v>
      </c>
      <c r="AI194" s="88">
        <f t="shared" si="4"/>
        <v>24177</v>
      </c>
      <c r="AJ194" s="88">
        <f t="shared" si="4"/>
        <v>22879</v>
      </c>
      <c r="AK194" s="88">
        <f t="shared" si="4"/>
        <v>4109</v>
      </c>
      <c r="AL194" s="88">
        <f t="shared" si="4"/>
        <v>1652</v>
      </c>
      <c r="AM194" s="88">
        <f t="shared" si="4"/>
        <v>4109</v>
      </c>
      <c r="AN194" s="88">
        <f t="shared" si="4"/>
        <v>13830</v>
      </c>
      <c r="AO194" s="88">
        <f t="shared" si="4"/>
        <v>11734</v>
      </c>
      <c r="AP194" s="120">
        <f>SUM(AP4:AP193)</f>
        <v>8367</v>
      </c>
    </row>
    <row r="195" spans="1:42" ht="13" x14ac:dyDescent="0.3">
      <c r="A195" s="14"/>
      <c r="B195" s="17" t="s">
        <v>5</v>
      </c>
      <c r="C195" s="306"/>
      <c r="D195" s="434">
        <f>SUM(D194-D196)</f>
        <v>40124</v>
      </c>
      <c r="E195" s="64">
        <f>SUM(D195/C194)</f>
        <v>0.18577216010371089</v>
      </c>
      <c r="F195" s="88">
        <f t="shared" ref="F195:G195" si="5">F194-F196</f>
        <v>13992</v>
      </c>
      <c r="G195" s="120">
        <f t="shared" si="5"/>
        <v>25111</v>
      </c>
      <c r="H195" s="88">
        <f t="shared" ref="H195:AP195" si="6">H194-H196</f>
        <v>2405</v>
      </c>
      <c r="I195" s="88">
        <f t="shared" si="6"/>
        <v>7942</v>
      </c>
      <c r="J195" s="88">
        <f t="shared" si="6"/>
        <v>4863</v>
      </c>
      <c r="K195" s="88">
        <f t="shared" ref="K195:AO195" si="7">K194-K196</f>
        <v>5578</v>
      </c>
      <c r="L195" s="88">
        <f t="shared" si="7"/>
        <v>14546</v>
      </c>
      <c r="M195" s="88">
        <f t="shared" si="7"/>
        <v>11412</v>
      </c>
      <c r="N195" s="88">
        <f t="shared" si="7"/>
        <v>10508</v>
      </c>
      <c r="O195" s="88">
        <f t="shared" si="7"/>
        <v>5501</v>
      </c>
      <c r="P195" s="88">
        <f t="shared" si="7"/>
        <v>3576</v>
      </c>
      <c r="Q195" s="88">
        <f t="shared" si="7"/>
        <v>7539</v>
      </c>
      <c r="R195" s="88">
        <f t="shared" si="7"/>
        <v>9950</v>
      </c>
      <c r="S195" s="88">
        <f t="shared" si="7"/>
        <v>2962</v>
      </c>
      <c r="T195" s="88">
        <f t="shared" si="7"/>
        <v>3711</v>
      </c>
      <c r="U195" s="88">
        <f t="shared" si="7"/>
        <v>18859</v>
      </c>
      <c r="V195" s="88">
        <f t="shared" si="7"/>
        <v>2060</v>
      </c>
      <c r="W195" s="88">
        <f t="shared" si="7"/>
        <v>1225</v>
      </c>
      <c r="X195" s="88">
        <f t="shared" si="7"/>
        <v>4097</v>
      </c>
      <c r="Y195" s="88">
        <f t="shared" si="7"/>
        <v>1126</v>
      </c>
      <c r="Z195" s="88">
        <f t="shared" si="7"/>
        <v>13556</v>
      </c>
      <c r="AA195" s="88">
        <f t="shared" si="7"/>
        <v>14011</v>
      </c>
      <c r="AB195" s="88">
        <f t="shared" si="7"/>
        <v>19960</v>
      </c>
      <c r="AC195" s="88">
        <f t="shared" si="7"/>
        <v>13923</v>
      </c>
      <c r="AD195" s="88">
        <f t="shared" si="7"/>
        <v>1922</v>
      </c>
      <c r="AE195" s="88">
        <f t="shared" si="7"/>
        <v>19442</v>
      </c>
      <c r="AF195" s="88">
        <f t="shared" si="7"/>
        <v>1607</v>
      </c>
      <c r="AG195" s="88">
        <f t="shared" si="7"/>
        <v>3481</v>
      </c>
      <c r="AH195" s="88">
        <f t="shared" si="7"/>
        <v>10778</v>
      </c>
      <c r="AI195" s="88">
        <f t="shared" si="7"/>
        <v>17514</v>
      </c>
      <c r="AJ195" s="88">
        <f t="shared" si="7"/>
        <v>16208</v>
      </c>
      <c r="AK195" s="88">
        <f t="shared" si="7"/>
        <v>3221</v>
      </c>
      <c r="AL195" s="88">
        <f t="shared" si="7"/>
        <v>1331</v>
      </c>
      <c r="AM195" s="88">
        <f t="shared" si="7"/>
        <v>3277</v>
      </c>
      <c r="AN195" s="88">
        <f t="shared" si="7"/>
        <v>11004</v>
      </c>
      <c r="AO195" s="88">
        <f t="shared" si="7"/>
        <v>8863</v>
      </c>
      <c r="AP195" s="120">
        <f t="shared" si="6"/>
        <v>5870</v>
      </c>
    </row>
    <row r="196" spans="1:42" ht="13" x14ac:dyDescent="0.3">
      <c r="A196" s="14"/>
      <c r="B196" s="17" t="s">
        <v>6</v>
      </c>
      <c r="C196" s="306"/>
      <c r="D196" s="434">
        <v>13723</v>
      </c>
      <c r="E196" s="64">
        <f>SUM(D196/C194)</f>
        <v>6.3536819686552309E-2</v>
      </c>
      <c r="F196" s="88">
        <v>3927</v>
      </c>
      <c r="G196" s="120">
        <v>9430</v>
      </c>
      <c r="H196" s="88">
        <v>761</v>
      </c>
      <c r="I196" s="88">
        <v>1863</v>
      </c>
      <c r="J196" s="88">
        <v>1532</v>
      </c>
      <c r="K196" s="88">
        <v>1646</v>
      </c>
      <c r="L196" s="88">
        <v>5149</v>
      </c>
      <c r="M196" s="88">
        <v>4498</v>
      </c>
      <c r="N196" s="88">
        <v>3380</v>
      </c>
      <c r="O196" s="88">
        <v>1446</v>
      </c>
      <c r="P196" s="88">
        <v>1119</v>
      </c>
      <c r="Q196" s="88">
        <v>2719</v>
      </c>
      <c r="R196" s="88">
        <v>2844</v>
      </c>
      <c r="S196" s="88">
        <v>1248</v>
      </c>
      <c r="T196" s="88">
        <v>1264</v>
      </c>
      <c r="U196" s="88">
        <v>6969</v>
      </c>
      <c r="V196" s="88">
        <v>591</v>
      </c>
      <c r="W196" s="88">
        <v>271</v>
      </c>
      <c r="X196" s="88">
        <v>1042</v>
      </c>
      <c r="Y196" s="88">
        <v>232</v>
      </c>
      <c r="Z196" s="88">
        <v>5216</v>
      </c>
      <c r="AA196" s="88">
        <v>6254</v>
      </c>
      <c r="AB196" s="88">
        <v>8712</v>
      </c>
      <c r="AC196" s="88">
        <v>3574</v>
      </c>
      <c r="AD196" s="88">
        <v>517</v>
      </c>
      <c r="AE196" s="88">
        <v>7554</v>
      </c>
      <c r="AF196" s="88">
        <v>551</v>
      </c>
      <c r="AG196" s="88">
        <v>1797</v>
      </c>
      <c r="AH196" s="88">
        <v>4517</v>
      </c>
      <c r="AI196" s="88">
        <v>6663</v>
      </c>
      <c r="AJ196" s="88">
        <v>6671</v>
      </c>
      <c r="AK196" s="88">
        <v>888</v>
      </c>
      <c r="AL196" s="88">
        <v>321</v>
      </c>
      <c r="AM196" s="88">
        <v>832</v>
      </c>
      <c r="AN196" s="88">
        <v>2826</v>
      </c>
      <c r="AO196" s="88">
        <v>2871</v>
      </c>
      <c r="AP196" s="120">
        <v>2497</v>
      </c>
    </row>
    <row r="197" spans="1:42" ht="13" x14ac:dyDescent="0.3">
      <c r="A197" s="44"/>
      <c r="B197" s="19"/>
      <c r="C197" s="383"/>
      <c r="D197" s="428"/>
      <c r="E197" s="63"/>
      <c r="F197" s="96"/>
      <c r="G197" s="121"/>
      <c r="H197" s="96"/>
      <c r="I197" s="96"/>
      <c r="J197" s="96"/>
      <c r="K197" s="96"/>
      <c r="L197" s="96"/>
      <c r="M197" s="96"/>
      <c r="N197" s="96"/>
      <c r="O197" s="96"/>
      <c r="P197" s="96"/>
      <c r="Q197" s="96"/>
      <c r="R197" s="96"/>
      <c r="S197" s="96"/>
      <c r="T197" s="96"/>
      <c r="U197" s="96"/>
      <c r="V197" s="96"/>
      <c r="W197" s="96"/>
      <c r="X197" s="96"/>
      <c r="Y197" s="96"/>
      <c r="Z197" s="96"/>
      <c r="AA197" s="96"/>
      <c r="AB197" s="96"/>
      <c r="AC197" s="96"/>
      <c r="AD197" s="96"/>
      <c r="AE197" s="96"/>
      <c r="AF197" s="96"/>
      <c r="AG197" s="96"/>
      <c r="AH197" s="96"/>
      <c r="AI197" s="96"/>
      <c r="AJ197" s="96"/>
      <c r="AK197" s="96"/>
      <c r="AL197" s="96"/>
      <c r="AM197" s="96"/>
      <c r="AN197" s="96"/>
      <c r="AO197" s="96"/>
      <c r="AP197" s="121"/>
    </row>
    <row r="198" spans="1:42" ht="13" x14ac:dyDescent="0.3">
      <c r="A198" s="44"/>
      <c r="B198" s="7" t="s">
        <v>784</v>
      </c>
      <c r="C198" s="316">
        <f>SUM(C4:C193)</f>
        <v>215985</v>
      </c>
      <c r="D198" s="429">
        <f>SUM(D4:D193)</f>
        <v>53847</v>
      </c>
      <c r="E198" s="63">
        <f t="shared" ref="E198:E224" si="8">SUM(D198/C198)</f>
        <v>0.2493089797902632</v>
      </c>
      <c r="F198" s="122">
        <f>SUM(F4:F193)</f>
        <v>17919</v>
      </c>
      <c r="G198" s="123">
        <f>SUM(G4:G193)</f>
        <v>34541</v>
      </c>
      <c r="H198" s="122">
        <f>SUM(H4:H193)</f>
        <v>3166</v>
      </c>
      <c r="I198" s="122">
        <f t="shared" ref="I198:J198" si="9">SUM(I4:I193)</f>
        <v>9805</v>
      </c>
      <c r="J198" s="122">
        <f t="shared" si="9"/>
        <v>6395</v>
      </c>
      <c r="K198" s="122">
        <f t="shared" ref="K198:AO198" si="10">SUM(K4:K193)</f>
        <v>7224</v>
      </c>
      <c r="L198" s="122">
        <f t="shared" si="10"/>
        <v>19695</v>
      </c>
      <c r="M198" s="122">
        <f t="shared" si="10"/>
        <v>15910</v>
      </c>
      <c r="N198" s="122">
        <f t="shared" si="10"/>
        <v>13888</v>
      </c>
      <c r="O198" s="122">
        <f t="shared" si="10"/>
        <v>6947</v>
      </c>
      <c r="P198" s="122">
        <f t="shared" si="10"/>
        <v>4695</v>
      </c>
      <c r="Q198" s="122">
        <f t="shared" si="10"/>
        <v>10258</v>
      </c>
      <c r="R198" s="122">
        <f t="shared" si="10"/>
        <v>12794</v>
      </c>
      <c r="S198" s="122">
        <f t="shared" si="10"/>
        <v>4210</v>
      </c>
      <c r="T198" s="122">
        <f t="shared" si="10"/>
        <v>4975</v>
      </c>
      <c r="U198" s="122">
        <f t="shared" si="10"/>
        <v>25828</v>
      </c>
      <c r="V198" s="122">
        <f t="shared" si="10"/>
        <v>2651</v>
      </c>
      <c r="W198" s="122">
        <f t="shared" si="10"/>
        <v>1496</v>
      </c>
      <c r="X198" s="122">
        <f t="shared" si="10"/>
        <v>5139</v>
      </c>
      <c r="Y198" s="122">
        <f t="shared" si="10"/>
        <v>1358</v>
      </c>
      <c r="Z198" s="122">
        <f t="shared" si="10"/>
        <v>18772</v>
      </c>
      <c r="AA198" s="122">
        <f t="shared" si="10"/>
        <v>20265</v>
      </c>
      <c r="AB198" s="122">
        <f t="shared" si="10"/>
        <v>28672</v>
      </c>
      <c r="AC198" s="122">
        <f t="shared" si="10"/>
        <v>17497</v>
      </c>
      <c r="AD198" s="122">
        <f t="shared" si="10"/>
        <v>2439</v>
      </c>
      <c r="AE198" s="122">
        <f t="shared" si="10"/>
        <v>26996</v>
      </c>
      <c r="AF198" s="122">
        <f t="shared" si="10"/>
        <v>2158</v>
      </c>
      <c r="AG198" s="122">
        <f t="shared" si="10"/>
        <v>5278</v>
      </c>
      <c r="AH198" s="122">
        <f t="shared" si="10"/>
        <v>15295</v>
      </c>
      <c r="AI198" s="122">
        <f t="shared" si="10"/>
        <v>24177</v>
      </c>
      <c r="AJ198" s="122">
        <f t="shared" si="10"/>
        <v>22879</v>
      </c>
      <c r="AK198" s="122">
        <f t="shared" si="10"/>
        <v>4109</v>
      </c>
      <c r="AL198" s="122">
        <f t="shared" si="10"/>
        <v>1652</v>
      </c>
      <c r="AM198" s="122">
        <f t="shared" si="10"/>
        <v>4109</v>
      </c>
      <c r="AN198" s="122">
        <f t="shared" si="10"/>
        <v>13830</v>
      </c>
      <c r="AO198" s="122">
        <f t="shared" si="10"/>
        <v>11734</v>
      </c>
      <c r="AP198" s="123">
        <f>SUM(AP4:AP193)</f>
        <v>8367</v>
      </c>
    </row>
    <row r="199" spans="1:42" ht="13" x14ac:dyDescent="0.3">
      <c r="A199" s="44"/>
      <c r="B199" s="7" t="s">
        <v>693</v>
      </c>
      <c r="C199" s="315">
        <f>SUM(C4:C16)</f>
        <v>12970</v>
      </c>
      <c r="D199" s="430">
        <f>SUM(D4:D16)</f>
        <v>4169</v>
      </c>
      <c r="E199" s="63">
        <f t="shared" si="8"/>
        <v>0.32143407864302237</v>
      </c>
      <c r="F199" s="90">
        <f>SUM(F4:F16)</f>
        <v>1876</v>
      </c>
      <c r="G199" s="124">
        <f>SUM(G4:G16)</f>
        <v>2157</v>
      </c>
      <c r="H199" s="90">
        <f>SUM(H4:H16)</f>
        <v>171</v>
      </c>
      <c r="I199" s="90">
        <f t="shared" ref="I199:J199" si="11">SUM(I4:I16)</f>
        <v>1422</v>
      </c>
      <c r="J199" s="90">
        <f t="shared" si="11"/>
        <v>833</v>
      </c>
      <c r="K199" s="90">
        <f t="shared" ref="K199:AO199" si="12">SUM(K4:K16)</f>
        <v>308</v>
      </c>
      <c r="L199" s="90">
        <f t="shared" si="12"/>
        <v>1388</v>
      </c>
      <c r="M199" s="90">
        <f t="shared" si="12"/>
        <v>1058</v>
      </c>
      <c r="N199" s="90">
        <f t="shared" si="12"/>
        <v>1331</v>
      </c>
      <c r="O199" s="90">
        <f t="shared" si="12"/>
        <v>556</v>
      </c>
      <c r="P199" s="90">
        <f t="shared" si="12"/>
        <v>384</v>
      </c>
      <c r="Q199" s="90">
        <f t="shared" si="12"/>
        <v>617</v>
      </c>
      <c r="R199" s="90">
        <f t="shared" si="12"/>
        <v>1438</v>
      </c>
      <c r="S199" s="90">
        <f t="shared" si="12"/>
        <v>320</v>
      </c>
      <c r="T199" s="90">
        <f t="shared" si="12"/>
        <v>406</v>
      </c>
      <c r="U199" s="90">
        <f t="shared" si="12"/>
        <v>1488</v>
      </c>
      <c r="V199" s="90">
        <f t="shared" si="12"/>
        <v>99</v>
      </c>
      <c r="W199" s="90">
        <f t="shared" si="12"/>
        <v>99</v>
      </c>
      <c r="X199" s="90">
        <f t="shared" si="12"/>
        <v>273</v>
      </c>
      <c r="Y199" s="90">
        <f t="shared" si="12"/>
        <v>229</v>
      </c>
      <c r="Z199" s="90">
        <f t="shared" si="12"/>
        <v>1325</v>
      </c>
      <c r="AA199" s="90">
        <f t="shared" si="12"/>
        <v>1224</v>
      </c>
      <c r="AB199" s="90">
        <f t="shared" si="12"/>
        <v>1686</v>
      </c>
      <c r="AC199" s="90">
        <f t="shared" si="12"/>
        <v>1992</v>
      </c>
      <c r="AD199" s="90">
        <f t="shared" si="12"/>
        <v>229</v>
      </c>
      <c r="AE199" s="90">
        <f t="shared" si="12"/>
        <v>1940</v>
      </c>
      <c r="AF199" s="90">
        <f t="shared" si="12"/>
        <v>153</v>
      </c>
      <c r="AG199" s="90">
        <f t="shared" si="12"/>
        <v>146</v>
      </c>
      <c r="AH199" s="90">
        <f t="shared" si="12"/>
        <v>928</v>
      </c>
      <c r="AI199" s="90">
        <f t="shared" si="12"/>
        <v>1311</v>
      </c>
      <c r="AJ199" s="90">
        <f t="shared" si="12"/>
        <v>1315</v>
      </c>
      <c r="AK199" s="90">
        <f t="shared" si="12"/>
        <v>144</v>
      </c>
      <c r="AL199" s="90">
        <f t="shared" si="12"/>
        <v>123</v>
      </c>
      <c r="AM199" s="90">
        <f t="shared" si="12"/>
        <v>265</v>
      </c>
      <c r="AN199" s="90">
        <f t="shared" si="12"/>
        <v>1616</v>
      </c>
      <c r="AO199" s="90">
        <f t="shared" si="12"/>
        <v>1090</v>
      </c>
      <c r="AP199" s="124">
        <f>SUM(AP4:AP16)</f>
        <v>601</v>
      </c>
    </row>
    <row r="200" spans="1:42" ht="13" x14ac:dyDescent="0.3">
      <c r="A200" s="44"/>
      <c r="B200" s="7" t="s">
        <v>694</v>
      </c>
      <c r="C200" s="315">
        <f>SUM(C17:C27)</f>
        <v>14347</v>
      </c>
      <c r="D200" s="430">
        <f>SUM(D17:D27)</f>
        <v>3851</v>
      </c>
      <c r="E200" s="63">
        <f t="shared" si="8"/>
        <v>0.26841848470063429</v>
      </c>
      <c r="F200" s="90">
        <f>SUM(F17:F27)</f>
        <v>1320</v>
      </c>
      <c r="G200" s="124">
        <f>SUM(G17:G27)</f>
        <v>2426</v>
      </c>
      <c r="H200" s="90">
        <f>SUM(H17:H27)</f>
        <v>206</v>
      </c>
      <c r="I200" s="90">
        <f t="shared" ref="I200:J200" si="13">SUM(I17:I27)</f>
        <v>784</v>
      </c>
      <c r="J200" s="90">
        <f t="shared" si="13"/>
        <v>482</v>
      </c>
      <c r="K200" s="90">
        <f t="shared" ref="K200:AO200" si="14">SUM(K17:K27)</f>
        <v>492</v>
      </c>
      <c r="L200" s="90">
        <f t="shared" si="14"/>
        <v>1414</v>
      </c>
      <c r="M200" s="90">
        <f t="shared" si="14"/>
        <v>991</v>
      </c>
      <c r="N200" s="90">
        <f t="shared" si="14"/>
        <v>939</v>
      </c>
      <c r="O200" s="90">
        <f t="shared" si="14"/>
        <v>395</v>
      </c>
      <c r="P200" s="90">
        <f t="shared" si="14"/>
        <v>335</v>
      </c>
      <c r="Q200" s="90">
        <f t="shared" si="14"/>
        <v>655</v>
      </c>
      <c r="R200" s="90">
        <f t="shared" si="14"/>
        <v>923</v>
      </c>
      <c r="S200" s="90">
        <f t="shared" si="14"/>
        <v>264</v>
      </c>
      <c r="T200" s="90">
        <f t="shared" si="14"/>
        <v>376</v>
      </c>
      <c r="U200" s="90">
        <f t="shared" si="14"/>
        <v>1763</v>
      </c>
      <c r="V200" s="90">
        <f t="shared" si="14"/>
        <v>163</v>
      </c>
      <c r="W200" s="90">
        <f t="shared" si="14"/>
        <v>96</v>
      </c>
      <c r="X200" s="90">
        <f t="shared" si="14"/>
        <v>344</v>
      </c>
      <c r="Y200" s="90">
        <f t="shared" si="14"/>
        <v>96</v>
      </c>
      <c r="Z200" s="90">
        <f t="shared" si="14"/>
        <v>1425</v>
      </c>
      <c r="AA200" s="90">
        <f t="shared" si="14"/>
        <v>1500</v>
      </c>
      <c r="AB200" s="90">
        <f t="shared" si="14"/>
        <v>2027</v>
      </c>
      <c r="AC200" s="90">
        <f t="shared" si="14"/>
        <v>1382</v>
      </c>
      <c r="AD200" s="90">
        <f t="shared" si="14"/>
        <v>229</v>
      </c>
      <c r="AE200" s="90">
        <f t="shared" si="14"/>
        <v>1943</v>
      </c>
      <c r="AF200" s="90">
        <f t="shared" si="14"/>
        <v>159</v>
      </c>
      <c r="AG200" s="90">
        <f t="shared" si="14"/>
        <v>390</v>
      </c>
      <c r="AH200" s="90">
        <f t="shared" si="14"/>
        <v>1161</v>
      </c>
      <c r="AI200" s="90">
        <f t="shared" si="14"/>
        <v>1736</v>
      </c>
      <c r="AJ200" s="90">
        <f t="shared" si="14"/>
        <v>1677</v>
      </c>
      <c r="AK200" s="90">
        <f t="shared" si="14"/>
        <v>251</v>
      </c>
      <c r="AL200" s="90">
        <f t="shared" si="14"/>
        <v>125</v>
      </c>
      <c r="AM200" s="90">
        <f t="shared" si="14"/>
        <v>304</v>
      </c>
      <c r="AN200" s="90">
        <f t="shared" si="14"/>
        <v>1066</v>
      </c>
      <c r="AO200" s="90">
        <f t="shared" si="14"/>
        <v>810</v>
      </c>
      <c r="AP200" s="124">
        <f>SUM(AP17:AP27)</f>
        <v>636</v>
      </c>
    </row>
    <row r="201" spans="1:42" ht="13" x14ac:dyDescent="0.3">
      <c r="A201" s="44"/>
      <c r="B201" s="7" t="s">
        <v>695</v>
      </c>
      <c r="C201" s="315">
        <f>SUM(C28:C32)</f>
        <v>6282</v>
      </c>
      <c r="D201" s="430">
        <f>SUM(D28:D32)</f>
        <v>1672</v>
      </c>
      <c r="E201" s="63">
        <f t="shared" si="8"/>
        <v>0.26615727475326328</v>
      </c>
      <c r="F201" s="90">
        <f>SUM(F28:F32)</f>
        <v>454</v>
      </c>
      <c r="G201" s="124">
        <f>SUM(G28:G32)</f>
        <v>1176</v>
      </c>
      <c r="H201" s="90">
        <f>SUM(H28:H32)</f>
        <v>107</v>
      </c>
      <c r="I201" s="90">
        <f t="shared" ref="I201:J201" si="15">SUM(I28:I32)</f>
        <v>182</v>
      </c>
      <c r="J201" s="90">
        <f t="shared" si="15"/>
        <v>186</v>
      </c>
      <c r="K201" s="90">
        <f t="shared" ref="K201:AO201" si="16">SUM(K28:K32)</f>
        <v>313</v>
      </c>
      <c r="L201" s="90">
        <f t="shared" si="16"/>
        <v>552</v>
      </c>
      <c r="M201" s="90">
        <f t="shared" si="16"/>
        <v>554</v>
      </c>
      <c r="N201" s="90">
        <f t="shared" si="16"/>
        <v>292</v>
      </c>
      <c r="O201" s="90">
        <f t="shared" si="16"/>
        <v>122</v>
      </c>
      <c r="P201" s="90">
        <f t="shared" si="16"/>
        <v>87</v>
      </c>
      <c r="Q201" s="90">
        <f t="shared" si="16"/>
        <v>327</v>
      </c>
      <c r="R201" s="90">
        <f t="shared" si="16"/>
        <v>271</v>
      </c>
      <c r="S201" s="90">
        <f t="shared" si="16"/>
        <v>104</v>
      </c>
      <c r="T201" s="90">
        <f t="shared" si="16"/>
        <v>115</v>
      </c>
      <c r="U201" s="90">
        <f t="shared" si="16"/>
        <v>864</v>
      </c>
      <c r="V201" s="90">
        <f t="shared" si="16"/>
        <v>118</v>
      </c>
      <c r="W201" s="90">
        <f t="shared" si="16"/>
        <v>46</v>
      </c>
      <c r="X201" s="90">
        <f t="shared" si="16"/>
        <v>131</v>
      </c>
      <c r="Y201" s="90">
        <f t="shared" si="16"/>
        <v>32</v>
      </c>
      <c r="Z201" s="90">
        <f t="shared" si="16"/>
        <v>557</v>
      </c>
      <c r="AA201" s="90">
        <f t="shared" si="16"/>
        <v>654</v>
      </c>
      <c r="AB201" s="90">
        <f t="shared" si="16"/>
        <v>979</v>
      </c>
      <c r="AC201" s="90">
        <f t="shared" si="16"/>
        <v>370</v>
      </c>
      <c r="AD201" s="90">
        <f t="shared" si="16"/>
        <v>47</v>
      </c>
      <c r="AE201" s="90">
        <f t="shared" si="16"/>
        <v>818</v>
      </c>
      <c r="AF201" s="90">
        <f t="shared" si="16"/>
        <v>64</v>
      </c>
      <c r="AG201" s="90">
        <f t="shared" si="16"/>
        <v>455</v>
      </c>
      <c r="AH201" s="90">
        <f t="shared" si="16"/>
        <v>550</v>
      </c>
      <c r="AI201" s="90">
        <f t="shared" si="16"/>
        <v>880</v>
      </c>
      <c r="AJ201" s="90">
        <f t="shared" si="16"/>
        <v>761</v>
      </c>
      <c r="AK201" s="90">
        <f t="shared" si="16"/>
        <v>202</v>
      </c>
      <c r="AL201" s="90">
        <f t="shared" si="16"/>
        <v>68</v>
      </c>
      <c r="AM201" s="90">
        <f t="shared" si="16"/>
        <v>147</v>
      </c>
      <c r="AN201" s="90">
        <f t="shared" si="16"/>
        <v>301</v>
      </c>
      <c r="AO201" s="90">
        <f t="shared" si="16"/>
        <v>283</v>
      </c>
      <c r="AP201" s="124">
        <f>SUM(AP28:AP32)</f>
        <v>262</v>
      </c>
    </row>
    <row r="202" spans="1:42" ht="13" x14ac:dyDescent="0.3">
      <c r="A202" s="44"/>
      <c r="B202" s="7" t="s">
        <v>696</v>
      </c>
      <c r="C202" s="315">
        <f>SUM(C33:C40)</f>
        <v>8958</v>
      </c>
      <c r="D202" s="430">
        <f>SUM(D33:D40)</f>
        <v>3270</v>
      </c>
      <c r="E202" s="63">
        <f t="shared" si="8"/>
        <v>0.36503683858004021</v>
      </c>
      <c r="F202" s="90">
        <f>SUM(F33:F40)</f>
        <v>1371</v>
      </c>
      <c r="G202" s="124">
        <f>SUM(G33:G40)</f>
        <v>1800</v>
      </c>
      <c r="H202" s="90">
        <f>SUM(H33:H40)</f>
        <v>119</v>
      </c>
      <c r="I202" s="90">
        <f t="shared" ref="I202:J202" si="17">SUM(I33:I40)</f>
        <v>874</v>
      </c>
      <c r="J202" s="90">
        <f t="shared" si="17"/>
        <v>575</v>
      </c>
      <c r="K202" s="90">
        <f t="shared" ref="K202:AO202" si="18">SUM(K33:K40)</f>
        <v>237</v>
      </c>
      <c r="L202" s="90">
        <f t="shared" si="18"/>
        <v>1237</v>
      </c>
      <c r="M202" s="90">
        <f t="shared" si="18"/>
        <v>815</v>
      </c>
      <c r="N202" s="90">
        <f t="shared" si="18"/>
        <v>1073</v>
      </c>
      <c r="O202" s="90">
        <f t="shared" si="18"/>
        <v>384</v>
      </c>
      <c r="P202" s="90">
        <f t="shared" si="18"/>
        <v>276</v>
      </c>
      <c r="Q202" s="90">
        <f t="shared" si="18"/>
        <v>487</v>
      </c>
      <c r="R202" s="90">
        <f t="shared" si="18"/>
        <v>1102</v>
      </c>
      <c r="S202" s="90">
        <f t="shared" si="18"/>
        <v>198</v>
      </c>
      <c r="T202" s="90">
        <f t="shared" si="18"/>
        <v>331</v>
      </c>
      <c r="U202" s="90">
        <f t="shared" si="18"/>
        <v>1324</v>
      </c>
      <c r="V202" s="90">
        <f t="shared" si="18"/>
        <v>57</v>
      </c>
      <c r="W202" s="90">
        <f t="shared" si="18"/>
        <v>42</v>
      </c>
      <c r="X202" s="90">
        <f t="shared" si="18"/>
        <v>209</v>
      </c>
      <c r="Y202" s="90">
        <f t="shared" si="18"/>
        <v>42</v>
      </c>
      <c r="Z202" s="90">
        <f t="shared" si="18"/>
        <v>1143</v>
      </c>
      <c r="AA202" s="90">
        <f t="shared" si="18"/>
        <v>967</v>
      </c>
      <c r="AB202" s="90">
        <f t="shared" si="18"/>
        <v>1541</v>
      </c>
      <c r="AC202" s="90">
        <f t="shared" si="18"/>
        <v>1442</v>
      </c>
      <c r="AD202" s="90">
        <f t="shared" si="18"/>
        <v>156</v>
      </c>
      <c r="AE202" s="90">
        <f t="shared" si="18"/>
        <v>1595</v>
      </c>
      <c r="AF202" s="90">
        <f t="shared" si="18"/>
        <v>84</v>
      </c>
      <c r="AG202" s="90">
        <f t="shared" si="18"/>
        <v>67</v>
      </c>
      <c r="AH202" s="90">
        <f t="shared" si="18"/>
        <v>723</v>
      </c>
      <c r="AI202" s="90">
        <f t="shared" si="18"/>
        <v>1069</v>
      </c>
      <c r="AJ202" s="90">
        <f t="shared" si="18"/>
        <v>1175</v>
      </c>
      <c r="AK202" s="90">
        <f t="shared" si="18"/>
        <v>119</v>
      </c>
      <c r="AL202" s="90">
        <f t="shared" si="18"/>
        <v>78</v>
      </c>
      <c r="AM202" s="90">
        <f t="shared" si="18"/>
        <v>161</v>
      </c>
      <c r="AN202" s="90">
        <f t="shared" si="18"/>
        <v>1122</v>
      </c>
      <c r="AO202" s="90">
        <f t="shared" si="18"/>
        <v>780</v>
      </c>
      <c r="AP202" s="124">
        <f>SUM(AP33:AP40)</f>
        <v>732</v>
      </c>
    </row>
    <row r="203" spans="1:42" ht="13" x14ac:dyDescent="0.3">
      <c r="A203" s="44"/>
      <c r="B203" s="7" t="s">
        <v>697</v>
      </c>
      <c r="C203" s="315">
        <f>SUM(C41:C49)</f>
        <v>10438</v>
      </c>
      <c r="D203" s="430">
        <f>SUM(D41:D49)</f>
        <v>4057</v>
      </c>
      <c r="E203" s="63">
        <f t="shared" si="8"/>
        <v>0.38867599156926613</v>
      </c>
      <c r="F203" s="90">
        <f>SUM(F41:F49)</f>
        <v>1779</v>
      </c>
      <c r="G203" s="124">
        <f>SUM(G41:G49)</f>
        <v>2168</v>
      </c>
      <c r="H203" s="90">
        <f>SUM(H41:H49)</f>
        <v>108</v>
      </c>
      <c r="I203" s="90">
        <f t="shared" ref="I203:J203" si="19">SUM(I41:I49)</f>
        <v>1114</v>
      </c>
      <c r="J203" s="90">
        <f t="shared" si="19"/>
        <v>689</v>
      </c>
      <c r="K203" s="90">
        <f t="shared" ref="K203:AO203" si="20">SUM(K41:K49)</f>
        <v>222</v>
      </c>
      <c r="L203" s="90">
        <f t="shared" si="20"/>
        <v>1406</v>
      </c>
      <c r="M203" s="90">
        <f t="shared" si="20"/>
        <v>935</v>
      </c>
      <c r="N203" s="90">
        <f t="shared" si="20"/>
        <v>1378</v>
      </c>
      <c r="O203" s="90">
        <f t="shared" si="20"/>
        <v>481</v>
      </c>
      <c r="P203" s="90">
        <f t="shared" si="20"/>
        <v>392</v>
      </c>
      <c r="Q203" s="90">
        <f t="shared" si="20"/>
        <v>587</v>
      </c>
      <c r="R203" s="90">
        <f t="shared" si="20"/>
        <v>1446</v>
      </c>
      <c r="S203" s="90">
        <f t="shared" si="20"/>
        <v>295</v>
      </c>
      <c r="T203" s="90">
        <f t="shared" si="20"/>
        <v>404</v>
      </c>
      <c r="U203" s="90">
        <f t="shared" si="20"/>
        <v>1484</v>
      </c>
      <c r="V203" s="90">
        <f t="shared" si="20"/>
        <v>91</v>
      </c>
      <c r="W203" s="90">
        <f t="shared" si="20"/>
        <v>65</v>
      </c>
      <c r="X203" s="90">
        <f t="shared" si="20"/>
        <v>214</v>
      </c>
      <c r="Y203" s="90">
        <f t="shared" si="20"/>
        <v>88</v>
      </c>
      <c r="Z203" s="90">
        <f t="shared" si="20"/>
        <v>1372</v>
      </c>
      <c r="AA203" s="90">
        <f t="shared" si="20"/>
        <v>1213</v>
      </c>
      <c r="AB203" s="90">
        <f t="shared" si="20"/>
        <v>1892</v>
      </c>
      <c r="AC203" s="90">
        <f t="shared" si="20"/>
        <v>2029</v>
      </c>
      <c r="AD203" s="90">
        <f t="shared" si="20"/>
        <v>189</v>
      </c>
      <c r="AE203" s="90">
        <f t="shared" si="20"/>
        <v>1949</v>
      </c>
      <c r="AF203" s="90">
        <f t="shared" si="20"/>
        <v>88</v>
      </c>
      <c r="AG203" s="90">
        <f t="shared" si="20"/>
        <v>102</v>
      </c>
      <c r="AH203" s="90">
        <f t="shared" si="20"/>
        <v>820</v>
      </c>
      <c r="AI203" s="90">
        <f t="shared" si="20"/>
        <v>1288</v>
      </c>
      <c r="AJ203" s="90">
        <f t="shared" si="20"/>
        <v>1344</v>
      </c>
      <c r="AK203" s="90">
        <f t="shared" si="20"/>
        <v>102</v>
      </c>
      <c r="AL203" s="90">
        <f t="shared" si="20"/>
        <v>82</v>
      </c>
      <c r="AM203" s="90">
        <f t="shared" si="20"/>
        <v>162</v>
      </c>
      <c r="AN203" s="90">
        <f t="shared" si="20"/>
        <v>1510</v>
      </c>
      <c r="AO203" s="90">
        <f t="shared" si="20"/>
        <v>1046</v>
      </c>
      <c r="AP203" s="124">
        <f>SUM(AP41:AP49)</f>
        <v>925</v>
      </c>
    </row>
    <row r="204" spans="1:42" ht="13" x14ac:dyDescent="0.3">
      <c r="A204" s="44"/>
      <c r="B204" s="7" t="s">
        <v>785</v>
      </c>
      <c r="C204" s="315">
        <f>SUM(C50:C53)</f>
        <v>6290</v>
      </c>
      <c r="D204" s="430">
        <f>SUM(D50:D54)</f>
        <v>1447</v>
      </c>
      <c r="E204" s="63">
        <f t="shared" si="8"/>
        <v>0.23004769475357711</v>
      </c>
      <c r="F204" s="90">
        <f>SUM(F50:F53)</f>
        <v>285</v>
      </c>
      <c r="G204" s="124">
        <f>SUM(G50:G53)</f>
        <v>844</v>
      </c>
      <c r="H204" s="90">
        <f>SUM(H50:H53)</f>
        <v>98</v>
      </c>
      <c r="I204" s="90">
        <f t="shared" ref="I204:J204" si="21">SUM(I50:I53)</f>
        <v>133</v>
      </c>
      <c r="J204" s="90">
        <f t="shared" si="21"/>
        <v>171</v>
      </c>
      <c r="K204" s="90">
        <f t="shared" ref="K204:AO204" si="22">SUM(K50:K53)</f>
        <v>132</v>
      </c>
      <c r="L204" s="90">
        <f t="shared" si="22"/>
        <v>442</v>
      </c>
      <c r="M204" s="90">
        <f t="shared" si="22"/>
        <v>338</v>
      </c>
      <c r="N204" s="90">
        <f t="shared" si="22"/>
        <v>256</v>
      </c>
      <c r="O204" s="90">
        <f t="shared" si="22"/>
        <v>158</v>
      </c>
      <c r="P204" s="90">
        <f t="shared" si="22"/>
        <v>121</v>
      </c>
      <c r="Q204" s="90">
        <f t="shared" si="22"/>
        <v>219</v>
      </c>
      <c r="R204" s="90">
        <f t="shared" si="22"/>
        <v>288</v>
      </c>
      <c r="S204" s="90">
        <f t="shared" si="22"/>
        <v>176</v>
      </c>
      <c r="T204" s="90">
        <f t="shared" si="22"/>
        <v>175</v>
      </c>
      <c r="U204" s="90">
        <f t="shared" si="22"/>
        <v>616</v>
      </c>
      <c r="V204" s="90">
        <f t="shared" si="22"/>
        <v>56</v>
      </c>
      <c r="W204" s="90">
        <f t="shared" si="22"/>
        <v>33</v>
      </c>
      <c r="X204" s="90">
        <f t="shared" si="22"/>
        <v>176</v>
      </c>
      <c r="Y204" s="90">
        <f t="shared" si="22"/>
        <v>63</v>
      </c>
      <c r="Z204" s="90">
        <f t="shared" si="22"/>
        <v>443</v>
      </c>
      <c r="AA204" s="90">
        <f t="shared" si="22"/>
        <v>409</v>
      </c>
      <c r="AB204" s="90">
        <f t="shared" si="22"/>
        <v>606</v>
      </c>
      <c r="AC204" s="90">
        <f t="shared" si="22"/>
        <v>329</v>
      </c>
      <c r="AD204" s="90">
        <f t="shared" si="22"/>
        <v>36</v>
      </c>
      <c r="AE204" s="90">
        <f t="shared" si="22"/>
        <v>603</v>
      </c>
      <c r="AF204" s="90">
        <f t="shared" si="22"/>
        <v>34</v>
      </c>
      <c r="AG204" s="90">
        <f t="shared" si="22"/>
        <v>36</v>
      </c>
      <c r="AH204" s="90">
        <f t="shared" si="22"/>
        <v>297</v>
      </c>
      <c r="AI204" s="90">
        <f t="shared" si="22"/>
        <v>520</v>
      </c>
      <c r="AJ204" s="90">
        <f t="shared" si="22"/>
        <v>495</v>
      </c>
      <c r="AK204" s="90">
        <f t="shared" si="22"/>
        <v>103</v>
      </c>
      <c r="AL204" s="90">
        <f t="shared" si="22"/>
        <v>40</v>
      </c>
      <c r="AM204" s="90">
        <f t="shared" si="22"/>
        <v>102</v>
      </c>
      <c r="AN204" s="90">
        <f t="shared" si="22"/>
        <v>221</v>
      </c>
      <c r="AO204" s="90">
        <f t="shared" si="22"/>
        <v>275</v>
      </c>
      <c r="AP204" s="124">
        <f>SUM(AP50:AP53)</f>
        <v>242</v>
      </c>
    </row>
    <row r="205" spans="1:42" ht="13" x14ac:dyDescent="0.3">
      <c r="A205" s="44"/>
      <c r="B205" s="7" t="s">
        <v>762</v>
      </c>
      <c r="C205" s="315">
        <f>SUM(C55:C65)</f>
        <v>10943</v>
      </c>
      <c r="D205" s="430">
        <f>SUM(D55:D65)</f>
        <v>2914</v>
      </c>
      <c r="E205" s="63">
        <f t="shared" si="8"/>
        <v>0.26628895184135976</v>
      </c>
      <c r="F205" s="90">
        <f>SUM(F55:F65)</f>
        <v>562</v>
      </c>
      <c r="G205" s="124">
        <f>SUM(G55:G65)</f>
        <v>2283</v>
      </c>
      <c r="H205" s="90">
        <f>SUM(H55:H65)</f>
        <v>361</v>
      </c>
      <c r="I205" s="90">
        <f t="shared" ref="I205:J205" si="23">SUM(I55:I65)</f>
        <v>131</v>
      </c>
      <c r="J205" s="90">
        <f t="shared" si="23"/>
        <v>112</v>
      </c>
      <c r="K205" s="90">
        <f t="shared" ref="K205:AO205" si="24">SUM(K55:K65)</f>
        <v>668</v>
      </c>
      <c r="L205" s="90">
        <f t="shared" si="24"/>
        <v>894</v>
      </c>
      <c r="M205" s="90">
        <f t="shared" si="24"/>
        <v>917</v>
      </c>
      <c r="N205" s="90">
        <f t="shared" si="24"/>
        <v>274</v>
      </c>
      <c r="O205" s="90">
        <f t="shared" si="24"/>
        <v>103</v>
      </c>
      <c r="P205" s="90">
        <f t="shared" si="24"/>
        <v>69</v>
      </c>
      <c r="Q205" s="90">
        <f t="shared" si="24"/>
        <v>529</v>
      </c>
      <c r="R205" s="90">
        <f t="shared" si="24"/>
        <v>204</v>
      </c>
      <c r="S205" s="90">
        <f t="shared" si="24"/>
        <v>196</v>
      </c>
      <c r="T205" s="90">
        <f t="shared" si="24"/>
        <v>100</v>
      </c>
      <c r="U205" s="90">
        <f t="shared" si="24"/>
        <v>1657</v>
      </c>
      <c r="V205" s="90">
        <f t="shared" si="24"/>
        <v>249</v>
      </c>
      <c r="W205" s="90">
        <f t="shared" si="24"/>
        <v>76</v>
      </c>
      <c r="X205" s="90">
        <f t="shared" si="24"/>
        <v>145</v>
      </c>
      <c r="Y205" s="90">
        <f t="shared" si="24"/>
        <v>37</v>
      </c>
      <c r="Z205" s="90">
        <f t="shared" si="24"/>
        <v>937</v>
      </c>
      <c r="AA205" s="90">
        <f t="shared" si="24"/>
        <v>1646</v>
      </c>
      <c r="AB205" s="90">
        <f t="shared" si="24"/>
        <v>2125</v>
      </c>
      <c r="AC205" s="90">
        <f t="shared" si="24"/>
        <v>480</v>
      </c>
      <c r="AD205" s="90">
        <f t="shared" si="24"/>
        <v>115</v>
      </c>
      <c r="AE205" s="90">
        <f t="shared" si="24"/>
        <v>1637</v>
      </c>
      <c r="AF205" s="90">
        <f t="shared" si="24"/>
        <v>149</v>
      </c>
      <c r="AG205" s="90">
        <f t="shared" si="24"/>
        <v>820</v>
      </c>
      <c r="AH205" s="90">
        <f t="shared" si="24"/>
        <v>1218</v>
      </c>
      <c r="AI205" s="90">
        <f t="shared" si="24"/>
        <v>1900</v>
      </c>
      <c r="AJ205" s="90">
        <f t="shared" si="24"/>
        <v>1610</v>
      </c>
      <c r="AK205" s="90">
        <f t="shared" si="24"/>
        <v>427</v>
      </c>
      <c r="AL205" s="90">
        <f t="shared" si="24"/>
        <v>38</v>
      </c>
      <c r="AM205" s="90">
        <f t="shared" si="24"/>
        <v>255</v>
      </c>
      <c r="AN205" s="90">
        <f t="shared" si="24"/>
        <v>276</v>
      </c>
      <c r="AO205" s="90">
        <f t="shared" si="24"/>
        <v>349</v>
      </c>
      <c r="AP205" s="124">
        <f>SUM(AP55:AP65)</f>
        <v>440</v>
      </c>
    </row>
    <row r="206" spans="1:42" ht="13" x14ac:dyDescent="0.3">
      <c r="A206" s="44"/>
      <c r="B206" s="7" t="s">
        <v>698</v>
      </c>
      <c r="C206" s="315">
        <f>SUM(C66:C69)</f>
        <v>6064</v>
      </c>
      <c r="D206" s="430">
        <f>SUM(D66:D69)</f>
        <v>1499</v>
      </c>
      <c r="E206" s="63">
        <f t="shared" si="8"/>
        <v>0.24719656992084432</v>
      </c>
      <c r="F206" s="90">
        <f>SUM(F66:F69)</f>
        <v>488</v>
      </c>
      <c r="G206" s="124">
        <f>SUM(G66:G69)</f>
        <v>973</v>
      </c>
      <c r="H206" s="90">
        <f>SUM(H66:H69)</f>
        <v>86</v>
      </c>
      <c r="I206" s="90">
        <f t="shared" ref="I206:J206" si="25">SUM(I66:I69)</f>
        <v>263</v>
      </c>
      <c r="J206" s="90">
        <f t="shared" si="25"/>
        <v>176</v>
      </c>
      <c r="K206" s="90">
        <f t="shared" ref="K206:AO206" si="26">SUM(K66:K69)</f>
        <v>186</v>
      </c>
      <c r="L206" s="90">
        <f t="shared" si="26"/>
        <v>604</v>
      </c>
      <c r="M206" s="90">
        <f t="shared" si="26"/>
        <v>425</v>
      </c>
      <c r="N206" s="90">
        <f t="shared" si="26"/>
        <v>400</v>
      </c>
      <c r="O206" s="90">
        <f t="shared" si="26"/>
        <v>151</v>
      </c>
      <c r="P206" s="90">
        <f t="shared" si="26"/>
        <v>129</v>
      </c>
      <c r="Q206" s="90">
        <f t="shared" si="26"/>
        <v>259</v>
      </c>
      <c r="R206" s="90">
        <f t="shared" si="26"/>
        <v>355</v>
      </c>
      <c r="S206" s="90">
        <f t="shared" si="26"/>
        <v>106</v>
      </c>
      <c r="T206" s="90">
        <f t="shared" si="26"/>
        <v>170</v>
      </c>
      <c r="U206" s="90">
        <f t="shared" si="26"/>
        <v>772</v>
      </c>
      <c r="V206" s="90">
        <f t="shared" si="26"/>
        <v>50</v>
      </c>
      <c r="W206" s="90">
        <f t="shared" si="26"/>
        <v>31</v>
      </c>
      <c r="X206" s="90">
        <f t="shared" si="26"/>
        <v>135</v>
      </c>
      <c r="Y206" s="90">
        <f t="shared" si="26"/>
        <v>42</v>
      </c>
      <c r="Z206" s="90">
        <f t="shared" si="26"/>
        <v>576</v>
      </c>
      <c r="AA206" s="90">
        <f t="shared" si="26"/>
        <v>582</v>
      </c>
      <c r="AB206" s="90">
        <f t="shared" si="26"/>
        <v>840</v>
      </c>
      <c r="AC206" s="90">
        <f t="shared" si="26"/>
        <v>503</v>
      </c>
      <c r="AD206" s="90">
        <f t="shared" si="26"/>
        <v>61</v>
      </c>
      <c r="AE206" s="90">
        <f t="shared" si="26"/>
        <v>758</v>
      </c>
      <c r="AF206" s="90">
        <f t="shared" si="26"/>
        <v>36</v>
      </c>
      <c r="AG206" s="90">
        <f t="shared" si="26"/>
        <v>111</v>
      </c>
      <c r="AH206" s="90">
        <f t="shared" si="26"/>
        <v>448</v>
      </c>
      <c r="AI206" s="90">
        <f t="shared" si="26"/>
        <v>668</v>
      </c>
      <c r="AJ206" s="90">
        <f t="shared" si="26"/>
        <v>655</v>
      </c>
      <c r="AK206" s="90">
        <f t="shared" si="26"/>
        <v>84</v>
      </c>
      <c r="AL206" s="90">
        <f t="shared" si="26"/>
        <v>48</v>
      </c>
      <c r="AM206" s="90">
        <f t="shared" si="26"/>
        <v>107</v>
      </c>
      <c r="AN206" s="90">
        <f t="shared" si="26"/>
        <v>392</v>
      </c>
      <c r="AO206" s="90">
        <f t="shared" si="26"/>
        <v>386</v>
      </c>
      <c r="AP206" s="124">
        <f>SUM(AP66:AP69)</f>
        <v>277</v>
      </c>
    </row>
    <row r="207" spans="1:42" ht="13" x14ac:dyDescent="0.3">
      <c r="A207" s="44"/>
      <c r="B207" s="7" t="s">
        <v>763</v>
      </c>
      <c r="C207" s="315">
        <f>SUM(C70:C73)</f>
        <v>4750</v>
      </c>
      <c r="D207" s="430">
        <f>SUM(D70:D73)</f>
        <v>966</v>
      </c>
      <c r="E207" s="63">
        <f t="shared" si="8"/>
        <v>0.20336842105263159</v>
      </c>
      <c r="F207" s="90">
        <f>SUM(F70:F73)</f>
        <v>262</v>
      </c>
      <c r="G207" s="124">
        <f>SUM(G70:G73)</f>
        <v>678</v>
      </c>
      <c r="H207" s="90">
        <f>SUM(H70:H73)</f>
        <v>70</v>
      </c>
      <c r="I207" s="90">
        <f t="shared" ref="I207:J207" si="27">SUM(I70:I73)</f>
        <v>101</v>
      </c>
      <c r="J207" s="90">
        <f t="shared" si="27"/>
        <v>115</v>
      </c>
      <c r="K207" s="90">
        <f t="shared" ref="K207:AO207" si="28">SUM(K70:K73)</f>
        <v>182</v>
      </c>
      <c r="L207" s="90">
        <f t="shared" si="28"/>
        <v>359</v>
      </c>
      <c r="M207" s="90">
        <f t="shared" si="28"/>
        <v>327</v>
      </c>
      <c r="N207" s="90">
        <f t="shared" si="28"/>
        <v>217</v>
      </c>
      <c r="O207" s="90">
        <f t="shared" si="28"/>
        <v>87</v>
      </c>
      <c r="P207" s="90">
        <f t="shared" si="28"/>
        <v>52</v>
      </c>
      <c r="Q207" s="90">
        <f t="shared" si="28"/>
        <v>223</v>
      </c>
      <c r="R207" s="90">
        <f t="shared" si="28"/>
        <v>167</v>
      </c>
      <c r="S207" s="90">
        <f t="shared" si="28"/>
        <v>64</v>
      </c>
      <c r="T207" s="90">
        <f t="shared" si="28"/>
        <v>80</v>
      </c>
      <c r="U207" s="90">
        <f t="shared" si="28"/>
        <v>536</v>
      </c>
      <c r="V207" s="90">
        <f t="shared" si="28"/>
        <v>49</v>
      </c>
      <c r="W207" s="90">
        <f t="shared" si="28"/>
        <v>21</v>
      </c>
      <c r="X207" s="90">
        <f t="shared" si="28"/>
        <v>89</v>
      </c>
      <c r="Y207" s="90">
        <f t="shared" si="28"/>
        <v>20</v>
      </c>
      <c r="Z207" s="90">
        <f t="shared" si="28"/>
        <v>346</v>
      </c>
      <c r="AA207" s="90">
        <f t="shared" si="28"/>
        <v>399</v>
      </c>
      <c r="AB207" s="90">
        <f t="shared" si="28"/>
        <v>601</v>
      </c>
      <c r="AC207" s="90">
        <f t="shared" si="28"/>
        <v>256</v>
      </c>
      <c r="AD207" s="90">
        <f t="shared" si="28"/>
        <v>23</v>
      </c>
      <c r="AE207" s="90">
        <f t="shared" si="28"/>
        <v>539</v>
      </c>
      <c r="AF207" s="90">
        <f t="shared" si="28"/>
        <v>27</v>
      </c>
      <c r="AG207" s="90">
        <f t="shared" si="28"/>
        <v>147</v>
      </c>
      <c r="AH207" s="90">
        <f t="shared" si="28"/>
        <v>265</v>
      </c>
      <c r="AI207" s="90">
        <f t="shared" si="28"/>
        <v>491</v>
      </c>
      <c r="AJ207" s="90">
        <f t="shared" si="28"/>
        <v>453</v>
      </c>
      <c r="AK207" s="90">
        <f t="shared" si="28"/>
        <v>92</v>
      </c>
      <c r="AL207" s="90">
        <f t="shared" si="28"/>
        <v>25</v>
      </c>
      <c r="AM207" s="90">
        <f t="shared" si="28"/>
        <v>88</v>
      </c>
      <c r="AN207" s="90">
        <f t="shared" si="28"/>
        <v>153</v>
      </c>
      <c r="AO207" s="90">
        <f t="shared" si="28"/>
        <v>203</v>
      </c>
      <c r="AP207" s="124">
        <f>SUM(AP70:AP73)</f>
        <v>164</v>
      </c>
    </row>
    <row r="208" spans="1:42" ht="13" x14ac:dyDescent="0.3">
      <c r="A208" s="44"/>
      <c r="B208" s="7" t="s">
        <v>764</v>
      </c>
      <c r="C208" s="315">
        <f>SUM(C74:C76)</f>
        <v>3785</v>
      </c>
      <c r="D208" s="430">
        <f>SUM(D74:D76)</f>
        <v>762</v>
      </c>
      <c r="E208" s="63">
        <f t="shared" si="8"/>
        <v>0.20132100396301189</v>
      </c>
      <c r="F208" s="90">
        <f>SUM(F74:F76)</f>
        <v>170</v>
      </c>
      <c r="G208" s="124">
        <f>SUM(G74:G76)</f>
        <v>565</v>
      </c>
      <c r="H208" s="90">
        <f>SUM(H74:H76)</f>
        <v>52</v>
      </c>
      <c r="I208" s="90">
        <f t="shared" ref="I208:J208" si="29">SUM(I74:I76)</f>
        <v>96</v>
      </c>
      <c r="J208" s="90">
        <f t="shared" si="29"/>
        <v>106</v>
      </c>
      <c r="K208" s="90">
        <f t="shared" ref="K208:AO208" si="30">SUM(K74:K76)</f>
        <v>91</v>
      </c>
      <c r="L208" s="90">
        <f t="shared" si="30"/>
        <v>317</v>
      </c>
      <c r="M208" s="90">
        <f t="shared" si="30"/>
        <v>231</v>
      </c>
      <c r="N208" s="90">
        <f t="shared" si="30"/>
        <v>167</v>
      </c>
      <c r="O208" s="90">
        <f t="shared" si="30"/>
        <v>80</v>
      </c>
      <c r="P208" s="90">
        <f t="shared" si="30"/>
        <v>48</v>
      </c>
      <c r="Q208" s="90">
        <f t="shared" si="30"/>
        <v>157</v>
      </c>
      <c r="R208" s="90">
        <f t="shared" si="30"/>
        <v>171</v>
      </c>
      <c r="S208" s="90">
        <f t="shared" si="30"/>
        <v>75</v>
      </c>
      <c r="T208" s="90">
        <f t="shared" si="30"/>
        <v>80</v>
      </c>
      <c r="U208" s="90">
        <f t="shared" si="30"/>
        <v>440</v>
      </c>
      <c r="V208" s="90">
        <f t="shared" si="30"/>
        <v>17</v>
      </c>
      <c r="W208" s="90">
        <f t="shared" si="30"/>
        <v>24</v>
      </c>
      <c r="X208" s="90">
        <f t="shared" si="30"/>
        <v>122</v>
      </c>
      <c r="Y208" s="90">
        <f t="shared" si="30"/>
        <v>29</v>
      </c>
      <c r="Z208" s="90">
        <f t="shared" si="30"/>
        <v>296</v>
      </c>
      <c r="AA208" s="90">
        <f t="shared" si="30"/>
        <v>261</v>
      </c>
      <c r="AB208" s="90">
        <f t="shared" si="30"/>
        <v>432</v>
      </c>
      <c r="AC208" s="90">
        <f t="shared" si="30"/>
        <v>213</v>
      </c>
      <c r="AD208" s="90">
        <f t="shared" si="30"/>
        <v>22</v>
      </c>
      <c r="AE208" s="90">
        <f t="shared" si="30"/>
        <v>424</v>
      </c>
      <c r="AF208" s="90">
        <f t="shared" si="30"/>
        <v>14</v>
      </c>
      <c r="AG208" s="90">
        <f t="shared" si="30"/>
        <v>58</v>
      </c>
      <c r="AH208" s="90">
        <f t="shared" si="30"/>
        <v>225</v>
      </c>
      <c r="AI208" s="90">
        <f t="shared" si="30"/>
        <v>380</v>
      </c>
      <c r="AJ208" s="90">
        <f t="shared" si="30"/>
        <v>334</v>
      </c>
      <c r="AK208" s="90">
        <f t="shared" si="30"/>
        <v>59</v>
      </c>
      <c r="AL208" s="90">
        <f t="shared" si="30"/>
        <v>29</v>
      </c>
      <c r="AM208" s="90">
        <f t="shared" si="30"/>
        <v>64</v>
      </c>
      <c r="AN208" s="90">
        <f t="shared" si="30"/>
        <v>141</v>
      </c>
      <c r="AO208" s="90">
        <f t="shared" si="30"/>
        <v>206</v>
      </c>
      <c r="AP208" s="124">
        <f>SUM(AP74:AP76)</f>
        <v>121</v>
      </c>
    </row>
    <row r="209" spans="1:42" ht="13" x14ac:dyDescent="0.3">
      <c r="A209" s="44"/>
      <c r="B209" s="7" t="s">
        <v>786</v>
      </c>
      <c r="C209" s="315">
        <f>SUM(C77:C79)</f>
        <v>3747</v>
      </c>
      <c r="D209" s="430">
        <f>SUM(D77:D80)</f>
        <v>688</v>
      </c>
      <c r="E209" s="63">
        <f t="shared" si="8"/>
        <v>0.1836135575126768</v>
      </c>
      <c r="F209" s="90">
        <f>SUM(F77:F79)</f>
        <v>143</v>
      </c>
      <c r="G209" s="124">
        <f>SUM(G77:G79)</f>
        <v>363</v>
      </c>
      <c r="H209" s="90">
        <f>SUM(H77:H79)</f>
        <v>27</v>
      </c>
      <c r="I209" s="90">
        <f t="shared" ref="I209:J209" si="31">SUM(I77:I79)</f>
        <v>64</v>
      </c>
      <c r="J209" s="90">
        <f t="shared" si="31"/>
        <v>68</v>
      </c>
      <c r="K209" s="90">
        <f t="shared" ref="K209:AO209" si="32">SUM(K77:K79)</f>
        <v>69</v>
      </c>
      <c r="L209" s="90">
        <f t="shared" si="32"/>
        <v>254</v>
      </c>
      <c r="M209" s="90">
        <f t="shared" si="32"/>
        <v>178</v>
      </c>
      <c r="N209" s="90">
        <f t="shared" si="32"/>
        <v>116</v>
      </c>
      <c r="O209" s="90">
        <f t="shared" si="32"/>
        <v>61</v>
      </c>
      <c r="P209" s="90">
        <f t="shared" si="32"/>
        <v>46</v>
      </c>
      <c r="Q209" s="90">
        <f t="shared" si="32"/>
        <v>128</v>
      </c>
      <c r="R209" s="90">
        <f t="shared" si="32"/>
        <v>113</v>
      </c>
      <c r="S209" s="90">
        <f t="shared" si="32"/>
        <v>46</v>
      </c>
      <c r="T209" s="90">
        <f t="shared" si="32"/>
        <v>50</v>
      </c>
      <c r="U209" s="90">
        <f t="shared" si="32"/>
        <v>321</v>
      </c>
      <c r="V209" s="90">
        <f t="shared" si="32"/>
        <v>19</v>
      </c>
      <c r="W209" s="90">
        <f t="shared" si="32"/>
        <v>19</v>
      </c>
      <c r="X209" s="90">
        <f t="shared" si="32"/>
        <v>95</v>
      </c>
      <c r="Y209" s="90">
        <f t="shared" si="32"/>
        <v>18</v>
      </c>
      <c r="Z209" s="90">
        <f t="shared" si="32"/>
        <v>239</v>
      </c>
      <c r="AA209" s="90">
        <f t="shared" si="32"/>
        <v>192</v>
      </c>
      <c r="AB209" s="90">
        <f t="shared" si="32"/>
        <v>285</v>
      </c>
      <c r="AC209" s="90">
        <f t="shared" si="32"/>
        <v>116</v>
      </c>
      <c r="AD209" s="90">
        <f t="shared" si="32"/>
        <v>14</v>
      </c>
      <c r="AE209" s="90">
        <f t="shared" si="32"/>
        <v>290</v>
      </c>
      <c r="AF209" s="90">
        <f t="shared" si="32"/>
        <v>17</v>
      </c>
      <c r="AG209" s="90">
        <f t="shared" si="32"/>
        <v>28</v>
      </c>
      <c r="AH209" s="90">
        <f t="shared" si="32"/>
        <v>155</v>
      </c>
      <c r="AI209" s="90">
        <f t="shared" si="32"/>
        <v>273</v>
      </c>
      <c r="AJ209" s="90">
        <f t="shared" si="32"/>
        <v>261</v>
      </c>
      <c r="AK209" s="90">
        <f t="shared" si="32"/>
        <v>24</v>
      </c>
      <c r="AL209" s="90">
        <f t="shared" si="32"/>
        <v>27</v>
      </c>
      <c r="AM209" s="90">
        <f t="shared" si="32"/>
        <v>51</v>
      </c>
      <c r="AN209" s="90">
        <f t="shared" si="32"/>
        <v>87</v>
      </c>
      <c r="AO209" s="90">
        <f t="shared" si="32"/>
        <v>113</v>
      </c>
      <c r="AP209" s="124">
        <f>SUM(AP77:AP79)</f>
        <v>55</v>
      </c>
    </row>
    <row r="210" spans="1:42" ht="13" x14ac:dyDescent="0.3">
      <c r="A210" s="44"/>
      <c r="B210" s="7" t="s">
        <v>765</v>
      </c>
      <c r="C210" s="315">
        <f>SUM(C81:C85)</f>
        <v>5683</v>
      </c>
      <c r="D210" s="430">
        <f>SUM(D81:D85)</f>
        <v>542</v>
      </c>
      <c r="E210" s="63">
        <f t="shared" si="8"/>
        <v>9.5372162590181248E-2</v>
      </c>
      <c r="F210" s="90">
        <f>SUM(F81:F85)</f>
        <v>142</v>
      </c>
      <c r="G210" s="124">
        <f>SUM(G81:G85)</f>
        <v>373</v>
      </c>
      <c r="H210" s="90">
        <f>SUM(H81:H85)</f>
        <v>54</v>
      </c>
      <c r="I210" s="90">
        <f t="shared" ref="I210:J210" si="33">SUM(I81:I85)</f>
        <v>68</v>
      </c>
      <c r="J210" s="90">
        <f t="shared" si="33"/>
        <v>71</v>
      </c>
      <c r="K210" s="90">
        <f t="shared" ref="K210:AO210" si="34">SUM(K81:K85)</f>
        <v>78</v>
      </c>
      <c r="L210" s="90">
        <f t="shared" si="34"/>
        <v>164</v>
      </c>
      <c r="M210" s="90">
        <f t="shared" si="34"/>
        <v>170</v>
      </c>
      <c r="N210" s="90">
        <f t="shared" si="34"/>
        <v>93</v>
      </c>
      <c r="O210" s="90">
        <f t="shared" si="34"/>
        <v>58</v>
      </c>
      <c r="P210" s="90">
        <f t="shared" si="34"/>
        <v>32</v>
      </c>
      <c r="Q210" s="90">
        <f t="shared" si="34"/>
        <v>116</v>
      </c>
      <c r="R210" s="90">
        <f t="shared" si="34"/>
        <v>103</v>
      </c>
      <c r="S210" s="90">
        <f t="shared" si="34"/>
        <v>57</v>
      </c>
      <c r="T210" s="90">
        <f t="shared" si="34"/>
        <v>55</v>
      </c>
      <c r="U210" s="90">
        <f t="shared" si="34"/>
        <v>276</v>
      </c>
      <c r="V210" s="90">
        <f t="shared" si="34"/>
        <v>28</v>
      </c>
      <c r="W210" s="90">
        <f t="shared" si="34"/>
        <v>27</v>
      </c>
      <c r="X210" s="90">
        <f t="shared" si="34"/>
        <v>101</v>
      </c>
      <c r="Y210" s="90">
        <f t="shared" si="34"/>
        <v>27</v>
      </c>
      <c r="Z210" s="90">
        <f t="shared" si="34"/>
        <v>226</v>
      </c>
      <c r="AA210" s="90">
        <f t="shared" si="34"/>
        <v>178</v>
      </c>
      <c r="AB210" s="90">
        <f t="shared" si="34"/>
        <v>285</v>
      </c>
      <c r="AC210" s="90">
        <f t="shared" si="34"/>
        <v>126</v>
      </c>
      <c r="AD210" s="90">
        <f t="shared" si="34"/>
        <v>39</v>
      </c>
      <c r="AE210" s="90">
        <f t="shared" si="34"/>
        <v>258</v>
      </c>
      <c r="AF210" s="90">
        <f t="shared" si="34"/>
        <v>23</v>
      </c>
      <c r="AG210" s="90">
        <f t="shared" si="34"/>
        <v>46</v>
      </c>
      <c r="AH210" s="90">
        <f t="shared" si="34"/>
        <v>165</v>
      </c>
      <c r="AI210" s="90">
        <f t="shared" si="34"/>
        <v>239</v>
      </c>
      <c r="AJ210" s="90">
        <f t="shared" si="34"/>
        <v>252</v>
      </c>
      <c r="AK210" s="90">
        <f t="shared" si="34"/>
        <v>47</v>
      </c>
      <c r="AL210" s="90">
        <f t="shared" si="34"/>
        <v>30</v>
      </c>
      <c r="AM210" s="90">
        <f t="shared" si="34"/>
        <v>55</v>
      </c>
      <c r="AN210" s="90">
        <f t="shared" si="34"/>
        <v>100</v>
      </c>
      <c r="AO210" s="90">
        <f t="shared" si="34"/>
        <v>110</v>
      </c>
      <c r="AP210" s="124">
        <f>SUM(AP81:AP85)</f>
        <v>67</v>
      </c>
    </row>
    <row r="211" spans="1:42" ht="13" x14ac:dyDescent="0.3">
      <c r="A211" s="44"/>
      <c r="B211" s="7" t="s">
        <v>766</v>
      </c>
      <c r="C211" s="315">
        <f>SUM(C86:C93)</f>
        <v>9251</v>
      </c>
      <c r="D211" s="430">
        <f>SUM(D86:D93)</f>
        <v>1994</v>
      </c>
      <c r="E211" s="63">
        <f t="shared" si="8"/>
        <v>0.21554426548481245</v>
      </c>
      <c r="F211" s="90">
        <f>SUM(F86:F93)</f>
        <v>457</v>
      </c>
      <c r="G211" s="124">
        <f>SUM(G86:G93)</f>
        <v>1487</v>
      </c>
      <c r="H211" s="90">
        <f>SUM(H86:H93)</f>
        <v>105</v>
      </c>
      <c r="I211" s="90">
        <f t="shared" ref="I211:J211" si="35">SUM(I86:I93)</f>
        <v>120</v>
      </c>
      <c r="J211" s="90">
        <f t="shared" si="35"/>
        <v>159</v>
      </c>
      <c r="K211" s="90">
        <f t="shared" ref="K211:AO211" si="36">SUM(K86:K93)</f>
        <v>350</v>
      </c>
      <c r="L211" s="90">
        <f t="shared" si="36"/>
        <v>670</v>
      </c>
      <c r="M211" s="90">
        <f t="shared" si="36"/>
        <v>608</v>
      </c>
      <c r="N211" s="90">
        <f t="shared" si="36"/>
        <v>308</v>
      </c>
      <c r="O211" s="90">
        <f t="shared" si="36"/>
        <v>120</v>
      </c>
      <c r="P211" s="90">
        <f t="shared" si="36"/>
        <v>88</v>
      </c>
      <c r="Q211" s="90">
        <f t="shared" si="36"/>
        <v>432</v>
      </c>
      <c r="R211" s="90">
        <f t="shared" si="36"/>
        <v>250</v>
      </c>
      <c r="S211" s="90">
        <f t="shared" si="36"/>
        <v>167</v>
      </c>
      <c r="T211" s="90">
        <f t="shared" si="36"/>
        <v>110</v>
      </c>
      <c r="U211" s="90">
        <f t="shared" si="36"/>
        <v>1122</v>
      </c>
      <c r="V211" s="90">
        <f t="shared" si="36"/>
        <v>155</v>
      </c>
      <c r="W211" s="90">
        <f t="shared" si="36"/>
        <v>53</v>
      </c>
      <c r="X211" s="90">
        <f t="shared" si="36"/>
        <v>219</v>
      </c>
      <c r="Y211" s="90">
        <f t="shared" si="36"/>
        <v>37</v>
      </c>
      <c r="Z211" s="90">
        <f t="shared" si="36"/>
        <v>750</v>
      </c>
      <c r="AA211" s="90">
        <f t="shared" si="36"/>
        <v>937</v>
      </c>
      <c r="AB211" s="90">
        <f t="shared" si="36"/>
        <v>1394</v>
      </c>
      <c r="AC211" s="90">
        <f t="shared" si="36"/>
        <v>412</v>
      </c>
      <c r="AD211" s="90">
        <f t="shared" si="36"/>
        <v>57</v>
      </c>
      <c r="AE211" s="90">
        <f t="shared" si="36"/>
        <v>1116</v>
      </c>
      <c r="AF211" s="90">
        <f t="shared" si="36"/>
        <v>48</v>
      </c>
      <c r="AG211" s="90">
        <f t="shared" si="36"/>
        <v>401</v>
      </c>
      <c r="AH211" s="90">
        <f t="shared" si="36"/>
        <v>763</v>
      </c>
      <c r="AI211" s="90">
        <f t="shared" si="36"/>
        <v>1181</v>
      </c>
      <c r="AJ211" s="90">
        <f t="shared" si="36"/>
        <v>1057</v>
      </c>
      <c r="AK211" s="90">
        <f t="shared" si="36"/>
        <v>242</v>
      </c>
      <c r="AL211" s="90">
        <f t="shared" si="36"/>
        <v>57</v>
      </c>
      <c r="AM211" s="90">
        <f t="shared" si="36"/>
        <v>138</v>
      </c>
      <c r="AN211" s="90">
        <f t="shared" si="36"/>
        <v>244</v>
      </c>
      <c r="AO211" s="90">
        <f t="shared" si="36"/>
        <v>340</v>
      </c>
      <c r="AP211" s="124">
        <f>SUM(AP86:AP93)</f>
        <v>365</v>
      </c>
    </row>
    <row r="212" spans="1:42" ht="13" x14ac:dyDescent="0.3">
      <c r="A212" s="44"/>
      <c r="B212" s="7" t="s">
        <v>699</v>
      </c>
      <c r="C212" s="315">
        <f>SUM(C94:C102)</f>
        <v>10348</v>
      </c>
      <c r="D212" s="430">
        <f>SUM(D94:D102)</f>
        <v>3714</v>
      </c>
      <c r="E212" s="63">
        <f t="shared" si="8"/>
        <v>0.35890993428681872</v>
      </c>
      <c r="F212" s="90">
        <f>SUM(F94:F102)</f>
        <v>912</v>
      </c>
      <c r="G212" s="124">
        <f>SUM(G94:G102)</f>
        <v>2699</v>
      </c>
      <c r="H212" s="90">
        <f>SUM(H94:H102)</f>
        <v>219</v>
      </c>
      <c r="I212" s="90">
        <f t="shared" ref="I212:J212" si="37">SUM(I94:I102)</f>
        <v>384</v>
      </c>
      <c r="J212" s="90">
        <f t="shared" si="37"/>
        <v>538</v>
      </c>
      <c r="K212" s="90">
        <f t="shared" ref="K212:AO212" si="38">SUM(K94:K102)</f>
        <v>504</v>
      </c>
      <c r="L212" s="90">
        <f t="shared" si="38"/>
        <v>1435</v>
      </c>
      <c r="M212" s="90">
        <f t="shared" si="38"/>
        <v>1268</v>
      </c>
      <c r="N212" s="90">
        <f t="shared" si="38"/>
        <v>822</v>
      </c>
      <c r="O212" s="90">
        <f t="shared" si="38"/>
        <v>340</v>
      </c>
      <c r="P212" s="90">
        <f t="shared" si="38"/>
        <v>916</v>
      </c>
      <c r="Q212" s="90">
        <f t="shared" si="38"/>
        <v>746</v>
      </c>
      <c r="R212" s="90">
        <f t="shared" si="38"/>
        <v>588</v>
      </c>
      <c r="S212" s="90">
        <f t="shared" si="38"/>
        <v>273</v>
      </c>
      <c r="T212" s="90">
        <f t="shared" si="38"/>
        <v>290</v>
      </c>
      <c r="U212" s="90">
        <f t="shared" si="38"/>
        <v>1943</v>
      </c>
      <c r="V212" s="90">
        <f t="shared" si="38"/>
        <v>129</v>
      </c>
      <c r="W212" s="90">
        <f t="shared" si="38"/>
        <v>57</v>
      </c>
      <c r="X212" s="90">
        <f t="shared" si="38"/>
        <v>389</v>
      </c>
      <c r="Y212" s="90">
        <f t="shared" si="38"/>
        <v>50</v>
      </c>
      <c r="Z212" s="90">
        <f t="shared" si="38"/>
        <v>1358</v>
      </c>
      <c r="AA212" s="90">
        <f t="shared" si="38"/>
        <v>1591</v>
      </c>
      <c r="AB212" s="90">
        <f t="shared" si="38"/>
        <v>2261</v>
      </c>
      <c r="AC212" s="90">
        <f t="shared" si="38"/>
        <v>878</v>
      </c>
      <c r="AD212" s="90">
        <f t="shared" si="38"/>
        <v>301</v>
      </c>
      <c r="AE212" s="90">
        <f t="shared" si="38"/>
        <v>2066</v>
      </c>
      <c r="AF212" s="90">
        <f t="shared" si="38"/>
        <v>120</v>
      </c>
      <c r="AG212" s="90">
        <f t="shared" si="38"/>
        <v>400</v>
      </c>
      <c r="AH212" s="90">
        <f t="shared" si="38"/>
        <v>1193</v>
      </c>
      <c r="AI212" s="90">
        <f t="shared" si="38"/>
        <v>1940</v>
      </c>
      <c r="AJ212" s="90">
        <f t="shared" si="38"/>
        <v>1797</v>
      </c>
      <c r="AK212" s="90">
        <f t="shared" si="38"/>
        <v>258</v>
      </c>
      <c r="AL212" s="90">
        <f t="shared" si="38"/>
        <v>110</v>
      </c>
      <c r="AM212" s="90">
        <f t="shared" si="38"/>
        <v>263</v>
      </c>
      <c r="AN212" s="90">
        <f t="shared" si="38"/>
        <v>618</v>
      </c>
      <c r="AO212" s="90">
        <f t="shared" si="38"/>
        <v>687</v>
      </c>
      <c r="AP212" s="124">
        <f>SUM(AP94:AP102)</f>
        <v>556</v>
      </c>
    </row>
    <row r="213" spans="1:42" ht="13" x14ac:dyDescent="0.3">
      <c r="A213" s="44"/>
      <c r="B213" s="7" t="s">
        <v>700</v>
      </c>
      <c r="C213" s="315">
        <f>SUM(C103:C112)</f>
        <v>10727</v>
      </c>
      <c r="D213" s="430">
        <f>SUM(D103:D112)</f>
        <v>3464</v>
      </c>
      <c r="E213" s="63">
        <f t="shared" si="8"/>
        <v>0.32292346415586837</v>
      </c>
      <c r="F213" s="90">
        <f>SUM(F103:F112)</f>
        <v>912</v>
      </c>
      <c r="G213" s="124">
        <f>SUM(G103:G112)</f>
        <v>2488</v>
      </c>
      <c r="H213" s="90">
        <f>SUM(H103:H112)</f>
        <v>283</v>
      </c>
      <c r="I213" s="90">
        <f t="shared" ref="I213:J213" si="39">SUM(I103:I112)</f>
        <v>311</v>
      </c>
      <c r="J213" s="90">
        <f t="shared" si="39"/>
        <v>433</v>
      </c>
      <c r="K213" s="90">
        <f t="shared" ref="K213:AO213" si="40">SUM(K103:K112)</f>
        <v>459</v>
      </c>
      <c r="L213" s="90">
        <f t="shared" si="40"/>
        <v>1502</v>
      </c>
      <c r="M213" s="90">
        <f t="shared" si="40"/>
        <v>1316</v>
      </c>
      <c r="N213" s="90">
        <f t="shared" si="40"/>
        <v>843</v>
      </c>
      <c r="O213" s="90">
        <f t="shared" si="40"/>
        <v>413</v>
      </c>
      <c r="P213" s="90">
        <f t="shared" si="40"/>
        <v>226</v>
      </c>
      <c r="Q213" s="90">
        <f t="shared" si="40"/>
        <v>1047</v>
      </c>
      <c r="R213" s="90">
        <f t="shared" si="40"/>
        <v>646</v>
      </c>
      <c r="S213" s="90">
        <f t="shared" si="40"/>
        <v>233</v>
      </c>
      <c r="T213" s="90">
        <f t="shared" si="40"/>
        <v>339</v>
      </c>
      <c r="U213" s="90">
        <f t="shared" si="40"/>
        <v>2057</v>
      </c>
      <c r="V213" s="90">
        <f t="shared" si="40"/>
        <v>114</v>
      </c>
      <c r="W213" s="90">
        <f t="shared" si="40"/>
        <v>79</v>
      </c>
      <c r="X213" s="90">
        <f t="shared" si="40"/>
        <v>492</v>
      </c>
      <c r="Y213" s="90">
        <f t="shared" si="40"/>
        <v>67</v>
      </c>
      <c r="Z213" s="90">
        <f t="shared" si="40"/>
        <v>1587</v>
      </c>
      <c r="AA213" s="90">
        <f t="shared" si="40"/>
        <v>1282</v>
      </c>
      <c r="AB213" s="90">
        <f t="shared" si="40"/>
        <v>2087</v>
      </c>
      <c r="AC213" s="90">
        <f t="shared" si="40"/>
        <v>694</v>
      </c>
      <c r="AD213" s="90">
        <f t="shared" si="40"/>
        <v>95</v>
      </c>
      <c r="AE213" s="90">
        <f t="shared" si="40"/>
        <v>1904</v>
      </c>
      <c r="AF213" s="90">
        <f t="shared" si="40"/>
        <v>160</v>
      </c>
      <c r="AG213" s="90">
        <f t="shared" si="40"/>
        <v>241</v>
      </c>
      <c r="AH213" s="90">
        <f t="shared" si="40"/>
        <v>984</v>
      </c>
      <c r="AI213" s="90">
        <f t="shared" si="40"/>
        <v>1685</v>
      </c>
      <c r="AJ213" s="90">
        <f t="shared" si="40"/>
        <v>1680</v>
      </c>
      <c r="AK213" s="90">
        <f t="shared" si="40"/>
        <v>229</v>
      </c>
      <c r="AL213" s="90">
        <f t="shared" si="40"/>
        <v>119</v>
      </c>
      <c r="AM213" s="90">
        <f t="shared" si="40"/>
        <v>255</v>
      </c>
      <c r="AN213" s="90">
        <f t="shared" si="40"/>
        <v>540</v>
      </c>
      <c r="AO213" s="90">
        <f t="shared" si="40"/>
        <v>763</v>
      </c>
      <c r="AP213" s="124">
        <f>SUM(AP103:AP112)</f>
        <v>571</v>
      </c>
    </row>
    <row r="214" spans="1:42" ht="13" x14ac:dyDescent="0.3">
      <c r="A214" s="44"/>
      <c r="B214" s="7" t="s">
        <v>7</v>
      </c>
      <c r="C214" s="315">
        <f>SUM(C113)</f>
        <v>1286</v>
      </c>
      <c r="D214" s="430">
        <f>SUM(D113)</f>
        <v>172</v>
      </c>
      <c r="E214" s="63">
        <f t="shared" si="8"/>
        <v>0.13374805598755832</v>
      </c>
      <c r="F214" s="102">
        <f>SUM(F113)</f>
        <v>48</v>
      </c>
      <c r="G214" s="125">
        <f>SUM(G113)</f>
        <v>120</v>
      </c>
      <c r="H214" s="102">
        <f>SUM(H113)</f>
        <v>2</v>
      </c>
      <c r="I214" s="102">
        <f t="shared" ref="I214:J214" si="41">SUM(I113)</f>
        <v>14</v>
      </c>
      <c r="J214" s="102">
        <f t="shared" si="41"/>
        <v>9</v>
      </c>
      <c r="K214" s="102">
        <f t="shared" ref="K214:AO214" si="42">SUM(K113)</f>
        <v>18</v>
      </c>
      <c r="L214" s="102">
        <f t="shared" si="42"/>
        <v>83</v>
      </c>
      <c r="M214" s="102">
        <f t="shared" si="42"/>
        <v>44</v>
      </c>
      <c r="N214" s="102">
        <f t="shared" si="42"/>
        <v>39</v>
      </c>
      <c r="O214" s="102">
        <f t="shared" si="42"/>
        <v>16</v>
      </c>
      <c r="P214" s="102">
        <f t="shared" si="42"/>
        <v>8</v>
      </c>
      <c r="Q214" s="102">
        <f t="shared" si="42"/>
        <v>25</v>
      </c>
      <c r="R214" s="102">
        <f t="shared" si="42"/>
        <v>31</v>
      </c>
      <c r="S214" s="102">
        <f t="shared" si="42"/>
        <v>19</v>
      </c>
      <c r="T214" s="102">
        <f t="shared" si="42"/>
        <v>19</v>
      </c>
      <c r="U214" s="102">
        <f t="shared" si="42"/>
        <v>98</v>
      </c>
      <c r="V214" s="102">
        <f t="shared" si="42"/>
        <v>7</v>
      </c>
      <c r="W214" s="102">
        <f t="shared" si="42"/>
        <v>7</v>
      </c>
      <c r="X214" s="102">
        <f t="shared" si="42"/>
        <v>11</v>
      </c>
      <c r="Y214" s="102">
        <f t="shared" si="42"/>
        <v>7</v>
      </c>
      <c r="Z214" s="102">
        <f t="shared" si="42"/>
        <v>84</v>
      </c>
      <c r="AA214" s="102">
        <f t="shared" si="42"/>
        <v>79</v>
      </c>
      <c r="AB214" s="102">
        <f t="shared" si="42"/>
        <v>99</v>
      </c>
      <c r="AC214" s="102">
        <f t="shared" si="42"/>
        <v>50</v>
      </c>
      <c r="AD214" s="102">
        <f t="shared" si="42"/>
        <v>7</v>
      </c>
      <c r="AE214" s="102">
        <f t="shared" si="42"/>
        <v>108</v>
      </c>
      <c r="AF214" s="102">
        <f t="shared" si="42"/>
        <v>6</v>
      </c>
      <c r="AG214" s="102">
        <f t="shared" si="42"/>
        <v>11</v>
      </c>
      <c r="AH214" s="102">
        <f t="shared" si="42"/>
        <v>56</v>
      </c>
      <c r="AI214" s="102">
        <f t="shared" si="42"/>
        <v>91</v>
      </c>
      <c r="AJ214" s="102">
        <f t="shared" si="42"/>
        <v>98</v>
      </c>
      <c r="AK214" s="102">
        <f t="shared" si="42"/>
        <v>5</v>
      </c>
      <c r="AL214" s="102">
        <f t="shared" si="42"/>
        <v>4</v>
      </c>
      <c r="AM214" s="102">
        <f t="shared" si="42"/>
        <v>8</v>
      </c>
      <c r="AN214" s="102">
        <f t="shared" si="42"/>
        <v>27</v>
      </c>
      <c r="AO214" s="102">
        <f t="shared" si="42"/>
        <v>17</v>
      </c>
      <c r="AP214" s="125">
        <f>SUM(AP113)</f>
        <v>12</v>
      </c>
    </row>
    <row r="215" spans="1:42" ht="13" x14ac:dyDescent="0.3">
      <c r="A215" s="44"/>
      <c r="B215" s="7" t="s">
        <v>701</v>
      </c>
      <c r="C215" s="315">
        <f>SUM(C114:C116)</f>
        <v>4212</v>
      </c>
      <c r="D215" s="430">
        <f>SUM(D114:D116)</f>
        <v>773</v>
      </c>
      <c r="E215" s="63">
        <f t="shared" si="8"/>
        <v>0.1835232668566002</v>
      </c>
      <c r="F215" s="90">
        <f>SUM(F114:F116)</f>
        <v>157</v>
      </c>
      <c r="G215" s="124">
        <f>SUM(G114:G116)</f>
        <v>593</v>
      </c>
      <c r="H215" s="90">
        <f>SUM(H114:H116)</f>
        <v>36</v>
      </c>
      <c r="I215" s="90">
        <f t="shared" ref="I215:J215" si="43">SUM(I114:I116)</f>
        <v>40</v>
      </c>
      <c r="J215" s="90">
        <f t="shared" si="43"/>
        <v>79</v>
      </c>
      <c r="K215" s="90">
        <f t="shared" ref="K215:AO215" si="44">SUM(K114:K116)</f>
        <v>108</v>
      </c>
      <c r="L215" s="90">
        <f t="shared" si="44"/>
        <v>254</v>
      </c>
      <c r="M215" s="90">
        <f t="shared" si="44"/>
        <v>262</v>
      </c>
      <c r="N215" s="90">
        <f t="shared" si="44"/>
        <v>137</v>
      </c>
      <c r="O215" s="90">
        <f t="shared" si="44"/>
        <v>44</v>
      </c>
      <c r="P215" s="90">
        <f t="shared" si="44"/>
        <v>49</v>
      </c>
      <c r="Q215" s="90">
        <f t="shared" si="44"/>
        <v>193</v>
      </c>
      <c r="R215" s="90">
        <f t="shared" si="44"/>
        <v>129</v>
      </c>
      <c r="S215" s="90">
        <f t="shared" si="44"/>
        <v>141</v>
      </c>
      <c r="T215" s="90">
        <f t="shared" si="44"/>
        <v>74</v>
      </c>
      <c r="U215" s="90">
        <f t="shared" si="44"/>
        <v>437</v>
      </c>
      <c r="V215" s="90">
        <f t="shared" si="44"/>
        <v>123</v>
      </c>
      <c r="W215" s="90">
        <f t="shared" si="44"/>
        <v>30</v>
      </c>
      <c r="X215" s="90">
        <f t="shared" si="44"/>
        <v>83</v>
      </c>
      <c r="Y215" s="90">
        <f t="shared" si="44"/>
        <v>26</v>
      </c>
      <c r="Z215" s="90">
        <f t="shared" si="44"/>
        <v>266</v>
      </c>
      <c r="AA215" s="90">
        <f t="shared" si="44"/>
        <v>314</v>
      </c>
      <c r="AB215" s="90">
        <f t="shared" si="44"/>
        <v>458</v>
      </c>
      <c r="AC215" s="90">
        <f t="shared" si="44"/>
        <v>154</v>
      </c>
      <c r="AD215" s="90">
        <f t="shared" si="44"/>
        <v>21</v>
      </c>
      <c r="AE215" s="90">
        <f t="shared" si="44"/>
        <v>399</v>
      </c>
      <c r="AF215" s="90">
        <f t="shared" si="44"/>
        <v>20</v>
      </c>
      <c r="AG215" s="90">
        <f t="shared" si="44"/>
        <v>75</v>
      </c>
      <c r="AH215" s="90">
        <f t="shared" si="44"/>
        <v>228</v>
      </c>
      <c r="AI215" s="90">
        <f t="shared" si="44"/>
        <v>406</v>
      </c>
      <c r="AJ215" s="90">
        <f t="shared" si="44"/>
        <v>344</v>
      </c>
      <c r="AK215" s="90">
        <f t="shared" si="44"/>
        <v>79</v>
      </c>
      <c r="AL215" s="90">
        <f t="shared" si="44"/>
        <v>25</v>
      </c>
      <c r="AM215" s="90">
        <f t="shared" si="44"/>
        <v>69</v>
      </c>
      <c r="AN215" s="90">
        <f t="shared" si="44"/>
        <v>83</v>
      </c>
      <c r="AO215" s="90">
        <f t="shared" si="44"/>
        <v>124</v>
      </c>
      <c r="AP215" s="124">
        <f>SUM(AP114:AP116)</f>
        <v>116</v>
      </c>
    </row>
    <row r="216" spans="1:42" ht="13" x14ac:dyDescent="0.3">
      <c r="A216" s="44"/>
      <c r="B216" s="7" t="s">
        <v>702</v>
      </c>
      <c r="C216" s="315">
        <f>SUM(C117:C118)</f>
        <v>1803</v>
      </c>
      <c r="D216" s="430">
        <f>SUM(D117:D118)</f>
        <v>243</v>
      </c>
      <c r="E216" s="63">
        <f t="shared" si="8"/>
        <v>0.13477537437603992</v>
      </c>
      <c r="F216" s="90">
        <f>SUM(F117:F118)</f>
        <v>53</v>
      </c>
      <c r="G216" s="124">
        <f>SUM(G117:G118)</f>
        <v>185</v>
      </c>
      <c r="H216" s="90">
        <f>SUM(H117:H118)</f>
        <v>17</v>
      </c>
      <c r="I216" s="90">
        <f t="shared" ref="I216:J216" si="45">SUM(I117:I118)</f>
        <v>12</v>
      </c>
      <c r="J216" s="90">
        <f t="shared" si="45"/>
        <v>18</v>
      </c>
      <c r="K216" s="90">
        <f t="shared" ref="K216:AO216" si="46">SUM(K117:K118)</f>
        <v>48</v>
      </c>
      <c r="L216" s="90">
        <f t="shared" si="46"/>
        <v>50</v>
      </c>
      <c r="M216" s="90">
        <f t="shared" si="46"/>
        <v>87</v>
      </c>
      <c r="N216" s="90">
        <f t="shared" si="46"/>
        <v>30</v>
      </c>
      <c r="O216" s="90">
        <f t="shared" si="46"/>
        <v>15</v>
      </c>
      <c r="P216" s="90">
        <f t="shared" si="46"/>
        <v>9</v>
      </c>
      <c r="Q216" s="90">
        <f t="shared" si="46"/>
        <v>62</v>
      </c>
      <c r="R216" s="90">
        <f t="shared" si="46"/>
        <v>29</v>
      </c>
      <c r="S216" s="90">
        <f t="shared" si="46"/>
        <v>38</v>
      </c>
      <c r="T216" s="90">
        <f t="shared" si="46"/>
        <v>15</v>
      </c>
      <c r="U216" s="90">
        <f t="shared" si="46"/>
        <v>127</v>
      </c>
      <c r="V216" s="90">
        <f t="shared" si="46"/>
        <v>52</v>
      </c>
      <c r="W216" s="90">
        <f t="shared" si="46"/>
        <v>5</v>
      </c>
      <c r="X216" s="90">
        <f t="shared" si="46"/>
        <v>18</v>
      </c>
      <c r="Y216" s="90">
        <f t="shared" si="46"/>
        <v>8</v>
      </c>
      <c r="Z216" s="90">
        <f t="shared" si="46"/>
        <v>70</v>
      </c>
      <c r="AA216" s="90">
        <f t="shared" si="46"/>
        <v>109</v>
      </c>
      <c r="AB216" s="90">
        <f t="shared" si="46"/>
        <v>146</v>
      </c>
      <c r="AC216" s="90">
        <f t="shared" si="46"/>
        <v>57</v>
      </c>
      <c r="AD216" s="90">
        <f t="shared" si="46"/>
        <v>6</v>
      </c>
      <c r="AE216" s="90">
        <f t="shared" si="46"/>
        <v>118</v>
      </c>
      <c r="AF216" s="90">
        <f t="shared" si="46"/>
        <v>8</v>
      </c>
      <c r="AG216" s="90">
        <f t="shared" si="46"/>
        <v>52</v>
      </c>
      <c r="AH216" s="90">
        <f t="shared" si="46"/>
        <v>77</v>
      </c>
      <c r="AI216" s="90">
        <f t="shared" si="46"/>
        <v>135</v>
      </c>
      <c r="AJ216" s="90">
        <f t="shared" si="46"/>
        <v>108</v>
      </c>
      <c r="AK216" s="90">
        <f t="shared" si="46"/>
        <v>31</v>
      </c>
      <c r="AL216" s="90">
        <f t="shared" si="46"/>
        <v>3</v>
      </c>
      <c r="AM216" s="90">
        <f t="shared" si="46"/>
        <v>24</v>
      </c>
      <c r="AN216" s="90">
        <f t="shared" si="46"/>
        <v>37</v>
      </c>
      <c r="AO216" s="90">
        <f t="shared" si="46"/>
        <v>47</v>
      </c>
      <c r="AP216" s="124">
        <f>SUM(AP117:AP118)</f>
        <v>18</v>
      </c>
    </row>
    <row r="217" spans="1:42" ht="13" x14ac:dyDescent="0.3">
      <c r="A217" s="44"/>
      <c r="B217" s="7" t="s">
        <v>703</v>
      </c>
      <c r="C217" s="315">
        <f>SUM(C119:C122)</f>
        <v>3963</v>
      </c>
      <c r="D217" s="430">
        <f>SUM(D119:D122)</f>
        <v>944</v>
      </c>
      <c r="E217" s="63">
        <f t="shared" si="8"/>
        <v>0.23820338127681051</v>
      </c>
      <c r="F217" s="90">
        <f>SUM(F119:F122)</f>
        <v>607</v>
      </c>
      <c r="G217" s="124">
        <f>SUM(G119:G122)</f>
        <v>315</v>
      </c>
      <c r="H217" s="90">
        <f>SUM(H119:H122)</f>
        <v>31</v>
      </c>
      <c r="I217" s="90">
        <f t="shared" ref="I217:J217" si="47">SUM(I119:I122)</f>
        <v>433</v>
      </c>
      <c r="J217" s="90">
        <f t="shared" si="47"/>
        <v>61</v>
      </c>
      <c r="K217" s="90">
        <f t="shared" ref="K217:AO217" si="48">SUM(K119:K122)</f>
        <v>67</v>
      </c>
      <c r="L217" s="90">
        <f t="shared" si="48"/>
        <v>245</v>
      </c>
      <c r="M217" s="90">
        <f t="shared" si="48"/>
        <v>134</v>
      </c>
      <c r="N217" s="90">
        <f t="shared" si="48"/>
        <v>373</v>
      </c>
      <c r="O217" s="90">
        <f t="shared" si="48"/>
        <v>250</v>
      </c>
      <c r="P217" s="90">
        <f t="shared" si="48"/>
        <v>104</v>
      </c>
      <c r="Q217" s="90">
        <f t="shared" si="48"/>
        <v>98</v>
      </c>
      <c r="R217" s="90">
        <f t="shared" si="48"/>
        <v>490</v>
      </c>
      <c r="S217" s="90">
        <f t="shared" si="48"/>
        <v>75</v>
      </c>
      <c r="T217" s="90">
        <f t="shared" si="48"/>
        <v>136</v>
      </c>
      <c r="U217" s="90">
        <f t="shared" si="48"/>
        <v>174</v>
      </c>
      <c r="V217" s="90">
        <f t="shared" si="48"/>
        <v>39</v>
      </c>
      <c r="W217" s="90">
        <f t="shared" si="48"/>
        <v>45</v>
      </c>
      <c r="X217" s="90">
        <f t="shared" si="48"/>
        <v>67</v>
      </c>
      <c r="Y217" s="90">
        <f t="shared" si="48"/>
        <v>21</v>
      </c>
      <c r="Z217" s="90">
        <f t="shared" si="48"/>
        <v>201</v>
      </c>
      <c r="AA217" s="90">
        <f t="shared" si="48"/>
        <v>212</v>
      </c>
      <c r="AB217" s="90">
        <f t="shared" si="48"/>
        <v>223</v>
      </c>
      <c r="AC217" s="90">
        <f t="shared" si="48"/>
        <v>578</v>
      </c>
      <c r="AD217" s="90">
        <f t="shared" si="48"/>
        <v>66</v>
      </c>
      <c r="AE217" s="90">
        <f t="shared" si="48"/>
        <v>290</v>
      </c>
      <c r="AF217" s="90">
        <f t="shared" si="48"/>
        <v>55</v>
      </c>
      <c r="AG217" s="90">
        <f t="shared" si="48"/>
        <v>44</v>
      </c>
      <c r="AH217" s="90">
        <f t="shared" si="48"/>
        <v>157</v>
      </c>
      <c r="AI217" s="90">
        <f t="shared" si="48"/>
        <v>158</v>
      </c>
      <c r="AJ217" s="90">
        <f t="shared" si="48"/>
        <v>190</v>
      </c>
      <c r="AK217" s="90">
        <f t="shared" si="48"/>
        <v>40</v>
      </c>
      <c r="AL217" s="90">
        <f t="shared" si="48"/>
        <v>34</v>
      </c>
      <c r="AM217" s="90">
        <f t="shared" si="48"/>
        <v>97</v>
      </c>
      <c r="AN217" s="90">
        <f t="shared" si="48"/>
        <v>562</v>
      </c>
      <c r="AO217" s="90">
        <f t="shared" si="48"/>
        <v>273</v>
      </c>
      <c r="AP217" s="124">
        <f>SUM(AP119:AP122)</f>
        <v>105</v>
      </c>
    </row>
    <row r="218" spans="1:42" ht="13" x14ac:dyDescent="0.3">
      <c r="A218" s="44"/>
      <c r="B218" s="7" t="s">
        <v>767</v>
      </c>
      <c r="C218" s="315">
        <f>SUM(C123:C127)</f>
        <v>6349</v>
      </c>
      <c r="D218" s="430">
        <f>SUM(D123:D127)</f>
        <v>1010</v>
      </c>
      <c r="E218" s="63">
        <f t="shared" si="8"/>
        <v>0.15908017010552844</v>
      </c>
      <c r="F218" s="90">
        <f>SUM(F123:F127)</f>
        <v>410</v>
      </c>
      <c r="G218" s="124">
        <f>SUM(G123:G127)</f>
        <v>572</v>
      </c>
      <c r="H218" s="90">
        <f>SUM(H123:H127)</f>
        <v>56</v>
      </c>
      <c r="I218" s="90">
        <f t="shared" ref="I218:J218" si="49">SUM(I123:I127)</f>
        <v>247</v>
      </c>
      <c r="J218" s="90">
        <f t="shared" si="49"/>
        <v>96</v>
      </c>
      <c r="K218" s="90">
        <f t="shared" ref="K218:AO218" si="50">SUM(K123:K127)</f>
        <v>135</v>
      </c>
      <c r="L218" s="90">
        <f t="shared" si="50"/>
        <v>486</v>
      </c>
      <c r="M218" s="90">
        <f t="shared" si="50"/>
        <v>257</v>
      </c>
      <c r="N218" s="90">
        <f t="shared" si="50"/>
        <v>291</v>
      </c>
      <c r="O218" s="90">
        <f t="shared" si="50"/>
        <v>202</v>
      </c>
      <c r="P218" s="90">
        <f t="shared" si="50"/>
        <v>69</v>
      </c>
      <c r="Q218" s="90">
        <f t="shared" si="50"/>
        <v>174</v>
      </c>
      <c r="R218" s="90">
        <f t="shared" si="50"/>
        <v>286</v>
      </c>
      <c r="S218" s="90">
        <f t="shared" si="50"/>
        <v>62</v>
      </c>
      <c r="T218" s="90">
        <f t="shared" si="50"/>
        <v>107</v>
      </c>
      <c r="U218" s="90">
        <f t="shared" si="50"/>
        <v>390</v>
      </c>
      <c r="V218" s="90">
        <f t="shared" si="50"/>
        <v>42</v>
      </c>
      <c r="W218" s="90">
        <f t="shared" si="50"/>
        <v>40</v>
      </c>
      <c r="X218" s="90">
        <f t="shared" si="50"/>
        <v>118</v>
      </c>
      <c r="Y218" s="90">
        <f t="shared" si="50"/>
        <v>43</v>
      </c>
      <c r="Z218" s="90">
        <f t="shared" si="50"/>
        <v>331</v>
      </c>
      <c r="AA218" s="90">
        <f t="shared" si="50"/>
        <v>345</v>
      </c>
      <c r="AB218" s="90">
        <f t="shared" si="50"/>
        <v>446</v>
      </c>
      <c r="AC218" s="90">
        <f t="shared" si="50"/>
        <v>368</v>
      </c>
      <c r="AD218" s="90">
        <f t="shared" si="50"/>
        <v>59</v>
      </c>
      <c r="AE218" s="90">
        <f t="shared" si="50"/>
        <v>473</v>
      </c>
      <c r="AF218" s="90">
        <f t="shared" si="50"/>
        <v>64</v>
      </c>
      <c r="AG218" s="90">
        <f t="shared" si="50"/>
        <v>53</v>
      </c>
      <c r="AH218" s="90">
        <f t="shared" si="50"/>
        <v>280</v>
      </c>
      <c r="AI218" s="90">
        <f t="shared" si="50"/>
        <v>386</v>
      </c>
      <c r="AJ218" s="90">
        <f t="shared" si="50"/>
        <v>371</v>
      </c>
      <c r="AK218" s="90">
        <f t="shared" si="50"/>
        <v>63</v>
      </c>
      <c r="AL218" s="90">
        <f t="shared" si="50"/>
        <v>47</v>
      </c>
      <c r="AM218" s="90">
        <f t="shared" si="50"/>
        <v>106</v>
      </c>
      <c r="AN218" s="90">
        <f t="shared" si="50"/>
        <v>388</v>
      </c>
      <c r="AO218" s="90">
        <f t="shared" si="50"/>
        <v>249</v>
      </c>
      <c r="AP218" s="124">
        <f>SUM(AP123:AP127)</f>
        <v>97</v>
      </c>
    </row>
    <row r="219" spans="1:42" ht="13" x14ac:dyDescent="0.3">
      <c r="A219" s="44"/>
      <c r="B219" s="7" t="s">
        <v>768</v>
      </c>
      <c r="C219" s="315">
        <f>SUM(C128:C132)</f>
        <v>4277</v>
      </c>
      <c r="D219" s="430">
        <f>SUM(D128:D132)</f>
        <v>490</v>
      </c>
      <c r="E219" s="63">
        <f t="shared" si="8"/>
        <v>0.11456628477905073</v>
      </c>
      <c r="F219" s="90">
        <f>SUM(F128:F132)</f>
        <v>174</v>
      </c>
      <c r="G219" s="124">
        <f>SUM(G128:G132)</f>
        <v>302</v>
      </c>
      <c r="H219" s="90">
        <f>SUM(H128:H132)</f>
        <v>31</v>
      </c>
      <c r="I219" s="90">
        <f t="shared" ref="I219:J219" si="51">SUM(I128:I132)</f>
        <v>95</v>
      </c>
      <c r="J219" s="90">
        <f t="shared" si="51"/>
        <v>24</v>
      </c>
      <c r="K219" s="90">
        <f t="shared" ref="K219:AO219" si="52">SUM(K128:K132)</f>
        <v>95</v>
      </c>
      <c r="L219" s="90">
        <f t="shared" si="52"/>
        <v>175</v>
      </c>
      <c r="M219" s="90">
        <f t="shared" si="52"/>
        <v>138</v>
      </c>
      <c r="N219" s="90">
        <f t="shared" si="52"/>
        <v>116</v>
      </c>
      <c r="O219" s="90">
        <f t="shared" si="52"/>
        <v>61</v>
      </c>
      <c r="P219" s="90">
        <f t="shared" si="52"/>
        <v>22</v>
      </c>
      <c r="Q219" s="90">
        <f t="shared" si="52"/>
        <v>109</v>
      </c>
      <c r="R219" s="90">
        <f t="shared" si="52"/>
        <v>100</v>
      </c>
      <c r="S219" s="90">
        <f t="shared" si="52"/>
        <v>33</v>
      </c>
      <c r="T219" s="90">
        <f t="shared" si="52"/>
        <v>27</v>
      </c>
      <c r="U219" s="90">
        <f t="shared" si="52"/>
        <v>224</v>
      </c>
      <c r="V219" s="90">
        <f t="shared" si="52"/>
        <v>39</v>
      </c>
      <c r="W219" s="90">
        <f t="shared" si="52"/>
        <v>14</v>
      </c>
      <c r="X219" s="90">
        <f t="shared" si="52"/>
        <v>30</v>
      </c>
      <c r="Y219" s="90">
        <f t="shared" si="52"/>
        <v>7</v>
      </c>
      <c r="Z219" s="90">
        <f t="shared" si="52"/>
        <v>160</v>
      </c>
      <c r="AA219" s="90">
        <f t="shared" si="52"/>
        <v>192</v>
      </c>
      <c r="AB219" s="90">
        <f t="shared" si="52"/>
        <v>263</v>
      </c>
      <c r="AC219" s="90">
        <f t="shared" si="52"/>
        <v>147</v>
      </c>
      <c r="AD219" s="90">
        <f t="shared" si="52"/>
        <v>36</v>
      </c>
      <c r="AE219" s="90">
        <f t="shared" si="52"/>
        <v>262</v>
      </c>
      <c r="AF219" s="90">
        <f t="shared" si="52"/>
        <v>21</v>
      </c>
      <c r="AG219" s="90">
        <f t="shared" si="52"/>
        <v>73</v>
      </c>
      <c r="AH219" s="90">
        <f t="shared" si="52"/>
        <v>163</v>
      </c>
      <c r="AI219" s="90">
        <f t="shared" si="52"/>
        <v>248</v>
      </c>
      <c r="AJ219" s="90">
        <f t="shared" si="52"/>
        <v>232</v>
      </c>
      <c r="AK219" s="90">
        <f t="shared" si="52"/>
        <v>65</v>
      </c>
      <c r="AL219" s="90">
        <f t="shared" si="52"/>
        <v>17</v>
      </c>
      <c r="AM219" s="90">
        <f t="shared" si="52"/>
        <v>48</v>
      </c>
      <c r="AN219" s="90">
        <f t="shared" si="52"/>
        <v>128</v>
      </c>
      <c r="AO219" s="90">
        <f t="shared" si="52"/>
        <v>134</v>
      </c>
      <c r="AP219" s="124">
        <f>SUM(AP128:AP132)</f>
        <v>57</v>
      </c>
    </row>
    <row r="220" spans="1:42" ht="13" x14ac:dyDescent="0.3">
      <c r="A220" s="44"/>
      <c r="B220" s="7" t="s">
        <v>704</v>
      </c>
      <c r="C220" s="315">
        <f>SUM(C133:C135)</f>
        <v>3920</v>
      </c>
      <c r="D220" s="430">
        <f>SUM(D133:D135)</f>
        <v>699</v>
      </c>
      <c r="E220" s="63">
        <f t="shared" si="8"/>
        <v>0.17831632653061225</v>
      </c>
      <c r="F220" s="90">
        <f>SUM(F133:F135)</f>
        <v>133</v>
      </c>
      <c r="G220" s="124">
        <f>SUM(G133:G135)</f>
        <v>551</v>
      </c>
      <c r="H220" s="90">
        <f>SUM(H133:H135)</f>
        <v>83</v>
      </c>
      <c r="I220" s="90">
        <f t="shared" ref="I220:J220" si="53">SUM(I133:I135)</f>
        <v>54</v>
      </c>
      <c r="J220" s="90">
        <f t="shared" si="53"/>
        <v>87</v>
      </c>
      <c r="K220" s="90">
        <f t="shared" ref="K220:AO220" si="54">SUM(K133:K135)</f>
        <v>173</v>
      </c>
      <c r="L220" s="90">
        <f t="shared" si="54"/>
        <v>266</v>
      </c>
      <c r="M220" s="90">
        <f t="shared" si="54"/>
        <v>303</v>
      </c>
      <c r="N220" s="90">
        <f t="shared" si="54"/>
        <v>117</v>
      </c>
      <c r="O220" s="90">
        <f t="shared" si="54"/>
        <v>63</v>
      </c>
      <c r="P220" s="90">
        <f t="shared" si="54"/>
        <v>32</v>
      </c>
      <c r="Q220" s="90">
        <f t="shared" si="54"/>
        <v>193</v>
      </c>
      <c r="R220" s="90">
        <f t="shared" si="54"/>
        <v>77</v>
      </c>
      <c r="S220" s="90">
        <f t="shared" si="54"/>
        <v>54</v>
      </c>
      <c r="T220" s="90">
        <f t="shared" si="54"/>
        <v>52</v>
      </c>
      <c r="U220" s="90">
        <f t="shared" si="54"/>
        <v>433</v>
      </c>
      <c r="V220" s="90">
        <f t="shared" si="54"/>
        <v>43</v>
      </c>
      <c r="W220" s="90">
        <f t="shared" si="54"/>
        <v>26</v>
      </c>
      <c r="X220" s="90">
        <f t="shared" si="54"/>
        <v>158</v>
      </c>
      <c r="Y220" s="90">
        <f t="shared" si="54"/>
        <v>30</v>
      </c>
      <c r="Z220" s="90">
        <f t="shared" si="54"/>
        <v>227</v>
      </c>
      <c r="AA220" s="90">
        <f t="shared" si="54"/>
        <v>228</v>
      </c>
      <c r="AB220" s="90">
        <f t="shared" si="54"/>
        <v>375</v>
      </c>
      <c r="AC220" s="90">
        <f t="shared" si="54"/>
        <v>119</v>
      </c>
      <c r="AD220" s="90">
        <f t="shared" si="54"/>
        <v>25</v>
      </c>
      <c r="AE220" s="90">
        <f t="shared" si="54"/>
        <v>359</v>
      </c>
      <c r="AF220" s="90">
        <f t="shared" si="54"/>
        <v>84</v>
      </c>
      <c r="AG220" s="90">
        <f t="shared" si="54"/>
        <v>93</v>
      </c>
      <c r="AH220" s="90">
        <f t="shared" si="54"/>
        <v>214</v>
      </c>
      <c r="AI220" s="90">
        <f t="shared" si="54"/>
        <v>435</v>
      </c>
      <c r="AJ220" s="90">
        <f t="shared" si="54"/>
        <v>363</v>
      </c>
      <c r="AK220" s="90">
        <f t="shared" si="54"/>
        <v>93</v>
      </c>
      <c r="AL220" s="90">
        <f t="shared" si="54"/>
        <v>51</v>
      </c>
      <c r="AM220" s="90">
        <f t="shared" si="54"/>
        <v>102</v>
      </c>
      <c r="AN220" s="90">
        <f t="shared" si="54"/>
        <v>95</v>
      </c>
      <c r="AO220" s="90">
        <f t="shared" si="54"/>
        <v>140</v>
      </c>
      <c r="AP220" s="124">
        <f>SUM(AP133:AP135)</f>
        <v>79</v>
      </c>
    </row>
    <row r="221" spans="1:42" ht="13" x14ac:dyDescent="0.3">
      <c r="A221" s="44"/>
      <c r="B221" s="7" t="s">
        <v>705</v>
      </c>
      <c r="C221" s="315">
        <f>SUM(C136:C153)</f>
        <v>19381</v>
      </c>
      <c r="D221" s="430">
        <f>SUM(D136:D153)</f>
        <v>6027</v>
      </c>
      <c r="E221" s="63">
        <f t="shared" si="8"/>
        <v>0.3109746659099118</v>
      </c>
      <c r="F221" s="90">
        <f>SUM(F136:F153)</f>
        <v>1635</v>
      </c>
      <c r="G221" s="124">
        <f>SUM(G136:G153)</f>
        <v>4278</v>
      </c>
      <c r="H221" s="90">
        <f>SUM(H136:H153)</f>
        <v>323</v>
      </c>
      <c r="I221" s="90">
        <f t="shared" ref="I221:J221" si="55">SUM(I136:I153)</f>
        <v>778</v>
      </c>
      <c r="J221" s="90">
        <f t="shared" si="55"/>
        <v>609</v>
      </c>
      <c r="K221" s="90">
        <f t="shared" ref="K221:AO221" si="56">SUM(K136:K153)</f>
        <v>921</v>
      </c>
      <c r="L221" s="90">
        <f t="shared" si="56"/>
        <v>2270</v>
      </c>
      <c r="M221" s="90">
        <f t="shared" si="56"/>
        <v>2161</v>
      </c>
      <c r="N221" s="90">
        <f t="shared" si="56"/>
        <v>1751</v>
      </c>
      <c r="O221" s="90">
        <f t="shared" si="56"/>
        <v>705</v>
      </c>
      <c r="P221" s="90">
        <f t="shared" si="56"/>
        <v>416</v>
      </c>
      <c r="Q221" s="90">
        <f t="shared" si="56"/>
        <v>1314</v>
      </c>
      <c r="R221" s="90">
        <f t="shared" si="56"/>
        <v>1185</v>
      </c>
      <c r="S221" s="90">
        <f t="shared" si="56"/>
        <v>480</v>
      </c>
      <c r="T221" s="90">
        <f t="shared" si="56"/>
        <v>556</v>
      </c>
      <c r="U221" s="90">
        <f t="shared" si="56"/>
        <v>3496</v>
      </c>
      <c r="V221" s="90">
        <f t="shared" si="56"/>
        <v>316</v>
      </c>
      <c r="W221" s="90">
        <f t="shared" si="56"/>
        <v>150</v>
      </c>
      <c r="X221" s="90">
        <f t="shared" si="56"/>
        <v>714</v>
      </c>
      <c r="Y221" s="90">
        <f t="shared" si="56"/>
        <v>111</v>
      </c>
      <c r="Z221" s="90">
        <f t="shared" si="56"/>
        <v>2186</v>
      </c>
      <c r="AA221" s="90">
        <f t="shared" si="56"/>
        <v>2600</v>
      </c>
      <c r="AB221" s="90">
        <f t="shared" si="56"/>
        <v>3541</v>
      </c>
      <c r="AC221" s="90">
        <f t="shared" si="56"/>
        <v>1496</v>
      </c>
      <c r="AD221" s="90">
        <f t="shared" si="56"/>
        <v>166</v>
      </c>
      <c r="AE221" s="90">
        <f t="shared" si="56"/>
        <v>3215</v>
      </c>
      <c r="AF221" s="90">
        <f t="shared" si="56"/>
        <v>290</v>
      </c>
      <c r="AG221" s="90">
        <f t="shared" si="56"/>
        <v>567</v>
      </c>
      <c r="AH221" s="90">
        <f t="shared" si="56"/>
        <v>1862</v>
      </c>
      <c r="AI221" s="90">
        <f t="shared" si="56"/>
        <v>3114</v>
      </c>
      <c r="AJ221" s="90">
        <f t="shared" si="56"/>
        <v>3029</v>
      </c>
      <c r="AK221" s="90">
        <f t="shared" si="56"/>
        <v>448</v>
      </c>
      <c r="AL221" s="90">
        <f t="shared" si="56"/>
        <v>163</v>
      </c>
      <c r="AM221" s="90">
        <f t="shared" si="56"/>
        <v>403</v>
      </c>
      <c r="AN221" s="90">
        <f t="shared" si="56"/>
        <v>1164</v>
      </c>
      <c r="AO221" s="90">
        <f t="shared" si="56"/>
        <v>1243</v>
      </c>
      <c r="AP221" s="124">
        <f>SUM(AP136:AP153)</f>
        <v>827</v>
      </c>
    </row>
    <row r="222" spans="1:42" ht="13" x14ac:dyDescent="0.3">
      <c r="A222" s="44"/>
      <c r="B222" s="7" t="s">
        <v>706</v>
      </c>
      <c r="C222" s="315">
        <f>SUM(C154:C162)</f>
        <v>10118</v>
      </c>
      <c r="D222" s="430">
        <f>SUM(D154:D162)</f>
        <v>1864</v>
      </c>
      <c r="E222" s="63">
        <f t="shared" si="8"/>
        <v>0.18422613164657048</v>
      </c>
      <c r="F222" s="90">
        <f>SUM(F154:F162)</f>
        <v>619</v>
      </c>
      <c r="G222" s="124">
        <f>SUM(G154:G162)</f>
        <v>1207</v>
      </c>
      <c r="H222" s="90">
        <f>SUM(H154:H162)</f>
        <v>134</v>
      </c>
      <c r="I222" s="90">
        <f t="shared" ref="I222:J222" si="57">SUM(I154:I162)</f>
        <v>312</v>
      </c>
      <c r="J222" s="90">
        <f t="shared" si="57"/>
        <v>124</v>
      </c>
      <c r="K222" s="90">
        <f t="shared" ref="K222:AO222" si="58">SUM(K154:K162)</f>
        <v>294</v>
      </c>
      <c r="L222" s="90">
        <f t="shared" si="58"/>
        <v>565</v>
      </c>
      <c r="M222" s="90">
        <f t="shared" si="58"/>
        <v>534</v>
      </c>
      <c r="N222" s="90">
        <f t="shared" si="58"/>
        <v>372</v>
      </c>
      <c r="O222" s="90">
        <f t="shared" si="58"/>
        <v>169</v>
      </c>
      <c r="P222" s="90">
        <f t="shared" si="58"/>
        <v>133</v>
      </c>
      <c r="Q222" s="90">
        <f t="shared" si="58"/>
        <v>317</v>
      </c>
      <c r="R222" s="90">
        <f t="shared" si="58"/>
        <v>383</v>
      </c>
      <c r="S222" s="90">
        <f t="shared" si="58"/>
        <v>144</v>
      </c>
      <c r="T222" s="90">
        <f t="shared" si="58"/>
        <v>166</v>
      </c>
      <c r="U222" s="90">
        <f t="shared" si="58"/>
        <v>907</v>
      </c>
      <c r="V222" s="90">
        <f t="shared" si="58"/>
        <v>167</v>
      </c>
      <c r="W222" s="90">
        <f t="shared" si="58"/>
        <v>73</v>
      </c>
      <c r="X222" s="90">
        <f t="shared" si="58"/>
        <v>184</v>
      </c>
      <c r="Y222" s="90">
        <f t="shared" si="58"/>
        <v>58</v>
      </c>
      <c r="Z222" s="90">
        <f t="shared" si="58"/>
        <v>647</v>
      </c>
      <c r="AA222" s="90">
        <f t="shared" si="58"/>
        <v>829</v>
      </c>
      <c r="AB222" s="90">
        <f t="shared" si="58"/>
        <v>1043</v>
      </c>
      <c r="AC222" s="90">
        <f t="shared" si="58"/>
        <v>606</v>
      </c>
      <c r="AD222" s="90">
        <f t="shared" si="58"/>
        <v>93</v>
      </c>
      <c r="AE222" s="90">
        <f t="shared" si="58"/>
        <v>930</v>
      </c>
      <c r="AF222" s="90">
        <f t="shared" si="58"/>
        <v>120</v>
      </c>
      <c r="AG222" s="90">
        <f t="shared" si="58"/>
        <v>291</v>
      </c>
      <c r="AH222" s="90">
        <f t="shared" si="58"/>
        <v>598</v>
      </c>
      <c r="AI222" s="90">
        <f t="shared" si="58"/>
        <v>940</v>
      </c>
      <c r="AJ222" s="90">
        <f t="shared" si="58"/>
        <v>852</v>
      </c>
      <c r="AK222" s="90">
        <f t="shared" si="58"/>
        <v>190</v>
      </c>
      <c r="AL222" s="90">
        <f t="shared" si="58"/>
        <v>51</v>
      </c>
      <c r="AM222" s="90">
        <f t="shared" si="58"/>
        <v>163</v>
      </c>
      <c r="AN222" s="90">
        <f t="shared" si="58"/>
        <v>455</v>
      </c>
      <c r="AO222" s="90">
        <f t="shared" si="58"/>
        <v>369</v>
      </c>
      <c r="AP222" s="124">
        <f>SUM(AP154:AP162)</f>
        <v>210</v>
      </c>
    </row>
    <row r="223" spans="1:42" ht="13" x14ac:dyDescent="0.3">
      <c r="A223" s="44"/>
      <c r="B223" s="7" t="s">
        <v>769</v>
      </c>
      <c r="C223" s="315">
        <f>SUM(C163:C174)</f>
        <v>13788</v>
      </c>
      <c r="D223" s="430">
        <f>SUM(D163:D174)</f>
        <v>2670</v>
      </c>
      <c r="E223" s="63">
        <f t="shared" si="8"/>
        <v>0.19364664926022629</v>
      </c>
      <c r="F223" s="90">
        <f>SUM(F163:F174)</f>
        <v>1263</v>
      </c>
      <c r="G223" s="124">
        <f>SUM(G163:G174)</f>
        <v>1324</v>
      </c>
      <c r="H223" s="90">
        <f>SUM(H163:H174)</f>
        <v>132</v>
      </c>
      <c r="I223" s="90">
        <f t="shared" ref="I223:J223" si="59">SUM(I163:I174)</f>
        <v>809</v>
      </c>
      <c r="J223" s="90">
        <f t="shared" si="59"/>
        <v>200</v>
      </c>
      <c r="K223" s="90">
        <f t="shared" ref="K223:AO223" si="60">SUM(K163:K174)</f>
        <v>335</v>
      </c>
      <c r="L223" s="90">
        <f t="shared" si="60"/>
        <v>1180</v>
      </c>
      <c r="M223" s="90">
        <f t="shared" si="60"/>
        <v>689</v>
      </c>
      <c r="N223" s="90">
        <f t="shared" si="60"/>
        <v>860</v>
      </c>
      <c r="O223" s="90">
        <f t="shared" si="60"/>
        <v>562</v>
      </c>
      <c r="P223" s="90">
        <f t="shared" si="60"/>
        <v>241</v>
      </c>
      <c r="Q223" s="90">
        <f t="shared" si="60"/>
        <v>444</v>
      </c>
      <c r="R223" s="90">
        <f t="shared" si="60"/>
        <v>846</v>
      </c>
      <c r="S223" s="90">
        <f t="shared" si="60"/>
        <v>178</v>
      </c>
      <c r="T223" s="90">
        <f t="shared" si="60"/>
        <v>256</v>
      </c>
      <c r="U223" s="90">
        <f t="shared" si="60"/>
        <v>938</v>
      </c>
      <c r="V223" s="90">
        <f t="shared" si="60"/>
        <v>133</v>
      </c>
      <c r="W223" s="90">
        <f t="shared" si="60"/>
        <v>80</v>
      </c>
      <c r="X223" s="90">
        <f t="shared" si="60"/>
        <v>196</v>
      </c>
      <c r="Y223" s="90">
        <f t="shared" si="60"/>
        <v>58</v>
      </c>
      <c r="Z223" s="90">
        <f t="shared" si="60"/>
        <v>714</v>
      </c>
      <c r="AA223" s="90">
        <f t="shared" si="60"/>
        <v>820</v>
      </c>
      <c r="AB223" s="90">
        <f t="shared" si="60"/>
        <v>1039</v>
      </c>
      <c r="AC223" s="90">
        <f t="shared" si="60"/>
        <v>1096</v>
      </c>
      <c r="AD223" s="90">
        <f t="shared" si="60"/>
        <v>144</v>
      </c>
      <c r="AE223" s="90">
        <f t="shared" si="60"/>
        <v>1102</v>
      </c>
      <c r="AF223" s="90">
        <f t="shared" si="60"/>
        <v>142</v>
      </c>
      <c r="AG223" s="90">
        <f t="shared" si="60"/>
        <v>204</v>
      </c>
      <c r="AH223" s="90">
        <f t="shared" si="60"/>
        <v>688</v>
      </c>
      <c r="AI223" s="90">
        <f t="shared" si="60"/>
        <v>944</v>
      </c>
      <c r="AJ223" s="90">
        <f t="shared" si="60"/>
        <v>874</v>
      </c>
      <c r="AK223" s="90">
        <f t="shared" si="60"/>
        <v>226</v>
      </c>
      <c r="AL223" s="90">
        <f t="shared" si="60"/>
        <v>113</v>
      </c>
      <c r="AM223" s="90">
        <f t="shared" si="60"/>
        <v>300</v>
      </c>
      <c r="AN223" s="90">
        <f t="shared" si="60"/>
        <v>1146</v>
      </c>
      <c r="AO223" s="90">
        <f t="shared" si="60"/>
        <v>678</v>
      </c>
      <c r="AP223" s="124">
        <f>SUM(AP163:AP174)</f>
        <v>240</v>
      </c>
    </row>
    <row r="224" spans="1:42" ht="13.5" thickBot="1" x14ac:dyDescent="0.35">
      <c r="A224" s="58"/>
      <c r="B224" s="388" t="s">
        <v>761</v>
      </c>
      <c r="C224" s="370">
        <f>SUM(C175:C193)</f>
        <v>20009</v>
      </c>
      <c r="D224" s="431">
        <f>SUM(D175:D193)</f>
        <v>3946</v>
      </c>
      <c r="E224" s="65">
        <f t="shared" si="8"/>
        <v>0.19721125493527913</v>
      </c>
      <c r="F224" s="326">
        <f>SUM(F175:F193)</f>
        <v>1563</v>
      </c>
      <c r="G224" s="328">
        <f>SUM(G175:G193)</f>
        <v>2280</v>
      </c>
      <c r="H224" s="326">
        <f>SUM(H175:H193)</f>
        <v>226</v>
      </c>
      <c r="I224" s="326">
        <f t="shared" ref="I224:J224" si="61">SUM(I175:I193)</f>
        <v>902</v>
      </c>
      <c r="J224" s="326">
        <f t="shared" si="61"/>
        <v>314</v>
      </c>
      <c r="K224" s="326">
        <f t="shared" ref="K224:AO224" si="62">SUM(K175:K193)</f>
        <v>680</v>
      </c>
      <c r="L224" s="326">
        <f t="shared" si="62"/>
        <v>1299</v>
      </c>
      <c r="M224" s="326">
        <f t="shared" si="62"/>
        <v>1010</v>
      </c>
      <c r="N224" s="326">
        <f t="shared" si="62"/>
        <v>1169</v>
      </c>
      <c r="O224" s="326">
        <f t="shared" si="62"/>
        <v>1302</v>
      </c>
      <c r="P224" s="326">
        <f t="shared" si="62"/>
        <v>366</v>
      </c>
      <c r="Q224" s="326">
        <f t="shared" si="62"/>
        <v>697</v>
      </c>
      <c r="R224" s="326">
        <f t="shared" si="62"/>
        <v>1054</v>
      </c>
      <c r="S224" s="326">
        <f t="shared" si="62"/>
        <v>351</v>
      </c>
      <c r="T224" s="326">
        <f t="shared" si="62"/>
        <v>367</v>
      </c>
      <c r="U224" s="326">
        <f t="shared" si="62"/>
        <v>1701</v>
      </c>
      <c r="V224" s="326">
        <f t="shared" si="62"/>
        <v>286</v>
      </c>
      <c r="W224" s="326">
        <f t="shared" si="62"/>
        <v>248</v>
      </c>
      <c r="X224" s="326">
        <f t="shared" si="62"/>
        <v>364</v>
      </c>
      <c r="Y224" s="326">
        <f t="shared" si="62"/>
        <v>95</v>
      </c>
      <c r="Z224" s="326">
        <f t="shared" si="62"/>
        <v>1140</v>
      </c>
      <c r="AA224" s="326">
        <f t="shared" si="62"/>
        <v>1350</v>
      </c>
      <c r="AB224" s="326">
        <f t="shared" si="62"/>
        <v>1757</v>
      </c>
      <c r="AC224" s="326">
        <f t="shared" si="62"/>
        <v>1454</v>
      </c>
      <c r="AD224" s="326">
        <f t="shared" si="62"/>
        <v>179</v>
      </c>
      <c r="AE224" s="326">
        <f t="shared" si="62"/>
        <v>1659</v>
      </c>
      <c r="AF224" s="326">
        <f t="shared" si="62"/>
        <v>158</v>
      </c>
      <c r="AG224" s="326">
        <f t="shared" si="62"/>
        <v>357</v>
      </c>
      <c r="AH224" s="326">
        <f t="shared" si="62"/>
        <v>961</v>
      </c>
      <c r="AI224" s="326">
        <f t="shared" si="62"/>
        <v>1551</v>
      </c>
      <c r="AJ224" s="326">
        <f t="shared" si="62"/>
        <v>1355</v>
      </c>
      <c r="AK224" s="326">
        <f t="shared" si="62"/>
        <v>462</v>
      </c>
      <c r="AL224" s="326">
        <f t="shared" si="62"/>
        <v>122</v>
      </c>
      <c r="AM224" s="326">
        <f t="shared" si="62"/>
        <v>335</v>
      </c>
      <c r="AN224" s="326">
        <f t="shared" si="62"/>
        <v>1258</v>
      </c>
      <c r="AO224" s="326">
        <f t="shared" si="62"/>
        <v>899</v>
      </c>
      <c r="AP224" s="328">
        <f>SUM(AP175:AP193)</f>
        <v>520</v>
      </c>
    </row>
    <row r="225" ht="13" thickTop="1" x14ac:dyDescent="0.25"/>
  </sheetData>
  <mergeCells count="4">
    <mergeCell ref="A1:E2"/>
    <mergeCell ref="F2:G2"/>
    <mergeCell ref="H2:AP2"/>
    <mergeCell ref="F1:AP1"/>
  </mergeCells>
  <pageMargins left="0.32" right="0.38" top="0.75" bottom="0.75" header="0.3" footer="0.3"/>
  <pageSetup paperSize="5" orientation="landscape" r:id="rId1"/>
  <headerFooter>
    <oddFooter>&amp;C&amp;"Californian FB,Italic"(Pg. &amp;P of &amp;N)</oddFooter>
  </headerFooter>
  <ignoredErrors>
    <ignoredError sqref="C199:C224" formulaRange="1"/>
    <ignoredError sqref="E198:E224 E194" formula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I455"/>
  <sheetViews>
    <sheetView zoomScaleNormal="100" workbookViewId="0">
      <pane xSplit="7070" ySplit="3800" topLeftCell="F5"/>
      <selection sqref="A1:E3"/>
      <selection pane="topRight" activeCell="AY4" sqref="AY4"/>
      <selection pane="bottomLeft" activeCell="A42" sqref="A42"/>
      <selection pane="bottomRight" activeCell="F5" sqref="F5"/>
    </sheetView>
  </sheetViews>
  <sheetFormatPr defaultColWidth="9.1796875" defaultRowHeight="12.5" x14ac:dyDescent="0.25"/>
  <cols>
    <col min="1" max="1" width="5.54296875" style="2" bestFit="1" customWidth="1"/>
    <col min="2" max="2" width="24.26953125" style="2" bestFit="1" customWidth="1"/>
    <col min="3" max="4" width="10.81640625" style="407" customWidth="1"/>
    <col min="5" max="5" width="9.1796875" style="2"/>
    <col min="6" max="109" width="11.54296875" style="2" customWidth="1"/>
    <col min="110" max="110" width="12.1796875" style="2" customWidth="1"/>
    <col min="111" max="138" width="11.54296875" style="2" customWidth="1"/>
    <col min="139" max="16384" width="9.1796875" style="2"/>
  </cols>
  <sheetData>
    <row r="1" spans="1:139" s="3" customFormat="1" ht="43.5" customHeight="1" thickTop="1" thickBot="1" x14ac:dyDescent="0.3">
      <c r="A1" s="508" t="s">
        <v>847</v>
      </c>
      <c r="B1" s="509"/>
      <c r="C1" s="509"/>
      <c r="D1" s="509"/>
      <c r="E1" s="510"/>
      <c r="F1" s="529" t="s">
        <v>42</v>
      </c>
      <c r="G1" s="530"/>
      <c r="H1" s="530"/>
      <c r="I1" s="530"/>
      <c r="J1" s="530"/>
      <c r="K1" s="530"/>
      <c r="L1" s="517" t="s">
        <v>54</v>
      </c>
      <c r="M1" s="518"/>
      <c r="N1" s="518"/>
      <c r="O1" s="519"/>
      <c r="P1" s="519"/>
      <c r="Q1" s="520"/>
      <c r="R1" s="520"/>
      <c r="S1" s="520"/>
      <c r="T1" s="520"/>
      <c r="U1" s="521"/>
      <c r="V1" s="522"/>
      <c r="W1" s="574" t="s">
        <v>57</v>
      </c>
      <c r="X1" s="567"/>
      <c r="Y1" s="567"/>
      <c r="Z1" s="567"/>
      <c r="AA1" s="567"/>
      <c r="AB1" s="567"/>
      <c r="AC1" s="567"/>
      <c r="AD1" s="567"/>
      <c r="AE1" s="568"/>
      <c r="AF1" s="529" t="s">
        <v>43</v>
      </c>
      <c r="AG1" s="530"/>
      <c r="AH1" s="530"/>
      <c r="AI1" s="530"/>
      <c r="AJ1" s="586"/>
      <c r="AK1" s="569" t="s">
        <v>44</v>
      </c>
      <c r="AL1" s="569"/>
      <c r="AM1" s="569"/>
      <c r="AN1" s="569"/>
      <c r="AO1" s="570"/>
      <c r="AP1" s="518" t="s">
        <v>45</v>
      </c>
      <c r="AQ1" s="582"/>
      <c r="AR1" s="582"/>
      <c r="AS1" s="582"/>
      <c r="AT1" s="582"/>
      <c r="AU1" s="582"/>
      <c r="AV1" s="582"/>
      <c r="AW1" s="583"/>
      <c r="AX1" s="577" t="s">
        <v>46</v>
      </c>
      <c r="AY1" s="577"/>
      <c r="AZ1" s="577"/>
      <c r="BA1" s="577"/>
      <c r="BB1" s="577"/>
      <c r="BC1" s="578"/>
      <c r="BD1" s="518" t="s">
        <v>47</v>
      </c>
      <c r="BE1" s="518"/>
      <c r="BF1" s="518"/>
      <c r="BG1" s="518"/>
      <c r="BH1" s="518"/>
      <c r="BI1" s="518"/>
      <c r="BJ1" s="519"/>
      <c r="BK1" s="587"/>
      <c r="BL1" s="518" t="s">
        <v>48</v>
      </c>
      <c r="BM1" s="519"/>
      <c r="BN1" s="587"/>
      <c r="BO1" s="517" t="s">
        <v>49</v>
      </c>
      <c r="BP1" s="518"/>
      <c r="BQ1" s="518"/>
      <c r="BR1" s="519"/>
      <c r="BS1" s="602"/>
      <c r="BT1" s="587"/>
      <c r="BU1" s="577" t="s">
        <v>55</v>
      </c>
      <c r="BV1" s="603"/>
      <c r="BW1" s="604"/>
      <c r="BX1" s="604"/>
      <c r="BY1" s="578"/>
      <c r="BZ1" s="574" t="s">
        <v>50</v>
      </c>
      <c r="CA1" s="567"/>
      <c r="CB1" s="567"/>
      <c r="CC1" s="567"/>
      <c r="CD1" s="567"/>
      <c r="CE1" s="567"/>
      <c r="CF1" s="568"/>
      <c r="CG1" s="607" t="s">
        <v>51</v>
      </c>
      <c r="CH1" s="608"/>
      <c r="CI1" s="608"/>
      <c r="CJ1" s="608"/>
      <c r="CK1" s="608"/>
      <c r="CL1" s="608"/>
      <c r="CM1" s="608"/>
      <c r="CN1" s="608"/>
      <c r="CO1" s="608"/>
      <c r="CP1" s="608"/>
      <c r="CQ1" s="608"/>
      <c r="CR1" s="608"/>
      <c r="CS1" s="608"/>
      <c r="CT1" s="550" t="s">
        <v>56</v>
      </c>
      <c r="CU1" s="551"/>
      <c r="CV1" s="552"/>
      <c r="CW1" s="552"/>
      <c r="CX1" s="552"/>
      <c r="CY1" s="552"/>
      <c r="CZ1" s="552"/>
      <c r="DA1" s="552"/>
      <c r="DB1" s="552"/>
      <c r="DC1" s="552"/>
      <c r="DD1" s="552"/>
      <c r="DE1" s="552"/>
      <c r="DF1" s="552"/>
      <c r="DG1" s="553"/>
      <c r="DH1" s="554"/>
      <c r="DI1" s="569" t="s">
        <v>779</v>
      </c>
      <c r="DJ1" s="569"/>
      <c r="DK1" s="569"/>
      <c r="DL1" s="569"/>
      <c r="DM1" s="569"/>
      <c r="DN1" s="569"/>
      <c r="DO1" s="569"/>
      <c r="DP1" s="569"/>
      <c r="DQ1" s="570"/>
      <c r="DR1" s="567" t="s">
        <v>52</v>
      </c>
      <c r="DS1" s="567"/>
      <c r="DT1" s="567"/>
      <c r="DU1" s="567"/>
      <c r="DV1" s="568"/>
      <c r="DW1" s="518" t="s">
        <v>53</v>
      </c>
      <c r="DX1" s="519"/>
      <c r="DY1" s="519"/>
      <c r="DZ1" s="519"/>
      <c r="EA1" s="519"/>
      <c r="EB1" s="519"/>
      <c r="EC1" s="519"/>
      <c r="ED1" s="519"/>
      <c r="EE1" s="519"/>
      <c r="EF1" s="519"/>
      <c r="EG1" s="519"/>
      <c r="EH1" s="549"/>
      <c r="EI1" s="36"/>
    </row>
    <row r="2" spans="1:139" s="3" customFormat="1" ht="54.75" customHeight="1" thickTop="1" thickBot="1" x14ac:dyDescent="0.3">
      <c r="A2" s="511"/>
      <c r="B2" s="512"/>
      <c r="C2" s="512"/>
      <c r="D2" s="512"/>
      <c r="E2" s="513"/>
      <c r="F2" s="525" t="s">
        <v>855</v>
      </c>
      <c r="G2" s="526"/>
      <c r="H2" s="533" t="s">
        <v>1001</v>
      </c>
      <c r="I2" s="534" t="s">
        <v>789</v>
      </c>
      <c r="J2" s="500"/>
      <c r="K2" s="500"/>
      <c r="L2" s="525" t="s">
        <v>1337</v>
      </c>
      <c r="M2" s="526"/>
      <c r="N2" s="531" t="s">
        <v>1224</v>
      </c>
      <c r="O2" s="526"/>
      <c r="P2" s="531" t="s">
        <v>914</v>
      </c>
      <c r="Q2" s="535"/>
      <c r="R2" s="535"/>
      <c r="S2" s="535"/>
      <c r="T2" s="535"/>
      <c r="U2" s="535"/>
      <c r="V2" s="535"/>
      <c r="W2" s="525" t="s">
        <v>1324</v>
      </c>
      <c r="X2" s="535"/>
      <c r="Y2" s="535"/>
      <c r="Z2" s="535"/>
      <c r="AA2" s="535"/>
      <c r="AB2" s="535"/>
      <c r="AC2" s="535"/>
      <c r="AD2" s="535"/>
      <c r="AE2" s="572"/>
      <c r="AF2" s="575" t="s">
        <v>856</v>
      </c>
      <c r="AG2" s="575"/>
      <c r="AH2" s="575"/>
      <c r="AI2" s="575"/>
      <c r="AJ2" s="576"/>
      <c r="AK2" s="525" t="s">
        <v>903</v>
      </c>
      <c r="AL2" s="535"/>
      <c r="AM2" s="535"/>
      <c r="AN2" s="535"/>
      <c r="AO2" s="572"/>
      <c r="AP2" s="558" t="s">
        <v>1005</v>
      </c>
      <c r="AQ2" s="584"/>
      <c r="AR2" s="584"/>
      <c r="AS2" s="584"/>
      <c r="AT2" s="584"/>
      <c r="AU2" s="584"/>
      <c r="AV2" s="584"/>
      <c r="AW2" s="579"/>
      <c r="AX2" s="558" t="s">
        <v>1349</v>
      </c>
      <c r="AY2" s="558"/>
      <c r="AZ2" s="558"/>
      <c r="BA2" s="558"/>
      <c r="BB2" s="558"/>
      <c r="BC2" s="579"/>
      <c r="BD2" s="558" t="s">
        <v>1228</v>
      </c>
      <c r="BE2" s="558"/>
      <c r="BF2" s="558"/>
      <c r="BG2" s="558"/>
      <c r="BH2" s="558"/>
      <c r="BI2" s="558"/>
      <c r="BJ2" s="584"/>
      <c r="BK2" s="579"/>
      <c r="BL2" s="558" t="s">
        <v>857</v>
      </c>
      <c r="BM2" s="584"/>
      <c r="BN2" s="579"/>
      <c r="BO2" s="525" t="s">
        <v>858</v>
      </c>
      <c r="BP2" s="535"/>
      <c r="BQ2" s="535"/>
      <c r="BR2" s="535"/>
      <c r="BS2" s="526"/>
      <c r="BT2" s="605" t="s">
        <v>1013</v>
      </c>
      <c r="BU2" s="555" t="s">
        <v>859</v>
      </c>
      <c r="BV2" s="531" t="s">
        <v>860</v>
      </c>
      <c r="BW2" s="535"/>
      <c r="BX2" s="535"/>
      <c r="BY2" s="572"/>
      <c r="BZ2" s="596" t="s">
        <v>1015</v>
      </c>
      <c r="CA2" s="531" t="s">
        <v>1357</v>
      </c>
      <c r="CB2" s="535"/>
      <c r="CC2" s="535"/>
      <c r="CD2" s="526"/>
      <c r="CE2" s="588" t="s">
        <v>1232</v>
      </c>
      <c r="CF2" s="589"/>
      <c r="CG2" s="596" t="s">
        <v>1019</v>
      </c>
      <c r="CH2" s="557" t="s">
        <v>1361</v>
      </c>
      <c r="CI2" s="598"/>
      <c r="CJ2" s="557" t="s">
        <v>821</v>
      </c>
      <c r="CK2" s="558"/>
      <c r="CL2" s="584"/>
      <c r="CM2" s="559"/>
      <c r="CN2" s="611" t="s">
        <v>791</v>
      </c>
      <c r="CO2" s="612"/>
      <c r="CP2" s="612"/>
      <c r="CQ2" s="612"/>
      <c r="CR2" s="612"/>
      <c r="CS2" s="612"/>
      <c r="CT2" s="525" t="s">
        <v>1372</v>
      </c>
      <c r="CU2" s="526"/>
      <c r="CV2" s="555" t="s">
        <v>863</v>
      </c>
      <c r="CW2" s="557" t="s">
        <v>1373</v>
      </c>
      <c r="CX2" s="558"/>
      <c r="CY2" s="558"/>
      <c r="CZ2" s="558"/>
      <c r="DA2" s="559"/>
      <c r="DB2" s="545" t="s">
        <v>1381</v>
      </c>
      <c r="DC2" s="545"/>
      <c r="DD2" s="546"/>
      <c r="DE2" s="546"/>
      <c r="DF2" s="546"/>
      <c r="DG2" s="547"/>
      <c r="DH2" s="548"/>
      <c r="DI2" s="555" t="s">
        <v>790</v>
      </c>
      <c r="DJ2" s="543" t="s">
        <v>867</v>
      </c>
      <c r="DK2" s="557" t="s">
        <v>792</v>
      </c>
      <c r="DL2" s="584"/>
      <c r="DM2" s="609"/>
      <c r="DN2" s="563" t="s">
        <v>1384</v>
      </c>
      <c r="DO2" s="564"/>
      <c r="DP2" s="564"/>
      <c r="DQ2" s="565"/>
      <c r="DR2" s="525" t="s">
        <v>868</v>
      </c>
      <c r="DS2" s="531" t="s">
        <v>871</v>
      </c>
      <c r="DT2" s="531" t="s">
        <v>870</v>
      </c>
      <c r="DU2" s="531" t="s">
        <v>869</v>
      </c>
      <c r="DV2" s="535"/>
      <c r="DW2" s="537" t="s">
        <v>1389</v>
      </c>
      <c r="DX2" s="538"/>
      <c r="DY2" s="538"/>
      <c r="DZ2" s="538"/>
      <c r="EA2" s="538"/>
      <c r="EB2" s="538"/>
      <c r="EC2" s="538"/>
      <c r="ED2" s="538"/>
      <c r="EE2" s="538"/>
      <c r="EF2" s="538"/>
      <c r="EG2" s="538"/>
      <c r="EH2" s="539"/>
      <c r="EI2" s="36"/>
    </row>
    <row r="3" spans="1:139" s="3" customFormat="1" ht="36.75" customHeight="1" thickBot="1" x14ac:dyDescent="0.3">
      <c r="A3" s="514"/>
      <c r="B3" s="515"/>
      <c r="C3" s="515"/>
      <c r="D3" s="515"/>
      <c r="E3" s="516"/>
      <c r="F3" s="527"/>
      <c r="G3" s="528"/>
      <c r="H3" s="533"/>
      <c r="I3" s="523" t="s">
        <v>1326</v>
      </c>
      <c r="J3" s="524"/>
      <c r="K3" s="471" t="s">
        <v>851</v>
      </c>
      <c r="L3" s="527"/>
      <c r="M3" s="528"/>
      <c r="N3" s="532"/>
      <c r="O3" s="528"/>
      <c r="P3" s="471" t="s">
        <v>853</v>
      </c>
      <c r="Q3" s="523" t="s">
        <v>1326</v>
      </c>
      <c r="R3" s="524"/>
      <c r="S3" s="523" t="s">
        <v>1325</v>
      </c>
      <c r="T3" s="524"/>
      <c r="U3" s="523" t="s">
        <v>1327</v>
      </c>
      <c r="V3" s="536"/>
      <c r="W3" s="527"/>
      <c r="X3" s="571"/>
      <c r="Y3" s="571"/>
      <c r="Z3" s="571"/>
      <c r="AA3" s="571"/>
      <c r="AB3" s="571"/>
      <c r="AC3" s="571"/>
      <c r="AD3" s="571"/>
      <c r="AE3" s="573"/>
      <c r="AF3" s="575"/>
      <c r="AG3" s="575"/>
      <c r="AH3" s="575"/>
      <c r="AI3" s="575"/>
      <c r="AJ3" s="576"/>
      <c r="AK3" s="527"/>
      <c r="AL3" s="571"/>
      <c r="AM3" s="571"/>
      <c r="AN3" s="571"/>
      <c r="AO3" s="573"/>
      <c r="AP3" s="580"/>
      <c r="AQ3" s="585"/>
      <c r="AR3" s="585"/>
      <c r="AS3" s="585"/>
      <c r="AT3" s="585"/>
      <c r="AU3" s="585"/>
      <c r="AV3" s="585"/>
      <c r="AW3" s="581"/>
      <c r="AX3" s="580"/>
      <c r="AY3" s="580"/>
      <c r="AZ3" s="580"/>
      <c r="BA3" s="580"/>
      <c r="BB3" s="580"/>
      <c r="BC3" s="581"/>
      <c r="BD3" s="580"/>
      <c r="BE3" s="580"/>
      <c r="BF3" s="580"/>
      <c r="BG3" s="580"/>
      <c r="BH3" s="580"/>
      <c r="BI3" s="580"/>
      <c r="BJ3" s="585"/>
      <c r="BK3" s="581"/>
      <c r="BL3" s="580"/>
      <c r="BM3" s="585"/>
      <c r="BN3" s="581"/>
      <c r="BO3" s="527"/>
      <c r="BP3" s="571"/>
      <c r="BQ3" s="571"/>
      <c r="BR3" s="571"/>
      <c r="BS3" s="528"/>
      <c r="BT3" s="606"/>
      <c r="BU3" s="556"/>
      <c r="BV3" s="532"/>
      <c r="BW3" s="571"/>
      <c r="BX3" s="571"/>
      <c r="BY3" s="573"/>
      <c r="BZ3" s="597"/>
      <c r="CA3" s="532"/>
      <c r="CB3" s="571"/>
      <c r="CC3" s="571"/>
      <c r="CD3" s="528"/>
      <c r="CE3" s="590"/>
      <c r="CF3" s="591"/>
      <c r="CG3" s="597"/>
      <c r="CH3" s="599"/>
      <c r="CI3" s="600"/>
      <c r="CJ3" s="560"/>
      <c r="CK3" s="561"/>
      <c r="CL3" s="601"/>
      <c r="CM3" s="562"/>
      <c r="CN3" s="592" t="s">
        <v>1367</v>
      </c>
      <c r="CO3" s="593"/>
      <c r="CP3" s="594" t="s">
        <v>822</v>
      </c>
      <c r="CQ3" s="595"/>
      <c r="CR3" s="471" t="s">
        <v>811</v>
      </c>
      <c r="CS3" s="471" t="s">
        <v>812</v>
      </c>
      <c r="CT3" s="527"/>
      <c r="CU3" s="528"/>
      <c r="CV3" s="556"/>
      <c r="CW3" s="560"/>
      <c r="CX3" s="561"/>
      <c r="CY3" s="561"/>
      <c r="CZ3" s="561"/>
      <c r="DA3" s="562"/>
      <c r="DB3" s="57" t="s">
        <v>1378</v>
      </c>
      <c r="DC3" s="523" t="s">
        <v>1379</v>
      </c>
      <c r="DD3" s="524"/>
      <c r="DE3" s="523" t="s">
        <v>1382</v>
      </c>
      <c r="DF3" s="524"/>
      <c r="DG3" s="523" t="s">
        <v>1383</v>
      </c>
      <c r="DH3" s="536"/>
      <c r="DI3" s="566"/>
      <c r="DJ3" s="544"/>
      <c r="DK3" s="560"/>
      <c r="DL3" s="601"/>
      <c r="DM3" s="610"/>
      <c r="DN3" s="55" t="s">
        <v>813</v>
      </c>
      <c r="DO3" s="55" t="s">
        <v>814</v>
      </c>
      <c r="DP3" s="55" t="s">
        <v>1385</v>
      </c>
      <c r="DQ3" s="72" t="s">
        <v>815</v>
      </c>
      <c r="DR3" s="527"/>
      <c r="DS3" s="532"/>
      <c r="DT3" s="532"/>
      <c r="DU3" s="532"/>
      <c r="DV3" s="571"/>
      <c r="DW3" s="540"/>
      <c r="DX3" s="541"/>
      <c r="DY3" s="541"/>
      <c r="DZ3" s="541"/>
      <c r="EA3" s="541"/>
      <c r="EB3" s="541"/>
      <c r="EC3" s="541"/>
      <c r="ED3" s="541"/>
      <c r="EE3" s="541"/>
      <c r="EF3" s="541"/>
      <c r="EG3" s="541"/>
      <c r="EH3" s="542"/>
      <c r="EI3" s="36"/>
    </row>
    <row r="4" spans="1:139" s="34" customFormat="1" ht="43" thickTop="1" thickBot="1" x14ac:dyDescent="0.3">
      <c r="A4" s="69" t="s">
        <v>107</v>
      </c>
      <c r="B4" s="69" t="s">
        <v>108</v>
      </c>
      <c r="C4" s="69" t="s">
        <v>109</v>
      </c>
      <c r="D4" s="68" t="s">
        <v>110</v>
      </c>
      <c r="E4" s="67" t="s">
        <v>111</v>
      </c>
      <c r="F4" s="158" t="s">
        <v>852</v>
      </c>
      <c r="G4" s="159" t="s">
        <v>975</v>
      </c>
      <c r="H4" s="160" t="s">
        <v>1341</v>
      </c>
      <c r="I4" s="159" t="s">
        <v>1340</v>
      </c>
      <c r="J4" s="159" t="s">
        <v>901</v>
      </c>
      <c r="K4" s="159" t="s">
        <v>1339</v>
      </c>
      <c r="L4" s="165" t="s">
        <v>910</v>
      </c>
      <c r="M4" s="158" t="s">
        <v>1338</v>
      </c>
      <c r="N4" s="159" t="s">
        <v>1343</v>
      </c>
      <c r="O4" s="160" t="s">
        <v>911</v>
      </c>
      <c r="P4" s="173" t="s">
        <v>902</v>
      </c>
      <c r="Q4" s="160" t="s">
        <v>912</v>
      </c>
      <c r="R4" s="159" t="s">
        <v>1335</v>
      </c>
      <c r="S4" s="159" t="s">
        <v>1336</v>
      </c>
      <c r="T4" s="169" t="s">
        <v>854</v>
      </c>
      <c r="U4" s="173" t="s">
        <v>913</v>
      </c>
      <c r="V4" s="161" t="s">
        <v>1225</v>
      </c>
      <c r="W4" s="174" t="s">
        <v>976</v>
      </c>
      <c r="X4" s="160" t="s">
        <v>977</v>
      </c>
      <c r="Y4" s="160" t="s">
        <v>1226</v>
      </c>
      <c r="Z4" s="160" t="s">
        <v>978</v>
      </c>
      <c r="AA4" s="160" t="s">
        <v>1002</v>
      </c>
      <c r="AB4" s="160" t="s">
        <v>934</v>
      </c>
      <c r="AC4" s="160" t="s">
        <v>979</v>
      </c>
      <c r="AD4" s="160" t="s">
        <v>1003</v>
      </c>
      <c r="AE4" s="175" t="s">
        <v>1342</v>
      </c>
      <c r="AF4" s="162" t="s">
        <v>1331</v>
      </c>
      <c r="AG4" s="162" t="s">
        <v>1332</v>
      </c>
      <c r="AH4" s="162" t="s">
        <v>1004</v>
      </c>
      <c r="AI4" s="159" t="s">
        <v>1333</v>
      </c>
      <c r="AJ4" s="163" t="s">
        <v>1334</v>
      </c>
      <c r="AK4" s="158" t="s">
        <v>1329</v>
      </c>
      <c r="AL4" s="160" t="s">
        <v>1328</v>
      </c>
      <c r="AM4" s="160" t="s">
        <v>1344</v>
      </c>
      <c r="AN4" s="159" t="s">
        <v>1330</v>
      </c>
      <c r="AO4" s="161" t="s">
        <v>1345</v>
      </c>
      <c r="AP4" s="158" t="s">
        <v>1011</v>
      </c>
      <c r="AQ4" s="160" t="s">
        <v>1346</v>
      </c>
      <c r="AR4" s="160" t="s">
        <v>1006</v>
      </c>
      <c r="AS4" s="160" t="s">
        <v>1007</v>
      </c>
      <c r="AT4" s="160" t="s">
        <v>1008</v>
      </c>
      <c r="AU4" s="159" t="s">
        <v>1009</v>
      </c>
      <c r="AV4" s="158" t="s">
        <v>1010</v>
      </c>
      <c r="AW4" s="161" t="s">
        <v>1347</v>
      </c>
      <c r="AX4" s="162" t="s">
        <v>1348</v>
      </c>
      <c r="AY4" s="162" t="s">
        <v>980</v>
      </c>
      <c r="AZ4" s="162" t="s">
        <v>981</v>
      </c>
      <c r="BA4" s="162" t="s">
        <v>982</v>
      </c>
      <c r="BB4" s="162" t="s">
        <v>983</v>
      </c>
      <c r="BC4" s="163" t="s">
        <v>984</v>
      </c>
      <c r="BD4" s="172" t="s">
        <v>987</v>
      </c>
      <c r="BE4" s="171" t="s">
        <v>985</v>
      </c>
      <c r="BF4" s="177" t="s">
        <v>988</v>
      </c>
      <c r="BG4" s="177" t="s">
        <v>1227</v>
      </c>
      <c r="BH4" s="177" t="s">
        <v>989</v>
      </c>
      <c r="BI4" s="177" t="s">
        <v>986</v>
      </c>
      <c r="BJ4" s="177" t="s">
        <v>990</v>
      </c>
      <c r="BK4" s="178" t="s">
        <v>1012</v>
      </c>
      <c r="BL4" s="158" t="s">
        <v>1229</v>
      </c>
      <c r="BM4" s="159" t="s">
        <v>1230</v>
      </c>
      <c r="BN4" s="161" t="s">
        <v>1231</v>
      </c>
      <c r="BO4" s="158" t="s">
        <v>991</v>
      </c>
      <c r="BP4" s="159" t="s">
        <v>1350</v>
      </c>
      <c r="BQ4" s="160" t="s">
        <v>992</v>
      </c>
      <c r="BR4" s="160" t="s">
        <v>993</v>
      </c>
      <c r="BS4" s="159" t="s">
        <v>1351</v>
      </c>
      <c r="BT4" s="160" t="s">
        <v>994</v>
      </c>
      <c r="BU4" s="167" t="s">
        <v>1352</v>
      </c>
      <c r="BV4" s="160" t="s">
        <v>1353</v>
      </c>
      <c r="BW4" s="159" t="s">
        <v>1355</v>
      </c>
      <c r="BX4" s="159" t="s">
        <v>1356</v>
      </c>
      <c r="BY4" s="161" t="s">
        <v>1354</v>
      </c>
      <c r="BZ4" s="158" t="s">
        <v>1014</v>
      </c>
      <c r="CA4" s="160" t="s">
        <v>1016</v>
      </c>
      <c r="CB4" s="159" t="s">
        <v>1017</v>
      </c>
      <c r="CC4" s="159" t="s">
        <v>1018</v>
      </c>
      <c r="CD4" s="159" t="s">
        <v>1358</v>
      </c>
      <c r="CE4" s="158" t="s">
        <v>1359</v>
      </c>
      <c r="CF4" s="161" t="s">
        <v>1360</v>
      </c>
      <c r="CG4" s="174" t="s">
        <v>1363</v>
      </c>
      <c r="CH4" s="173" t="s">
        <v>1364</v>
      </c>
      <c r="CI4" s="169" t="s">
        <v>1233</v>
      </c>
      <c r="CJ4" s="160" t="s">
        <v>1365</v>
      </c>
      <c r="CK4" s="160" t="s">
        <v>915</v>
      </c>
      <c r="CL4" s="160" t="s">
        <v>1362</v>
      </c>
      <c r="CM4" s="160" t="s">
        <v>1366</v>
      </c>
      <c r="CN4" s="159" t="s">
        <v>1368</v>
      </c>
      <c r="CO4" s="162" t="s">
        <v>1234</v>
      </c>
      <c r="CP4" s="162" t="s">
        <v>862</v>
      </c>
      <c r="CQ4" s="159" t="s">
        <v>861</v>
      </c>
      <c r="CR4" s="169" t="s">
        <v>1369</v>
      </c>
      <c r="CS4" s="168" t="s">
        <v>1370</v>
      </c>
      <c r="CT4" s="167" t="s">
        <v>1371</v>
      </c>
      <c r="CU4" s="174" t="s">
        <v>916</v>
      </c>
      <c r="CV4" s="173" t="s">
        <v>864</v>
      </c>
      <c r="CW4" s="169" t="s">
        <v>1374</v>
      </c>
      <c r="CX4" s="169" t="s">
        <v>1375</v>
      </c>
      <c r="CY4" s="174" t="s">
        <v>1376</v>
      </c>
      <c r="CZ4" s="169" t="s">
        <v>1377</v>
      </c>
      <c r="DA4" s="169" t="s">
        <v>917</v>
      </c>
      <c r="DB4" s="169" t="s">
        <v>820</v>
      </c>
      <c r="DC4" s="169" t="s">
        <v>918</v>
      </c>
      <c r="DD4" s="169" t="s">
        <v>1380</v>
      </c>
      <c r="DE4" s="169" t="s">
        <v>865</v>
      </c>
      <c r="DF4" s="169" t="s">
        <v>1020</v>
      </c>
      <c r="DG4" s="169" t="s">
        <v>919</v>
      </c>
      <c r="DH4" s="179" t="s">
        <v>920</v>
      </c>
      <c r="DI4" s="174" t="s">
        <v>866</v>
      </c>
      <c r="DJ4" s="159" t="s">
        <v>1021</v>
      </c>
      <c r="DK4" s="160" t="s">
        <v>1022</v>
      </c>
      <c r="DL4" s="160" t="s">
        <v>921</v>
      </c>
      <c r="DM4" s="160" t="s">
        <v>904</v>
      </c>
      <c r="DN4" s="159" t="s">
        <v>1387</v>
      </c>
      <c r="DO4" s="174" t="s">
        <v>1386</v>
      </c>
      <c r="DP4" s="169" t="s">
        <v>1388</v>
      </c>
      <c r="DQ4" s="175" t="s">
        <v>823</v>
      </c>
      <c r="DR4" s="174" t="s">
        <v>995</v>
      </c>
      <c r="DS4" s="169" t="s">
        <v>1235</v>
      </c>
      <c r="DT4" s="169" t="s">
        <v>935</v>
      </c>
      <c r="DU4" s="168" t="s">
        <v>1236</v>
      </c>
      <c r="DV4" s="180" t="s">
        <v>996</v>
      </c>
      <c r="DW4" s="162" t="s">
        <v>1390</v>
      </c>
      <c r="DX4" s="162" t="s">
        <v>997</v>
      </c>
      <c r="DY4" s="162" t="s">
        <v>1023</v>
      </c>
      <c r="DZ4" s="162" t="s">
        <v>998</v>
      </c>
      <c r="EA4" s="162" t="s">
        <v>1237</v>
      </c>
      <c r="EB4" s="162" t="s">
        <v>1238</v>
      </c>
      <c r="EC4" s="162" t="s">
        <v>1391</v>
      </c>
      <c r="ED4" s="162" t="s">
        <v>1392</v>
      </c>
      <c r="EE4" s="162" t="s">
        <v>1393</v>
      </c>
      <c r="EF4" s="162" t="s">
        <v>1394</v>
      </c>
      <c r="EG4" s="162" t="s">
        <v>999</v>
      </c>
      <c r="EH4" s="163" t="s">
        <v>1000</v>
      </c>
      <c r="EI4" s="145"/>
    </row>
    <row r="5" spans="1:139" s="29" customFormat="1" ht="12.75" customHeight="1" thickTop="1" x14ac:dyDescent="0.3">
      <c r="A5" s="50">
        <v>2811</v>
      </c>
      <c r="B5" s="51" t="s">
        <v>321</v>
      </c>
      <c r="C5" s="491">
        <v>849</v>
      </c>
      <c r="D5" s="97">
        <v>325</v>
      </c>
      <c r="E5" s="62">
        <f t="shared" ref="E5:E69" si="0">SUM(D5/C5)</f>
        <v>0.38280329799764429</v>
      </c>
      <c r="F5" s="329">
        <v>168</v>
      </c>
      <c r="G5" s="263">
        <v>134</v>
      </c>
      <c r="H5" s="472">
        <v>203</v>
      </c>
      <c r="I5" s="194"/>
      <c r="J5" s="196"/>
      <c r="K5" s="194"/>
      <c r="L5" s="389"/>
      <c r="M5" s="201"/>
      <c r="N5" s="201"/>
      <c r="O5" s="202"/>
      <c r="P5" s="400"/>
      <c r="Q5" s="194"/>
      <c r="R5" s="198"/>
      <c r="S5" s="445"/>
      <c r="T5" s="196"/>
      <c r="U5" s="250"/>
      <c r="V5" s="199"/>
      <c r="W5" s="389"/>
      <c r="X5" s="392"/>
      <c r="Y5" s="392"/>
      <c r="Z5" s="392"/>
      <c r="AA5" s="392"/>
      <c r="AB5" s="392"/>
      <c r="AC5" s="194"/>
      <c r="AD5" s="194"/>
      <c r="AE5" s="199"/>
      <c r="AF5" s="194"/>
      <c r="AG5" s="194"/>
      <c r="AH5" s="194"/>
      <c r="AI5" s="250"/>
      <c r="AJ5" s="199"/>
      <c r="AK5" s="389"/>
      <c r="AL5" s="194"/>
      <c r="AM5" s="194"/>
      <c r="AN5" s="194"/>
      <c r="AO5" s="199"/>
      <c r="AP5" s="194"/>
      <c r="AQ5" s="195"/>
      <c r="AR5" s="195"/>
      <c r="AS5" s="195"/>
      <c r="AT5" s="195"/>
      <c r="AU5" s="195"/>
      <c r="AV5" s="195"/>
      <c r="AW5" s="199"/>
      <c r="AX5" s="194"/>
      <c r="AY5" s="194"/>
      <c r="AZ5" s="194"/>
      <c r="BA5" s="194"/>
      <c r="BB5" s="194"/>
      <c r="BC5" s="199"/>
      <c r="BD5" s="194"/>
      <c r="BE5" s="194"/>
      <c r="BF5" s="194"/>
      <c r="BG5" s="194"/>
      <c r="BH5" s="194"/>
      <c r="BI5" s="194"/>
      <c r="BJ5" s="195"/>
      <c r="BK5" s="199"/>
      <c r="BL5" s="194"/>
      <c r="BM5" s="195"/>
      <c r="BN5" s="199"/>
      <c r="BO5" s="194"/>
      <c r="BP5" s="194"/>
      <c r="BQ5" s="194"/>
      <c r="BR5" s="195"/>
      <c r="BS5" s="446"/>
      <c r="BT5" s="194"/>
      <c r="BU5" s="200"/>
      <c r="BV5" s="194"/>
      <c r="BW5" s="198"/>
      <c r="BX5" s="198"/>
      <c r="BY5" s="199"/>
      <c r="BZ5" s="403"/>
      <c r="CA5" s="194"/>
      <c r="CB5" s="195"/>
      <c r="CC5" s="195"/>
      <c r="CD5" s="196"/>
      <c r="CE5" s="394"/>
      <c r="CF5" s="197"/>
      <c r="CG5" s="403"/>
      <c r="CH5" s="194"/>
      <c r="CI5" s="196"/>
      <c r="CJ5" s="194"/>
      <c r="CK5" s="194"/>
      <c r="CL5" s="195"/>
      <c r="CM5" s="196"/>
      <c r="CN5" s="194"/>
      <c r="CO5" s="196"/>
      <c r="CP5" s="194"/>
      <c r="CQ5" s="196"/>
      <c r="CR5" s="202"/>
      <c r="CS5" s="194"/>
      <c r="CT5" s="389"/>
      <c r="CU5" s="201"/>
      <c r="CV5" s="202"/>
      <c r="CW5" s="194"/>
      <c r="CX5" s="194"/>
      <c r="CY5" s="194"/>
      <c r="CZ5" s="195"/>
      <c r="DA5" s="196"/>
      <c r="DB5" s="202"/>
      <c r="DC5" s="394"/>
      <c r="DD5" s="201"/>
      <c r="DE5" s="394"/>
      <c r="DF5" s="201"/>
      <c r="DG5" s="394"/>
      <c r="DH5" s="197"/>
      <c r="DI5" s="200"/>
      <c r="DJ5" s="202"/>
      <c r="DK5" s="194"/>
      <c r="DL5" s="195"/>
      <c r="DM5" s="196"/>
      <c r="DN5" s="202"/>
      <c r="DO5" s="202"/>
      <c r="DP5" s="202"/>
      <c r="DQ5" s="197"/>
      <c r="DR5" s="203"/>
      <c r="DS5" s="400"/>
      <c r="DT5" s="202"/>
      <c r="DU5" s="194"/>
      <c r="DV5" s="199"/>
      <c r="DW5" s="194"/>
      <c r="DX5" s="195"/>
      <c r="DY5" s="195"/>
      <c r="DZ5" s="195"/>
      <c r="EA5" s="195"/>
      <c r="EB5" s="195"/>
      <c r="EC5" s="195"/>
      <c r="ED5" s="195"/>
      <c r="EE5" s="195"/>
      <c r="EF5" s="195"/>
      <c r="EG5" s="195"/>
      <c r="EH5" s="199"/>
      <c r="EI5" s="33"/>
    </row>
    <row r="6" spans="1:139" s="29" customFormat="1" ht="13" x14ac:dyDescent="0.3">
      <c r="A6" s="10">
        <v>2812</v>
      </c>
      <c r="B6" s="11" t="s">
        <v>322</v>
      </c>
      <c r="C6" s="492">
        <v>982</v>
      </c>
      <c r="D6" s="95">
        <v>238</v>
      </c>
      <c r="E6" s="63">
        <f t="shared" si="0"/>
        <v>0.24236252545824846</v>
      </c>
      <c r="F6" s="330">
        <v>112</v>
      </c>
      <c r="G6" s="223">
        <v>102</v>
      </c>
      <c r="H6" s="291">
        <v>136</v>
      </c>
      <c r="I6" s="205"/>
      <c r="J6" s="207"/>
      <c r="K6" s="205"/>
      <c r="L6" s="215"/>
      <c r="M6" s="213"/>
      <c r="N6" s="213"/>
      <c r="O6" s="214"/>
      <c r="P6" s="214"/>
      <c r="Q6" s="205"/>
      <c r="R6" s="210"/>
      <c r="S6" s="298"/>
      <c r="T6" s="207"/>
      <c r="U6" s="251"/>
      <c r="V6" s="211"/>
      <c r="W6" s="215"/>
      <c r="X6" s="206"/>
      <c r="Y6" s="206"/>
      <c r="Z6" s="206"/>
      <c r="AA6" s="206"/>
      <c r="AB6" s="206"/>
      <c r="AC6" s="205"/>
      <c r="AD6" s="205"/>
      <c r="AE6" s="211"/>
      <c r="AF6" s="205"/>
      <c r="AG6" s="205"/>
      <c r="AH6" s="205"/>
      <c r="AI6" s="251"/>
      <c r="AJ6" s="211"/>
      <c r="AK6" s="215"/>
      <c r="AL6" s="205"/>
      <c r="AM6" s="205"/>
      <c r="AN6" s="205"/>
      <c r="AO6" s="211"/>
      <c r="AP6" s="205"/>
      <c r="AQ6" s="206"/>
      <c r="AR6" s="206"/>
      <c r="AS6" s="206"/>
      <c r="AT6" s="206"/>
      <c r="AU6" s="206"/>
      <c r="AV6" s="206"/>
      <c r="AW6" s="211"/>
      <c r="AX6" s="205"/>
      <c r="AY6" s="205"/>
      <c r="AZ6" s="205"/>
      <c r="BA6" s="205"/>
      <c r="BB6" s="205"/>
      <c r="BC6" s="211"/>
      <c r="BD6" s="205"/>
      <c r="BE6" s="205"/>
      <c r="BF6" s="205"/>
      <c r="BG6" s="205"/>
      <c r="BH6" s="205"/>
      <c r="BI6" s="205"/>
      <c r="BJ6" s="206"/>
      <c r="BK6" s="211"/>
      <c r="BL6" s="205"/>
      <c r="BM6" s="206"/>
      <c r="BN6" s="211"/>
      <c r="BO6" s="205"/>
      <c r="BP6" s="205"/>
      <c r="BQ6" s="205"/>
      <c r="BR6" s="206"/>
      <c r="BS6" s="207"/>
      <c r="BT6" s="205"/>
      <c r="BU6" s="212"/>
      <c r="BV6" s="205"/>
      <c r="BW6" s="210"/>
      <c r="BX6" s="210"/>
      <c r="BY6" s="211"/>
      <c r="BZ6" s="212"/>
      <c r="CA6" s="205"/>
      <c r="CB6" s="206"/>
      <c r="CC6" s="206"/>
      <c r="CD6" s="207"/>
      <c r="CE6" s="298"/>
      <c r="CF6" s="208"/>
      <c r="CG6" s="212"/>
      <c r="CH6" s="205"/>
      <c r="CI6" s="207"/>
      <c r="CJ6" s="205"/>
      <c r="CK6" s="205"/>
      <c r="CL6" s="206"/>
      <c r="CM6" s="207"/>
      <c r="CN6" s="205"/>
      <c r="CO6" s="207"/>
      <c r="CP6" s="205"/>
      <c r="CQ6" s="207"/>
      <c r="CR6" s="214"/>
      <c r="CS6" s="205"/>
      <c r="CT6" s="215"/>
      <c r="CU6" s="213"/>
      <c r="CV6" s="214"/>
      <c r="CW6" s="205"/>
      <c r="CX6" s="205"/>
      <c r="CY6" s="205"/>
      <c r="CZ6" s="206"/>
      <c r="DA6" s="207"/>
      <c r="DB6" s="214"/>
      <c r="DC6" s="298"/>
      <c r="DD6" s="213"/>
      <c r="DE6" s="298"/>
      <c r="DF6" s="213"/>
      <c r="DG6" s="298"/>
      <c r="DH6" s="208"/>
      <c r="DI6" s="212"/>
      <c r="DJ6" s="214"/>
      <c r="DK6" s="205"/>
      <c r="DL6" s="206"/>
      <c r="DM6" s="207"/>
      <c r="DN6" s="214"/>
      <c r="DO6" s="214"/>
      <c r="DP6" s="214"/>
      <c r="DQ6" s="208"/>
      <c r="DR6" s="215"/>
      <c r="DS6" s="214"/>
      <c r="DT6" s="214"/>
      <c r="DU6" s="205"/>
      <c r="DV6" s="211"/>
      <c r="DW6" s="205"/>
      <c r="DX6" s="206"/>
      <c r="DY6" s="206"/>
      <c r="DZ6" s="206"/>
      <c r="EA6" s="206"/>
      <c r="EB6" s="206"/>
      <c r="EC6" s="206"/>
      <c r="ED6" s="206"/>
      <c r="EE6" s="206"/>
      <c r="EF6" s="206"/>
      <c r="EG6" s="206"/>
      <c r="EH6" s="211"/>
      <c r="EI6" s="33"/>
    </row>
    <row r="7" spans="1:139" s="29" customFormat="1" ht="12.75" customHeight="1" x14ac:dyDescent="0.3">
      <c r="A7" s="10">
        <v>2821</v>
      </c>
      <c r="B7" s="11" t="s">
        <v>323</v>
      </c>
      <c r="C7" s="492">
        <v>705</v>
      </c>
      <c r="D7" s="95">
        <v>270</v>
      </c>
      <c r="E7" s="63">
        <f t="shared" si="0"/>
        <v>0.38297872340425532</v>
      </c>
      <c r="F7" s="330">
        <v>142</v>
      </c>
      <c r="G7" s="223">
        <v>97</v>
      </c>
      <c r="H7" s="291">
        <v>153</v>
      </c>
      <c r="I7" s="86">
        <v>153</v>
      </c>
      <c r="J7" s="223">
        <v>95</v>
      </c>
      <c r="K7" s="86"/>
      <c r="L7" s="215"/>
      <c r="M7" s="213"/>
      <c r="N7" s="213"/>
      <c r="O7" s="214"/>
      <c r="P7" s="214"/>
      <c r="Q7" s="205"/>
      <c r="R7" s="210"/>
      <c r="S7" s="298"/>
      <c r="T7" s="207"/>
      <c r="U7" s="251"/>
      <c r="V7" s="211"/>
      <c r="W7" s="215"/>
      <c r="X7" s="206"/>
      <c r="Y7" s="206"/>
      <c r="Z7" s="206"/>
      <c r="AA7" s="206"/>
      <c r="AB7" s="206"/>
      <c r="AC7" s="205"/>
      <c r="AD7" s="205"/>
      <c r="AE7" s="211"/>
      <c r="AF7" s="205"/>
      <c r="AG7" s="205"/>
      <c r="AH7" s="205"/>
      <c r="AI7" s="251"/>
      <c r="AJ7" s="211"/>
      <c r="AK7" s="215"/>
      <c r="AL7" s="205"/>
      <c r="AM7" s="205"/>
      <c r="AN7" s="205"/>
      <c r="AO7" s="211"/>
      <c r="AP7" s="205"/>
      <c r="AQ7" s="206"/>
      <c r="AR7" s="206"/>
      <c r="AS7" s="206"/>
      <c r="AT7" s="206"/>
      <c r="AU7" s="206"/>
      <c r="AV7" s="206"/>
      <c r="AW7" s="211"/>
      <c r="AX7" s="205"/>
      <c r="AY7" s="205"/>
      <c r="AZ7" s="205"/>
      <c r="BA7" s="205"/>
      <c r="BB7" s="205"/>
      <c r="BC7" s="211"/>
      <c r="BD7" s="205"/>
      <c r="BE7" s="205"/>
      <c r="BF7" s="205"/>
      <c r="BG7" s="205"/>
      <c r="BH7" s="205"/>
      <c r="BI7" s="205"/>
      <c r="BJ7" s="206"/>
      <c r="BK7" s="211"/>
      <c r="BL7" s="205"/>
      <c r="BM7" s="206"/>
      <c r="BN7" s="211"/>
      <c r="BO7" s="205"/>
      <c r="BP7" s="205"/>
      <c r="BQ7" s="205"/>
      <c r="BR7" s="206"/>
      <c r="BS7" s="207"/>
      <c r="BT7" s="205"/>
      <c r="BU7" s="212"/>
      <c r="BV7" s="205"/>
      <c r="BW7" s="210"/>
      <c r="BX7" s="210"/>
      <c r="BY7" s="211"/>
      <c r="BZ7" s="212"/>
      <c r="CA7" s="205"/>
      <c r="CB7" s="206"/>
      <c r="CC7" s="206"/>
      <c r="CD7" s="207"/>
      <c r="CE7" s="298"/>
      <c r="CF7" s="208"/>
      <c r="CG7" s="212"/>
      <c r="CH7" s="205"/>
      <c r="CI7" s="207"/>
      <c r="CJ7" s="205"/>
      <c r="CK7" s="205"/>
      <c r="CL7" s="206"/>
      <c r="CM7" s="207"/>
      <c r="CN7" s="205"/>
      <c r="CO7" s="207"/>
      <c r="CP7" s="205"/>
      <c r="CQ7" s="207"/>
      <c r="CR7" s="214"/>
      <c r="CS7" s="205"/>
      <c r="CT7" s="215"/>
      <c r="CU7" s="213"/>
      <c r="CV7" s="214"/>
      <c r="CW7" s="205"/>
      <c r="CX7" s="205"/>
      <c r="CY7" s="205"/>
      <c r="CZ7" s="206"/>
      <c r="DA7" s="207"/>
      <c r="DB7" s="214"/>
      <c r="DC7" s="298"/>
      <c r="DD7" s="213"/>
      <c r="DE7" s="298"/>
      <c r="DF7" s="213"/>
      <c r="DG7" s="298"/>
      <c r="DH7" s="208"/>
      <c r="DI7" s="212"/>
      <c r="DJ7" s="214"/>
      <c r="DK7" s="205"/>
      <c r="DL7" s="206"/>
      <c r="DM7" s="207"/>
      <c r="DN7" s="214"/>
      <c r="DO7" s="214"/>
      <c r="DP7" s="214"/>
      <c r="DQ7" s="208"/>
      <c r="DR7" s="215"/>
      <c r="DS7" s="214"/>
      <c r="DT7" s="214"/>
      <c r="DU7" s="205"/>
      <c r="DV7" s="211"/>
      <c r="DW7" s="205"/>
      <c r="DX7" s="206"/>
      <c r="DY7" s="206"/>
      <c r="DZ7" s="206"/>
      <c r="EA7" s="206"/>
      <c r="EB7" s="206"/>
      <c r="EC7" s="206"/>
      <c r="ED7" s="206"/>
      <c r="EE7" s="206"/>
      <c r="EF7" s="206"/>
      <c r="EG7" s="206"/>
      <c r="EH7" s="211"/>
      <c r="EI7" s="33"/>
    </row>
    <row r="8" spans="1:139" s="29" customFormat="1" ht="13" x14ac:dyDescent="0.3">
      <c r="A8" s="10">
        <v>2822</v>
      </c>
      <c r="B8" s="11" t="s">
        <v>324</v>
      </c>
      <c r="C8" s="492">
        <v>666</v>
      </c>
      <c r="D8" s="95">
        <v>307</v>
      </c>
      <c r="E8" s="63">
        <f t="shared" si="0"/>
        <v>0.46096096096096095</v>
      </c>
      <c r="F8" s="330">
        <v>195</v>
      </c>
      <c r="G8" s="223">
        <v>94</v>
      </c>
      <c r="H8" s="291">
        <v>202</v>
      </c>
      <c r="I8" s="86">
        <v>164</v>
      </c>
      <c r="J8" s="223">
        <v>126</v>
      </c>
      <c r="K8" s="86"/>
      <c r="L8" s="215"/>
      <c r="M8" s="213"/>
      <c r="N8" s="213"/>
      <c r="O8" s="214"/>
      <c r="P8" s="214"/>
      <c r="Q8" s="205"/>
      <c r="R8" s="210"/>
      <c r="S8" s="298"/>
      <c r="T8" s="207"/>
      <c r="U8" s="251"/>
      <c r="V8" s="211"/>
      <c r="W8" s="215"/>
      <c r="X8" s="206"/>
      <c r="Y8" s="206"/>
      <c r="Z8" s="206"/>
      <c r="AA8" s="206"/>
      <c r="AB8" s="206"/>
      <c r="AC8" s="205"/>
      <c r="AD8" s="205"/>
      <c r="AE8" s="211"/>
      <c r="AF8" s="205"/>
      <c r="AG8" s="205"/>
      <c r="AH8" s="205"/>
      <c r="AI8" s="251"/>
      <c r="AJ8" s="211"/>
      <c r="AK8" s="215"/>
      <c r="AL8" s="205"/>
      <c r="AM8" s="205"/>
      <c r="AN8" s="205"/>
      <c r="AO8" s="211"/>
      <c r="AP8" s="205"/>
      <c r="AQ8" s="206"/>
      <c r="AR8" s="206"/>
      <c r="AS8" s="206"/>
      <c r="AT8" s="206"/>
      <c r="AU8" s="206"/>
      <c r="AV8" s="206"/>
      <c r="AW8" s="211"/>
      <c r="AX8" s="205"/>
      <c r="AY8" s="205"/>
      <c r="AZ8" s="205"/>
      <c r="BA8" s="205"/>
      <c r="BB8" s="205"/>
      <c r="BC8" s="211"/>
      <c r="BD8" s="205"/>
      <c r="BE8" s="205"/>
      <c r="BF8" s="205"/>
      <c r="BG8" s="205"/>
      <c r="BH8" s="205"/>
      <c r="BI8" s="205"/>
      <c r="BJ8" s="206"/>
      <c r="BK8" s="211"/>
      <c r="BL8" s="205"/>
      <c r="BM8" s="206"/>
      <c r="BN8" s="211"/>
      <c r="BO8" s="205"/>
      <c r="BP8" s="205"/>
      <c r="BQ8" s="205"/>
      <c r="BR8" s="206"/>
      <c r="BS8" s="207"/>
      <c r="BT8" s="205"/>
      <c r="BU8" s="212"/>
      <c r="BV8" s="205"/>
      <c r="BW8" s="210"/>
      <c r="BX8" s="210"/>
      <c r="BY8" s="211"/>
      <c r="BZ8" s="212"/>
      <c r="CA8" s="205"/>
      <c r="CB8" s="206"/>
      <c r="CC8" s="206"/>
      <c r="CD8" s="207"/>
      <c r="CE8" s="298"/>
      <c r="CF8" s="208"/>
      <c r="CG8" s="212"/>
      <c r="CH8" s="205"/>
      <c r="CI8" s="207"/>
      <c r="CJ8" s="205"/>
      <c r="CK8" s="205"/>
      <c r="CL8" s="206"/>
      <c r="CM8" s="207"/>
      <c r="CN8" s="205"/>
      <c r="CO8" s="207"/>
      <c r="CP8" s="205"/>
      <c r="CQ8" s="207"/>
      <c r="CR8" s="214"/>
      <c r="CS8" s="205"/>
      <c r="CT8" s="215"/>
      <c r="CU8" s="213"/>
      <c r="CV8" s="214"/>
      <c r="CW8" s="205"/>
      <c r="CX8" s="205"/>
      <c r="CY8" s="205"/>
      <c r="CZ8" s="206"/>
      <c r="DA8" s="207"/>
      <c r="DB8" s="214"/>
      <c r="DC8" s="298"/>
      <c r="DD8" s="213"/>
      <c r="DE8" s="298"/>
      <c r="DF8" s="213"/>
      <c r="DG8" s="298"/>
      <c r="DH8" s="208"/>
      <c r="DI8" s="212"/>
      <c r="DJ8" s="214"/>
      <c r="DK8" s="205"/>
      <c r="DL8" s="206"/>
      <c r="DM8" s="207"/>
      <c r="DN8" s="214"/>
      <c r="DO8" s="214"/>
      <c r="DP8" s="214"/>
      <c r="DQ8" s="208"/>
      <c r="DR8" s="215"/>
      <c r="DS8" s="214"/>
      <c r="DT8" s="214"/>
      <c r="DU8" s="205"/>
      <c r="DV8" s="211"/>
      <c r="DW8" s="205"/>
      <c r="DX8" s="206"/>
      <c r="DY8" s="206"/>
      <c r="DZ8" s="206"/>
      <c r="EA8" s="206"/>
      <c r="EB8" s="206"/>
      <c r="EC8" s="206"/>
      <c r="ED8" s="206"/>
      <c r="EE8" s="206"/>
      <c r="EF8" s="206"/>
      <c r="EG8" s="206"/>
      <c r="EH8" s="211"/>
      <c r="EI8" s="33"/>
    </row>
    <row r="9" spans="1:139" s="29" customFormat="1" ht="12.75" customHeight="1" x14ac:dyDescent="0.3">
      <c r="A9" s="10">
        <v>2823</v>
      </c>
      <c r="B9" s="11" t="s">
        <v>325</v>
      </c>
      <c r="C9" s="492">
        <v>1277</v>
      </c>
      <c r="D9" s="95">
        <v>442</v>
      </c>
      <c r="E9" s="63">
        <f t="shared" si="0"/>
        <v>0.346123727486296</v>
      </c>
      <c r="F9" s="330">
        <v>236</v>
      </c>
      <c r="G9" s="223">
        <v>180</v>
      </c>
      <c r="H9" s="291">
        <v>303</v>
      </c>
      <c r="I9" s="86">
        <v>228</v>
      </c>
      <c r="J9" s="223">
        <v>183</v>
      </c>
      <c r="K9" s="86"/>
      <c r="L9" s="215"/>
      <c r="M9" s="213"/>
      <c r="N9" s="213"/>
      <c r="O9" s="214"/>
      <c r="P9" s="214"/>
      <c r="Q9" s="205"/>
      <c r="R9" s="210"/>
      <c r="S9" s="298"/>
      <c r="T9" s="207"/>
      <c r="U9" s="251"/>
      <c r="V9" s="211"/>
      <c r="W9" s="215"/>
      <c r="X9" s="206"/>
      <c r="Y9" s="206"/>
      <c r="Z9" s="206"/>
      <c r="AA9" s="206"/>
      <c r="AB9" s="206"/>
      <c r="AC9" s="205"/>
      <c r="AD9" s="205"/>
      <c r="AE9" s="211"/>
      <c r="AF9" s="205"/>
      <c r="AG9" s="205"/>
      <c r="AH9" s="205"/>
      <c r="AI9" s="251"/>
      <c r="AJ9" s="211"/>
      <c r="AK9" s="215"/>
      <c r="AL9" s="205"/>
      <c r="AM9" s="205"/>
      <c r="AN9" s="205"/>
      <c r="AO9" s="211"/>
      <c r="AP9" s="205"/>
      <c r="AQ9" s="206"/>
      <c r="AR9" s="206"/>
      <c r="AS9" s="206"/>
      <c r="AT9" s="206"/>
      <c r="AU9" s="206"/>
      <c r="AV9" s="206"/>
      <c r="AW9" s="211"/>
      <c r="AX9" s="205"/>
      <c r="AY9" s="205"/>
      <c r="AZ9" s="205"/>
      <c r="BA9" s="205"/>
      <c r="BB9" s="205"/>
      <c r="BC9" s="211"/>
      <c r="BD9" s="205"/>
      <c r="BE9" s="205"/>
      <c r="BF9" s="205"/>
      <c r="BG9" s="205"/>
      <c r="BH9" s="205"/>
      <c r="BI9" s="205"/>
      <c r="BJ9" s="206"/>
      <c r="BK9" s="211"/>
      <c r="BL9" s="205"/>
      <c r="BM9" s="206"/>
      <c r="BN9" s="211"/>
      <c r="BO9" s="205"/>
      <c r="BP9" s="205"/>
      <c r="BQ9" s="205"/>
      <c r="BR9" s="206"/>
      <c r="BS9" s="207"/>
      <c r="BT9" s="205"/>
      <c r="BU9" s="212"/>
      <c r="BV9" s="205"/>
      <c r="BW9" s="210"/>
      <c r="BX9" s="210"/>
      <c r="BY9" s="211"/>
      <c r="BZ9" s="212"/>
      <c r="CA9" s="205"/>
      <c r="CB9" s="206"/>
      <c r="CC9" s="206"/>
      <c r="CD9" s="207"/>
      <c r="CE9" s="298"/>
      <c r="CF9" s="208"/>
      <c r="CG9" s="212"/>
      <c r="CH9" s="205"/>
      <c r="CI9" s="207"/>
      <c r="CJ9" s="205"/>
      <c r="CK9" s="205"/>
      <c r="CL9" s="206"/>
      <c r="CM9" s="207"/>
      <c r="CN9" s="205"/>
      <c r="CO9" s="207"/>
      <c r="CP9" s="205"/>
      <c r="CQ9" s="207"/>
      <c r="CR9" s="214"/>
      <c r="CS9" s="205"/>
      <c r="CT9" s="215"/>
      <c r="CU9" s="213"/>
      <c r="CV9" s="214"/>
      <c r="CW9" s="205"/>
      <c r="CX9" s="205"/>
      <c r="CY9" s="205"/>
      <c r="CZ9" s="206"/>
      <c r="DA9" s="207"/>
      <c r="DB9" s="214"/>
      <c r="DC9" s="298"/>
      <c r="DD9" s="213"/>
      <c r="DE9" s="298"/>
      <c r="DF9" s="213"/>
      <c r="DG9" s="298"/>
      <c r="DH9" s="208"/>
      <c r="DI9" s="212"/>
      <c r="DJ9" s="214"/>
      <c r="DK9" s="205"/>
      <c r="DL9" s="206"/>
      <c r="DM9" s="207"/>
      <c r="DN9" s="214"/>
      <c r="DO9" s="214"/>
      <c r="DP9" s="214"/>
      <c r="DQ9" s="208"/>
      <c r="DR9" s="215"/>
      <c r="DS9" s="214"/>
      <c r="DT9" s="214"/>
      <c r="DU9" s="205"/>
      <c r="DV9" s="211"/>
      <c r="DW9" s="205"/>
      <c r="DX9" s="206"/>
      <c r="DY9" s="206"/>
      <c r="DZ9" s="206"/>
      <c r="EA9" s="206"/>
      <c r="EB9" s="206"/>
      <c r="EC9" s="206"/>
      <c r="ED9" s="206"/>
      <c r="EE9" s="206"/>
      <c r="EF9" s="206"/>
      <c r="EG9" s="206"/>
      <c r="EH9" s="211"/>
      <c r="EI9" s="33"/>
    </row>
    <row r="10" spans="1:139" s="29" customFormat="1" ht="13" x14ac:dyDescent="0.3">
      <c r="A10" s="10">
        <v>2831</v>
      </c>
      <c r="B10" s="11" t="s">
        <v>326</v>
      </c>
      <c r="C10" s="492">
        <v>812</v>
      </c>
      <c r="D10" s="95">
        <v>296</v>
      </c>
      <c r="E10" s="63">
        <f t="shared" si="0"/>
        <v>0.3645320197044335</v>
      </c>
      <c r="F10" s="330">
        <v>185</v>
      </c>
      <c r="G10" s="223">
        <v>86</v>
      </c>
      <c r="H10" s="291">
        <v>190</v>
      </c>
      <c r="I10" s="224"/>
      <c r="J10" s="227"/>
      <c r="K10" s="224"/>
      <c r="L10" s="215"/>
      <c r="M10" s="213"/>
      <c r="N10" s="213"/>
      <c r="O10" s="214"/>
      <c r="P10" s="214"/>
      <c r="Q10" s="205"/>
      <c r="R10" s="210"/>
      <c r="S10" s="298"/>
      <c r="T10" s="207"/>
      <c r="U10" s="251"/>
      <c r="V10" s="211"/>
      <c r="W10" s="215"/>
      <c r="X10" s="206"/>
      <c r="Y10" s="206"/>
      <c r="Z10" s="206"/>
      <c r="AA10" s="206"/>
      <c r="AB10" s="206"/>
      <c r="AC10" s="205"/>
      <c r="AD10" s="205"/>
      <c r="AE10" s="211"/>
      <c r="AF10" s="205"/>
      <c r="AG10" s="205"/>
      <c r="AH10" s="205"/>
      <c r="AI10" s="251"/>
      <c r="AJ10" s="211"/>
      <c r="AK10" s="215"/>
      <c r="AL10" s="205"/>
      <c r="AM10" s="205"/>
      <c r="AN10" s="205"/>
      <c r="AO10" s="211"/>
      <c r="AP10" s="205"/>
      <c r="AQ10" s="206"/>
      <c r="AR10" s="206"/>
      <c r="AS10" s="206"/>
      <c r="AT10" s="206"/>
      <c r="AU10" s="206"/>
      <c r="AV10" s="206"/>
      <c r="AW10" s="211"/>
      <c r="AX10" s="205"/>
      <c r="AY10" s="205"/>
      <c r="AZ10" s="205"/>
      <c r="BA10" s="205"/>
      <c r="BB10" s="205"/>
      <c r="BC10" s="211"/>
      <c r="BD10" s="205"/>
      <c r="BE10" s="205"/>
      <c r="BF10" s="205"/>
      <c r="BG10" s="205"/>
      <c r="BH10" s="205"/>
      <c r="BI10" s="205"/>
      <c r="BJ10" s="206"/>
      <c r="BK10" s="211"/>
      <c r="BL10" s="205"/>
      <c r="BM10" s="206"/>
      <c r="BN10" s="211"/>
      <c r="BO10" s="205"/>
      <c r="BP10" s="205"/>
      <c r="BQ10" s="205"/>
      <c r="BR10" s="206"/>
      <c r="BS10" s="207"/>
      <c r="BT10" s="205"/>
      <c r="BU10" s="212"/>
      <c r="BV10" s="205"/>
      <c r="BW10" s="210"/>
      <c r="BX10" s="210"/>
      <c r="BY10" s="211"/>
      <c r="BZ10" s="212"/>
      <c r="CA10" s="205"/>
      <c r="CB10" s="206"/>
      <c r="CC10" s="206"/>
      <c r="CD10" s="207"/>
      <c r="CE10" s="298"/>
      <c r="CF10" s="208"/>
      <c r="CG10" s="212"/>
      <c r="CH10" s="205"/>
      <c r="CI10" s="207"/>
      <c r="CJ10" s="205"/>
      <c r="CK10" s="205"/>
      <c r="CL10" s="206"/>
      <c r="CM10" s="207"/>
      <c r="CN10" s="205"/>
      <c r="CO10" s="207"/>
      <c r="CP10" s="205"/>
      <c r="CQ10" s="207"/>
      <c r="CR10" s="214"/>
      <c r="CS10" s="205"/>
      <c r="CT10" s="215"/>
      <c r="CU10" s="213"/>
      <c r="CV10" s="214"/>
      <c r="CW10" s="205"/>
      <c r="CX10" s="205"/>
      <c r="CY10" s="205"/>
      <c r="CZ10" s="206"/>
      <c r="DA10" s="207"/>
      <c r="DB10" s="214"/>
      <c r="DC10" s="298"/>
      <c r="DD10" s="213"/>
      <c r="DE10" s="298"/>
      <c r="DF10" s="213"/>
      <c r="DG10" s="298"/>
      <c r="DH10" s="208"/>
      <c r="DI10" s="212"/>
      <c r="DJ10" s="214"/>
      <c r="DK10" s="205"/>
      <c r="DL10" s="206"/>
      <c r="DM10" s="207"/>
      <c r="DN10" s="214"/>
      <c r="DO10" s="214"/>
      <c r="DP10" s="214"/>
      <c r="DQ10" s="208"/>
      <c r="DR10" s="215"/>
      <c r="DS10" s="214"/>
      <c r="DT10" s="214"/>
      <c r="DU10" s="205"/>
      <c r="DV10" s="211"/>
      <c r="DW10" s="205"/>
      <c r="DX10" s="206"/>
      <c r="DY10" s="206"/>
      <c r="DZ10" s="206"/>
      <c r="EA10" s="206"/>
      <c r="EB10" s="206"/>
      <c r="EC10" s="206"/>
      <c r="ED10" s="206"/>
      <c r="EE10" s="206"/>
      <c r="EF10" s="206"/>
      <c r="EG10" s="206"/>
      <c r="EH10" s="211"/>
      <c r="EI10" s="33"/>
    </row>
    <row r="11" spans="1:139" s="29" customFormat="1" ht="12.75" customHeight="1" x14ac:dyDescent="0.3">
      <c r="A11" s="10">
        <v>2832</v>
      </c>
      <c r="B11" s="11" t="s">
        <v>327</v>
      </c>
      <c r="C11" s="492">
        <v>801</v>
      </c>
      <c r="D11" s="95">
        <v>351</v>
      </c>
      <c r="E11" s="63">
        <f t="shared" si="0"/>
        <v>0.43820224719101125</v>
      </c>
      <c r="F11" s="330">
        <v>131</v>
      </c>
      <c r="G11" s="223">
        <v>196</v>
      </c>
      <c r="H11" s="291">
        <v>203</v>
      </c>
      <c r="I11" s="205"/>
      <c r="J11" s="207"/>
      <c r="K11" s="205"/>
      <c r="L11" s="215"/>
      <c r="M11" s="213"/>
      <c r="N11" s="213"/>
      <c r="O11" s="214"/>
      <c r="P11" s="214"/>
      <c r="Q11" s="205"/>
      <c r="R11" s="210"/>
      <c r="S11" s="298"/>
      <c r="T11" s="207"/>
      <c r="U11" s="251"/>
      <c r="V11" s="211"/>
      <c r="W11" s="215"/>
      <c r="X11" s="206"/>
      <c r="Y11" s="206"/>
      <c r="Z11" s="206"/>
      <c r="AA11" s="206"/>
      <c r="AB11" s="206"/>
      <c r="AC11" s="205"/>
      <c r="AD11" s="205"/>
      <c r="AE11" s="211"/>
      <c r="AF11" s="205"/>
      <c r="AG11" s="205"/>
      <c r="AH11" s="205"/>
      <c r="AI11" s="251"/>
      <c r="AJ11" s="211"/>
      <c r="AK11" s="215"/>
      <c r="AL11" s="205"/>
      <c r="AM11" s="205"/>
      <c r="AN11" s="205"/>
      <c r="AO11" s="211"/>
      <c r="AP11" s="205"/>
      <c r="AQ11" s="206"/>
      <c r="AR11" s="206"/>
      <c r="AS11" s="206"/>
      <c r="AT11" s="206"/>
      <c r="AU11" s="206"/>
      <c r="AV11" s="206"/>
      <c r="AW11" s="211"/>
      <c r="AX11" s="205"/>
      <c r="AY11" s="205"/>
      <c r="AZ11" s="205"/>
      <c r="BA11" s="205"/>
      <c r="BB11" s="205"/>
      <c r="BC11" s="211"/>
      <c r="BD11" s="205"/>
      <c r="BE11" s="205"/>
      <c r="BF11" s="205"/>
      <c r="BG11" s="205"/>
      <c r="BH11" s="205"/>
      <c r="BI11" s="205"/>
      <c r="BJ11" s="206"/>
      <c r="BK11" s="211"/>
      <c r="BL11" s="205"/>
      <c r="BM11" s="206"/>
      <c r="BN11" s="211"/>
      <c r="BO11" s="205"/>
      <c r="BP11" s="205"/>
      <c r="BQ11" s="205"/>
      <c r="BR11" s="206"/>
      <c r="BS11" s="207"/>
      <c r="BT11" s="205"/>
      <c r="BU11" s="212"/>
      <c r="BV11" s="205"/>
      <c r="BW11" s="210"/>
      <c r="BX11" s="210"/>
      <c r="BY11" s="211"/>
      <c r="BZ11" s="212"/>
      <c r="CA11" s="205"/>
      <c r="CB11" s="206"/>
      <c r="CC11" s="206"/>
      <c r="CD11" s="207"/>
      <c r="CE11" s="298"/>
      <c r="CF11" s="208"/>
      <c r="CG11" s="212"/>
      <c r="CH11" s="205"/>
      <c r="CI11" s="207"/>
      <c r="CJ11" s="205"/>
      <c r="CK11" s="205"/>
      <c r="CL11" s="206"/>
      <c r="CM11" s="207"/>
      <c r="CN11" s="205"/>
      <c r="CO11" s="207"/>
      <c r="CP11" s="205"/>
      <c r="CQ11" s="207"/>
      <c r="CR11" s="214"/>
      <c r="CS11" s="205"/>
      <c r="CT11" s="215"/>
      <c r="CU11" s="213"/>
      <c r="CV11" s="214"/>
      <c r="CW11" s="205"/>
      <c r="CX11" s="205"/>
      <c r="CY11" s="205"/>
      <c r="CZ11" s="206"/>
      <c r="DA11" s="207"/>
      <c r="DB11" s="214"/>
      <c r="DC11" s="298"/>
      <c r="DD11" s="213"/>
      <c r="DE11" s="298"/>
      <c r="DF11" s="213"/>
      <c r="DG11" s="298"/>
      <c r="DH11" s="208"/>
      <c r="DI11" s="212"/>
      <c r="DJ11" s="214"/>
      <c r="DK11" s="205"/>
      <c r="DL11" s="206"/>
      <c r="DM11" s="207"/>
      <c r="DN11" s="214"/>
      <c r="DO11" s="214"/>
      <c r="DP11" s="214"/>
      <c r="DQ11" s="208"/>
      <c r="DR11" s="215"/>
      <c r="DS11" s="214"/>
      <c r="DT11" s="214"/>
      <c r="DU11" s="205"/>
      <c r="DV11" s="211"/>
      <c r="DW11" s="205"/>
      <c r="DX11" s="206"/>
      <c r="DY11" s="206"/>
      <c r="DZ11" s="206"/>
      <c r="EA11" s="206"/>
      <c r="EB11" s="206"/>
      <c r="EC11" s="206"/>
      <c r="ED11" s="206"/>
      <c r="EE11" s="206"/>
      <c r="EF11" s="206"/>
      <c r="EG11" s="206"/>
      <c r="EH11" s="211"/>
      <c r="EI11" s="33"/>
    </row>
    <row r="12" spans="1:139" s="29" customFormat="1" ht="13" x14ac:dyDescent="0.3">
      <c r="A12" s="10">
        <v>2841</v>
      </c>
      <c r="B12" s="11" t="s">
        <v>328</v>
      </c>
      <c r="C12" s="492">
        <v>1020</v>
      </c>
      <c r="D12" s="95">
        <v>242</v>
      </c>
      <c r="E12" s="63">
        <f t="shared" si="0"/>
        <v>0.2372549019607843</v>
      </c>
      <c r="F12" s="330">
        <v>106</v>
      </c>
      <c r="G12" s="223">
        <v>109</v>
      </c>
      <c r="H12" s="291">
        <v>157</v>
      </c>
      <c r="I12" s="205"/>
      <c r="J12" s="207"/>
      <c r="K12" s="205">
        <v>163</v>
      </c>
      <c r="L12" s="215"/>
      <c r="M12" s="213"/>
      <c r="N12" s="213"/>
      <c r="O12" s="214"/>
      <c r="P12" s="214"/>
      <c r="Q12" s="205"/>
      <c r="R12" s="210"/>
      <c r="S12" s="298"/>
      <c r="T12" s="207"/>
      <c r="U12" s="251"/>
      <c r="V12" s="211"/>
      <c r="W12" s="215"/>
      <c r="X12" s="206"/>
      <c r="Y12" s="206"/>
      <c r="Z12" s="206"/>
      <c r="AA12" s="206"/>
      <c r="AB12" s="206"/>
      <c r="AC12" s="205"/>
      <c r="AD12" s="205"/>
      <c r="AE12" s="211"/>
      <c r="AF12" s="205"/>
      <c r="AG12" s="205"/>
      <c r="AH12" s="205"/>
      <c r="AI12" s="251"/>
      <c r="AJ12" s="211"/>
      <c r="AK12" s="215"/>
      <c r="AL12" s="205"/>
      <c r="AM12" s="205"/>
      <c r="AN12" s="205"/>
      <c r="AO12" s="211"/>
      <c r="AP12" s="205"/>
      <c r="AQ12" s="206"/>
      <c r="AR12" s="206"/>
      <c r="AS12" s="206"/>
      <c r="AT12" s="206"/>
      <c r="AU12" s="206"/>
      <c r="AV12" s="206"/>
      <c r="AW12" s="211"/>
      <c r="AX12" s="205"/>
      <c r="AY12" s="205"/>
      <c r="AZ12" s="205"/>
      <c r="BA12" s="205"/>
      <c r="BB12" s="205"/>
      <c r="BC12" s="211"/>
      <c r="BD12" s="205"/>
      <c r="BE12" s="205"/>
      <c r="BF12" s="205"/>
      <c r="BG12" s="205"/>
      <c r="BH12" s="205"/>
      <c r="BI12" s="205"/>
      <c r="BJ12" s="206"/>
      <c r="BK12" s="211"/>
      <c r="BL12" s="205"/>
      <c r="BM12" s="206"/>
      <c r="BN12" s="211"/>
      <c r="BO12" s="205"/>
      <c r="BP12" s="205"/>
      <c r="BQ12" s="205"/>
      <c r="BR12" s="206"/>
      <c r="BS12" s="207"/>
      <c r="BT12" s="205"/>
      <c r="BU12" s="212"/>
      <c r="BV12" s="205"/>
      <c r="BW12" s="210"/>
      <c r="BX12" s="210"/>
      <c r="BY12" s="211"/>
      <c r="BZ12" s="212"/>
      <c r="CA12" s="205"/>
      <c r="CB12" s="206"/>
      <c r="CC12" s="206"/>
      <c r="CD12" s="207"/>
      <c r="CE12" s="298"/>
      <c r="CF12" s="208"/>
      <c r="CG12" s="212"/>
      <c r="CH12" s="205"/>
      <c r="CI12" s="207"/>
      <c r="CJ12" s="205"/>
      <c r="CK12" s="205"/>
      <c r="CL12" s="206"/>
      <c r="CM12" s="207"/>
      <c r="CN12" s="205"/>
      <c r="CO12" s="207"/>
      <c r="CP12" s="205"/>
      <c r="CQ12" s="207"/>
      <c r="CR12" s="214"/>
      <c r="CS12" s="205"/>
      <c r="CT12" s="215"/>
      <c r="CU12" s="213"/>
      <c r="CV12" s="214"/>
      <c r="CW12" s="205"/>
      <c r="CX12" s="205"/>
      <c r="CY12" s="205"/>
      <c r="CZ12" s="206"/>
      <c r="DA12" s="207"/>
      <c r="DB12" s="214"/>
      <c r="DC12" s="298"/>
      <c r="DD12" s="213"/>
      <c r="DE12" s="298"/>
      <c r="DF12" s="213"/>
      <c r="DG12" s="298"/>
      <c r="DH12" s="208"/>
      <c r="DI12" s="212"/>
      <c r="DJ12" s="214"/>
      <c r="DK12" s="205"/>
      <c r="DL12" s="206"/>
      <c r="DM12" s="207"/>
      <c r="DN12" s="214"/>
      <c r="DO12" s="214"/>
      <c r="DP12" s="214"/>
      <c r="DQ12" s="208"/>
      <c r="DR12" s="215"/>
      <c r="DS12" s="214"/>
      <c r="DT12" s="214"/>
      <c r="DU12" s="205"/>
      <c r="DV12" s="211"/>
      <c r="DW12" s="205"/>
      <c r="DX12" s="206"/>
      <c r="DY12" s="206"/>
      <c r="DZ12" s="206"/>
      <c r="EA12" s="206"/>
      <c r="EB12" s="206"/>
      <c r="EC12" s="206"/>
      <c r="ED12" s="206"/>
      <c r="EE12" s="206"/>
      <c r="EF12" s="206"/>
      <c r="EG12" s="206"/>
      <c r="EH12" s="211"/>
      <c r="EI12" s="33"/>
    </row>
    <row r="13" spans="1:139" s="29" customFormat="1" ht="12.75" customHeight="1" x14ac:dyDescent="0.3">
      <c r="A13" s="10">
        <v>2842</v>
      </c>
      <c r="B13" s="11" t="s">
        <v>780</v>
      </c>
      <c r="C13" s="492">
        <v>969</v>
      </c>
      <c r="D13" s="95">
        <v>406</v>
      </c>
      <c r="E13" s="63">
        <f t="shared" si="0"/>
        <v>0.41898864809081526</v>
      </c>
      <c r="F13" s="330">
        <v>206</v>
      </c>
      <c r="G13" s="223">
        <v>177</v>
      </c>
      <c r="H13" s="291">
        <v>276</v>
      </c>
      <c r="I13" s="205"/>
      <c r="J13" s="207"/>
      <c r="K13" s="205">
        <v>262</v>
      </c>
      <c r="L13" s="215"/>
      <c r="M13" s="213"/>
      <c r="N13" s="213"/>
      <c r="O13" s="214"/>
      <c r="P13" s="214"/>
      <c r="Q13" s="205"/>
      <c r="R13" s="210"/>
      <c r="S13" s="298"/>
      <c r="T13" s="207"/>
      <c r="U13" s="251"/>
      <c r="V13" s="211"/>
      <c r="W13" s="215"/>
      <c r="X13" s="206"/>
      <c r="Y13" s="206"/>
      <c r="Z13" s="206"/>
      <c r="AA13" s="206"/>
      <c r="AB13" s="206"/>
      <c r="AC13" s="205"/>
      <c r="AD13" s="205"/>
      <c r="AE13" s="211"/>
      <c r="AF13" s="205"/>
      <c r="AG13" s="205"/>
      <c r="AH13" s="205"/>
      <c r="AI13" s="251"/>
      <c r="AJ13" s="211"/>
      <c r="AK13" s="215"/>
      <c r="AL13" s="205"/>
      <c r="AM13" s="205"/>
      <c r="AN13" s="205"/>
      <c r="AO13" s="211"/>
      <c r="AP13" s="205"/>
      <c r="AQ13" s="206"/>
      <c r="AR13" s="206"/>
      <c r="AS13" s="206"/>
      <c r="AT13" s="206"/>
      <c r="AU13" s="206"/>
      <c r="AV13" s="206"/>
      <c r="AW13" s="211"/>
      <c r="AX13" s="205"/>
      <c r="AY13" s="205"/>
      <c r="AZ13" s="205"/>
      <c r="BA13" s="205"/>
      <c r="BB13" s="205"/>
      <c r="BC13" s="211"/>
      <c r="BD13" s="205"/>
      <c r="BE13" s="205"/>
      <c r="BF13" s="205"/>
      <c r="BG13" s="205"/>
      <c r="BH13" s="205"/>
      <c r="BI13" s="205"/>
      <c r="BJ13" s="206"/>
      <c r="BK13" s="211"/>
      <c r="BL13" s="205"/>
      <c r="BM13" s="206"/>
      <c r="BN13" s="211"/>
      <c r="BO13" s="205"/>
      <c r="BP13" s="205"/>
      <c r="BQ13" s="205"/>
      <c r="BR13" s="206"/>
      <c r="BS13" s="207"/>
      <c r="BT13" s="205"/>
      <c r="BU13" s="212"/>
      <c r="BV13" s="205"/>
      <c r="BW13" s="210"/>
      <c r="BX13" s="210"/>
      <c r="BY13" s="211"/>
      <c r="BZ13" s="212"/>
      <c r="CA13" s="205"/>
      <c r="CB13" s="206"/>
      <c r="CC13" s="206"/>
      <c r="CD13" s="207"/>
      <c r="CE13" s="298"/>
      <c r="CF13" s="208"/>
      <c r="CG13" s="212"/>
      <c r="CH13" s="205"/>
      <c r="CI13" s="207"/>
      <c r="CJ13" s="205"/>
      <c r="CK13" s="205"/>
      <c r="CL13" s="206"/>
      <c r="CM13" s="207"/>
      <c r="CN13" s="205"/>
      <c r="CO13" s="207"/>
      <c r="CP13" s="205"/>
      <c r="CQ13" s="207"/>
      <c r="CR13" s="214"/>
      <c r="CS13" s="205"/>
      <c r="CT13" s="215"/>
      <c r="CU13" s="213"/>
      <c r="CV13" s="214"/>
      <c r="CW13" s="205"/>
      <c r="CX13" s="205"/>
      <c r="CY13" s="205"/>
      <c r="CZ13" s="206"/>
      <c r="DA13" s="207"/>
      <c r="DB13" s="214"/>
      <c r="DC13" s="298"/>
      <c r="DD13" s="213"/>
      <c r="DE13" s="298"/>
      <c r="DF13" s="213"/>
      <c r="DG13" s="298"/>
      <c r="DH13" s="208"/>
      <c r="DI13" s="212"/>
      <c r="DJ13" s="214"/>
      <c r="DK13" s="205"/>
      <c r="DL13" s="206"/>
      <c r="DM13" s="207"/>
      <c r="DN13" s="214"/>
      <c r="DO13" s="214"/>
      <c r="DP13" s="214"/>
      <c r="DQ13" s="208"/>
      <c r="DR13" s="215"/>
      <c r="DS13" s="214"/>
      <c r="DT13" s="214"/>
      <c r="DU13" s="205"/>
      <c r="DV13" s="211"/>
      <c r="DW13" s="205"/>
      <c r="DX13" s="206"/>
      <c r="DY13" s="206"/>
      <c r="DZ13" s="206"/>
      <c r="EA13" s="206"/>
      <c r="EB13" s="206"/>
      <c r="EC13" s="206"/>
      <c r="ED13" s="206"/>
      <c r="EE13" s="206"/>
      <c r="EF13" s="206"/>
      <c r="EG13" s="206"/>
      <c r="EH13" s="211"/>
      <c r="EI13" s="33"/>
    </row>
    <row r="14" spans="1:139" s="29" customFormat="1" ht="13" x14ac:dyDescent="0.3">
      <c r="A14" s="10">
        <v>2851</v>
      </c>
      <c r="B14" s="11" t="s">
        <v>329</v>
      </c>
      <c r="C14" s="492">
        <v>1064</v>
      </c>
      <c r="D14" s="95">
        <v>468</v>
      </c>
      <c r="E14" s="63">
        <f t="shared" si="0"/>
        <v>0.43984962406015038</v>
      </c>
      <c r="F14" s="330">
        <v>275</v>
      </c>
      <c r="G14" s="223">
        <v>166</v>
      </c>
      <c r="H14" s="291">
        <v>323</v>
      </c>
      <c r="I14" s="205"/>
      <c r="J14" s="207"/>
      <c r="K14" s="205"/>
      <c r="L14" s="215"/>
      <c r="M14" s="213"/>
      <c r="N14" s="213"/>
      <c r="O14" s="214"/>
      <c r="P14" s="214"/>
      <c r="Q14" s="205"/>
      <c r="R14" s="210"/>
      <c r="S14" s="298"/>
      <c r="T14" s="207"/>
      <c r="U14" s="251"/>
      <c r="V14" s="211"/>
      <c r="W14" s="215"/>
      <c r="X14" s="206"/>
      <c r="Y14" s="206"/>
      <c r="Z14" s="206"/>
      <c r="AA14" s="206"/>
      <c r="AB14" s="206"/>
      <c r="AC14" s="205"/>
      <c r="AD14" s="205"/>
      <c r="AE14" s="211"/>
      <c r="AF14" s="205"/>
      <c r="AG14" s="205"/>
      <c r="AH14" s="205"/>
      <c r="AI14" s="251"/>
      <c r="AJ14" s="211"/>
      <c r="AK14" s="215"/>
      <c r="AL14" s="205"/>
      <c r="AM14" s="205"/>
      <c r="AN14" s="205"/>
      <c r="AO14" s="211"/>
      <c r="AP14" s="205"/>
      <c r="AQ14" s="206"/>
      <c r="AR14" s="206"/>
      <c r="AS14" s="206"/>
      <c r="AT14" s="206"/>
      <c r="AU14" s="206"/>
      <c r="AV14" s="206"/>
      <c r="AW14" s="211"/>
      <c r="AX14" s="205"/>
      <c r="AY14" s="205"/>
      <c r="AZ14" s="205"/>
      <c r="BA14" s="205"/>
      <c r="BB14" s="205"/>
      <c r="BC14" s="211"/>
      <c r="BD14" s="205"/>
      <c r="BE14" s="205"/>
      <c r="BF14" s="205"/>
      <c r="BG14" s="205"/>
      <c r="BH14" s="205"/>
      <c r="BI14" s="205"/>
      <c r="BJ14" s="206"/>
      <c r="BK14" s="211"/>
      <c r="BL14" s="205"/>
      <c r="BM14" s="206"/>
      <c r="BN14" s="211"/>
      <c r="BO14" s="205"/>
      <c r="BP14" s="205"/>
      <c r="BQ14" s="205"/>
      <c r="BR14" s="206"/>
      <c r="BS14" s="207"/>
      <c r="BT14" s="205"/>
      <c r="BU14" s="212"/>
      <c r="BV14" s="205"/>
      <c r="BW14" s="210"/>
      <c r="BX14" s="210"/>
      <c r="BY14" s="211"/>
      <c r="BZ14" s="212"/>
      <c r="CA14" s="205"/>
      <c r="CB14" s="206"/>
      <c r="CC14" s="206"/>
      <c r="CD14" s="207"/>
      <c r="CE14" s="298"/>
      <c r="CF14" s="208"/>
      <c r="CG14" s="212"/>
      <c r="CH14" s="205"/>
      <c r="CI14" s="207"/>
      <c r="CJ14" s="205"/>
      <c r="CK14" s="205"/>
      <c r="CL14" s="206"/>
      <c r="CM14" s="207"/>
      <c r="CN14" s="205"/>
      <c r="CO14" s="207"/>
      <c r="CP14" s="205"/>
      <c r="CQ14" s="207"/>
      <c r="CR14" s="214"/>
      <c r="CS14" s="205"/>
      <c r="CT14" s="215"/>
      <c r="CU14" s="213"/>
      <c r="CV14" s="214"/>
      <c r="CW14" s="205"/>
      <c r="CX14" s="205"/>
      <c r="CY14" s="205"/>
      <c r="CZ14" s="206"/>
      <c r="DA14" s="207"/>
      <c r="DB14" s="214"/>
      <c r="DC14" s="298"/>
      <c r="DD14" s="213"/>
      <c r="DE14" s="298"/>
      <c r="DF14" s="213"/>
      <c r="DG14" s="298"/>
      <c r="DH14" s="208"/>
      <c r="DI14" s="212"/>
      <c r="DJ14" s="214"/>
      <c r="DK14" s="205"/>
      <c r="DL14" s="206"/>
      <c r="DM14" s="207"/>
      <c r="DN14" s="214"/>
      <c r="DO14" s="214"/>
      <c r="DP14" s="214"/>
      <c r="DQ14" s="208"/>
      <c r="DR14" s="215"/>
      <c r="DS14" s="214"/>
      <c r="DT14" s="214"/>
      <c r="DU14" s="205"/>
      <c r="DV14" s="211"/>
      <c r="DW14" s="205"/>
      <c r="DX14" s="206"/>
      <c r="DY14" s="206"/>
      <c r="DZ14" s="206"/>
      <c r="EA14" s="206"/>
      <c r="EB14" s="206"/>
      <c r="EC14" s="206"/>
      <c r="ED14" s="206"/>
      <c r="EE14" s="206"/>
      <c r="EF14" s="206"/>
      <c r="EG14" s="206"/>
      <c r="EH14" s="211"/>
      <c r="EI14" s="33"/>
    </row>
    <row r="15" spans="1:139" s="29" customFormat="1" ht="12.75" customHeight="1" x14ac:dyDescent="0.3">
      <c r="A15" s="10">
        <v>2852</v>
      </c>
      <c r="B15" s="11" t="s">
        <v>330</v>
      </c>
      <c r="C15" s="492">
        <v>860</v>
      </c>
      <c r="D15" s="95">
        <v>286</v>
      </c>
      <c r="E15" s="63">
        <f t="shared" si="0"/>
        <v>0.33255813953488372</v>
      </c>
      <c r="F15" s="330">
        <v>156</v>
      </c>
      <c r="G15" s="227">
        <v>99</v>
      </c>
      <c r="H15" s="193">
        <v>189</v>
      </c>
      <c r="I15" s="205"/>
      <c r="J15" s="207"/>
      <c r="K15" s="205"/>
      <c r="L15" s="115"/>
      <c r="M15" s="153"/>
      <c r="N15" s="153"/>
      <c r="O15" s="291"/>
      <c r="P15" s="291"/>
      <c r="Q15" s="86"/>
      <c r="R15" s="98"/>
      <c r="S15" s="142"/>
      <c r="T15" s="207"/>
      <c r="U15" s="251"/>
      <c r="V15" s="211"/>
      <c r="W15" s="215"/>
      <c r="X15" s="206"/>
      <c r="Y15" s="206"/>
      <c r="Z15" s="206"/>
      <c r="AA15" s="206"/>
      <c r="AB15" s="206"/>
      <c r="AC15" s="205"/>
      <c r="AD15" s="205"/>
      <c r="AE15" s="211"/>
      <c r="AF15" s="205"/>
      <c r="AG15" s="205"/>
      <c r="AH15" s="205"/>
      <c r="AI15" s="251"/>
      <c r="AJ15" s="211"/>
      <c r="AK15" s="215"/>
      <c r="AL15" s="205"/>
      <c r="AM15" s="205"/>
      <c r="AN15" s="205"/>
      <c r="AO15" s="211"/>
      <c r="AP15" s="205"/>
      <c r="AQ15" s="206"/>
      <c r="AR15" s="206"/>
      <c r="AS15" s="206"/>
      <c r="AT15" s="206"/>
      <c r="AU15" s="206"/>
      <c r="AV15" s="206"/>
      <c r="AW15" s="211"/>
      <c r="AX15" s="205"/>
      <c r="AY15" s="205"/>
      <c r="AZ15" s="205"/>
      <c r="BA15" s="205"/>
      <c r="BB15" s="205"/>
      <c r="BC15" s="211"/>
      <c r="BD15" s="205"/>
      <c r="BE15" s="205"/>
      <c r="BF15" s="205"/>
      <c r="BG15" s="205"/>
      <c r="BH15" s="205"/>
      <c r="BI15" s="205"/>
      <c r="BJ15" s="206"/>
      <c r="BK15" s="211"/>
      <c r="BL15" s="205"/>
      <c r="BM15" s="206"/>
      <c r="BN15" s="211"/>
      <c r="BO15" s="205"/>
      <c r="BP15" s="205"/>
      <c r="BQ15" s="205"/>
      <c r="BR15" s="206"/>
      <c r="BS15" s="207"/>
      <c r="BT15" s="205"/>
      <c r="BU15" s="212"/>
      <c r="BV15" s="205"/>
      <c r="BW15" s="210"/>
      <c r="BX15" s="210"/>
      <c r="BY15" s="211"/>
      <c r="BZ15" s="212"/>
      <c r="CA15" s="205"/>
      <c r="CB15" s="206"/>
      <c r="CC15" s="206"/>
      <c r="CD15" s="207"/>
      <c r="CE15" s="298"/>
      <c r="CF15" s="208"/>
      <c r="CG15" s="212"/>
      <c r="CH15" s="205"/>
      <c r="CI15" s="207"/>
      <c r="CJ15" s="205"/>
      <c r="CK15" s="205"/>
      <c r="CL15" s="206"/>
      <c r="CM15" s="207"/>
      <c r="CN15" s="205"/>
      <c r="CO15" s="207"/>
      <c r="CP15" s="205"/>
      <c r="CQ15" s="207"/>
      <c r="CR15" s="214"/>
      <c r="CS15" s="205"/>
      <c r="CT15" s="215"/>
      <c r="CU15" s="213"/>
      <c r="CV15" s="214"/>
      <c r="CW15" s="205"/>
      <c r="CX15" s="205"/>
      <c r="CY15" s="205"/>
      <c r="CZ15" s="206"/>
      <c r="DA15" s="207"/>
      <c r="DB15" s="214"/>
      <c r="DC15" s="298"/>
      <c r="DD15" s="213"/>
      <c r="DE15" s="298"/>
      <c r="DF15" s="213"/>
      <c r="DG15" s="298"/>
      <c r="DH15" s="208"/>
      <c r="DI15" s="212"/>
      <c r="DJ15" s="214"/>
      <c r="DK15" s="205"/>
      <c r="DL15" s="206"/>
      <c r="DM15" s="207"/>
      <c r="DN15" s="214"/>
      <c r="DO15" s="214"/>
      <c r="DP15" s="214"/>
      <c r="DQ15" s="208"/>
      <c r="DR15" s="215"/>
      <c r="DS15" s="214"/>
      <c r="DT15" s="214"/>
      <c r="DU15" s="205"/>
      <c r="DV15" s="211"/>
      <c r="DW15" s="205"/>
      <c r="DX15" s="206"/>
      <c r="DY15" s="206"/>
      <c r="DZ15" s="206"/>
      <c r="EA15" s="206"/>
      <c r="EB15" s="206"/>
      <c r="EC15" s="206"/>
      <c r="ED15" s="206"/>
      <c r="EE15" s="206"/>
      <c r="EF15" s="206"/>
      <c r="EG15" s="206"/>
      <c r="EH15" s="211"/>
      <c r="EI15" s="33"/>
    </row>
    <row r="16" spans="1:139" s="29" customFormat="1" ht="13" x14ac:dyDescent="0.3">
      <c r="A16" s="10">
        <v>2911</v>
      </c>
      <c r="B16" s="11" t="s">
        <v>331</v>
      </c>
      <c r="C16" s="492">
        <v>1471</v>
      </c>
      <c r="D16" s="95">
        <v>268</v>
      </c>
      <c r="E16" s="63">
        <f t="shared" si="0"/>
        <v>0.18218898708361658</v>
      </c>
      <c r="F16" s="290"/>
      <c r="G16" s="227"/>
      <c r="H16" s="193"/>
      <c r="I16" s="205"/>
      <c r="J16" s="207"/>
      <c r="K16" s="205"/>
      <c r="L16" s="115">
        <v>124</v>
      </c>
      <c r="M16" s="153">
        <v>138</v>
      </c>
      <c r="N16" s="153">
        <v>145</v>
      </c>
      <c r="O16" s="291">
        <v>117</v>
      </c>
      <c r="P16" s="291">
        <v>177</v>
      </c>
      <c r="Q16" s="205"/>
      <c r="R16" s="210"/>
      <c r="S16" s="298"/>
      <c r="T16" s="99"/>
      <c r="U16" s="94"/>
      <c r="V16" s="87"/>
      <c r="W16" s="215"/>
      <c r="X16" s="206"/>
      <c r="Y16" s="206"/>
      <c r="Z16" s="206"/>
      <c r="AA16" s="206"/>
      <c r="AB16" s="206"/>
      <c r="AC16" s="205"/>
      <c r="AD16" s="205"/>
      <c r="AE16" s="211"/>
      <c r="AF16" s="205"/>
      <c r="AG16" s="205"/>
      <c r="AH16" s="205"/>
      <c r="AI16" s="251"/>
      <c r="AJ16" s="211"/>
      <c r="AK16" s="215"/>
      <c r="AL16" s="205"/>
      <c r="AM16" s="205"/>
      <c r="AN16" s="205"/>
      <c r="AO16" s="211"/>
      <c r="AP16" s="205"/>
      <c r="AQ16" s="206"/>
      <c r="AR16" s="206"/>
      <c r="AS16" s="206"/>
      <c r="AT16" s="206"/>
      <c r="AU16" s="206"/>
      <c r="AV16" s="206"/>
      <c r="AW16" s="211"/>
      <c r="AX16" s="205"/>
      <c r="AY16" s="205"/>
      <c r="AZ16" s="205"/>
      <c r="BA16" s="205"/>
      <c r="BB16" s="205"/>
      <c r="BC16" s="211"/>
      <c r="BD16" s="205"/>
      <c r="BE16" s="205"/>
      <c r="BF16" s="205"/>
      <c r="BG16" s="205"/>
      <c r="BH16" s="205"/>
      <c r="BI16" s="205"/>
      <c r="BJ16" s="206"/>
      <c r="BK16" s="211"/>
      <c r="BL16" s="205"/>
      <c r="BM16" s="206"/>
      <c r="BN16" s="211"/>
      <c r="BO16" s="205"/>
      <c r="BP16" s="205"/>
      <c r="BQ16" s="205"/>
      <c r="BR16" s="206"/>
      <c r="BS16" s="207"/>
      <c r="BT16" s="205"/>
      <c r="BU16" s="212"/>
      <c r="BV16" s="205"/>
      <c r="BW16" s="210"/>
      <c r="BX16" s="210"/>
      <c r="BY16" s="211"/>
      <c r="BZ16" s="212"/>
      <c r="CA16" s="205"/>
      <c r="CB16" s="206"/>
      <c r="CC16" s="206"/>
      <c r="CD16" s="207"/>
      <c r="CE16" s="298"/>
      <c r="CF16" s="208"/>
      <c r="CG16" s="212"/>
      <c r="CH16" s="205"/>
      <c r="CI16" s="207"/>
      <c r="CJ16" s="205"/>
      <c r="CK16" s="205"/>
      <c r="CL16" s="206"/>
      <c r="CM16" s="207"/>
      <c r="CN16" s="205"/>
      <c r="CO16" s="207"/>
      <c r="CP16" s="205"/>
      <c r="CQ16" s="207"/>
      <c r="CR16" s="214"/>
      <c r="CS16" s="205"/>
      <c r="CT16" s="215"/>
      <c r="CU16" s="213"/>
      <c r="CV16" s="214"/>
      <c r="CW16" s="205"/>
      <c r="CX16" s="205"/>
      <c r="CY16" s="205"/>
      <c r="CZ16" s="206"/>
      <c r="DA16" s="207"/>
      <c r="DB16" s="214"/>
      <c r="DC16" s="298"/>
      <c r="DD16" s="213"/>
      <c r="DE16" s="298"/>
      <c r="DF16" s="213"/>
      <c r="DG16" s="298"/>
      <c r="DH16" s="208"/>
      <c r="DI16" s="212"/>
      <c r="DJ16" s="214"/>
      <c r="DK16" s="205"/>
      <c r="DL16" s="206"/>
      <c r="DM16" s="207"/>
      <c r="DN16" s="214"/>
      <c r="DO16" s="214"/>
      <c r="DP16" s="214"/>
      <c r="DQ16" s="208"/>
      <c r="DR16" s="215"/>
      <c r="DS16" s="214"/>
      <c r="DT16" s="214"/>
      <c r="DU16" s="205"/>
      <c r="DV16" s="211"/>
      <c r="DW16" s="205"/>
      <c r="DX16" s="206"/>
      <c r="DY16" s="206"/>
      <c r="DZ16" s="206"/>
      <c r="EA16" s="206"/>
      <c r="EB16" s="206"/>
      <c r="EC16" s="206"/>
      <c r="ED16" s="206"/>
      <c r="EE16" s="206"/>
      <c r="EF16" s="206"/>
      <c r="EG16" s="206"/>
      <c r="EH16" s="211"/>
      <c r="EI16" s="33"/>
    </row>
    <row r="17" spans="1:139" s="29" customFormat="1" ht="12.75" customHeight="1" x14ac:dyDescent="0.3">
      <c r="A17" s="10">
        <v>2921</v>
      </c>
      <c r="B17" s="11" t="s">
        <v>332</v>
      </c>
      <c r="C17" s="492">
        <v>1451</v>
      </c>
      <c r="D17" s="95">
        <v>280</v>
      </c>
      <c r="E17" s="63">
        <f t="shared" si="0"/>
        <v>0.19297036526533426</v>
      </c>
      <c r="F17" s="290"/>
      <c r="G17" s="292"/>
      <c r="H17" s="473"/>
      <c r="I17" s="205"/>
      <c r="J17" s="207"/>
      <c r="K17" s="205"/>
      <c r="L17" s="115">
        <v>142</v>
      </c>
      <c r="M17" s="153">
        <v>136</v>
      </c>
      <c r="N17" s="153">
        <v>156</v>
      </c>
      <c r="O17" s="291">
        <v>120</v>
      </c>
      <c r="P17" s="291"/>
      <c r="Q17" s="224">
        <v>135</v>
      </c>
      <c r="R17" s="293">
        <v>141</v>
      </c>
      <c r="S17" s="439"/>
      <c r="T17" s="207"/>
      <c r="U17" s="251"/>
      <c r="V17" s="211"/>
      <c r="W17" s="215"/>
      <c r="X17" s="206"/>
      <c r="Y17" s="206"/>
      <c r="Z17" s="206"/>
      <c r="AA17" s="206"/>
      <c r="AB17" s="206"/>
      <c r="AC17" s="205"/>
      <c r="AD17" s="205"/>
      <c r="AE17" s="211"/>
      <c r="AF17" s="205"/>
      <c r="AG17" s="205"/>
      <c r="AH17" s="205"/>
      <c r="AI17" s="251"/>
      <c r="AJ17" s="211"/>
      <c r="AK17" s="215"/>
      <c r="AL17" s="205"/>
      <c r="AM17" s="205"/>
      <c r="AN17" s="205"/>
      <c r="AO17" s="211"/>
      <c r="AP17" s="205"/>
      <c r="AQ17" s="206"/>
      <c r="AR17" s="206"/>
      <c r="AS17" s="206"/>
      <c r="AT17" s="206"/>
      <c r="AU17" s="206"/>
      <c r="AV17" s="206"/>
      <c r="AW17" s="211"/>
      <c r="AX17" s="205"/>
      <c r="AY17" s="205"/>
      <c r="AZ17" s="205"/>
      <c r="BA17" s="205"/>
      <c r="BB17" s="205"/>
      <c r="BC17" s="211"/>
      <c r="BD17" s="205"/>
      <c r="BE17" s="205"/>
      <c r="BF17" s="205"/>
      <c r="BG17" s="205"/>
      <c r="BH17" s="205"/>
      <c r="BI17" s="205"/>
      <c r="BJ17" s="206"/>
      <c r="BK17" s="211"/>
      <c r="BL17" s="205"/>
      <c r="BM17" s="206"/>
      <c r="BN17" s="211"/>
      <c r="BO17" s="205"/>
      <c r="BP17" s="205"/>
      <c r="BQ17" s="205"/>
      <c r="BR17" s="206"/>
      <c r="BS17" s="207"/>
      <c r="BT17" s="205"/>
      <c r="BU17" s="212"/>
      <c r="BV17" s="205"/>
      <c r="BW17" s="210"/>
      <c r="BX17" s="210"/>
      <c r="BY17" s="211"/>
      <c r="BZ17" s="212"/>
      <c r="CA17" s="205"/>
      <c r="CB17" s="206"/>
      <c r="CC17" s="206"/>
      <c r="CD17" s="207"/>
      <c r="CE17" s="298"/>
      <c r="CF17" s="208"/>
      <c r="CG17" s="212"/>
      <c r="CH17" s="205"/>
      <c r="CI17" s="207"/>
      <c r="CJ17" s="205"/>
      <c r="CK17" s="205"/>
      <c r="CL17" s="206"/>
      <c r="CM17" s="207"/>
      <c r="CN17" s="205"/>
      <c r="CO17" s="207"/>
      <c r="CP17" s="205"/>
      <c r="CQ17" s="207"/>
      <c r="CR17" s="214"/>
      <c r="CS17" s="205"/>
      <c r="CT17" s="215"/>
      <c r="CU17" s="213"/>
      <c r="CV17" s="214"/>
      <c r="CW17" s="205"/>
      <c r="CX17" s="205"/>
      <c r="CY17" s="205"/>
      <c r="CZ17" s="206"/>
      <c r="DA17" s="207"/>
      <c r="DB17" s="214"/>
      <c r="DC17" s="298"/>
      <c r="DD17" s="213"/>
      <c r="DE17" s="298"/>
      <c r="DF17" s="213"/>
      <c r="DG17" s="298"/>
      <c r="DH17" s="208"/>
      <c r="DI17" s="212"/>
      <c r="DJ17" s="214"/>
      <c r="DK17" s="205"/>
      <c r="DL17" s="206"/>
      <c r="DM17" s="207"/>
      <c r="DN17" s="214"/>
      <c r="DO17" s="214"/>
      <c r="DP17" s="214"/>
      <c r="DQ17" s="208"/>
      <c r="DR17" s="215"/>
      <c r="DS17" s="214"/>
      <c r="DT17" s="214"/>
      <c r="DU17" s="205"/>
      <c r="DV17" s="211"/>
      <c r="DW17" s="205"/>
      <c r="DX17" s="206"/>
      <c r="DY17" s="206"/>
      <c r="DZ17" s="206"/>
      <c r="EA17" s="206"/>
      <c r="EB17" s="206"/>
      <c r="EC17" s="206"/>
      <c r="ED17" s="206"/>
      <c r="EE17" s="206"/>
      <c r="EF17" s="206"/>
      <c r="EG17" s="206"/>
      <c r="EH17" s="211"/>
      <c r="EI17" s="33"/>
    </row>
    <row r="18" spans="1:139" s="29" customFormat="1" ht="13" x14ac:dyDescent="0.3">
      <c r="A18" s="10">
        <v>2931</v>
      </c>
      <c r="B18" s="11" t="s">
        <v>333</v>
      </c>
      <c r="C18" s="492">
        <v>1358</v>
      </c>
      <c r="D18" s="95">
        <v>234</v>
      </c>
      <c r="E18" s="63">
        <f t="shared" si="0"/>
        <v>0.17231222385861561</v>
      </c>
      <c r="F18" s="290"/>
      <c r="G18" s="292"/>
      <c r="H18" s="473"/>
      <c r="I18" s="205"/>
      <c r="J18" s="207"/>
      <c r="K18" s="205"/>
      <c r="L18" s="115">
        <v>103</v>
      </c>
      <c r="M18" s="153">
        <v>121</v>
      </c>
      <c r="N18" s="153">
        <v>124</v>
      </c>
      <c r="O18" s="291">
        <v>100</v>
      </c>
      <c r="P18" s="291"/>
      <c r="Q18" s="224"/>
      <c r="R18" s="293"/>
      <c r="S18" s="439">
        <v>99</v>
      </c>
      <c r="T18" s="207">
        <v>133</v>
      </c>
      <c r="U18" s="251"/>
      <c r="V18" s="211"/>
      <c r="W18" s="215"/>
      <c r="X18" s="206"/>
      <c r="Y18" s="206"/>
      <c r="Z18" s="206"/>
      <c r="AA18" s="206"/>
      <c r="AB18" s="206"/>
      <c r="AC18" s="205"/>
      <c r="AD18" s="205"/>
      <c r="AE18" s="211"/>
      <c r="AF18" s="205"/>
      <c r="AG18" s="205"/>
      <c r="AH18" s="205"/>
      <c r="AI18" s="251"/>
      <c r="AJ18" s="211"/>
      <c r="AK18" s="215"/>
      <c r="AL18" s="205"/>
      <c r="AM18" s="205"/>
      <c r="AN18" s="205"/>
      <c r="AO18" s="211"/>
      <c r="AP18" s="205"/>
      <c r="AQ18" s="206"/>
      <c r="AR18" s="206"/>
      <c r="AS18" s="206"/>
      <c r="AT18" s="206"/>
      <c r="AU18" s="206"/>
      <c r="AV18" s="206"/>
      <c r="AW18" s="211"/>
      <c r="AX18" s="205"/>
      <c r="AY18" s="205"/>
      <c r="AZ18" s="205"/>
      <c r="BA18" s="205"/>
      <c r="BB18" s="205"/>
      <c r="BC18" s="211"/>
      <c r="BD18" s="205"/>
      <c r="BE18" s="205"/>
      <c r="BF18" s="205"/>
      <c r="BG18" s="205"/>
      <c r="BH18" s="205"/>
      <c r="BI18" s="205"/>
      <c r="BJ18" s="206"/>
      <c r="BK18" s="211"/>
      <c r="BL18" s="205"/>
      <c r="BM18" s="206"/>
      <c r="BN18" s="211"/>
      <c r="BO18" s="205"/>
      <c r="BP18" s="205"/>
      <c r="BQ18" s="205"/>
      <c r="BR18" s="206"/>
      <c r="BS18" s="207"/>
      <c r="BT18" s="205"/>
      <c r="BU18" s="212"/>
      <c r="BV18" s="205"/>
      <c r="BW18" s="210"/>
      <c r="BX18" s="210"/>
      <c r="BY18" s="211"/>
      <c r="BZ18" s="212"/>
      <c r="CA18" s="205"/>
      <c r="CB18" s="206"/>
      <c r="CC18" s="206"/>
      <c r="CD18" s="207"/>
      <c r="CE18" s="298"/>
      <c r="CF18" s="208"/>
      <c r="CG18" s="212"/>
      <c r="CH18" s="205"/>
      <c r="CI18" s="207"/>
      <c r="CJ18" s="205"/>
      <c r="CK18" s="205"/>
      <c r="CL18" s="206"/>
      <c r="CM18" s="207"/>
      <c r="CN18" s="205"/>
      <c r="CO18" s="207"/>
      <c r="CP18" s="205"/>
      <c r="CQ18" s="207"/>
      <c r="CR18" s="214"/>
      <c r="CS18" s="205"/>
      <c r="CT18" s="215"/>
      <c r="CU18" s="213"/>
      <c r="CV18" s="214"/>
      <c r="CW18" s="205"/>
      <c r="CX18" s="205"/>
      <c r="CY18" s="205"/>
      <c r="CZ18" s="206"/>
      <c r="DA18" s="207"/>
      <c r="DB18" s="214"/>
      <c r="DC18" s="298"/>
      <c r="DD18" s="213"/>
      <c r="DE18" s="298"/>
      <c r="DF18" s="213"/>
      <c r="DG18" s="298"/>
      <c r="DH18" s="208"/>
      <c r="DI18" s="212"/>
      <c r="DJ18" s="214"/>
      <c r="DK18" s="205"/>
      <c r="DL18" s="206"/>
      <c r="DM18" s="207"/>
      <c r="DN18" s="214"/>
      <c r="DO18" s="214"/>
      <c r="DP18" s="214"/>
      <c r="DQ18" s="208"/>
      <c r="DR18" s="215"/>
      <c r="DS18" s="214"/>
      <c r="DT18" s="214"/>
      <c r="DU18" s="205"/>
      <c r="DV18" s="211"/>
      <c r="DW18" s="205"/>
      <c r="DX18" s="206"/>
      <c r="DY18" s="206"/>
      <c r="DZ18" s="206"/>
      <c r="EA18" s="206"/>
      <c r="EB18" s="206"/>
      <c r="EC18" s="206"/>
      <c r="ED18" s="206"/>
      <c r="EE18" s="206"/>
      <c r="EF18" s="206"/>
      <c r="EG18" s="206"/>
      <c r="EH18" s="211"/>
      <c r="EI18" s="33"/>
    </row>
    <row r="19" spans="1:139" s="29" customFormat="1" ht="12.75" customHeight="1" x14ac:dyDescent="0.3">
      <c r="A19" s="10">
        <v>2941</v>
      </c>
      <c r="B19" s="11" t="s">
        <v>334</v>
      </c>
      <c r="C19" s="492">
        <v>1441</v>
      </c>
      <c r="D19" s="95">
        <v>330</v>
      </c>
      <c r="E19" s="63">
        <f t="shared" si="0"/>
        <v>0.22900763358778625</v>
      </c>
      <c r="F19" s="290"/>
      <c r="G19" s="292"/>
      <c r="H19" s="473"/>
      <c r="I19" s="205"/>
      <c r="J19" s="207"/>
      <c r="K19" s="205"/>
      <c r="L19" s="294">
        <v>169</v>
      </c>
      <c r="M19" s="435">
        <v>147</v>
      </c>
      <c r="N19" s="435">
        <v>138</v>
      </c>
      <c r="O19" s="193">
        <v>175</v>
      </c>
      <c r="P19" s="193"/>
      <c r="Q19" s="205"/>
      <c r="R19" s="210"/>
      <c r="S19" s="298"/>
      <c r="T19" s="227"/>
      <c r="U19" s="443">
        <v>154</v>
      </c>
      <c r="V19" s="229">
        <v>160</v>
      </c>
      <c r="W19" s="222"/>
      <c r="X19" s="95"/>
      <c r="Y19" s="95"/>
      <c r="Z19" s="95"/>
      <c r="AA19" s="95"/>
      <c r="AB19" s="95"/>
      <c r="AC19" s="86"/>
      <c r="AD19" s="86"/>
      <c r="AE19" s="211"/>
      <c r="AF19" s="205"/>
      <c r="AG19" s="205"/>
      <c r="AH19" s="205"/>
      <c r="AI19" s="251"/>
      <c r="AJ19" s="211"/>
      <c r="AK19" s="215"/>
      <c r="AL19" s="205"/>
      <c r="AM19" s="205"/>
      <c r="AN19" s="205"/>
      <c r="AO19" s="211"/>
      <c r="AP19" s="205"/>
      <c r="AQ19" s="206"/>
      <c r="AR19" s="206"/>
      <c r="AS19" s="206"/>
      <c r="AT19" s="206"/>
      <c r="AU19" s="206"/>
      <c r="AV19" s="206"/>
      <c r="AW19" s="211"/>
      <c r="AX19" s="205"/>
      <c r="AY19" s="205"/>
      <c r="AZ19" s="205"/>
      <c r="BA19" s="205"/>
      <c r="BB19" s="205"/>
      <c r="BC19" s="211"/>
      <c r="BD19" s="205"/>
      <c r="BE19" s="205"/>
      <c r="BF19" s="205"/>
      <c r="BG19" s="205"/>
      <c r="BH19" s="205"/>
      <c r="BI19" s="205"/>
      <c r="BJ19" s="206"/>
      <c r="BK19" s="211"/>
      <c r="BL19" s="205"/>
      <c r="BM19" s="206"/>
      <c r="BN19" s="211"/>
      <c r="BO19" s="205"/>
      <c r="BP19" s="205"/>
      <c r="BQ19" s="205"/>
      <c r="BR19" s="206"/>
      <c r="BS19" s="207"/>
      <c r="BT19" s="205"/>
      <c r="BU19" s="212"/>
      <c r="BV19" s="205"/>
      <c r="BW19" s="210"/>
      <c r="BX19" s="210"/>
      <c r="BY19" s="211"/>
      <c r="BZ19" s="212"/>
      <c r="CA19" s="205"/>
      <c r="CB19" s="206"/>
      <c r="CC19" s="206"/>
      <c r="CD19" s="207"/>
      <c r="CE19" s="298"/>
      <c r="CF19" s="208"/>
      <c r="CG19" s="212"/>
      <c r="CH19" s="205"/>
      <c r="CI19" s="207"/>
      <c r="CJ19" s="205"/>
      <c r="CK19" s="205"/>
      <c r="CL19" s="206"/>
      <c r="CM19" s="207"/>
      <c r="CN19" s="205"/>
      <c r="CO19" s="207"/>
      <c r="CP19" s="205"/>
      <c r="CQ19" s="207"/>
      <c r="CR19" s="214"/>
      <c r="CS19" s="205"/>
      <c r="CT19" s="215"/>
      <c r="CU19" s="213"/>
      <c r="CV19" s="214"/>
      <c r="CW19" s="205"/>
      <c r="CX19" s="205"/>
      <c r="CY19" s="205"/>
      <c r="CZ19" s="206"/>
      <c r="DA19" s="207"/>
      <c r="DB19" s="214"/>
      <c r="DC19" s="298"/>
      <c r="DD19" s="213"/>
      <c r="DE19" s="298"/>
      <c r="DF19" s="213"/>
      <c r="DG19" s="298"/>
      <c r="DH19" s="208"/>
      <c r="DI19" s="212"/>
      <c r="DJ19" s="214"/>
      <c r="DK19" s="205"/>
      <c r="DL19" s="206"/>
      <c r="DM19" s="207"/>
      <c r="DN19" s="214"/>
      <c r="DO19" s="214"/>
      <c r="DP19" s="214"/>
      <c r="DQ19" s="208"/>
      <c r="DR19" s="215"/>
      <c r="DS19" s="214"/>
      <c r="DT19" s="214"/>
      <c r="DU19" s="205"/>
      <c r="DV19" s="211"/>
      <c r="DW19" s="205"/>
      <c r="DX19" s="206"/>
      <c r="DY19" s="206"/>
      <c r="DZ19" s="206"/>
      <c r="EA19" s="206"/>
      <c r="EB19" s="206"/>
      <c r="EC19" s="206"/>
      <c r="ED19" s="206"/>
      <c r="EE19" s="206"/>
      <c r="EF19" s="206"/>
      <c r="EG19" s="206"/>
      <c r="EH19" s="211"/>
      <c r="EI19" s="33"/>
    </row>
    <row r="20" spans="1:139" s="29" customFormat="1" ht="13" x14ac:dyDescent="0.3">
      <c r="A20" s="10">
        <v>3111</v>
      </c>
      <c r="B20" s="11" t="s">
        <v>335</v>
      </c>
      <c r="C20" s="492">
        <v>985</v>
      </c>
      <c r="D20" s="95">
        <v>250</v>
      </c>
      <c r="E20" s="63">
        <f t="shared" si="0"/>
        <v>0.25380710659898476</v>
      </c>
      <c r="F20" s="290"/>
      <c r="G20" s="292"/>
      <c r="H20" s="473"/>
      <c r="I20" s="205"/>
      <c r="J20" s="207"/>
      <c r="K20" s="205"/>
      <c r="L20" s="294"/>
      <c r="M20" s="435"/>
      <c r="N20" s="435"/>
      <c r="O20" s="193"/>
      <c r="P20" s="193"/>
      <c r="Q20" s="205"/>
      <c r="R20" s="210"/>
      <c r="S20" s="298"/>
      <c r="T20" s="227"/>
      <c r="U20" s="443"/>
      <c r="V20" s="229"/>
      <c r="W20" s="222">
        <v>143</v>
      </c>
      <c r="X20" s="95">
        <v>103</v>
      </c>
      <c r="Y20" s="95">
        <v>128</v>
      </c>
      <c r="Z20" s="95">
        <v>119</v>
      </c>
      <c r="AA20" s="95">
        <v>119</v>
      </c>
      <c r="AB20" s="95">
        <v>116</v>
      </c>
      <c r="AC20" s="86">
        <v>96</v>
      </c>
      <c r="AD20" s="86">
        <v>54</v>
      </c>
      <c r="AE20" s="211">
        <v>75</v>
      </c>
      <c r="AF20" s="205"/>
      <c r="AG20" s="205"/>
      <c r="AH20" s="205"/>
      <c r="AI20" s="251"/>
      <c r="AJ20" s="211"/>
      <c r="AK20" s="215"/>
      <c r="AL20" s="205"/>
      <c r="AM20" s="205"/>
      <c r="AN20" s="205"/>
      <c r="AO20" s="211"/>
      <c r="AP20" s="205"/>
      <c r="AQ20" s="206"/>
      <c r="AR20" s="206"/>
      <c r="AS20" s="206"/>
      <c r="AT20" s="206"/>
      <c r="AU20" s="206"/>
      <c r="AV20" s="206"/>
      <c r="AW20" s="211"/>
      <c r="AX20" s="205"/>
      <c r="AY20" s="205"/>
      <c r="AZ20" s="205"/>
      <c r="BA20" s="205"/>
      <c r="BB20" s="205"/>
      <c r="BC20" s="211"/>
      <c r="BD20" s="205"/>
      <c r="BE20" s="205"/>
      <c r="BF20" s="205"/>
      <c r="BG20" s="205"/>
      <c r="BH20" s="205"/>
      <c r="BI20" s="205"/>
      <c r="BJ20" s="206"/>
      <c r="BK20" s="211"/>
      <c r="BL20" s="205"/>
      <c r="BM20" s="206"/>
      <c r="BN20" s="211"/>
      <c r="BO20" s="205"/>
      <c r="BP20" s="205"/>
      <c r="BQ20" s="205"/>
      <c r="BR20" s="206"/>
      <c r="BS20" s="207"/>
      <c r="BT20" s="205"/>
      <c r="BU20" s="212"/>
      <c r="BV20" s="205"/>
      <c r="BW20" s="210"/>
      <c r="BX20" s="210"/>
      <c r="BY20" s="211"/>
      <c r="BZ20" s="212"/>
      <c r="CA20" s="205"/>
      <c r="CB20" s="206"/>
      <c r="CC20" s="206"/>
      <c r="CD20" s="207"/>
      <c r="CE20" s="298"/>
      <c r="CF20" s="208"/>
      <c r="CG20" s="212"/>
      <c r="CH20" s="205"/>
      <c r="CI20" s="207"/>
      <c r="CJ20" s="205"/>
      <c r="CK20" s="205"/>
      <c r="CL20" s="206"/>
      <c r="CM20" s="207"/>
      <c r="CN20" s="205"/>
      <c r="CO20" s="207"/>
      <c r="CP20" s="205"/>
      <c r="CQ20" s="207"/>
      <c r="CR20" s="214"/>
      <c r="CS20" s="205"/>
      <c r="CT20" s="215"/>
      <c r="CU20" s="213"/>
      <c r="CV20" s="214"/>
      <c r="CW20" s="205"/>
      <c r="CX20" s="205"/>
      <c r="CY20" s="205"/>
      <c r="CZ20" s="206"/>
      <c r="DA20" s="207"/>
      <c r="DB20" s="214"/>
      <c r="DC20" s="298"/>
      <c r="DD20" s="213"/>
      <c r="DE20" s="298"/>
      <c r="DF20" s="213"/>
      <c r="DG20" s="298"/>
      <c r="DH20" s="208"/>
      <c r="DI20" s="212"/>
      <c r="DJ20" s="214"/>
      <c r="DK20" s="205"/>
      <c r="DL20" s="206"/>
      <c r="DM20" s="207"/>
      <c r="DN20" s="214"/>
      <c r="DO20" s="214"/>
      <c r="DP20" s="214"/>
      <c r="DQ20" s="208"/>
      <c r="DR20" s="215"/>
      <c r="DS20" s="214"/>
      <c r="DT20" s="214"/>
      <c r="DU20" s="205"/>
      <c r="DV20" s="211"/>
      <c r="DW20" s="205"/>
      <c r="DX20" s="206"/>
      <c r="DY20" s="206"/>
      <c r="DZ20" s="206"/>
      <c r="EA20" s="206"/>
      <c r="EB20" s="206"/>
      <c r="EC20" s="206"/>
      <c r="ED20" s="206"/>
      <c r="EE20" s="206"/>
      <c r="EF20" s="206"/>
      <c r="EG20" s="206"/>
      <c r="EH20" s="211"/>
      <c r="EI20" s="33"/>
    </row>
    <row r="21" spans="1:139" s="29" customFormat="1" ht="12.75" customHeight="1" x14ac:dyDescent="0.3">
      <c r="A21" s="10">
        <v>3121</v>
      </c>
      <c r="B21" s="11" t="s">
        <v>336</v>
      </c>
      <c r="C21" s="492">
        <v>946</v>
      </c>
      <c r="D21" s="95">
        <v>316</v>
      </c>
      <c r="E21" s="63">
        <f t="shared" si="0"/>
        <v>0.33403805496828753</v>
      </c>
      <c r="F21" s="290"/>
      <c r="G21" s="292"/>
      <c r="H21" s="473"/>
      <c r="I21" s="205"/>
      <c r="J21" s="207"/>
      <c r="K21" s="205"/>
      <c r="L21" s="294"/>
      <c r="M21" s="435"/>
      <c r="N21" s="435"/>
      <c r="O21" s="193"/>
      <c r="P21" s="193"/>
      <c r="Q21" s="205"/>
      <c r="R21" s="210"/>
      <c r="S21" s="298"/>
      <c r="T21" s="207"/>
      <c r="U21" s="251"/>
      <c r="V21" s="211"/>
      <c r="W21" s="222">
        <v>139</v>
      </c>
      <c r="X21" s="95">
        <v>154</v>
      </c>
      <c r="Y21" s="95">
        <v>154</v>
      </c>
      <c r="Z21" s="95">
        <v>167</v>
      </c>
      <c r="AA21" s="95">
        <v>158</v>
      </c>
      <c r="AB21" s="95">
        <v>138</v>
      </c>
      <c r="AC21" s="86">
        <v>125</v>
      </c>
      <c r="AD21" s="86">
        <v>73</v>
      </c>
      <c r="AE21" s="211">
        <v>72</v>
      </c>
      <c r="AF21" s="205"/>
      <c r="AG21" s="205"/>
      <c r="AH21" s="205"/>
      <c r="AI21" s="251"/>
      <c r="AJ21" s="211"/>
      <c r="AK21" s="215"/>
      <c r="AL21" s="205"/>
      <c r="AM21" s="205"/>
      <c r="AN21" s="205"/>
      <c r="AO21" s="211"/>
      <c r="AP21" s="205"/>
      <c r="AQ21" s="206"/>
      <c r="AR21" s="206"/>
      <c r="AS21" s="206"/>
      <c r="AT21" s="206"/>
      <c r="AU21" s="206"/>
      <c r="AV21" s="206"/>
      <c r="AW21" s="211"/>
      <c r="AX21" s="205"/>
      <c r="AY21" s="205"/>
      <c r="AZ21" s="205"/>
      <c r="BA21" s="205"/>
      <c r="BB21" s="205"/>
      <c r="BC21" s="211"/>
      <c r="BD21" s="205"/>
      <c r="BE21" s="205"/>
      <c r="BF21" s="205"/>
      <c r="BG21" s="205"/>
      <c r="BH21" s="205"/>
      <c r="BI21" s="205"/>
      <c r="BJ21" s="206"/>
      <c r="BK21" s="211"/>
      <c r="BL21" s="205"/>
      <c r="BM21" s="206"/>
      <c r="BN21" s="211"/>
      <c r="BO21" s="205"/>
      <c r="BP21" s="205"/>
      <c r="BQ21" s="205"/>
      <c r="BR21" s="206"/>
      <c r="BS21" s="207"/>
      <c r="BT21" s="205"/>
      <c r="BU21" s="212"/>
      <c r="BV21" s="205"/>
      <c r="BW21" s="210"/>
      <c r="BX21" s="210"/>
      <c r="BY21" s="211"/>
      <c r="BZ21" s="212"/>
      <c r="CA21" s="205"/>
      <c r="CB21" s="206"/>
      <c r="CC21" s="206"/>
      <c r="CD21" s="207"/>
      <c r="CE21" s="298"/>
      <c r="CF21" s="208"/>
      <c r="CG21" s="212"/>
      <c r="CH21" s="205"/>
      <c r="CI21" s="207"/>
      <c r="CJ21" s="205"/>
      <c r="CK21" s="205"/>
      <c r="CL21" s="206"/>
      <c r="CM21" s="207"/>
      <c r="CN21" s="205"/>
      <c r="CO21" s="207"/>
      <c r="CP21" s="205"/>
      <c r="CQ21" s="207"/>
      <c r="CR21" s="214"/>
      <c r="CS21" s="205"/>
      <c r="CT21" s="215"/>
      <c r="CU21" s="213"/>
      <c r="CV21" s="214"/>
      <c r="CW21" s="205"/>
      <c r="CX21" s="205"/>
      <c r="CY21" s="205"/>
      <c r="CZ21" s="206"/>
      <c r="DA21" s="207"/>
      <c r="DB21" s="214"/>
      <c r="DC21" s="298"/>
      <c r="DD21" s="213"/>
      <c r="DE21" s="298"/>
      <c r="DF21" s="213"/>
      <c r="DG21" s="298"/>
      <c r="DH21" s="208"/>
      <c r="DI21" s="212"/>
      <c r="DJ21" s="214"/>
      <c r="DK21" s="205"/>
      <c r="DL21" s="206"/>
      <c r="DM21" s="207"/>
      <c r="DN21" s="214"/>
      <c r="DO21" s="214"/>
      <c r="DP21" s="214"/>
      <c r="DQ21" s="208"/>
      <c r="DR21" s="215"/>
      <c r="DS21" s="214"/>
      <c r="DT21" s="214"/>
      <c r="DU21" s="205"/>
      <c r="DV21" s="211"/>
      <c r="DW21" s="205"/>
      <c r="DX21" s="206"/>
      <c r="DY21" s="206"/>
      <c r="DZ21" s="206"/>
      <c r="EA21" s="206"/>
      <c r="EB21" s="206"/>
      <c r="EC21" s="206"/>
      <c r="ED21" s="206"/>
      <c r="EE21" s="206"/>
      <c r="EF21" s="206"/>
      <c r="EG21" s="206"/>
      <c r="EH21" s="211"/>
      <c r="EI21" s="33"/>
    </row>
    <row r="22" spans="1:139" s="29" customFormat="1" ht="13" x14ac:dyDescent="0.3">
      <c r="A22" s="10">
        <v>3131</v>
      </c>
      <c r="B22" s="11" t="s">
        <v>337</v>
      </c>
      <c r="C22" s="492">
        <v>911</v>
      </c>
      <c r="D22" s="95">
        <v>246</v>
      </c>
      <c r="E22" s="63">
        <f t="shared" si="0"/>
        <v>0.27003293084522501</v>
      </c>
      <c r="F22" s="290"/>
      <c r="G22" s="292"/>
      <c r="H22" s="473"/>
      <c r="I22" s="205"/>
      <c r="J22" s="207"/>
      <c r="K22" s="205"/>
      <c r="L22" s="294"/>
      <c r="M22" s="435"/>
      <c r="N22" s="435"/>
      <c r="O22" s="193"/>
      <c r="P22" s="193"/>
      <c r="Q22" s="205"/>
      <c r="R22" s="210"/>
      <c r="S22" s="298"/>
      <c r="T22" s="207"/>
      <c r="U22" s="251"/>
      <c r="V22" s="211"/>
      <c r="W22" s="222">
        <v>133</v>
      </c>
      <c r="X22" s="95">
        <v>99</v>
      </c>
      <c r="Y22" s="95">
        <v>150</v>
      </c>
      <c r="Z22" s="95">
        <v>110</v>
      </c>
      <c r="AA22" s="95">
        <v>81</v>
      </c>
      <c r="AB22" s="95">
        <v>106</v>
      </c>
      <c r="AC22" s="86">
        <v>103</v>
      </c>
      <c r="AD22" s="86">
        <v>33</v>
      </c>
      <c r="AE22" s="211">
        <v>52</v>
      </c>
      <c r="AF22" s="205"/>
      <c r="AG22" s="205"/>
      <c r="AH22" s="205"/>
      <c r="AI22" s="251"/>
      <c r="AJ22" s="211"/>
      <c r="AK22" s="215"/>
      <c r="AL22" s="205"/>
      <c r="AM22" s="205"/>
      <c r="AN22" s="205"/>
      <c r="AO22" s="211"/>
      <c r="AP22" s="205"/>
      <c r="AQ22" s="206"/>
      <c r="AR22" s="206"/>
      <c r="AS22" s="206"/>
      <c r="AT22" s="206"/>
      <c r="AU22" s="206"/>
      <c r="AV22" s="206"/>
      <c r="AW22" s="211"/>
      <c r="AX22" s="205"/>
      <c r="AY22" s="205"/>
      <c r="AZ22" s="205"/>
      <c r="BA22" s="205"/>
      <c r="BB22" s="205"/>
      <c r="BC22" s="211"/>
      <c r="BD22" s="205"/>
      <c r="BE22" s="205"/>
      <c r="BF22" s="205"/>
      <c r="BG22" s="205"/>
      <c r="BH22" s="205"/>
      <c r="BI22" s="205"/>
      <c r="BJ22" s="206"/>
      <c r="BK22" s="211"/>
      <c r="BL22" s="205"/>
      <c r="BM22" s="206"/>
      <c r="BN22" s="211"/>
      <c r="BO22" s="205"/>
      <c r="BP22" s="205"/>
      <c r="BQ22" s="205"/>
      <c r="BR22" s="206"/>
      <c r="BS22" s="207"/>
      <c r="BT22" s="205"/>
      <c r="BU22" s="212"/>
      <c r="BV22" s="205"/>
      <c r="BW22" s="210"/>
      <c r="BX22" s="210"/>
      <c r="BY22" s="211"/>
      <c r="BZ22" s="212"/>
      <c r="CA22" s="205"/>
      <c r="CB22" s="206"/>
      <c r="CC22" s="206"/>
      <c r="CD22" s="207"/>
      <c r="CE22" s="298"/>
      <c r="CF22" s="208"/>
      <c r="CG22" s="212"/>
      <c r="CH22" s="205"/>
      <c r="CI22" s="207"/>
      <c r="CJ22" s="205"/>
      <c r="CK22" s="205"/>
      <c r="CL22" s="206"/>
      <c r="CM22" s="207"/>
      <c r="CN22" s="205"/>
      <c r="CO22" s="207"/>
      <c r="CP22" s="205"/>
      <c r="CQ22" s="207"/>
      <c r="CR22" s="214"/>
      <c r="CS22" s="205"/>
      <c r="CT22" s="215"/>
      <c r="CU22" s="213"/>
      <c r="CV22" s="214"/>
      <c r="CW22" s="205"/>
      <c r="CX22" s="205"/>
      <c r="CY22" s="205"/>
      <c r="CZ22" s="206"/>
      <c r="DA22" s="207"/>
      <c r="DB22" s="214"/>
      <c r="DC22" s="298"/>
      <c r="DD22" s="213"/>
      <c r="DE22" s="298"/>
      <c r="DF22" s="213"/>
      <c r="DG22" s="298"/>
      <c r="DH22" s="208"/>
      <c r="DI22" s="212"/>
      <c r="DJ22" s="214"/>
      <c r="DK22" s="205"/>
      <c r="DL22" s="206"/>
      <c r="DM22" s="207"/>
      <c r="DN22" s="214"/>
      <c r="DO22" s="214"/>
      <c r="DP22" s="214"/>
      <c r="DQ22" s="208"/>
      <c r="DR22" s="215"/>
      <c r="DS22" s="214"/>
      <c r="DT22" s="214"/>
      <c r="DU22" s="205"/>
      <c r="DV22" s="211"/>
      <c r="DW22" s="205"/>
      <c r="DX22" s="206"/>
      <c r="DY22" s="206"/>
      <c r="DZ22" s="206"/>
      <c r="EA22" s="206"/>
      <c r="EB22" s="206"/>
      <c r="EC22" s="206"/>
      <c r="ED22" s="206"/>
      <c r="EE22" s="206"/>
      <c r="EF22" s="206"/>
      <c r="EG22" s="206"/>
      <c r="EH22" s="211"/>
      <c r="EI22" s="33"/>
    </row>
    <row r="23" spans="1:139" s="29" customFormat="1" ht="12.75" customHeight="1" x14ac:dyDescent="0.3">
      <c r="A23" s="10">
        <v>3141</v>
      </c>
      <c r="B23" s="11" t="s">
        <v>338</v>
      </c>
      <c r="C23" s="492">
        <v>1089</v>
      </c>
      <c r="D23" s="95">
        <v>322</v>
      </c>
      <c r="E23" s="63">
        <f t="shared" si="0"/>
        <v>0.29568411386593207</v>
      </c>
      <c r="F23" s="290"/>
      <c r="G23" s="292"/>
      <c r="H23" s="473"/>
      <c r="I23" s="205"/>
      <c r="J23" s="207"/>
      <c r="K23" s="205"/>
      <c r="L23" s="294"/>
      <c r="M23" s="435"/>
      <c r="N23" s="435"/>
      <c r="O23" s="193"/>
      <c r="P23" s="193"/>
      <c r="Q23" s="205"/>
      <c r="R23" s="210"/>
      <c r="S23" s="298"/>
      <c r="T23" s="207"/>
      <c r="U23" s="251"/>
      <c r="V23" s="211"/>
      <c r="W23" s="215">
        <v>169</v>
      </c>
      <c r="X23" s="206">
        <v>140</v>
      </c>
      <c r="Y23" s="206">
        <v>144</v>
      </c>
      <c r="Z23" s="206">
        <v>184</v>
      </c>
      <c r="AA23" s="206">
        <v>155</v>
      </c>
      <c r="AB23" s="206">
        <v>147</v>
      </c>
      <c r="AC23" s="205">
        <v>153</v>
      </c>
      <c r="AD23" s="205">
        <v>47</v>
      </c>
      <c r="AE23" s="211">
        <v>103</v>
      </c>
      <c r="AF23" s="86"/>
      <c r="AG23" s="86"/>
      <c r="AH23" s="86"/>
      <c r="AI23" s="94"/>
      <c r="AJ23" s="87"/>
      <c r="AK23" s="215"/>
      <c r="AL23" s="205"/>
      <c r="AM23" s="205"/>
      <c r="AN23" s="205"/>
      <c r="AO23" s="211"/>
      <c r="AP23" s="205"/>
      <c r="AQ23" s="206"/>
      <c r="AR23" s="206"/>
      <c r="AS23" s="206"/>
      <c r="AT23" s="206"/>
      <c r="AU23" s="206"/>
      <c r="AV23" s="206"/>
      <c r="AW23" s="211"/>
      <c r="AX23" s="205"/>
      <c r="AY23" s="205"/>
      <c r="AZ23" s="205"/>
      <c r="BA23" s="205"/>
      <c r="BB23" s="205"/>
      <c r="BC23" s="211"/>
      <c r="BD23" s="205"/>
      <c r="BE23" s="205"/>
      <c r="BF23" s="205"/>
      <c r="BG23" s="205"/>
      <c r="BH23" s="205"/>
      <c r="BI23" s="205"/>
      <c r="BJ23" s="206"/>
      <c r="BK23" s="211"/>
      <c r="BL23" s="205"/>
      <c r="BM23" s="206"/>
      <c r="BN23" s="211"/>
      <c r="BO23" s="205"/>
      <c r="BP23" s="205"/>
      <c r="BQ23" s="205"/>
      <c r="BR23" s="206"/>
      <c r="BS23" s="207"/>
      <c r="BT23" s="205"/>
      <c r="BU23" s="212"/>
      <c r="BV23" s="205"/>
      <c r="BW23" s="210"/>
      <c r="BX23" s="210"/>
      <c r="BY23" s="211"/>
      <c r="BZ23" s="212"/>
      <c r="CA23" s="205"/>
      <c r="CB23" s="206"/>
      <c r="CC23" s="206"/>
      <c r="CD23" s="207"/>
      <c r="CE23" s="298"/>
      <c r="CF23" s="208"/>
      <c r="CG23" s="212"/>
      <c r="CH23" s="205"/>
      <c r="CI23" s="207"/>
      <c r="CJ23" s="205"/>
      <c r="CK23" s="205"/>
      <c r="CL23" s="206"/>
      <c r="CM23" s="207"/>
      <c r="CN23" s="205"/>
      <c r="CO23" s="207"/>
      <c r="CP23" s="205"/>
      <c r="CQ23" s="207"/>
      <c r="CR23" s="214"/>
      <c r="CS23" s="205"/>
      <c r="CT23" s="215"/>
      <c r="CU23" s="213"/>
      <c r="CV23" s="214"/>
      <c r="CW23" s="205"/>
      <c r="CX23" s="205"/>
      <c r="CY23" s="205"/>
      <c r="CZ23" s="206"/>
      <c r="DA23" s="207"/>
      <c r="DB23" s="214"/>
      <c r="DC23" s="298"/>
      <c r="DD23" s="213"/>
      <c r="DE23" s="298"/>
      <c r="DF23" s="213"/>
      <c r="DG23" s="298"/>
      <c r="DH23" s="208"/>
      <c r="DI23" s="212"/>
      <c r="DJ23" s="214"/>
      <c r="DK23" s="205"/>
      <c r="DL23" s="206"/>
      <c r="DM23" s="207"/>
      <c r="DN23" s="214"/>
      <c r="DO23" s="214"/>
      <c r="DP23" s="214"/>
      <c r="DQ23" s="208"/>
      <c r="DR23" s="215"/>
      <c r="DS23" s="214"/>
      <c r="DT23" s="214"/>
      <c r="DU23" s="205"/>
      <c r="DV23" s="211"/>
      <c r="DW23" s="205"/>
      <c r="DX23" s="206"/>
      <c r="DY23" s="206"/>
      <c r="DZ23" s="206"/>
      <c r="EA23" s="206"/>
      <c r="EB23" s="206"/>
      <c r="EC23" s="206"/>
      <c r="ED23" s="206"/>
      <c r="EE23" s="206"/>
      <c r="EF23" s="206"/>
      <c r="EG23" s="206"/>
      <c r="EH23" s="211"/>
      <c r="EI23" s="33"/>
    </row>
    <row r="24" spans="1:139" s="29" customFormat="1" ht="13" x14ac:dyDescent="0.3">
      <c r="A24" s="10">
        <v>3201</v>
      </c>
      <c r="B24" s="11" t="s">
        <v>339</v>
      </c>
      <c r="C24" s="492">
        <v>986</v>
      </c>
      <c r="D24" s="95">
        <v>142</v>
      </c>
      <c r="E24" s="63">
        <f t="shared" si="0"/>
        <v>0.1440162271805274</v>
      </c>
      <c r="F24" s="290"/>
      <c r="G24" s="292"/>
      <c r="H24" s="473"/>
      <c r="I24" s="205"/>
      <c r="J24" s="207"/>
      <c r="K24" s="205"/>
      <c r="L24" s="215"/>
      <c r="M24" s="213"/>
      <c r="N24" s="213"/>
      <c r="O24" s="214"/>
      <c r="P24" s="214"/>
      <c r="Q24" s="205"/>
      <c r="R24" s="210"/>
      <c r="S24" s="298"/>
      <c r="T24" s="207"/>
      <c r="U24" s="251"/>
      <c r="V24" s="211"/>
      <c r="W24" s="294"/>
      <c r="X24" s="225"/>
      <c r="Y24" s="225"/>
      <c r="Z24" s="225"/>
      <c r="AA24" s="225"/>
      <c r="AB24" s="225"/>
      <c r="AC24" s="224"/>
      <c r="AD24" s="224"/>
      <c r="AE24" s="211"/>
      <c r="AF24" s="86">
        <v>73</v>
      </c>
      <c r="AG24" s="86">
        <v>90</v>
      </c>
      <c r="AH24" s="86">
        <v>64</v>
      </c>
      <c r="AI24" s="94">
        <v>25</v>
      </c>
      <c r="AJ24" s="87">
        <v>2</v>
      </c>
      <c r="AK24" s="215"/>
      <c r="AL24" s="205"/>
      <c r="AM24" s="205"/>
      <c r="AN24" s="205"/>
      <c r="AO24" s="211"/>
      <c r="AP24" s="205"/>
      <c r="AQ24" s="206"/>
      <c r="AR24" s="206"/>
      <c r="AS24" s="206"/>
      <c r="AT24" s="206"/>
      <c r="AU24" s="206"/>
      <c r="AV24" s="206"/>
      <c r="AW24" s="211"/>
      <c r="AX24" s="205"/>
      <c r="AY24" s="205"/>
      <c r="AZ24" s="205"/>
      <c r="BA24" s="205"/>
      <c r="BB24" s="205"/>
      <c r="BC24" s="211"/>
      <c r="BD24" s="205"/>
      <c r="BE24" s="205"/>
      <c r="BF24" s="205"/>
      <c r="BG24" s="205"/>
      <c r="BH24" s="205"/>
      <c r="BI24" s="205"/>
      <c r="BJ24" s="206"/>
      <c r="BK24" s="211"/>
      <c r="BL24" s="205"/>
      <c r="BM24" s="206"/>
      <c r="BN24" s="211"/>
      <c r="BO24" s="205"/>
      <c r="BP24" s="205"/>
      <c r="BQ24" s="205"/>
      <c r="BR24" s="206"/>
      <c r="BS24" s="207"/>
      <c r="BT24" s="205"/>
      <c r="BU24" s="212"/>
      <c r="BV24" s="205"/>
      <c r="BW24" s="210"/>
      <c r="BX24" s="210"/>
      <c r="BY24" s="211"/>
      <c r="BZ24" s="212"/>
      <c r="CA24" s="205"/>
      <c r="CB24" s="206"/>
      <c r="CC24" s="206"/>
      <c r="CD24" s="207"/>
      <c r="CE24" s="298"/>
      <c r="CF24" s="208"/>
      <c r="CG24" s="212"/>
      <c r="CH24" s="205"/>
      <c r="CI24" s="207"/>
      <c r="CJ24" s="205"/>
      <c r="CK24" s="205"/>
      <c r="CL24" s="206"/>
      <c r="CM24" s="207"/>
      <c r="CN24" s="205"/>
      <c r="CO24" s="207"/>
      <c r="CP24" s="205"/>
      <c r="CQ24" s="207"/>
      <c r="CR24" s="214"/>
      <c r="CS24" s="205"/>
      <c r="CT24" s="215"/>
      <c r="CU24" s="213"/>
      <c r="CV24" s="214"/>
      <c r="CW24" s="205"/>
      <c r="CX24" s="205"/>
      <c r="CY24" s="205"/>
      <c r="CZ24" s="206"/>
      <c r="DA24" s="207"/>
      <c r="DB24" s="214"/>
      <c r="DC24" s="298"/>
      <c r="DD24" s="213"/>
      <c r="DE24" s="298"/>
      <c r="DF24" s="213"/>
      <c r="DG24" s="298"/>
      <c r="DH24" s="208"/>
      <c r="DI24" s="212"/>
      <c r="DJ24" s="214"/>
      <c r="DK24" s="205"/>
      <c r="DL24" s="206"/>
      <c r="DM24" s="207"/>
      <c r="DN24" s="214"/>
      <c r="DO24" s="214"/>
      <c r="DP24" s="214"/>
      <c r="DQ24" s="208"/>
      <c r="DR24" s="215"/>
      <c r="DS24" s="214"/>
      <c r="DT24" s="214"/>
      <c r="DU24" s="205"/>
      <c r="DV24" s="211"/>
      <c r="DW24" s="205"/>
      <c r="DX24" s="206"/>
      <c r="DY24" s="206"/>
      <c r="DZ24" s="206"/>
      <c r="EA24" s="206"/>
      <c r="EB24" s="206"/>
      <c r="EC24" s="206"/>
      <c r="ED24" s="206"/>
      <c r="EE24" s="206"/>
      <c r="EF24" s="206"/>
      <c r="EG24" s="206"/>
      <c r="EH24" s="211"/>
      <c r="EI24" s="33"/>
    </row>
    <row r="25" spans="1:139" s="29" customFormat="1" ht="12.75" customHeight="1" x14ac:dyDescent="0.3">
      <c r="A25" s="10">
        <v>3202</v>
      </c>
      <c r="B25" s="11" t="s">
        <v>340</v>
      </c>
      <c r="C25" s="492">
        <v>997</v>
      </c>
      <c r="D25" s="95">
        <v>234</v>
      </c>
      <c r="E25" s="63">
        <f t="shared" si="0"/>
        <v>0.23470411233701102</v>
      </c>
      <c r="F25" s="290"/>
      <c r="G25" s="292"/>
      <c r="H25" s="473"/>
      <c r="I25" s="205"/>
      <c r="J25" s="207"/>
      <c r="K25" s="205"/>
      <c r="L25" s="215"/>
      <c r="M25" s="213"/>
      <c r="N25" s="213"/>
      <c r="O25" s="214"/>
      <c r="P25" s="214"/>
      <c r="Q25" s="205"/>
      <c r="R25" s="210"/>
      <c r="S25" s="298"/>
      <c r="T25" s="207"/>
      <c r="U25" s="251"/>
      <c r="V25" s="211"/>
      <c r="W25" s="294"/>
      <c r="X25" s="225"/>
      <c r="Y25" s="225"/>
      <c r="Z25" s="225"/>
      <c r="AA25" s="225"/>
      <c r="AB25" s="225"/>
      <c r="AC25" s="224"/>
      <c r="AD25" s="224"/>
      <c r="AE25" s="211"/>
      <c r="AF25" s="86">
        <v>101</v>
      </c>
      <c r="AG25" s="86">
        <v>128</v>
      </c>
      <c r="AH25" s="86">
        <v>98</v>
      </c>
      <c r="AI25" s="94">
        <v>29</v>
      </c>
      <c r="AJ25" s="87">
        <v>2</v>
      </c>
      <c r="AK25" s="215"/>
      <c r="AL25" s="205"/>
      <c r="AM25" s="205"/>
      <c r="AN25" s="205"/>
      <c r="AO25" s="211"/>
      <c r="AP25" s="205"/>
      <c r="AQ25" s="206"/>
      <c r="AR25" s="206"/>
      <c r="AS25" s="206"/>
      <c r="AT25" s="206"/>
      <c r="AU25" s="206"/>
      <c r="AV25" s="206"/>
      <c r="AW25" s="211"/>
      <c r="AX25" s="205"/>
      <c r="AY25" s="205"/>
      <c r="AZ25" s="205"/>
      <c r="BA25" s="205"/>
      <c r="BB25" s="205"/>
      <c r="BC25" s="211"/>
      <c r="BD25" s="205"/>
      <c r="BE25" s="205"/>
      <c r="BF25" s="205"/>
      <c r="BG25" s="205"/>
      <c r="BH25" s="205"/>
      <c r="BI25" s="205"/>
      <c r="BJ25" s="206"/>
      <c r="BK25" s="211"/>
      <c r="BL25" s="205"/>
      <c r="BM25" s="206"/>
      <c r="BN25" s="211"/>
      <c r="BO25" s="205"/>
      <c r="BP25" s="205"/>
      <c r="BQ25" s="205"/>
      <c r="BR25" s="206"/>
      <c r="BS25" s="207"/>
      <c r="BT25" s="205"/>
      <c r="BU25" s="212"/>
      <c r="BV25" s="205"/>
      <c r="BW25" s="210"/>
      <c r="BX25" s="210"/>
      <c r="BY25" s="211"/>
      <c r="BZ25" s="212"/>
      <c r="CA25" s="205"/>
      <c r="CB25" s="206"/>
      <c r="CC25" s="206"/>
      <c r="CD25" s="207"/>
      <c r="CE25" s="298"/>
      <c r="CF25" s="208"/>
      <c r="CG25" s="212"/>
      <c r="CH25" s="205"/>
      <c r="CI25" s="207"/>
      <c r="CJ25" s="205"/>
      <c r="CK25" s="205"/>
      <c r="CL25" s="206"/>
      <c r="CM25" s="207"/>
      <c r="CN25" s="205"/>
      <c r="CO25" s="207"/>
      <c r="CP25" s="205"/>
      <c r="CQ25" s="207"/>
      <c r="CR25" s="214"/>
      <c r="CS25" s="205"/>
      <c r="CT25" s="215"/>
      <c r="CU25" s="213"/>
      <c r="CV25" s="214"/>
      <c r="CW25" s="205"/>
      <c r="CX25" s="205"/>
      <c r="CY25" s="205"/>
      <c r="CZ25" s="206"/>
      <c r="DA25" s="207"/>
      <c r="DB25" s="214"/>
      <c r="DC25" s="298"/>
      <c r="DD25" s="213"/>
      <c r="DE25" s="298"/>
      <c r="DF25" s="213"/>
      <c r="DG25" s="298"/>
      <c r="DH25" s="208"/>
      <c r="DI25" s="212"/>
      <c r="DJ25" s="214"/>
      <c r="DK25" s="205"/>
      <c r="DL25" s="206"/>
      <c r="DM25" s="207"/>
      <c r="DN25" s="214"/>
      <c r="DO25" s="214"/>
      <c r="DP25" s="214"/>
      <c r="DQ25" s="208"/>
      <c r="DR25" s="215"/>
      <c r="DS25" s="214"/>
      <c r="DT25" s="214"/>
      <c r="DU25" s="205"/>
      <c r="DV25" s="211"/>
      <c r="DW25" s="205"/>
      <c r="DX25" s="206"/>
      <c r="DY25" s="206"/>
      <c r="DZ25" s="206"/>
      <c r="EA25" s="206"/>
      <c r="EB25" s="206"/>
      <c r="EC25" s="206"/>
      <c r="ED25" s="206"/>
      <c r="EE25" s="206"/>
      <c r="EF25" s="206"/>
      <c r="EG25" s="206"/>
      <c r="EH25" s="211"/>
      <c r="EI25" s="33"/>
    </row>
    <row r="26" spans="1:139" s="29" customFormat="1" ht="13" x14ac:dyDescent="0.3">
      <c r="A26" s="10">
        <v>3203</v>
      </c>
      <c r="B26" s="11" t="s">
        <v>341</v>
      </c>
      <c r="C26" s="492">
        <v>1042</v>
      </c>
      <c r="D26" s="95">
        <v>148</v>
      </c>
      <c r="E26" s="63">
        <f t="shared" si="0"/>
        <v>0.14203454894433781</v>
      </c>
      <c r="F26" s="290"/>
      <c r="G26" s="292"/>
      <c r="H26" s="473"/>
      <c r="I26" s="205"/>
      <c r="J26" s="207"/>
      <c r="K26" s="205"/>
      <c r="L26" s="215"/>
      <c r="M26" s="213"/>
      <c r="N26" s="213"/>
      <c r="O26" s="214"/>
      <c r="P26" s="214"/>
      <c r="Q26" s="205"/>
      <c r="R26" s="210"/>
      <c r="S26" s="298"/>
      <c r="T26" s="207"/>
      <c r="U26" s="251"/>
      <c r="V26" s="211"/>
      <c r="W26" s="294"/>
      <c r="X26" s="225"/>
      <c r="Y26" s="225"/>
      <c r="Z26" s="225"/>
      <c r="AA26" s="225"/>
      <c r="AB26" s="225"/>
      <c r="AC26" s="224"/>
      <c r="AD26" s="224"/>
      <c r="AE26" s="211"/>
      <c r="AF26" s="86">
        <v>79</v>
      </c>
      <c r="AG26" s="86">
        <v>104</v>
      </c>
      <c r="AH26" s="86">
        <v>78</v>
      </c>
      <c r="AI26" s="94">
        <v>35</v>
      </c>
      <c r="AJ26" s="87">
        <v>2</v>
      </c>
      <c r="AK26" s="215"/>
      <c r="AL26" s="205"/>
      <c r="AM26" s="205"/>
      <c r="AN26" s="205"/>
      <c r="AO26" s="211"/>
      <c r="AP26" s="205"/>
      <c r="AQ26" s="206"/>
      <c r="AR26" s="206"/>
      <c r="AS26" s="206"/>
      <c r="AT26" s="206"/>
      <c r="AU26" s="206"/>
      <c r="AV26" s="206"/>
      <c r="AW26" s="211"/>
      <c r="AX26" s="205"/>
      <c r="AY26" s="205"/>
      <c r="AZ26" s="205"/>
      <c r="BA26" s="205"/>
      <c r="BB26" s="205"/>
      <c r="BC26" s="211"/>
      <c r="BD26" s="205"/>
      <c r="BE26" s="205"/>
      <c r="BF26" s="205"/>
      <c r="BG26" s="205"/>
      <c r="BH26" s="205"/>
      <c r="BI26" s="205"/>
      <c r="BJ26" s="206"/>
      <c r="BK26" s="211"/>
      <c r="BL26" s="205"/>
      <c r="BM26" s="206"/>
      <c r="BN26" s="211"/>
      <c r="BO26" s="205"/>
      <c r="BP26" s="205"/>
      <c r="BQ26" s="205"/>
      <c r="BR26" s="206"/>
      <c r="BS26" s="207"/>
      <c r="BT26" s="205"/>
      <c r="BU26" s="212"/>
      <c r="BV26" s="205"/>
      <c r="BW26" s="210"/>
      <c r="BX26" s="210"/>
      <c r="BY26" s="211"/>
      <c r="BZ26" s="212"/>
      <c r="CA26" s="205"/>
      <c r="CB26" s="206"/>
      <c r="CC26" s="206"/>
      <c r="CD26" s="207"/>
      <c r="CE26" s="298"/>
      <c r="CF26" s="208"/>
      <c r="CG26" s="212"/>
      <c r="CH26" s="205"/>
      <c r="CI26" s="207"/>
      <c r="CJ26" s="205"/>
      <c r="CK26" s="205"/>
      <c r="CL26" s="206"/>
      <c r="CM26" s="207"/>
      <c r="CN26" s="205"/>
      <c r="CO26" s="207"/>
      <c r="CP26" s="205"/>
      <c r="CQ26" s="207"/>
      <c r="CR26" s="214"/>
      <c r="CS26" s="205"/>
      <c r="CT26" s="215"/>
      <c r="CU26" s="213"/>
      <c r="CV26" s="214"/>
      <c r="CW26" s="205"/>
      <c r="CX26" s="205"/>
      <c r="CY26" s="205"/>
      <c r="CZ26" s="206"/>
      <c r="DA26" s="207"/>
      <c r="DB26" s="214"/>
      <c r="DC26" s="298"/>
      <c r="DD26" s="213"/>
      <c r="DE26" s="298"/>
      <c r="DF26" s="213"/>
      <c r="DG26" s="298"/>
      <c r="DH26" s="208"/>
      <c r="DI26" s="212"/>
      <c r="DJ26" s="214"/>
      <c r="DK26" s="205"/>
      <c r="DL26" s="206"/>
      <c r="DM26" s="207"/>
      <c r="DN26" s="214"/>
      <c r="DO26" s="214"/>
      <c r="DP26" s="214"/>
      <c r="DQ26" s="208"/>
      <c r="DR26" s="215"/>
      <c r="DS26" s="214"/>
      <c r="DT26" s="214"/>
      <c r="DU26" s="205"/>
      <c r="DV26" s="211"/>
      <c r="DW26" s="205"/>
      <c r="DX26" s="206"/>
      <c r="DY26" s="206"/>
      <c r="DZ26" s="206"/>
      <c r="EA26" s="206"/>
      <c r="EB26" s="206"/>
      <c r="EC26" s="206"/>
      <c r="ED26" s="206"/>
      <c r="EE26" s="206"/>
      <c r="EF26" s="206"/>
      <c r="EG26" s="206"/>
      <c r="EH26" s="211"/>
      <c r="EI26" s="33"/>
    </row>
    <row r="27" spans="1:139" s="29" customFormat="1" ht="12.75" customHeight="1" x14ac:dyDescent="0.3">
      <c r="A27" s="10">
        <v>3204</v>
      </c>
      <c r="B27" s="11" t="s">
        <v>342</v>
      </c>
      <c r="C27" s="492">
        <v>1027</v>
      </c>
      <c r="D27" s="95">
        <v>138</v>
      </c>
      <c r="E27" s="63">
        <f t="shared" si="0"/>
        <v>0.13437195715676728</v>
      </c>
      <c r="F27" s="290"/>
      <c r="G27" s="292"/>
      <c r="H27" s="473"/>
      <c r="I27" s="205"/>
      <c r="J27" s="207"/>
      <c r="K27" s="205"/>
      <c r="L27" s="215"/>
      <c r="M27" s="213"/>
      <c r="N27" s="213"/>
      <c r="O27" s="214"/>
      <c r="P27" s="214"/>
      <c r="Q27" s="205"/>
      <c r="R27" s="210"/>
      <c r="S27" s="298"/>
      <c r="T27" s="207"/>
      <c r="U27" s="251"/>
      <c r="V27" s="211"/>
      <c r="W27" s="294"/>
      <c r="X27" s="225"/>
      <c r="Y27" s="225"/>
      <c r="Z27" s="225"/>
      <c r="AA27" s="225"/>
      <c r="AB27" s="225"/>
      <c r="AC27" s="224"/>
      <c r="AD27" s="224"/>
      <c r="AE27" s="229"/>
      <c r="AF27" s="86">
        <v>60</v>
      </c>
      <c r="AG27" s="86">
        <v>85</v>
      </c>
      <c r="AH27" s="86">
        <v>75</v>
      </c>
      <c r="AI27" s="94">
        <v>9</v>
      </c>
      <c r="AJ27" s="87">
        <v>0</v>
      </c>
      <c r="AK27" s="215"/>
      <c r="AL27" s="205"/>
      <c r="AM27" s="205"/>
      <c r="AN27" s="205"/>
      <c r="AO27" s="211"/>
      <c r="AP27" s="205"/>
      <c r="AQ27" s="206"/>
      <c r="AR27" s="206"/>
      <c r="AS27" s="206"/>
      <c r="AT27" s="206"/>
      <c r="AU27" s="206"/>
      <c r="AV27" s="206"/>
      <c r="AW27" s="211"/>
      <c r="AX27" s="205"/>
      <c r="AY27" s="205"/>
      <c r="AZ27" s="205"/>
      <c r="BA27" s="205"/>
      <c r="BB27" s="205"/>
      <c r="BC27" s="211"/>
      <c r="BD27" s="205"/>
      <c r="BE27" s="205"/>
      <c r="BF27" s="205"/>
      <c r="BG27" s="205"/>
      <c r="BH27" s="205"/>
      <c r="BI27" s="205"/>
      <c r="BJ27" s="206"/>
      <c r="BK27" s="211"/>
      <c r="BL27" s="205"/>
      <c r="BM27" s="206"/>
      <c r="BN27" s="211"/>
      <c r="BO27" s="205"/>
      <c r="BP27" s="205"/>
      <c r="BQ27" s="205"/>
      <c r="BR27" s="206"/>
      <c r="BS27" s="207"/>
      <c r="BT27" s="205"/>
      <c r="BU27" s="212"/>
      <c r="BV27" s="205"/>
      <c r="BW27" s="210"/>
      <c r="BX27" s="210"/>
      <c r="BY27" s="211"/>
      <c r="BZ27" s="212"/>
      <c r="CA27" s="205"/>
      <c r="CB27" s="206"/>
      <c r="CC27" s="206"/>
      <c r="CD27" s="207"/>
      <c r="CE27" s="298"/>
      <c r="CF27" s="208"/>
      <c r="CG27" s="212"/>
      <c r="CH27" s="205"/>
      <c r="CI27" s="207"/>
      <c r="CJ27" s="205"/>
      <c r="CK27" s="205"/>
      <c r="CL27" s="206"/>
      <c r="CM27" s="207"/>
      <c r="CN27" s="205"/>
      <c r="CO27" s="207"/>
      <c r="CP27" s="205"/>
      <c r="CQ27" s="207"/>
      <c r="CR27" s="214"/>
      <c r="CS27" s="205"/>
      <c r="CT27" s="215"/>
      <c r="CU27" s="213"/>
      <c r="CV27" s="214"/>
      <c r="CW27" s="205"/>
      <c r="CX27" s="205"/>
      <c r="CY27" s="205"/>
      <c r="CZ27" s="206"/>
      <c r="DA27" s="207"/>
      <c r="DB27" s="214"/>
      <c r="DC27" s="298"/>
      <c r="DD27" s="213"/>
      <c r="DE27" s="298"/>
      <c r="DF27" s="213"/>
      <c r="DG27" s="298"/>
      <c r="DH27" s="208"/>
      <c r="DI27" s="212"/>
      <c r="DJ27" s="214"/>
      <c r="DK27" s="205"/>
      <c r="DL27" s="206"/>
      <c r="DM27" s="207"/>
      <c r="DN27" s="214"/>
      <c r="DO27" s="214"/>
      <c r="DP27" s="214"/>
      <c r="DQ27" s="208"/>
      <c r="DR27" s="215"/>
      <c r="DS27" s="214"/>
      <c r="DT27" s="214"/>
      <c r="DU27" s="205"/>
      <c r="DV27" s="211"/>
      <c r="DW27" s="205"/>
      <c r="DX27" s="206"/>
      <c r="DY27" s="206"/>
      <c r="DZ27" s="206"/>
      <c r="EA27" s="206"/>
      <c r="EB27" s="206"/>
      <c r="EC27" s="206"/>
      <c r="ED27" s="206"/>
      <c r="EE27" s="206"/>
      <c r="EF27" s="206"/>
      <c r="EG27" s="206"/>
      <c r="EH27" s="211"/>
      <c r="EI27" s="33"/>
    </row>
    <row r="28" spans="1:139" s="29" customFormat="1" ht="13" x14ac:dyDescent="0.3">
      <c r="A28" s="10">
        <v>3205</v>
      </c>
      <c r="B28" s="11" t="s">
        <v>343</v>
      </c>
      <c r="C28" s="492">
        <v>972</v>
      </c>
      <c r="D28" s="95">
        <v>116</v>
      </c>
      <c r="E28" s="63">
        <f t="shared" si="0"/>
        <v>0.11934156378600823</v>
      </c>
      <c r="F28" s="290"/>
      <c r="G28" s="292"/>
      <c r="H28" s="473"/>
      <c r="I28" s="205"/>
      <c r="J28" s="207"/>
      <c r="K28" s="205"/>
      <c r="L28" s="215"/>
      <c r="M28" s="213"/>
      <c r="N28" s="213"/>
      <c r="O28" s="214"/>
      <c r="P28" s="214"/>
      <c r="Q28" s="205"/>
      <c r="R28" s="210"/>
      <c r="S28" s="298"/>
      <c r="T28" s="207"/>
      <c r="U28" s="251"/>
      <c r="V28" s="211"/>
      <c r="W28" s="215"/>
      <c r="X28" s="206"/>
      <c r="Y28" s="206"/>
      <c r="Z28" s="206"/>
      <c r="AA28" s="206"/>
      <c r="AB28" s="206"/>
      <c r="AC28" s="205"/>
      <c r="AD28" s="205"/>
      <c r="AE28" s="211"/>
      <c r="AF28" s="86">
        <v>46</v>
      </c>
      <c r="AG28" s="86">
        <v>76</v>
      </c>
      <c r="AH28" s="86">
        <v>43</v>
      </c>
      <c r="AI28" s="94">
        <v>14</v>
      </c>
      <c r="AJ28" s="87">
        <v>3</v>
      </c>
      <c r="AK28" s="215"/>
      <c r="AL28" s="205"/>
      <c r="AM28" s="205"/>
      <c r="AN28" s="205"/>
      <c r="AO28" s="211"/>
      <c r="AP28" s="205"/>
      <c r="AQ28" s="206"/>
      <c r="AR28" s="206"/>
      <c r="AS28" s="206"/>
      <c r="AT28" s="206"/>
      <c r="AU28" s="206"/>
      <c r="AV28" s="206"/>
      <c r="AW28" s="211"/>
      <c r="AX28" s="205"/>
      <c r="AY28" s="205"/>
      <c r="AZ28" s="205"/>
      <c r="BA28" s="205"/>
      <c r="BB28" s="205"/>
      <c r="BC28" s="211"/>
      <c r="BD28" s="205"/>
      <c r="BE28" s="205"/>
      <c r="BF28" s="205"/>
      <c r="BG28" s="205"/>
      <c r="BH28" s="205"/>
      <c r="BI28" s="205"/>
      <c r="BJ28" s="206"/>
      <c r="BK28" s="211"/>
      <c r="BL28" s="205"/>
      <c r="BM28" s="206"/>
      <c r="BN28" s="211"/>
      <c r="BO28" s="205"/>
      <c r="BP28" s="205"/>
      <c r="BQ28" s="205"/>
      <c r="BR28" s="206"/>
      <c r="BS28" s="207"/>
      <c r="BT28" s="205"/>
      <c r="BU28" s="212"/>
      <c r="BV28" s="205"/>
      <c r="BW28" s="210"/>
      <c r="BX28" s="210"/>
      <c r="BY28" s="211"/>
      <c r="BZ28" s="212"/>
      <c r="CA28" s="205"/>
      <c r="CB28" s="206"/>
      <c r="CC28" s="206"/>
      <c r="CD28" s="207"/>
      <c r="CE28" s="298"/>
      <c r="CF28" s="208"/>
      <c r="CG28" s="212"/>
      <c r="CH28" s="205"/>
      <c r="CI28" s="207"/>
      <c r="CJ28" s="205"/>
      <c r="CK28" s="205"/>
      <c r="CL28" s="206"/>
      <c r="CM28" s="207"/>
      <c r="CN28" s="205"/>
      <c r="CO28" s="207"/>
      <c r="CP28" s="205"/>
      <c r="CQ28" s="207"/>
      <c r="CR28" s="214"/>
      <c r="CS28" s="205"/>
      <c r="CT28" s="215"/>
      <c r="CU28" s="213"/>
      <c r="CV28" s="214"/>
      <c r="CW28" s="205"/>
      <c r="CX28" s="205"/>
      <c r="CY28" s="205"/>
      <c r="CZ28" s="206"/>
      <c r="DA28" s="207"/>
      <c r="DB28" s="214"/>
      <c r="DC28" s="298"/>
      <c r="DD28" s="213"/>
      <c r="DE28" s="298"/>
      <c r="DF28" s="213"/>
      <c r="DG28" s="298"/>
      <c r="DH28" s="208"/>
      <c r="DI28" s="212"/>
      <c r="DJ28" s="214"/>
      <c r="DK28" s="205"/>
      <c r="DL28" s="206"/>
      <c r="DM28" s="207"/>
      <c r="DN28" s="214"/>
      <c r="DO28" s="214"/>
      <c r="DP28" s="214"/>
      <c r="DQ28" s="208"/>
      <c r="DR28" s="215"/>
      <c r="DS28" s="214"/>
      <c r="DT28" s="214"/>
      <c r="DU28" s="205"/>
      <c r="DV28" s="211"/>
      <c r="DW28" s="205"/>
      <c r="DX28" s="206"/>
      <c r="DY28" s="206"/>
      <c r="DZ28" s="206"/>
      <c r="EA28" s="206"/>
      <c r="EB28" s="206"/>
      <c r="EC28" s="206"/>
      <c r="ED28" s="206"/>
      <c r="EE28" s="206"/>
      <c r="EF28" s="206"/>
      <c r="EG28" s="206"/>
      <c r="EH28" s="211"/>
      <c r="EI28" s="33"/>
    </row>
    <row r="29" spans="1:139" s="29" customFormat="1" ht="12.75" customHeight="1" x14ac:dyDescent="0.3">
      <c r="A29" s="10">
        <v>3206</v>
      </c>
      <c r="B29" s="11" t="s">
        <v>344</v>
      </c>
      <c r="C29" s="492">
        <v>569</v>
      </c>
      <c r="D29" s="95">
        <v>105</v>
      </c>
      <c r="E29" s="63">
        <f t="shared" si="0"/>
        <v>0.18453427065026362</v>
      </c>
      <c r="F29" s="290"/>
      <c r="G29" s="292"/>
      <c r="H29" s="473"/>
      <c r="I29" s="205"/>
      <c r="J29" s="207"/>
      <c r="K29" s="205"/>
      <c r="L29" s="215"/>
      <c r="M29" s="213"/>
      <c r="N29" s="213"/>
      <c r="O29" s="214"/>
      <c r="P29" s="214"/>
      <c r="Q29" s="205"/>
      <c r="R29" s="210"/>
      <c r="S29" s="298"/>
      <c r="T29" s="207"/>
      <c r="U29" s="251"/>
      <c r="V29" s="211"/>
      <c r="W29" s="215"/>
      <c r="X29" s="206"/>
      <c r="Y29" s="206"/>
      <c r="Z29" s="206"/>
      <c r="AA29" s="206"/>
      <c r="AB29" s="206"/>
      <c r="AC29" s="205"/>
      <c r="AD29" s="205"/>
      <c r="AE29" s="211"/>
      <c r="AF29" s="86">
        <v>48</v>
      </c>
      <c r="AG29" s="86">
        <v>80</v>
      </c>
      <c r="AH29" s="86">
        <v>61</v>
      </c>
      <c r="AI29" s="94">
        <v>22</v>
      </c>
      <c r="AJ29" s="87">
        <v>0</v>
      </c>
      <c r="AK29" s="215"/>
      <c r="AL29" s="205"/>
      <c r="AM29" s="205"/>
      <c r="AN29" s="205"/>
      <c r="AO29" s="211"/>
      <c r="AP29" s="205"/>
      <c r="AQ29" s="206"/>
      <c r="AR29" s="206"/>
      <c r="AS29" s="206"/>
      <c r="AT29" s="206"/>
      <c r="AU29" s="206"/>
      <c r="AV29" s="206"/>
      <c r="AW29" s="211"/>
      <c r="AX29" s="205"/>
      <c r="AY29" s="205"/>
      <c r="AZ29" s="205"/>
      <c r="BA29" s="205"/>
      <c r="BB29" s="205"/>
      <c r="BC29" s="211"/>
      <c r="BD29" s="205"/>
      <c r="BE29" s="205"/>
      <c r="BF29" s="205"/>
      <c r="BG29" s="205"/>
      <c r="BH29" s="205"/>
      <c r="BI29" s="205"/>
      <c r="BJ29" s="206"/>
      <c r="BK29" s="211"/>
      <c r="BL29" s="205"/>
      <c r="BM29" s="206"/>
      <c r="BN29" s="211"/>
      <c r="BO29" s="205"/>
      <c r="BP29" s="205"/>
      <c r="BQ29" s="205"/>
      <c r="BR29" s="206"/>
      <c r="BS29" s="207"/>
      <c r="BT29" s="205"/>
      <c r="BU29" s="212"/>
      <c r="BV29" s="205"/>
      <c r="BW29" s="210"/>
      <c r="BX29" s="210"/>
      <c r="BY29" s="211"/>
      <c r="BZ29" s="212"/>
      <c r="CA29" s="205"/>
      <c r="CB29" s="206"/>
      <c r="CC29" s="206"/>
      <c r="CD29" s="207"/>
      <c r="CE29" s="298"/>
      <c r="CF29" s="208"/>
      <c r="CG29" s="212"/>
      <c r="CH29" s="205"/>
      <c r="CI29" s="207"/>
      <c r="CJ29" s="205"/>
      <c r="CK29" s="205"/>
      <c r="CL29" s="206"/>
      <c r="CM29" s="207"/>
      <c r="CN29" s="205"/>
      <c r="CO29" s="207"/>
      <c r="CP29" s="205"/>
      <c r="CQ29" s="207"/>
      <c r="CR29" s="214"/>
      <c r="CS29" s="205"/>
      <c r="CT29" s="215"/>
      <c r="CU29" s="213"/>
      <c r="CV29" s="214"/>
      <c r="CW29" s="205"/>
      <c r="CX29" s="205"/>
      <c r="CY29" s="205"/>
      <c r="CZ29" s="206"/>
      <c r="DA29" s="207"/>
      <c r="DB29" s="214"/>
      <c r="DC29" s="298"/>
      <c r="DD29" s="213"/>
      <c r="DE29" s="298"/>
      <c r="DF29" s="213"/>
      <c r="DG29" s="298"/>
      <c r="DH29" s="208"/>
      <c r="DI29" s="212"/>
      <c r="DJ29" s="214"/>
      <c r="DK29" s="205"/>
      <c r="DL29" s="206"/>
      <c r="DM29" s="207"/>
      <c r="DN29" s="214"/>
      <c r="DO29" s="214"/>
      <c r="DP29" s="214"/>
      <c r="DQ29" s="208"/>
      <c r="DR29" s="215"/>
      <c r="DS29" s="214"/>
      <c r="DT29" s="214"/>
      <c r="DU29" s="205"/>
      <c r="DV29" s="211"/>
      <c r="DW29" s="205"/>
      <c r="DX29" s="206"/>
      <c r="DY29" s="206"/>
      <c r="DZ29" s="206"/>
      <c r="EA29" s="206"/>
      <c r="EB29" s="206"/>
      <c r="EC29" s="206"/>
      <c r="ED29" s="206"/>
      <c r="EE29" s="206"/>
      <c r="EF29" s="206"/>
      <c r="EG29" s="206"/>
      <c r="EH29" s="211"/>
      <c r="EI29" s="33"/>
    </row>
    <row r="30" spans="1:139" s="29" customFormat="1" ht="13" x14ac:dyDescent="0.3">
      <c r="A30" s="10">
        <v>3207</v>
      </c>
      <c r="B30" s="11" t="s">
        <v>345</v>
      </c>
      <c r="C30" s="492">
        <v>914</v>
      </c>
      <c r="D30" s="95">
        <v>158</v>
      </c>
      <c r="E30" s="63">
        <f t="shared" si="0"/>
        <v>0.17286652078774617</v>
      </c>
      <c r="F30" s="290"/>
      <c r="G30" s="207"/>
      <c r="H30" s="214"/>
      <c r="I30" s="205"/>
      <c r="J30" s="207"/>
      <c r="K30" s="205"/>
      <c r="L30" s="215"/>
      <c r="M30" s="213"/>
      <c r="N30" s="213"/>
      <c r="O30" s="214"/>
      <c r="P30" s="214"/>
      <c r="Q30" s="205"/>
      <c r="R30" s="210"/>
      <c r="S30" s="298"/>
      <c r="T30" s="207"/>
      <c r="U30" s="251"/>
      <c r="V30" s="211"/>
      <c r="W30" s="215"/>
      <c r="X30" s="206"/>
      <c r="Y30" s="206"/>
      <c r="Z30" s="206"/>
      <c r="AA30" s="206"/>
      <c r="AB30" s="206"/>
      <c r="AC30" s="205"/>
      <c r="AD30" s="205"/>
      <c r="AE30" s="211"/>
      <c r="AF30" s="86">
        <v>74</v>
      </c>
      <c r="AG30" s="86">
        <v>102</v>
      </c>
      <c r="AH30" s="86">
        <v>105</v>
      </c>
      <c r="AI30" s="94">
        <v>11</v>
      </c>
      <c r="AJ30" s="87">
        <v>2</v>
      </c>
      <c r="AK30" s="215"/>
      <c r="AL30" s="205"/>
      <c r="AM30" s="205"/>
      <c r="AN30" s="205"/>
      <c r="AO30" s="211"/>
      <c r="AP30" s="205"/>
      <c r="AQ30" s="206"/>
      <c r="AR30" s="206"/>
      <c r="AS30" s="206"/>
      <c r="AT30" s="206"/>
      <c r="AU30" s="206"/>
      <c r="AV30" s="206"/>
      <c r="AW30" s="211"/>
      <c r="AX30" s="205"/>
      <c r="AY30" s="205"/>
      <c r="AZ30" s="205"/>
      <c r="BA30" s="205"/>
      <c r="BB30" s="205"/>
      <c r="BC30" s="211"/>
      <c r="BD30" s="205"/>
      <c r="BE30" s="205"/>
      <c r="BF30" s="205"/>
      <c r="BG30" s="205"/>
      <c r="BH30" s="205"/>
      <c r="BI30" s="205"/>
      <c r="BJ30" s="206"/>
      <c r="BK30" s="211"/>
      <c r="BL30" s="205"/>
      <c r="BM30" s="206"/>
      <c r="BN30" s="211"/>
      <c r="BO30" s="205"/>
      <c r="BP30" s="205"/>
      <c r="BQ30" s="205"/>
      <c r="BR30" s="206"/>
      <c r="BS30" s="207"/>
      <c r="BT30" s="205"/>
      <c r="BU30" s="212"/>
      <c r="BV30" s="205"/>
      <c r="BW30" s="210"/>
      <c r="BX30" s="210"/>
      <c r="BY30" s="211"/>
      <c r="BZ30" s="212"/>
      <c r="CA30" s="205"/>
      <c r="CB30" s="206"/>
      <c r="CC30" s="206"/>
      <c r="CD30" s="207"/>
      <c r="CE30" s="298"/>
      <c r="CF30" s="208"/>
      <c r="CG30" s="212"/>
      <c r="CH30" s="205"/>
      <c r="CI30" s="207"/>
      <c r="CJ30" s="205"/>
      <c r="CK30" s="205"/>
      <c r="CL30" s="206"/>
      <c r="CM30" s="207"/>
      <c r="CN30" s="205"/>
      <c r="CO30" s="207"/>
      <c r="CP30" s="205"/>
      <c r="CQ30" s="207"/>
      <c r="CR30" s="214"/>
      <c r="CS30" s="205"/>
      <c r="CT30" s="215"/>
      <c r="CU30" s="213"/>
      <c r="CV30" s="214"/>
      <c r="CW30" s="205"/>
      <c r="CX30" s="205"/>
      <c r="CY30" s="205"/>
      <c r="CZ30" s="206"/>
      <c r="DA30" s="207"/>
      <c r="DB30" s="214"/>
      <c r="DC30" s="298"/>
      <c r="DD30" s="213"/>
      <c r="DE30" s="298"/>
      <c r="DF30" s="213"/>
      <c r="DG30" s="298"/>
      <c r="DH30" s="208"/>
      <c r="DI30" s="212"/>
      <c r="DJ30" s="214"/>
      <c r="DK30" s="205"/>
      <c r="DL30" s="206"/>
      <c r="DM30" s="207"/>
      <c r="DN30" s="214"/>
      <c r="DO30" s="214"/>
      <c r="DP30" s="214"/>
      <c r="DQ30" s="208"/>
      <c r="DR30" s="215"/>
      <c r="DS30" s="214"/>
      <c r="DT30" s="214"/>
      <c r="DU30" s="205"/>
      <c r="DV30" s="211"/>
      <c r="DW30" s="205"/>
      <c r="DX30" s="206"/>
      <c r="DY30" s="206"/>
      <c r="DZ30" s="206"/>
      <c r="EA30" s="206"/>
      <c r="EB30" s="206"/>
      <c r="EC30" s="206"/>
      <c r="ED30" s="206"/>
      <c r="EE30" s="206"/>
      <c r="EF30" s="206"/>
      <c r="EG30" s="206"/>
      <c r="EH30" s="211"/>
      <c r="EI30" s="33"/>
    </row>
    <row r="31" spans="1:139" s="29" customFormat="1" ht="12.75" customHeight="1" x14ac:dyDescent="0.3">
      <c r="A31" s="10">
        <v>3208</v>
      </c>
      <c r="B31" s="11" t="s">
        <v>346</v>
      </c>
      <c r="C31" s="492">
        <v>776</v>
      </c>
      <c r="D31" s="95">
        <v>129</v>
      </c>
      <c r="E31" s="63">
        <f t="shared" si="0"/>
        <v>0.16623711340206185</v>
      </c>
      <c r="F31" s="290"/>
      <c r="G31" s="207"/>
      <c r="H31" s="214"/>
      <c r="I31" s="205"/>
      <c r="J31" s="207"/>
      <c r="K31" s="205"/>
      <c r="L31" s="215"/>
      <c r="M31" s="213"/>
      <c r="N31" s="213"/>
      <c r="O31" s="214"/>
      <c r="P31" s="214"/>
      <c r="Q31" s="205"/>
      <c r="R31" s="210"/>
      <c r="S31" s="298"/>
      <c r="T31" s="207"/>
      <c r="U31" s="251"/>
      <c r="V31" s="211"/>
      <c r="W31" s="215"/>
      <c r="X31" s="206"/>
      <c r="Y31" s="206"/>
      <c r="Z31" s="206"/>
      <c r="AA31" s="206"/>
      <c r="AB31" s="206"/>
      <c r="AC31" s="205"/>
      <c r="AD31" s="205"/>
      <c r="AE31" s="211"/>
      <c r="AF31" s="86">
        <v>59</v>
      </c>
      <c r="AG31" s="86">
        <v>98</v>
      </c>
      <c r="AH31" s="86">
        <v>75</v>
      </c>
      <c r="AI31" s="94">
        <v>17</v>
      </c>
      <c r="AJ31" s="87">
        <v>1</v>
      </c>
      <c r="AK31" s="215"/>
      <c r="AL31" s="205"/>
      <c r="AM31" s="205"/>
      <c r="AN31" s="205"/>
      <c r="AO31" s="211"/>
      <c r="AP31" s="205"/>
      <c r="AQ31" s="206"/>
      <c r="AR31" s="206"/>
      <c r="AS31" s="206"/>
      <c r="AT31" s="206"/>
      <c r="AU31" s="206"/>
      <c r="AV31" s="206"/>
      <c r="AW31" s="211"/>
      <c r="AX31" s="205"/>
      <c r="AY31" s="205"/>
      <c r="AZ31" s="205"/>
      <c r="BA31" s="205"/>
      <c r="BB31" s="205"/>
      <c r="BC31" s="211"/>
      <c r="BD31" s="205"/>
      <c r="BE31" s="205"/>
      <c r="BF31" s="205"/>
      <c r="BG31" s="205"/>
      <c r="BH31" s="205"/>
      <c r="BI31" s="205"/>
      <c r="BJ31" s="206"/>
      <c r="BK31" s="211"/>
      <c r="BL31" s="205"/>
      <c r="BM31" s="206"/>
      <c r="BN31" s="211"/>
      <c r="BO31" s="205"/>
      <c r="BP31" s="205"/>
      <c r="BQ31" s="205"/>
      <c r="BR31" s="206"/>
      <c r="BS31" s="207"/>
      <c r="BT31" s="205"/>
      <c r="BU31" s="212"/>
      <c r="BV31" s="205"/>
      <c r="BW31" s="210"/>
      <c r="BX31" s="210"/>
      <c r="BY31" s="211"/>
      <c r="BZ31" s="212"/>
      <c r="CA31" s="205"/>
      <c r="CB31" s="206"/>
      <c r="CC31" s="206"/>
      <c r="CD31" s="207"/>
      <c r="CE31" s="298"/>
      <c r="CF31" s="208"/>
      <c r="CG31" s="212"/>
      <c r="CH31" s="205"/>
      <c r="CI31" s="207"/>
      <c r="CJ31" s="205"/>
      <c r="CK31" s="205"/>
      <c r="CL31" s="206"/>
      <c r="CM31" s="207"/>
      <c r="CN31" s="205"/>
      <c r="CO31" s="207"/>
      <c r="CP31" s="205"/>
      <c r="CQ31" s="207"/>
      <c r="CR31" s="214"/>
      <c r="CS31" s="205"/>
      <c r="CT31" s="215"/>
      <c r="CU31" s="213"/>
      <c r="CV31" s="214"/>
      <c r="CW31" s="205"/>
      <c r="CX31" s="205"/>
      <c r="CY31" s="205"/>
      <c r="CZ31" s="206"/>
      <c r="DA31" s="207"/>
      <c r="DB31" s="214"/>
      <c r="DC31" s="298"/>
      <c r="DD31" s="213"/>
      <c r="DE31" s="298"/>
      <c r="DF31" s="213"/>
      <c r="DG31" s="298"/>
      <c r="DH31" s="208"/>
      <c r="DI31" s="212"/>
      <c r="DJ31" s="214"/>
      <c r="DK31" s="205"/>
      <c r="DL31" s="206"/>
      <c r="DM31" s="207"/>
      <c r="DN31" s="214"/>
      <c r="DO31" s="214"/>
      <c r="DP31" s="214"/>
      <c r="DQ31" s="208"/>
      <c r="DR31" s="215"/>
      <c r="DS31" s="214"/>
      <c r="DT31" s="214"/>
      <c r="DU31" s="205"/>
      <c r="DV31" s="211"/>
      <c r="DW31" s="205"/>
      <c r="DX31" s="206"/>
      <c r="DY31" s="206"/>
      <c r="DZ31" s="206"/>
      <c r="EA31" s="206"/>
      <c r="EB31" s="206"/>
      <c r="EC31" s="206"/>
      <c r="ED31" s="206"/>
      <c r="EE31" s="206"/>
      <c r="EF31" s="206"/>
      <c r="EG31" s="206"/>
      <c r="EH31" s="211"/>
      <c r="EI31" s="33"/>
    </row>
    <row r="32" spans="1:139" s="29" customFormat="1" ht="13" x14ac:dyDescent="0.3">
      <c r="A32" s="10">
        <v>3209</v>
      </c>
      <c r="B32" s="11" t="s">
        <v>347</v>
      </c>
      <c r="C32" s="492">
        <v>987</v>
      </c>
      <c r="D32" s="95">
        <v>243</v>
      </c>
      <c r="E32" s="63">
        <f t="shared" si="0"/>
        <v>0.24620060790273557</v>
      </c>
      <c r="F32" s="290"/>
      <c r="G32" s="207"/>
      <c r="H32" s="214"/>
      <c r="I32" s="205"/>
      <c r="J32" s="207"/>
      <c r="K32" s="205"/>
      <c r="L32" s="215"/>
      <c r="M32" s="213"/>
      <c r="N32" s="213"/>
      <c r="O32" s="214"/>
      <c r="P32" s="214"/>
      <c r="Q32" s="205"/>
      <c r="R32" s="210"/>
      <c r="S32" s="298"/>
      <c r="T32" s="207"/>
      <c r="U32" s="251"/>
      <c r="V32" s="211"/>
      <c r="W32" s="215"/>
      <c r="X32" s="206"/>
      <c r="Y32" s="206"/>
      <c r="Z32" s="206"/>
      <c r="AA32" s="206"/>
      <c r="AB32" s="206"/>
      <c r="AC32" s="205"/>
      <c r="AD32" s="205"/>
      <c r="AE32" s="211"/>
      <c r="AF32" s="86">
        <v>106</v>
      </c>
      <c r="AG32" s="86">
        <v>162</v>
      </c>
      <c r="AH32" s="86">
        <v>113</v>
      </c>
      <c r="AI32" s="94">
        <v>46</v>
      </c>
      <c r="AJ32" s="87">
        <v>11</v>
      </c>
      <c r="AK32" s="215"/>
      <c r="AL32" s="205"/>
      <c r="AM32" s="205"/>
      <c r="AN32" s="205"/>
      <c r="AO32" s="211"/>
      <c r="AP32" s="205"/>
      <c r="AQ32" s="206"/>
      <c r="AR32" s="206"/>
      <c r="AS32" s="206"/>
      <c r="AT32" s="206"/>
      <c r="AU32" s="206"/>
      <c r="AV32" s="206"/>
      <c r="AW32" s="211"/>
      <c r="AX32" s="205"/>
      <c r="AY32" s="205"/>
      <c r="AZ32" s="205"/>
      <c r="BA32" s="205"/>
      <c r="BB32" s="205"/>
      <c r="BC32" s="211"/>
      <c r="BD32" s="205"/>
      <c r="BE32" s="205"/>
      <c r="BF32" s="205"/>
      <c r="BG32" s="205"/>
      <c r="BH32" s="205"/>
      <c r="BI32" s="205"/>
      <c r="BJ32" s="206"/>
      <c r="BK32" s="211"/>
      <c r="BL32" s="205"/>
      <c r="BM32" s="206"/>
      <c r="BN32" s="211"/>
      <c r="BO32" s="205"/>
      <c r="BP32" s="205"/>
      <c r="BQ32" s="205"/>
      <c r="BR32" s="206"/>
      <c r="BS32" s="207"/>
      <c r="BT32" s="205"/>
      <c r="BU32" s="212"/>
      <c r="BV32" s="205"/>
      <c r="BW32" s="210"/>
      <c r="BX32" s="210"/>
      <c r="BY32" s="211"/>
      <c r="BZ32" s="212"/>
      <c r="CA32" s="205"/>
      <c r="CB32" s="206"/>
      <c r="CC32" s="206"/>
      <c r="CD32" s="207"/>
      <c r="CE32" s="298"/>
      <c r="CF32" s="208"/>
      <c r="CG32" s="212"/>
      <c r="CH32" s="205"/>
      <c r="CI32" s="207"/>
      <c r="CJ32" s="205"/>
      <c r="CK32" s="205"/>
      <c r="CL32" s="206"/>
      <c r="CM32" s="207"/>
      <c r="CN32" s="205"/>
      <c r="CO32" s="207"/>
      <c r="CP32" s="205"/>
      <c r="CQ32" s="207"/>
      <c r="CR32" s="214"/>
      <c r="CS32" s="205"/>
      <c r="CT32" s="215"/>
      <c r="CU32" s="213"/>
      <c r="CV32" s="214"/>
      <c r="CW32" s="205"/>
      <c r="CX32" s="205"/>
      <c r="CY32" s="205"/>
      <c r="CZ32" s="206"/>
      <c r="DA32" s="207"/>
      <c r="DB32" s="214"/>
      <c r="DC32" s="298"/>
      <c r="DD32" s="213"/>
      <c r="DE32" s="298"/>
      <c r="DF32" s="213"/>
      <c r="DG32" s="298"/>
      <c r="DH32" s="208"/>
      <c r="DI32" s="212"/>
      <c r="DJ32" s="214"/>
      <c r="DK32" s="205"/>
      <c r="DL32" s="206"/>
      <c r="DM32" s="207"/>
      <c r="DN32" s="214"/>
      <c r="DO32" s="214"/>
      <c r="DP32" s="214"/>
      <c r="DQ32" s="208"/>
      <c r="DR32" s="215"/>
      <c r="DS32" s="214"/>
      <c r="DT32" s="214"/>
      <c r="DU32" s="205"/>
      <c r="DV32" s="211"/>
      <c r="DW32" s="205"/>
      <c r="DX32" s="206"/>
      <c r="DY32" s="206"/>
      <c r="DZ32" s="206"/>
      <c r="EA32" s="206"/>
      <c r="EB32" s="206"/>
      <c r="EC32" s="206"/>
      <c r="ED32" s="206"/>
      <c r="EE32" s="206"/>
      <c r="EF32" s="206"/>
      <c r="EG32" s="206"/>
      <c r="EH32" s="211"/>
      <c r="EI32" s="33"/>
    </row>
    <row r="33" spans="1:139" s="29" customFormat="1" ht="12.75" customHeight="1" x14ac:dyDescent="0.3">
      <c r="A33" s="10">
        <v>3210</v>
      </c>
      <c r="B33" s="11" t="s">
        <v>348</v>
      </c>
      <c r="C33" s="492">
        <v>843</v>
      </c>
      <c r="D33" s="95">
        <v>186</v>
      </c>
      <c r="E33" s="63">
        <f t="shared" si="0"/>
        <v>0.2206405693950178</v>
      </c>
      <c r="F33" s="290"/>
      <c r="G33" s="207"/>
      <c r="H33" s="214"/>
      <c r="I33" s="205"/>
      <c r="J33" s="207"/>
      <c r="K33" s="205"/>
      <c r="L33" s="215"/>
      <c r="M33" s="213"/>
      <c r="N33" s="213"/>
      <c r="O33" s="214"/>
      <c r="P33" s="214"/>
      <c r="Q33" s="205"/>
      <c r="R33" s="210"/>
      <c r="S33" s="298"/>
      <c r="T33" s="207"/>
      <c r="U33" s="251"/>
      <c r="V33" s="211"/>
      <c r="W33" s="215"/>
      <c r="X33" s="206"/>
      <c r="Y33" s="206"/>
      <c r="Z33" s="206"/>
      <c r="AA33" s="206"/>
      <c r="AB33" s="206"/>
      <c r="AC33" s="205"/>
      <c r="AD33" s="205"/>
      <c r="AE33" s="211"/>
      <c r="AF33" s="86">
        <v>91</v>
      </c>
      <c r="AG33" s="86">
        <v>119</v>
      </c>
      <c r="AH33" s="86">
        <v>82</v>
      </c>
      <c r="AI33" s="94">
        <v>40</v>
      </c>
      <c r="AJ33" s="87">
        <v>5</v>
      </c>
      <c r="AK33" s="215"/>
      <c r="AL33" s="205"/>
      <c r="AM33" s="205"/>
      <c r="AN33" s="205"/>
      <c r="AO33" s="211"/>
      <c r="AP33" s="205"/>
      <c r="AQ33" s="206"/>
      <c r="AR33" s="206"/>
      <c r="AS33" s="206"/>
      <c r="AT33" s="206"/>
      <c r="AU33" s="206"/>
      <c r="AV33" s="206"/>
      <c r="AW33" s="211"/>
      <c r="AX33" s="205"/>
      <c r="AY33" s="205"/>
      <c r="AZ33" s="205"/>
      <c r="BA33" s="205"/>
      <c r="BB33" s="205"/>
      <c r="BC33" s="211"/>
      <c r="BD33" s="205"/>
      <c r="BE33" s="205"/>
      <c r="BF33" s="205"/>
      <c r="BG33" s="205"/>
      <c r="BH33" s="205"/>
      <c r="BI33" s="205"/>
      <c r="BJ33" s="206"/>
      <c r="BK33" s="211"/>
      <c r="BL33" s="205"/>
      <c r="BM33" s="206"/>
      <c r="BN33" s="211"/>
      <c r="BO33" s="205"/>
      <c r="BP33" s="205"/>
      <c r="BQ33" s="205"/>
      <c r="BR33" s="206"/>
      <c r="BS33" s="207"/>
      <c r="BT33" s="205"/>
      <c r="BU33" s="212"/>
      <c r="BV33" s="205"/>
      <c r="BW33" s="210"/>
      <c r="BX33" s="210"/>
      <c r="BY33" s="211"/>
      <c r="BZ33" s="212"/>
      <c r="CA33" s="205"/>
      <c r="CB33" s="206"/>
      <c r="CC33" s="206"/>
      <c r="CD33" s="207"/>
      <c r="CE33" s="298"/>
      <c r="CF33" s="208"/>
      <c r="CG33" s="212"/>
      <c r="CH33" s="205"/>
      <c r="CI33" s="207"/>
      <c r="CJ33" s="205"/>
      <c r="CK33" s="205"/>
      <c r="CL33" s="206"/>
      <c r="CM33" s="207"/>
      <c r="CN33" s="205"/>
      <c r="CO33" s="207"/>
      <c r="CP33" s="205"/>
      <c r="CQ33" s="207"/>
      <c r="CR33" s="214"/>
      <c r="CS33" s="205"/>
      <c r="CT33" s="215"/>
      <c r="CU33" s="213"/>
      <c r="CV33" s="214"/>
      <c r="CW33" s="205"/>
      <c r="CX33" s="205"/>
      <c r="CY33" s="205"/>
      <c r="CZ33" s="206"/>
      <c r="DA33" s="207"/>
      <c r="DB33" s="214"/>
      <c r="DC33" s="298"/>
      <c r="DD33" s="213"/>
      <c r="DE33" s="298"/>
      <c r="DF33" s="213"/>
      <c r="DG33" s="298"/>
      <c r="DH33" s="208"/>
      <c r="DI33" s="212"/>
      <c r="DJ33" s="214"/>
      <c r="DK33" s="205"/>
      <c r="DL33" s="206"/>
      <c r="DM33" s="207"/>
      <c r="DN33" s="214"/>
      <c r="DO33" s="214"/>
      <c r="DP33" s="214"/>
      <c r="DQ33" s="208"/>
      <c r="DR33" s="215"/>
      <c r="DS33" s="214"/>
      <c r="DT33" s="214"/>
      <c r="DU33" s="205"/>
      <c r="DV33" s="211"/>
      <c r="DW33" s="205"/>
      <c r="DX33" s="206"/>
      <c r="DY33" s="206"/>
      <c r="DZ33" s="206"/>
      <c r="EA33" s="206"/>
      <c r="EB33" s="206"/>
      <c r="EC33" s="206"/>
      <c r="ED33" s="206"/>
      <c r="EE33" s="206"/>
      <c r="EF33" s="206"/>
      <c r="EG33" s="206"/>
      <c r="EH33" s="211"/>
      <c r="EI33" s="33"/>
    </row>
    <row r="34" spans="1:139" s="29" customFormat="1" ht="13" x14ac:dyDescent="0.3">
      <c r="A34" s="10">
        <v>3211</v>
      </c>
      <c r="B34" s="11" t="s">
        <v>349</v>
      </c>
      <c r="C34" s="492">
        <v>1165</v>
      </c>
      <c r="D34" s="95">
        <v>123</v>
      </c>
      <c r="E34" s="63">
        <f t="shared" si="0"/>
        <v>0.10557939914163091</v>
      </c>
      <c r="F34" s="290"/>
      <c r="G34" s="207"/>
      <c r="H34" s="214"/>
      <c r="I34" s="205"/>
      <c r="J34" s="207"/>
      <c r="K34" s="205"/>
      <c r="L34" s="215"/>
      <c r="M34" s="213"/>
      <c r="N34" s="213"/>
      <c r="O34" s="214"/>
      <c r="P34" s="214"/>
      <c r="Q34" s="205"/>
      <c r="R34" s="210"/>
      <c r="S34" s="298"/>
      <c r="T34" s="207"/>
      <c r="U34" s="251"/>
      <c r="V34" s="211"/>
      <c r="W34" s="215"/>
      <c r="X34" s="206"/>
      <c r="Y34" s="206"/>
      <c r="Z34" s="206"/>
      <c r="AA34" s="206"/>
      <c r="AB34" s="206"/>
      <c r="AC34" s="205"/>
      <c r="AD34" s="205"/>
      <c r="AE34" s="211"/>
      <c r="AF34" s="86">
        <v>41</v>
      </c>
      <c r="AG34" s="86">
        <v>75</v>
      </c>
      <c r="AH34" s="86">
        <v>51</v>
      </c>
      <c r="AI34" s="94">
        <v>20</v>
      </c>
      <c r="AJ34" s="87">
        <v>1</v>
      </c>
      <c r="AK34" s="215"/>
      <c r="AL34" s="205"/>
      <c r="AM34" s="205"/>
      <c r="AN34" s="205"/>
      <c r="AO34" s="211"/>
      <c r="AP34" s="205"/>
      <c r="AQ34" s="206"/>
      <c r="AR34" s="206"/>
      <c r="AS34" s="206"/>
      <c r="AT34" s="206"/>
      <c r="AU34" s="206"/>
      <c r="AV34" s="206"/>
      <c r="AW34" s="211"/>
      <c r="AX34" s="205"/>
      <c r="AY34" s="205"/>
      <c r="AZ34" s="205"/>
      <c r="BA34" s="205"/>
      <c r="BB34" s="205"/>
      <c r="BC34" s="211"/>
      <c r="BD34" s="205"/>
      <c r="BE34" s="205"/>
      <c r="BF34" s="205"/>
      <c r="BG34" s="205"/>
      <c r="BH34" s="205"/>
      <c r="BI34" s="205"/>
      <c r="BJ34" s="206"/>
      <c r="BK34" s="211"/>
      <c r="BL34" s="205"/>
      <c r="BM34" s="206"/>
      <c r="BN34" s="211"/>
      <c r="BO34" s="205"/>
      <c r="BP34" s="205"/>
      <c r="BQ34" s="205"/>
      <c r="BR34" s="206"/>
      <c r="BS34" s="207"/>
      <c r="BT34" s="205"/>
      <c r="BU34" s="212"/>
      <c r="BV34" s="205"/>
      <c r="BW34" s="210"/>
      <c r="BX34" s="210"/>
      <c r="BY34" s="211"/>
      <c r="BZ34" s="212"/>
      <c r="CA34" s="205"/>
      <c r="CB34" s="206"/>
      <c r="CC34" s="206"/>
      <c r="CD34" s="207"/>
      <c r="CE34" s="298"/>
      <c r="CF34" s="208"/>
      <c r="CG34" s="212"/>
      <c r="CH34" s="205"/>
      <c r="CI34" s="207"/>
      <c r="CJ34" s="205"/>
      <c r="CK34" s="205"/>
      <c r="CL34" s="206"/>
      <c r="CM34" s="207"/>
      <c r="CN34" s="205"/>
      <c r="CO34" s="207"/>
      <c r="CP34" s="205"/>
      <c r="CQ34" s="207"/>
      <c r="CR34" s="214"/>
      <c r="CS34" s="205"/>
      <c r="CT34" s="215"/>
      <c r="CU34" s="213"/>
      <c r="CV34" s="214"/>
      <c r="CW34" s="205"/>
      <c r="CX34" s="205"/>
      <c r="CY34" s="205"/>
      <c r="CZ34" s="206"/>
      <c r="DA34" s="207"/>
      <c r="DB34" s="214"/>
      <c r="DC34" s="298"/>
      <c r="DD34" s="213"/>
      <c r="DE34" s="298"/>
      <c r="DF34" s="213"/>
      <c r="DG34" s="298"/>
      <c r="DH34" s="208"/>
      <c r="DI34" s="212"/>
      <c r="DJ34" s="214"/>
      <c r="DK34" s="205"/>
      <c r="DL34" s="206"/>
      <c r="DM34" s="207"/>
      <c r="DN34" s="214"/>
      <c r="DO34" s="214"/>
      <c r="DP34" s="214"/>
      <c r="DQ34" s="208"/>
      <c r="DR34" s="215"/>
      <c r="DS34" s="214"/>
      <c r="DT34" s="214"/>
      <c r="DU34" s="205"/>
      <c r="DV34" s="211"/>
      <c r="DW34" s="205"/>
      <c r="DX34" s="206"/>
      <c r="DY34" s="206"/>
      <c r="DZ34" s="206"/>
      <c r="EA34" s="206"/>
      <c r="EB34" s="206"/>
      <c r="EC34" s="206"/>
      <c r="ED34" s="206"/>
      <c r="EE34" s="206"/>
      <c r="EF34" s="206"/>
      <c r="EG34" s="206"/>
      <c r="EH34" s="211"/>
      <c r="EI34" s="33"/>
    </row>
    <row r="35" spans="1:139" s="29" customFormat="1" ht="12.75" customHeight="1" x14ac:dyDescent="0.3">
      <c r="A35" s="10">
        <v>3212</v>
      </c>
      <c r="B35" s="11" t="s">
        <v>350</v>
      </c>
      <c r="C35" s="492">
        <v>1067</v>
      </c>
      <c r="D35" s="95">
        <v>172</v>
      </c>
      <c r="E35" s="63">
        <f t="shared" si="0"/>
        <v>0.16119962511715089</v>
      </c>
      <c r="F35" s="290"/>
      <c r="G35" s="207"/>
      <c r="H35" s="214"/>
      <c r="I35" s="205"/>
      <c r="J35" s="207"/>
      <c r="K35" s="205"/>
      <c r="L35" s="215"/>
      <c r="M35" s="213"/>
      <c r="N35" s="213"/>
      <c r="O35" s="214"/>
      <c r="P35" s="214"/>
      <c r="Q35" s="205"/>
      <c r="R35" s="210"/>
      <c r="S35" s="298"/>
      <c r="T35" s="207"/>
      <c r="U35" s="251"/>
      <c r="V35" s="211"/>
      <c r="W35" s="215"/>
      <c r="X35" s="206"/>
      <c r="Y35" s="206"/>
      <c r="Z35" s="206"/>
      <c r="AA35" s="206"/>
      <c r="AB35" s="206"/>
      <c r="AC35" s="205"/>
      <c r="AD35" s="205"/>
      <c r="AE35" s="211"/>
      <c r="AF35" s="86">
        <v>88</v>
      </c>
      <c r="AG35" s="86">
        <v>107</v>
      </c>
      <c r="AH35" s="86">
        <v>82</v>
      </c>
      <c r="AI35" s="94">
        <v>19</v>
      </c>
      <c r="AJ35" s="87">
        <v>1</v>
      </c>
      <c r="AK35" s="215"/>
      <c r="AL35" s="205"/>
      <c r="AM35" s="205"/>
      <c r="AN35" s="205"/>
      <c r="AO35" s="211"/>
      <c r="AP35" s="205"/>
      <c r="AQ35" s="206"/>
      <c r="AR35" s="206"/>
      <c r="AS35" s="206"/>
      <c r="AT35" s="206"/>
      <c r="AU35" s="206"/>
      <c r="AV35" s="206"/>
      <c r="AW35" s="211"/>
      <c r="AX35" s="205"/>
      <c r="AY35" s="205"/>
      <c r="AZ35" s="205"/>
      <c r="BA35" s="205"/>
      <c r="BB35" s="205"/>
      <c r="BC35" s="211"/>
      <c r="BD35" s="205"/>
      <c r="BE35" s="205"/>
      <c r="BF35" s="205"/>
      <c r="BG35" s="205"/>
      <c r="BH35" s="205"/>
      <c r="BI35" s="205"/>
      <c r="BJ35" s="206"/>
      <c r="BK35" s="211"/>
      <c r="BL35" s="205"/>
      <c r="BM35" s="206"/>
      <c r="BN35" s="211"/>
      <c r="BO35" s="205"/>
      <c r="BP35" s="205"/>
      <c r="BQ35" s="205"/>
      <c r="BR35" s="206"/>
      <c r="BS35" s="207"/>
      <c r="BT35" s="205"/>
      <c r="BU35" s="212"/>
      <c r="BV35" s="205"/>
      <c r="BW35" s="210"/>
      <c r="BX35" s="210"/>
      <c r="BY35" s="211"/>
      <c r="BZ35" s="212"/>
      <c r="CA35" s="205"/>
      <c r="CB35" s="206"/>
      <c r="CC35" s="206"/>
      <c r="CD35" s="207"/>
      <c r="CE35" s="298"/>
      <c r="CF35" s="208"/>
      <c r="CG35" s="212"/>
      <c r="CH35" s="205"/>
      <c r="CI35" s="207"/>
      <c r="CJ35" s="205"/>
      <c r="CK35" s="205"/>
      <c r="CL35" s="206"/>
      <c r="CM35" s="207"/>
      <c r="CN35" s="205"/>
      <c r="CO35" s="207"/>
      <c r="CP35" s="205"/>
      <c r="CQ35" s="207"/>
      <c r="CR35" s="214"/>
      <c r="CS35" s="205"/>
      <c r="CT35" s="215"/>
      <c r="CU35" s="213"/>
      <c r="CV35" s="214"/>
      <c r="CW35" s="205"/>
      <c r="CX35" s="205"/>
      <c r="CY35" s="205"/>
      <c r="CZ35" s="206"/>
      <c r="DA35" s="207"/>
      <c r="DB35" s="214"/>
      <c r="DC35" s="298"/>
      <c r="DD35" s="213"/>
      <c r="DE35" s="298"/>
      <c r="DF35" s="213"/>
      <c r="DG35" s="298"/>
      <c r="DH35" s="208"/>
      <c r="DI35" s="212"/>
      <c r="DJ35" s="214"/>
      <c r="DK35" s="205"/>
      <c r="DL35" s="206"/>
      <c r="DM35" s="207"/>
      <c r="DN35" s="214"/>
      <c r="DO35" s="214"/>
      <c r="DP35" s="214"/>
      <c r="DQ35" s="208"/>
      <c r="DR35" s="215"/>
      <c r="DS35" s="214"/>
      <c r="DT35" s="214"/>
      <c r="DU35" s="205"/>
      <c r="DV35" s="211"/>
      <c r="DW35" s="205"/>
      <c r="DX35" s="206"/>
      <c r="DY35" s="206"/>
      <c r="DZ35" s="206"/>
      <c r="EA35" s="206"/>
      <c r="EB35" s="206"/>
      <c r="EC35" s="206"/>
      <c r="ED35" s="206"/>
      <c r="EE35" s="206"/>
      <c r="EF35" s="206"/>
      <c r="EG35" s="206"/>
      <c r="EH35" s="211"/>
      <c r="EI35" s="33"/>
    </row>
    <row r="36" spans="1:139" s="29" customFormat="1" ht="13" x14ac:dyDescent="0.3">
      <c r="A36" s="10">
        <v>3213</v>
      </c>
      <c r="B36" s="11" t="s">
        <v>351</v>
      </c>
      <c r="C36" s="492">
        <v>1134</v>
      </c>
      <c r="D36" s="95">
        <v>183</v>
      </c>
      <c r="E36" s="63">
        <f t="shared" si="0"/>
        <v>0.16137566137566137</v>
      </c>
      <c r="F36" s="290"/>
      <c r="G36" s="207"/>
      <c r="H36" s="214"/>
      <c r="I36" s="205"/>
      <c r="J36" s="207"/>
      <c r="K36" s="205"/>
      <c r="L36" s="215"/>
      <c r="M36" s="213"/>
      <c r="N36" s="213"/>
      <c r="O36" s="214"/>
      <c r="P36" s="214"/>
      <c r="Q36" s="205"/>
      <c r="R36" s="210"/>
      <c r="S36" s="298"/>
      <c r="T36" s="207"/>
      <c r="U36" s="251"/>
      <c r="V36" s="211"/>
      <c r="W36" s="215"/>
      <c r="X36" s="206"/>
      <c r="Y36" s="206"/>
      <c r="Z36" s="206"/>
      <c r="AA36" s="206"/>
      <c r="AB36" s="206"/>
      <c r="AC36" s="205"/>
      <c r="AD36" s="205"/>
      <c r="AE36" s="211"/>
      <c r="AF36" s="224">
        <v>77</v>
      </c>
      <c r="AG36" s="224">
        <v>120</v>
      </c>
      <c r="AH36" s="224">
        <v>90</v>
      </c>
      <c r="AI36" s="443">
        <v>26</v>
      </c>
      <c r="AJ36" s="229">
        <v>3</v>
      </c>
      <c r="AK36" s="115"/>
      <c r="AL36" s="86"/>
      <c r="AM36" s="86"/>
      <c r="AN36" s="86"/>
      <c r="AO36" s="87"/>
      <c r="AP36" s="205"/>
      <c r="AQ36" s="206"/>
      <c r="AR36" s="206"/>
      <c r="AS36" s="206"/>
      <c r="AT36" s="206"/>
      <c r="AU36" s="206"/>
      <c r="AV36" s="206"/>
      <c r="AW36" s="211"/>
      <c r="AX36" s="205"/>
      <c r="AY36" s="205"/>
      <c r="AZ36" s="205"/>
      <c r="BA36" s="205"/>
      <c r="BB36" s="205"/>
      <c r="BC36" s="211"/>
      <c r="BD36" s="205"/>
      <c r="BE36" s="205"/>
      <c r="BF36" s="205"/>
      <c r="BG36" s="205"/>
      <c r="BH36" s="205"/>
      <c r="BI36" s="205"/>
      <c r="BJ36" s="206"/>
      <c r="BK36" s="211"/>
      <c r="BL36" s="205"/>
      <c r="BM36" s="206"/>
      <c r="BN36" s="211"/>
      <c r="BO36" s="205"/>
      <c r="BP36" s="205"/>
      <c r="BQ36" s="205"/>
      <c r="BR36" s="206"/>
      <c r="BS36" s="207"/>
      <c r="BT36" s="205"/>
      <c r="BU36" s="212"/>
      <c r="BV36" s="205"/>
      <c r="BW36" s="210"/>
      <c r="BX36" s="210"/>
      <c r="BY36" s="211"/>
      <c r="BZ36" s="212"/>
      <c r="CA36" s="205"/>
      <c r="CB36" s="206"/>
      <c r="CC36" s="206"/>
      <c r="CD36" s="207"/>
      <c r="CE36" s="298"/>
      <c r="CF36" s="208"/>
      <c r="CG36" s="212"/>
      <c r="CH36" s="205"/>
      <c r="CI36" s="207"/>
      <c r="CJ36" s="205"/>
      <c r="CK36" s="205"/>
      <c r="CL36" s="206"/>
      <c r="CM36" s="207"/>
      <c r="CN36" s="205"/>
      <c r="CO36" s="207"/>
      <c r="CP36" s="205"/>
      <c r="CQ36" s="207"/>
      <c r="CR36" s="214"/>
      <c r="CS36" s="205"/>
      <c r="CT36" s="215"/>
      <c r="CU36" s="213"/>
      <c r="CV36" s="214"/>
      <c r="CW36" s="205"/>
      <c r="CX36" s="205"/>
      <c r="CY36" s="205"/>
      <c r="CZ36" s="206"/>
      <c r="DA36" s="207"/>
      <c r="DB36" s="214"/>
      <c r="DC36" s="298"/>
      <c r="DD36" s="213"/>
      <c r="DE36" s="298"/>
      <c r="DF36" s="213"/>
      <c r="DG36" s="298"/>
      <c r="DH36" s="208"/>
      <c r="DI36" s="212"/>
      <c r="DJ36" s="214"/>
      <c r="DK36" s="205"/>
      <c r="DL36" s="206"/>
      <c r="DM36" s="207"/>
      <c r="DN36" s="214"/>
      <c r="DO36" s="214"/>
      <c r="DP36" s="214"/>
      <c r="DQ36" s="208"/>
      <c r="DR36" s="215"/>
      <c r="DS36" s="214"/>
      <c r="DT36" s="214"/>
      <c r="DU36" s="205"/>
      <c r="DV36" s="211"/>
      <c r="DW36" s="205"/>
      <c r="DX36" s="206"/>
      <c r="DY36" s="206"/>
      <c r="DZ36" s="206"/>
      <c r="EA36" s="206"/>
      <c r="EB36" s="206"/>
      <c r="EC36" s="206"/>
      <c r="ED36" s="206"/>
      <c r="EE36" s="206"/>
      <c r="EF36" s="206"/>
      <c r="EG36" s="206"/>
      <c r="EH36" s="211"/>
      <c r="EI36" s="33"/>
    </row>
    <row r="37" spans="1:139" s="29" customFormat="1" ht="12.75" customHeight="1" x14ac:dyDescent="0.3">
      <c r="A37" s="10">
        <v>3401</v>
      </c>
      <c r="B37" s="11" t="s">
        <v>352</v>
      </c>
      <c r="C37" s="492">
        <v>1396</v>
      </c>
      <c r="D37" s="95">
        <v>254</v>
      </c>
      <c r="E37" s="63">
        <f t="shared" si="0"/>
        <v>0.18194842406876791</v>
      </c>
      <c r="F37" s="290"/>
      <c r="G37" s="207"/>
      <c r="H37" s="214"/>
      <c r="I37" s="205"/>
      <c r="J37" s="207"/>
      <c r="K37" s="205"/>
      <c r="L37" s="215"/>
      <c r="M37" s="213"/>
      <c r="N37" s="213"/>
      <c r="O37" s="214"/>
      <c r="P37" s="214"/>
      <c r="Q37" s="205"/>
      <c r="R37" s="210"/>
      <c r="S37" s="298"/>
      <c r="T37" s="207"/>
      <c r="U37" s="251"/>
      <c r="V37" s="211"/>
      <c r="W37" s="215"/>
      <c r="X37" s="206"/>
      <c r="Y37" s="206"/>
      <c r="Z37" s="206"/>
      <c r="AA37" s="206"/>
      <c r="AB37" s="206"/>
      <c r="AC37" s="205"/>
      <c r="AD37" s="205"/>
      <c r="AE37" s="211"/>
      <c r="AF37" s="224"/>
      <c r="AG37" s="224"/>
      <c r="AH37" s="224"/>
      <c r="AI37" s="443"/>
      <c r="AJ37" s="229"/>
      <c r="AK37" s="115">
        <v>131</v>
      </c>
      <c r="AL37" s="86">
        <v>181</v>
      </c>
      <c r="AM37" s="86">
        <v>174</v>
      </c>
      <c r="AN37" s="86">
        <v>148</v>
      </c>
      <c r="AO37" s="87">
        <v>102</v>
      </c>
      <c r="AP37" s="205"/>
      <c r="AQ37" s="206"/>
      <c r="AR37" s="206"/>
      <c r="AS37" s="206"/>
      <c r="AT37" s="206"/>
      <c r="AU37" s="206"/>
      <c r="AV37" s="206"/>
      <c r="AW37" s="211"/>
      <c r="AX37" s="205"/>
      <c r="AY37" s="205"/>
      <c r="AZ37" s="205"/>
      <c r="BA37" s="205"/>
      <c r="BB37" s="205"/>
      <c r="BC37" s="211"/>
      <c r="BD37" s="205"/>
      <c r="BE37" s="205"/>
      <c r="BF37" s="205"/>
      <c r="BG37" s="205"/>
      <c r="BH37" s="205"/>
      <c r="BI37" s="205"/>
      <c r="BJ37" s="206"/>
      <c r="BK37" s="211"/>
      <c r="BL37" s="205"/>
      <c r="BM37" s="206"/>
      <c r="BN37" s="211"/>
      <c r="BO37" s="205"/>
      <c r="BP37" s="205"/>
      <c r="BQ37" s="205"/>
      <c r="BR37" s="206"/>
      <c r="BS37" s="207"/>
      <c r="BT37" s="205"/>
      <c r="BU37" s="212"/>
      <c r="BV37" s="205"/>
      <c r="BW37" s="210"/>
      <c r="BX37" s="210"/>
      <c r="BY37" s="211"/>
      <c r="BZ37" s="212"/>
      <c r="CA37" s="205"/>
      <c r="CB37" s="206"/>
      <c r="CC37" s="206"/>
      <c r="CD37" s="207"/>
      <c r="CE37" s="298"/>
      <c r="CF37" s="208"/>
      <c r="CG37" s="212"/>
      <c r="CH37" s="205"/>
      <c r="CI37" s="207"/>
      <c r="CJ37" s="205"/>
      <c r="CK37" s="205"/>
      <c r="CL37" s="206"/>
      <c r="CM37" s="207"/>
      <c r="CN37" s="205"/>
      <c r="CO37" s="207"/>
      <c r="CP37" s="205"/>
      <c r="CQ37" s="207"/>
      <c r="CR37" s="214"/>
      <c r="CS37" s="205"/>
      <c r="CT37" s="215"/>
      <c r="CU37" s="213"/>
      <c r="CV37" s="214"/>
      <c r="CW37" s="205"/>
      <c r="CX37" s="205"/>
      <c r="CY37" s="205"/>
      <c r="CZ37" s="206"/>
      <c r="DA37" s="207"/>
      <c r="DB37" s="214"/>
      <c r="DC37" s="298"/>
      <c r="DD37" s="213"/>
      <c r="DE37" s="298"/>
      <c r="DF37" s="213"/>
      <c r="DG37" s="298"/>
      <c r="DH37" s="208"/>
      <c r="DI37" s="212"/>
      <c r="DJ37" s="214"/>
      <c r="DK37" s="205"/>
      <c r="DL37" s="206"/>
      <c r="DM37" s="207"/>
      <c r="DN37" s="214"/>
      <c r="DO37" s="214"/>
      <c r="DP37" s="214"/>
      <c r="DQ37" s="208"/>
      <c r="DR37" s="215"/>
      <c r="DS37" s="214"/>
      <c r="DT37" s="214"/>
      <c r="DU37" s="205"/>
      <c r="DV37" s="211"/>
      <c r="DW37" s="205"/>
      <c r="DX37" s="206"/>
      <c r="DY37" s="206"/>
      <c r="DZ37" s="206"/>
      <c r="EA37" s="206"/>
      <c r="EB37" s="206"/>
      <c r="EC37" s="206"/>
      <c r="ED37" s="206"/>
      <c r="EE37" s="206"/>
      <c r="EF37" s="206"/>
      <c r="EG37" s="206"/>
      <c r="EH37" s="211"/>
      <c r="EI37" s="33"/>
    </row>
    <row r="38" spans="1:139" s="29" customFormat="1" ht="13" x14ac:dyDescent="0.3">
      <c r="A38" s="10">
        <v>3402</v>
      </c>
      <c r="B38" s="11" t="s">
        <v>353</v>
      </c>
      <c r="C38" s="492">
        <v>1485</v>
      </c>
      <c r="D38" s="95">
        <v>227</v>
      </c>
      <c r="E38" s="63">
        <f t="shared" si="0"/>
        <v>0.15286195286195287</v>
      </c>
      <c r="F38" s="290"/>
      <c r="G38" s="207"/>
      <c r="H38" s="214"/>
      <c r="I38" s="205"/>
      <c r="J38" s="207"/>
      <c r="K38" s="205"/>
      <c r="L38" s="215"/>
      <c r="M38" s="213"/>
      <c r="N38" s="213"/>
      <c r="O38" s="214"/>
      <c r="P38" s="214"/>
      <c r="Q38" s="205"/>
      <c r="R38" s="210"/>
      <c r="S38" s="298"/>
      <c r="T38" s="207"/>
      <c r="U38" s="251"/>
      <c r="V38" s="211"/>
      <c r="W38" s="215"/>
      <c r="X38" s="206"/>
      <c r="Y38" s="206"/>
      <c r="Z38" s="206"/>
      <c r="AA38" s="206"/>
      <c r="AB38" s="206"/>
      <c r="AC38" s="205"/>
      <c r="AD38" s="205"/>
      <c r="AE38" s="211"/>
      <c r="AF38" s="224"/>
      <c r="AG38" s="224"/>
      <c r="AH38" s="224"/>
      <c r="AI38" s="443"/>
      <c r="AJ38" s="229"/>
      <c r="AK38" s="115">
        <v>95</v>
      </c>
      <c r="AL38" s="86">
        <v>163</v>
      </c>
      <c r="AM38" s="86">
        <v>146</v>
      </c>
      <c r="AN38" s="86">
        <v>115</v>
      </c>
      <c r="AO38" s="87">
        <v>103</v>
      </c>
      <c r="AP38" s="205"/>
      <c r="AQ38" s="206"/>
      <c r="AR38" s="206"/>
      <c r="AS38" s="206"/>
      <c r="AT38" s="206"/>
      <c r="AU38" s="206"/>
      <c r="AV38" s="206"/>
      <c r="AW38" s="211"/>
      <c r="AX38" s="205"/>
      <c r="AY38" s="205"/>
      <c r="AZ38" s="205"/>
      <c r="BA38" s="205"/>
      <c r="BB38" s="205"/>
      <c r="BC38" s="211"/>
      <c r="BD38" s="205"/>
      <c r="BE38" s="205"/>
      <c r="BF38" s="205"/>
      <c r="BG38" s="205"/>
      <c r="BH38" s="205"/>
      <c r="BI38" s="205"/>
      <c r="BJ38" s="206"/>
      <c r="BK38" s="211"/>
      <c r="BL38" s="205"/>
      <c r="BM38" s="206"/>
      <c r="BN38" s="211"/>
      <c r="BO38" s="205"/>
      <c r="BP38" s="205"/>
      <c r="BQ38" s="205"/>
      <c r="BR38" s="206"/>
      <c r="BS38" s="207"/>
      <c r="BT38" s="205"/>
      <c r="BU38" s="212"/>
      <c r="BV38" s="205"/>
      <c r="BW38" s="210"/>
      <c r="BX38" s="210"/>
      <c r="BY38" s="211"/>
      <c r="BZ38" s="212"/>
      <c r="CA38" s="205"/>
      <c r="CB38" s="206"/>
      <c r="CC38" s="206"/>
      <c r="CD38" s="207"/>
      <c r="CE38" s="298"/>
      <c r="CF38" s="208"/>
      <c r="CG38" s="212"/>
      <c r="CH38" s="205"/>
      <c r="CI38" s="207"/>
      <c r="CJ38" s="205"/>
      <c r="CK38" s="205"/>
      <c r="CL38" s="206"/>
      <c r="CM38" s="207"/>
      <c r="CN38" s="205"/>
      <c r="CO38" s="207"/>
      <c r="CP38" s="205"/>
      <c r="CQ38" s="207"/>
      <c r="CR38" s="214"/>
      <c r="CS38" s="205"/>
      <c r="CT38" s="215"/>
      <c r="CU38" s="213"/>
      <c r="CV38" s="214"/>
      <c r="CW38" s="205"/>
      <c r="CX38" s="205"/>
      <c r="CY38" s="205"/>
      <c r="CZ38" s="206"/>
      <c r="DA38" s="207"/>
      <c r="DB38" s="214"/>
      <c r="DC38" s="298"/>
      <c r="DD38" s="213"/>
      <c r="DE38" s="298"/>
      <c r="DF38" s="213"/>
      <c r="DG38" s="298"/>
      <c r="DH38" s="208"/>
      <c r="DI38" s="212"/>
      <c r="DJ38" s="214"/>
      <c r="DK38" s="205"/>
      <c r="DL38" s="206"/>
      <c r="DM38" s="207"/>
      <c r="DN38" s="214"/>
      <c r="DO38" s="214"/>
      <c r="DP38" s="214"/>
      <c r="DQ38" s="208"/>
      <c r="DR38" s="215"/>
      <c r="DS38" s="214"/>
      <c r="DT38" s="214"/>
      <c r="DU38" s="205"/>
      <c r="DV38" s="211"/>
      <c r="DW38" s="205"/>
      <c r="DX38" s="206"/>
      <c r="DY38" s="206"/>
      <c r="DZ38" s="206"/>
      <c r="EA38" s="206"/>
      <c r="EB38" s="206"/>
      <c r="EC38" s="206"/>
      <c r="ED38" s="206"/>
      <c r="EE38" s="206"/>
      <c r="EF38" s="206"/>
      <c r="EG38" s="206"/>
      <c r="EH38" s="211"/>
      <c r="EI38" s="33"/>
    </row>
    <row r="39" spans="1:139" s="29" customFormat="1" ht="12.75" customHeight="1" x14ac:dyDescent="0.3">
      <c r="A39" s="10">
        <v>3403</v>
      </c>
      <c r="B39" s="11" t="s">
        <v>354</v>
      </c>
      <c r="C39" s="492">
        <v>1600</v>
      </c>
      <c r="D39" s="95">
        <v>331</v>
      </c>
      <c r="E39" s="63">
        <f t="shared" si="0"/>
        <v>0.206875</v>
      </c>
      <c r="F39" s="290"/>
      <c r="G39" s="207"/>
      <c r="H39" s="214"/>
      <c r="I39" s="205"/>
      <c r="J39" s="207"/>
      <c r="K39" s="205"/>
      <c r="L39" s="215"/>
      <c r="M39" s="213"/>
      <c r="N39" s="213"/>
      <c r="O39" s="214"/>
      <c r="P39" s="214"/>
      <c r="Q39" s="205"/>
      <c r="R39" s="210"/>
      <c r="S39" s="298"/>
      <c r="T39" s="207"/>
      <c r="U39" s="251"/>
      <c r="V39" s="211"/>
      <c r="W39" s="215"/>
      <c r="X39" s="206"/>
      <c r="Y39" s="206"/>
      <c r="Z39" s="206"/>
      <c r="AA39" s="206"/>
      <c r="AB39" s="206"/>
      <c r="AC39" s="205"/>
      <c r="AD39" s="205"/>
      <c r="AE39" s="211"/>
      <c r="AF39" s="224"/>
      <c r="AG39" s="224"/>
      <c r="AH39" s="224"/>
      <c r="AI39" s="443"/>
      <c r="AJ39" s="229"/>
      <c r="AK39" s="115">
        <v>104</v>
      </c>
      <c r="AL39" s="86">
        <v>234</v>
      </c>
      <c r="AM39" s="86">
        <v>218</v>
      </c>
      <c r="AN39" s="86">
        <v>145</v>
      </c>
      <c r="AO39" s="87">
        <v>171</v>
      </c>
      <c r="AP39" s="205"/>
      <c r="AQ39" s="206"/>
      <c r="AR39" s="206"/>
      <c r="AS39" s="206"/>
      <c r="AT39" s="206"/>
      <c r="AU39" s="206"/>
      <c r="AV39" s="206"/>
      <c r="AW39" s="211"/>
      <c r="AX39" s="205"/>
      <c r="AY39" s="205"/>
      <c r="AZ39" s="205"/>
      <c r="BA39" s="205"/>
      <c r="BB39" s="205"/>
      <c r="BC39" s="211"/>
      <c r="BD39" s="205"/>
      <c r="BE39" s="205"/>
      <c r="BF39" s="205"/>
      <c r="BG39" s="205"/>
      <c r="BH39" s="205"/>
      <c r="BI39" s="205"/>
      <c r="BJ39" s="206"/>
      <c r="BK39" s="211"/>
      <c r="BL39" s="205"/>
      <c r="BM39" s="206"/>
      <c r="BN39" s="211"/>
      <c r="BO39" s="205"/>
      <c r="BP39" s="205"/>
      <c r="BQ39" s="205"/>
      <c r="BR39" s="206"/>
      <c r="BS39" s="207"/>
      <c r="BT39" s="205"/>
      <c r="BU39" s="212"/>
      <c r="BV39" s="205"/>
      <c r="BW39" s="210"/>
      <c r="BX39" s="210"/>
      <c r="BY39" s="211"/>
      <c r="BZ39" s="212"/>
      <c r="CA39" s="205"/>
      <c r="CB39" s="206"/>
      <c r="CC39" s="206"/>
      <c r="CD39" s="207"/>
      <c r="CE39" s="298"/>
      <c r="CF39" s="208"/>
      <c r="CG39" s="212"/>
      <c r="CH39" s="205"/>
      <c r="CI39" s="207"/>
      <c r="CJ39" s="205"/>
      <c r="CK39" s="205"/>
      <c r="CL39" s="206"/>
      <c r="CM39" s="207"/>
      <c r="CN39" s="205"/>
      <c r="CO39" s="207"/>
      <c r="CP39" s="205"/>
      <c r="CQ39" s="207"/>
      <c r="CR39" s="214"/>
      <c r="CS39" s="205"/>
      <c r="CT39" s="215"/>
      <c r="CU39" s="213"/>
      <c r="CV39" s="214"/>
      <c r="CW39" s="205"/>
      <c r="CX39" s="205"/>
      <c r="CY39" s="205"/>
      <c r="CZ39" s="206"/>
      <c r="DA39" s="207"/>
      <c r="DB39" s="214"/>
      <c r="DC39" s="298"/>
      <c r="DD39" s="213"/>
      <c r="DE39" s="298"/>
      <c r="DF39" s="213"/>
      <c r="DG39" s="298"/>
      <c r="DH39" s="208"/>
      <c r="DI39" s="212"/>
      <c r="DJ39" s="214"/>
      <c r="DK39" s="205"/>
      <c r="DL39" s="206"/>
      <c r="DM39" s="207"/>
      <c r="DN39" s="214"/>
      <c r="DO39" s="214"/>
      <c r="DP39" s="214"/>
      <c r="DQ39" s="208"/>
      <c r="DR39" s="215"/>
      <c r="DS39" s="214"/>
      <c r="DT39" s="214"/>
      <c r="DU39" s="205"/>
      <c r="DV39" s="211"/>
      <c r="DW39" s="205"/>
      <c r="DX39" s="206"/>
      <c r="DY39" s="206"/>
      <c r="DZ39" s="206"/>
      <c r="EA39" s="206"/>
      <c r="EB39" s="206"/>
      <c r="EC39" s="206"/>
      <c r="ED39" s="206"/>
      <c r="EE39" s="206"/>
      <c r="EF39" s="206"/>
      <c r="EG39" s="206"/>
      <c r="EH39" s="211"/>
      <c r="EI39" s="33"/>
    </row>
    <row r="40" spans="1:139" s="29" customFormat="1" ht="13" x14ac:dyDescent="0.3">
      <c r="A40" s="10">
        <v>3404</v>
      </c>
      <c r="B40" s="11" t="s">
        <v>355</v>
      </c>
      <c r="C40" s="492">
        <v>1344</v>
      </c>
      <c r="D40" s="95">
        <v>312</v>
      </c>
      <c r="E40" s="63">
        <f t="shared" si="0"/>
        <v>0.23214285714285715</v>
      </c>
      <c r="F40" s="290"/>
      <c r="G40" s="207"/>
      <c r="H40" s="214"/>
      <c r="I40" s="205"/>
      <c r="J40" s="207"/>
      <c r="K40" s="205"/>
      <c r="L40" s="215"/>
      <c r="M40" s="213"/>
      <c r="N40" s="213"/>
      <c r="O40" s="214"/>
      <c r="P40" s="214"/>
      <c r="Q40" s="205"/>
      <c r="R40" s="210"/>
      <c r="S40" s="298"/>
      <c r="T40" s="207"/>
      <c r="U40" s="251"/>
      <c r="V40" s="211"/>
      <c r="W40" s="215"/>
      <c r="X40" s="206"/>
      <c r="Y40" s="206"/>
      <c r="Z40" s="206"/>
      <c r="AA40" s="206"/>
      <c r="AB40" s="206"/>
      <c r="AC40" s="205"/>
      <c r="AD40" s="205"/>
      <c r="AE40" s="211"/>
      <c r="AF40" s="224"/>
      <c r="AG40" s="224"/>
      <c r="AH40" s="224"/>
      <c r="AI40" s="443"/>
      <c r="AJ40" s="229"/>
      <c r="AK40" s="115">
        <v>138</v>
      </c>
      <c r="AL40" s="86">
        <v>204</v>
      </c>
      <c r="AM40" s="86">
        <v>189</v>
      </c>
      <c r="AN40" s="86">
        <v>143</v>
      </c>
      <c r="AO40" s="87">
        <v>156</v>
      </c>
      <c r="AP40" s="205"/>
      <c r="AQ40" s="206"/>
      <c r="AR40" s="206"/>
      <c r="AS40" s="206"/>
      <c r="AT40" s="206"/>
      <c r="AU40" s="206"/>
      <c r="AV40" s="206"/>
      <c r="AW40" s="211"/>
      <c r="AX40" s="205"/>
      <c r="AY40" s="205"/>
      <c r="AZ40" s="205"/>
      <c r="BA40" s="205"/>
      <c r="BB40" s="205"/>
      <c r="BC40" s="211"/>
      <c r="BD40" s="205"/>
      <c r="BE40" s="205"/>
      <c r="BF40" s="205"/>
      <c r="BG40" s="205"/>
      <c r="BH40" s="205"/>
      <c r="BI40" s="205"/>
      <c r="BJ40" s="206"/>
      <c r="BK40" s="211"/>
      <c r="BL40" s="205"/>
      <c r="BM40" s="206"/>
      <c r="BN40" s="211"/>
      <c r="BO40" s="205"/>
      <c r="BP40" s="205"/>
      <c r="BQ40" s="205"/>
      <c r="BR40" s="206"/>
      <c r="BS40" s="207"/>
      <c r="BT40" s="205"/>
      <c r="BU40" s="212"/>
      <c r="BV40" s="205"/>
      <c r="BW40" s="210"/>
      <c r="BX40" s="210"/>
      <c r="BY40" s="211"/>
      <c r="BZ40" s="212"/>
      <c r="CA40" s="205"/>
      <c r="CB40" s="206"/>
      <c r="CC40" s="206"/>
      <c r="CD40" s="207"/>
      <c r="CE40" s="298"/>
      <c r="CF40" s="208"/>
      <c r="CG40" s="212"/>
      <c r="CH40" s="205"/>
      <c r="CI40" s="207"/>
      <c r="CJ40" s="205"/>
      <c r="CK40" s="205"/>
      <c r="CL40" s="206"/>
      <c r="CM40" s="207"/>
      <c r="CN40" s="205"/>
      <c r="CO40" s="207"/>
      <c r="CP40" s="205"/>
      <c r="CQ40" s="207"/>
      <c r="CR40" s="214"/>
      <c r="CS40" s="205"/>
      <c r="CT40" s="215"/>
      <c r="CU40" s="213"/>
      <c r="CV40" s="214"/>
      <c r="CW40" s="205"/>
      <c r="CX40" s="205"/>
      <c r="CY40" s="205"/>
      <c r="CZ40" s="206"/>
      <c r="DA40" s="207"/>
      <c r="DB40" s="214"/>
      <c r="DC40" s="298"/>
      <c r="DD40" s="213"/>
      <c r="DE40" s="298"/>
      <c r="DF40" s="213"/>
      <c r="DG40" s="298"/>
      <c r="DH40" s="208"/>
      <c r="DI40" s="212"/>
      <c r="DJ40" s="214"/>
      <c r="DK40" s="205"/>
      <c r="DL40" s="206"/>
      <c r="DM40" s="207"/>
      <c r="DN40" s="214"/>
      <c r="DO40" s="214"/>
      <c r="DP40" s="214"/>
      <c r="DQ40" s="208"/>
      <c r="DR40" s="215"/>
      <c r="DS40" s="214"/>
      <c r="DT40" s="214"/>
      <c r="DU40" s="205"/>
      <c r="DV40" s="211"/>
      <c r="DW40" s="205"/>
      <c r="DX40" s="206"/>
      <c r="DY40" s="206"/>
      <c r="DZ40" s="206"/>
      <c r="EA40" s="206"/>
      <c r="EB40" s="206"/>
      <c r="EC40" s="206"/>
      <c r="ED40" s="206"/>
      <c r="EE40" s="206"/>
      <c r="EF40" s="206"/>
      <c r="EG40" s="206"/>
      <c r="EH40" s="211"/>
      <c r="EI40" s="33"/>
    </row>
    <row r="41" spans="1:139" s="29" customFormat="1" ht="12.75" customHeight="1" x14ac:dyDescent="0.3">
      <c r="A41" s="10">
        <v>3405</v>
      </c>
      <c r="B41" s="11" t="s">
        <v>356</v>
      </c>
      <c r="C41" s="492">
        <v>1395</v>
      </c>
      <c r="D41" s="95">
        <v>337</v>
      </c>
      <c r="E41" s="63">
        <f t="shared" si="0"/>
        <v>0.24157706093189965</v>
      </c>
      <c r="F41" s="290"/>
      <c r="G41" s="207"/>
      <c r="H41" s="214"/>
      <c r="I41" s="205"/>
      <c r="J41" s="207"/>
      <c r="K41" s="205"/>
      <c r="L41" s="215"/>
      <c r="M41" s="213"/>
      <c r="N41" s="213"/>
      <c r="O41" s="214"/>
      <c r="P41" s="214"/>
      <c r="Q41" s="205"/>
      <c r="R41" s="210"/>
      <c r="S41" s="298"/>
      <c r="T41" s="207"/>
      <c r="U41" s="251"/>
      <c r="V41" s="211"/>
      <c r="W41" s="215"/>
      <c r="X41" s="206"/>
      <c r="Y41" s="206"/>
      <c r="Z41" s="206"/>
      <c r="AA41" s="206"/>
      <c r="AB41" s="206"/>
      <c r="AC41" s="205"/>
      <c r="AD41" s="205"/>
      <c r="AE41" s="211"/>
      <c r="AF41" s="205"/>
      <c r="AG41" s="205"/>
      <c r="AH41" s="205"/>
      <c r="AI41" s="251"/>
      <c r="AJ41" s="211"/>
      <c r="AK41" s="115">
        <v>144</v>
      </c>
      <c r="AL41" s="86">
        <v>250</v>
      </c>
      <c r="AM41" s="86">
        <v>209</v>
      </c>
      <c r="AN41" s="86">
        <v>174</v>
      </c>
      <c r="AO41" s="87">
        <v>174</v>
      </c>
      <c r="AP41" s="218"/>
      <c r="AQ41" s="226"/>
      <c r="AR41" s="226"/>
      <c r="AS41" s="226"/>
      <c r="AT41" s="226"/>
      <c r="AU41" s="226"/>
      <c r="AV41" s="226"/>
      <c r="AW41" s="220"/>
      <c r="AX41" s="205"/>
      <c r="AY41" s="205"/>
      <c r="AZ41" s="205"/>
      <c r="BA41" s="205"/>
      <c r="BB41" s="205"/>
      <c r="BC41" s="211"/>
      <c r="BD41" s="205"/>
      <c r="BE41" s="205"/>
      <c r="BF41" s="205"/>
      <c r="BG41" s="205"/>
      <c r="BH41" s="205"/>
      <c r="BI41" s="205"/>
      <c r="BJ41" s="206"/>
      <c r="BK41" s="211"/>
      <c r="BL41" s="205"/>
      <c r="BM41" s="206"/>
      <c r="BN41" s="211"/>
      <c r="BO41" s="205"/>
      <c r="BP41" s="205"/>
      <c r="BQ41" s="205"/>
      <c r="BR41" s="206"/>
      <c r="BS41" s="207"/>
      <c r="BT41" s="205"/>
      <c r="BU41" s="212"/>
      <c r="BV41" s="205"/>
      <c r="BW41" s="210"/>
      <c r="BX41" s="210"/>
      <c r="BY41" s="211"/>
      <c r="BZ41" s="212"/>
      <c r="CA41" s="205"/>
      <c r="CB41" s="206"/>
      <c r="CC41" s="206"/>
      <c r="CD41" s="207"/>
      <c r="CE41" s="298"/>
      <c r="CF41" s="208"/>
      <c r="CG41" s="212"/>
      <c r="CH41" s="205"/>
      <c r="CI41" s="207"/>
      <c r="CJ41" s="205"/>
      <c r="CK41" s="205"/>
      <c r="CL41" s="206"/>
      <c r="CM41" s="207"/>
      <c r="CN41" s="205"/>
      <c r="CO41" s="207"/>
      <c r="CP41" s="205"/>
      <c r="CQ41" s="207"/>
      <c r="CR41" s="214"/>
      <c r="CS41" s="205"/>
      <c r="CT41" s="215"/>
      <c r="CU41" s="213"/>
      <c r="CV41" s="214"/>
      <c r="CW41" s="205"/>
      <c r="CX41" s="205"/>
      <c r="CY41" s="205"/>
      <c r="CZ41" s="206"/>
      <c r="DA41" s="207"/>
      <c r="DB41" s="214"/>
      <c r="DC41" s="298"/>
      <c r="DD41" s="213"/>
      <c r="DE41" s="298"/>
      <c r="DF41" s="213"/>
      <c r="DG41" s="298"/>
      <c r="DH41" s="208"/>
      <c r="DI41" s="212"/>
      <c r="DJ41" s="214"/>
      <c r="DK41" s="205"/>
      <c r="DL41" s="206"/>
      <c r="DM41" s="207"/>
      <c r="DN41" s="214"/>
      <c r="DO41" s="214"/>
      <c r="DP41" s="214"/>
      <c r="DQ41" s="208"/>
      <c r="DR41" s="215"/>
      <c r="DS41" s="214"/>
      <c r="DT41" s="214"/>
      <c r="DU41" s="205"/>
      <c r="DV41" s="211"/>
      <c r="DW41" s="205"/>
      <c r="DX41" s="206"/>
      <c r="DY41" s="206"/>
      <c r="DZ41" s="206"/>
      <c r="EA41" s="206"/>
      <c r="EB41" s="206"/>
      <c r="EC41" s="206"/>
      <c r="ED41" s="206"/>
      <c r="EE41" s="206"/>
      <c r="EF41" s="206"/>
      <c r="EG41" s="206"/>
      <c r="EH41" s="211"/>
      <c r="EI41" s="33"/>
    </row>
    <row r="42" spans="1:139" s="29" customFormat="1" ht="13" x14ac:dyDescent="0.3">
      <c r="A42" s="10">
        <v>3406</v>
      </c>
      <c r="B42" s="11" t="s">
        <v>759</v>
      </c>
      <c r="C42" s="492">
        <v>1236</v>
      </c>
      <c r="D42" s="95">
        <v>309</v>
      </c>
      <c r="E42" s="63">
        <f t="shared" si="0"/>
        <v>0.25</v>
      </c>
      <c r="F42" s="290"/>
      <c r="G42" s="207"/>
      <c r="H42" s="214"/>
      <c r="I42" s="205"/>
      <c r="J42" s="207"/>
      <c r="K42" s="205"/>
      <c r="L42" s="215"/>
      <c r="M42" s="213"/>
      <c r="N42" s="213"/>
      <c r="O42" s="214"/>
      <c r="P42" s="214"/>
      <c r="Q42" s="205"/>
      <c r="R42" s="210"/>
      <c r="S42" s="298"/>
      <c r="T42" s="207"/>
      <c r="U42" s="251"/>
      <c r="V42" s="211"/>
      <c r="W42" s="215"/>
      <c r="X42" s="206"/>
      <c r="Y42" s="206"/>
      <c r="Z42" s="206"/>
      <c r="AA42" s="206"/>
      <c r="AB42" s="206"/>
      <c r="AC42" s="205"/>
      <c r="AD42" s="205"/>
      <c r="AE42" s="211"/>
      <c r="AF42" s="205"/>
      <c r="AG42" s="205"/>
      <c r="AH42" s="205"/>
      <c r="AI42" s="251"/>
      <c r="AJ42" s="211"/>
      <c r="AK42" s="294">
        <v>116</v>
      </c>
      <c r="AL42" s="224">
        <v>214</v>
      </c>
      <c r="AM42" s="224">
        <v>181</v>
      </c>
      <c r="AN42" s="224">
        <v>130</v>
      </c>
      <c r="AO42" s="229">
        <v>169</v>
      </c>
      <c r="AP42" s="86"/>
      <c r="AQ42" s="95"/>
      <c r="AR42" s="95"/>
      <c r="AS42" s="95"/>
      <c r="AT42" s="95"/>
      <c r="AU42" s="95"/>
      <c r="AV42" s="95"/>
      <c r="AW42" s="87"/>
      <c r="AX42" s="205"/>
      <c r="AY42" s="205"/>
      <c r="AZ42" s="205"/>
      <c r="BA42" s="205"/>
      <c r="BB42" s="205"/>
      <c r="BC42" s="211"/>
      <c r="BD42" s="205"/>
      <c r="BE42" s="205"/>
      <c r="BF42" s="205"/>
      <c r="BG42" s="205"/>
      <c r="BH42" s="205"/>
      <c r="BI42" s="205"/>
      <c r="BJ42" s="206"/>
      <c r="BK42" s="211"/>
      <c r="BL42" s="205"/>
      <c r="BM42" s="206"/>
      <c r="BN42" s="211"/>
      <c r="BO42" s="205"/>
      <c r="BP42" s="205"/>
      <c r="BQ42" s="205"/>
      <c r="BR42" s="206"/>
      <c r="BS42" s="207"/>
      <c r="BT42" s="205"/>
      <c r="BU42" s="212"/>
      <c r="BV42" s="205"/>
      <c r="BW42" s="210"/>
      <c r="BX42" s="210"/>
      <c r="BY42" s="211"/>
      <c r="BZ42" s="212"/>
      <c r="CA42" s="205"/>
      <c r="CB42" s="206"/>
      <c r="CC42" s="206"/>
      <c r="CD42" s="207"/>
      <c r="CE42" s="298"/>
      <c r="CF42" s="208"/>
      <c r="CG42" s="212"/>
      <c r="CH42" s="205"/>
      <c r="CI42" s="207"/>
      <c r="CJ42" s="205"/>
      <c r="CK42" s="205"/>
      <c r="CL42" s="206"/>
      <c r="CM42" s="207"/>
      <c r="CN42" s="205"/>
      <c r="CO42" s="207"/>
      <c r="CP42" s="205"/>
      <c r="CQ42" s="207"/>
      <c r="CR42" s="214"/>
      <c r="CS42" s="205"/>
      <c r="CT42" s="215"/>
      <c r="CU42" s="213"/>
      <c r="CV42" s="214"/>
      <c r="CW42" s="205"/>
      <c r="CX42" s="205"/>
      <c r="CY42" s="205"/>
      <c r="CZ42" s="206"/>
      <c r="DA42" s="207"/>
      <c r="DB42" s="214"/>
      <c r="DC42" s="298"/>
      <c r="DD42" s="213"/>
      <c r="DE42" s="298"/>
      <c r="DF42" s="213"/>
      <c r="DG42" s="298"/>
      <c r="DH42" s="208"/>
      <c r="DI42" s="212"/>
      <c r="DJ42" s="214"/>
      <c r="DK42" s="205"/>
      <c r="DL42" s="206"/>
      <c r="DM42" s="207"/>
      <c r="DN42" s="214"/>
      <c r="DO42" s="214"/>
      <c r="DP42" s="214"/>
      <c r="DQ42" s="208"/>
      <c r="DR42" s="215"/>
      <c r="DS42" s="214"/>
      <c r="DT42" s="214"/>
      <c r="DU42" s="205"/>
      <c r="DV42" s="211"/>
      <c r="DW42" s="205"/>
      <c r="DX42" s="206"/>
      <c r="DY42" s="206"/>
      <c r="DZ42" s="206"/>
      <c r="EA42" s="206"/>
      <c r="EB42" s="206"/>
      <c r="EC42" s="206"/>
      <c r="ED42" s="206"/>
      <c r="EE42" s="206"/>
      <c r="EF42" s="206"/>
      <c r="EG42" s="206"/>
      <c r="EH42" s="211"/>
      <c r="EI42" s="33"/>
    </row>
    <row r="43" spans="1:139" s="44" customFormat="1" ht="13" x14ac:dyDescent="0.3">
      <c r="A43" s="10">
        <v>3407</v>
      </c>
      <c r="B43" s="11" t="s">
        <v>834</v>
      </c>
      <c r="C43" s="492">
        <v>418</v>
      </c>
      <c r="D43" s="95">
        <v>77</v>
      </c>
      <c r="E43" s="63">
        <f t="shared" si="0"/>
        <v>0.18421052631578946</v>
      </c>
      <c r="F43" s="290"/>
      <c r="G43" s="207"/>
      <c r="H43" s="214"/>
      <c r="I43" s="205"/>
      <c r="J43" s="207"/>
      <c r="K43" s="205"/>
      <c r="L43" s="215"/>
      <c r="M43" s="213"/>
      <c r="N43" s="213"/>
      <c r="O43" s="214"/>
      <c r="P43" s="214"/>
      <c r="Q43" s="205"/>
      <c r="R43" s="210"/>
      <c r="S43" s="298"/>
      <c r="T43" s="207"/>
      <c r="U43" s="251"/>
      <c r="V43" s="211"/>
      <c r="W43" s="215"/>
      <c r="X43" s="206"/>
      <c r="Y43" s="206"/>
      <c r="Z43" s="206"/>
      <c r="AA43" s="206"/>
      <c r="AB43" s="206"/>
      <c r="AC43" s="205"/>
      <c r="AD43" s="205"/>
      <c r="AE43" s="211"/>
      <c r="AF43" s="205"/>
      <c r="AG43" s="205"/>
      <c r="AH43" s="205"/>
      <c r="AI43" s="251"/>
      <c r="AJ43" s="211"/>
      <c r="AK43" s="294">
        <v>41</v>
      </c>
      <c r="AL43" s="224">
        <v>51</v>
      </c>
      <c r="AM43" s="224">
        <v>41</v>
      </c>
      <c r="AN43" s="224">
        <v>37</v>
      </c>
      <c r="AO43" s="229">
        <v>36</v>
      </c>
      <c r="AP43" s="86"/>
      <c r="AQ43" s="95"/>
      <c r="AR43" s="95"/>
      <c r="AS43" s="95"/>
      <c r="AT43" s="95"/>
      <c r="AU43" s="95"/>
      <c r="AV43" s="95"/>
      <c r="AW43" s="87"/>
      <c r="AX43" s="205"/>
      <c r="AY43" s="205"/>
      <c r="AZ43" s="205"/>
      <c r="BA43" s="205"/>
      <c r="BB43" s="205"/>
      <c r="BC43" s="211"/>
      <c r="BD43" s="205"/>
      <c r="BE43" s="205"/>
      <c r="BF43" s="205"/>
      <c r="BG43" s="205"/>
      <c r="BH43" s="205"/>
      <c r="BI43" s="205"/>
      <c r="BJ43" s="206"/>
      <c r="BK43" s="211"/>
      <c r="BL43" s="205"/>
      <c r="BM43" s="206"/>
      <c r="BN43" s="211"/>
      <c r="BO43" s="205"/>
      <c r="BP43" s="205"/>
      <c r="BQ43" s="205"/>
      <c r="BR43" s="206"/>
      <c r="BS43" s="207"/>
      <c r="BT43" s="205"/>
      <c r="BU43" s="212"/>
      <c r="BV43" s="205"/>
      <c r="BW43" s="210"/>
      <c r="BX43" s="210"/>
      <c r="BY43" s="211"/>
      <c r="BZ43" s="212"/>
      <c r="CA43" s="205"/>
      <c r="CB43" s="206"/>
      <c r="CC43" s="206"/>
      <c r="CD43" s="207"/>
      <c r="CE43" s="298"/>
      <c r="CF43" s="208"/>
      <c r="CG43" s="212"/>
      <c r="CH43" s="205"/>
      <c r="CI43" s="207"/>
      <c r="CJ43" s="205"/>
      <c r="CK43" s="205"/>
      <c r="CL43" s="206"/>
      <c r="CM43" s="207"/>
      <c r="CN43" s="205"/>
      <c r="CO43" s="207"/>
      <c r="CP43" s="205"/>
      <c r="CQ43" s="207"/>
      <c r="CR43" s="214"/>
      <c r="CS43" s="205"/>
      <c r="CT43" s="215"/>
      <c r="CU43" s="213"/>
      <c r="CV43" s="214"/>
      <c r="CW43" s="205"/>
      <c r="CX43" s="205"/>
      <c r="CY43" s="205"/>
      <c r="CZ43" s="206"/>
      <c r="DA43" s="207"/>
      <c r="DB43" s="214"/>
      <c r="DC43" s="298"/>
      <c r="DD43" s="213"/>
      <c r="DE43" s="298"/>
      <c r="DF43" s="213"/>
      <c r="DG43" s="298"/>
      <c r="DH43" s="208"/>
      <c r="DI43" s="212"/>
      <c r="DJ43" s="214"/>
      <c r="DK43" s="205"/>
      <c r="DL43" s="206"/>
      <c r="DM43" s="207"/>
      <c r="DN43" s="214"/>
      <c r="DO43" s="214"/>
      <c r="DP43" s="214"/>
      <c r="DQ43" s="208"/>
      <c r="DR43" s="215"/>
      <c r="DS43" s="214"/>
      <c r="DT43" s="214"/>
      <c r="DU43" s="205"/>
      <c r="DV43" s="211"/>
      <c r="DW43" s="205"/>
      <c r="DX43" s="206"/>
      <c r="DY43" s="206"/>
      <c r="DZ43" s="206"/>
      <c r="EA43" s="206"/>
      <c r="EB43" s="206"/>
      <c r="EC43" s="206"/>
      <c r="ED43" s="206"/>
      <c r="EE43" s="206"/>
      <c r="EF43" s="206"/>
      <c r="EG43" s="206"/>
      <c r="EH43" s="211"/>
      <c r="EI43" s="33"/>
    </row>
    <row r="44" spans="1:139" s="29" customFormat="1" ht="12.75" customHeight="1" x14ac:dyDescent="0.3">
      <c r="A44" s="10">
        <v>3501</v>
      </c>
      <c r="B44" s="11" t="s">
        <v>357</v>
      </c>
      <c r="C44" s="492">
        <v>708</v>
      </c>
      <c r="D44" s="95">
        <v>281</v>
      </c>
      <c r="E44" s="63">
        <f t="shared" si="0"/>
        <v>0.39689265536723162</v>
      </c>
      <c r="F44" s="290"/>
      <c r="G44" s="207"/>
      <c r="H44" s="214"/>
      <c r="I44" s="205"/>
      <c r="J44" s="207"/>
      <c r="K44" s="205"/>
      <c r="L44" s="215"/>
      <c r="M44" s="213"/>
      <c r="N44" s="213"/>
      <c r="O44" s="214"/>
      <c r="P44" s="214"/>
      <c r="Q44" s="205"/>
      <c r="R44" s="210"/>
      <c r="S44" s="298"/>
      <c r="T44" s="207"/>
      <c r="U44" s="251"/>
      <c r="V44" s="211"/>
      <c r="W44" s="215"/>
      <c r="X44" s="206"/>
      <c r="Y44" s="206"/>
      <c r="Z44" s="206"/>
      <c r="AA44" s="206"/>
      <c r="AB44" s="206"/>
      <c r="AC44" s="205"/>
      <c r="AD44" s="205"/>
      <c r="AE44" s="211"/>
      <c r="AF44" s="205"/>
      <c r="AG44" s="205"/>
      <c r="AH44" s="205"/>
      <c r="AI44" s="251"/>
      <c r="AJ44" s="211"/>
      <c r="AK44" s="294"/>
      <c r="AL44" s="224"/>
      <c r="AM44" s="224"/>
      <c r="AN44" s="224"/>
      <c r="AO44" s="229"/>
      <c r="AP44" s="86">
        <v>146</v>
      </c>
      <c r="AQ44" s="95">
        <v>153</v>
      </c>
      <c r="AR44" s="95">
        <v>156</v>
      </c>
      <c r="AS44" s="95">
        <v>175</v>
      </c>
      <c r="AT44" s="95">
        <v>140</v>
      </c>
      <c r="AU44" s="95">
        <v>148</v>
      </c>
      <c r="AV44" s="95">
        <v>152</v>
      </c>
      <c r="AW44" s="87">
        <v>87</v>
      </c>
      <c r="AX44" s="205"/>
      <c r="AY44" s="205"/>
      <c r="AZ44" s="205"/>
      <c r="BA44" s="205"/>
      <c r="BB44" s="205"/>
      <c r="BC44" s="211"/>
      <c r="BD44" s="205"/>
      <c r="BE44" s="205"/>
      <c r="BF44" s="205"/>
      <c r="BG44" s="205"/>
      <c r="BH44" s="205"/>
      <c r="BI44" s="205"/>
      <c r="BJ44" s="206"/>
      <c r="BK44" s="211"/>
      <c r="BL44" s="205"/>
      <c r="BM44" s="206"/>
      <c r="BN44" s="211"/>
      <c r="BO44" s="205"/>
      <c r="BP44" s="205"/>
      <c r="BQ44" s="205"/>
      <c r="BR44" s="206"/>
      <c r="BS44" s="207"/>
      <c r="BT44" s="205"/>
      <c r="BU44" s="212"/>
      <c r="BV44" s="205"/>
      <c r="BW44" s="210"/>
      <c r="BX44" s="210"/>
      <c r="BY44" s="211"/>
      <c r="BZ44" s="212"/>
      <c r="CA44" s="205"/>
      <c r="CB44" s="206"/>
      <c r="CC44" s="206"/>
      <c r="CD44" s="207"/>
      <c r="CE44" s="298"/>
      <c r="CF44" s="208"/>
      <c r="CG44" s="212"/>
      <c r="CH44" s="205"/>
      <c r="CI44" s="207"/>
      <c r="CJ44" s="205"/>
      <c r="CK44" s="205"/>
      <c r="CL44" s="206"/>
      <c r="CM44" s="207"/>
      <c r="CN44" s="205"/>
      <c r="CO44" s="207"/>
      <c r="CP44" s="205"/>
      <c r="CQ44" s="207"/>
      <c r="CR44" s="214"/>
      <c r="CS44" s="205"/>
      <c r="CT44" s="215"/>
      <c r="CU44" s="213"/>
      <c r="CV44" s="214"/>
      <c r="CW44" s="205"/>
      <c r="CX44" s="205"/>
      <c r="CY44" s="205"/>
      <c r="CZ44" s="206"/>
      <c r="DA44" s="207"/>
      <c r="DB44" s="214"/>
      <c r="DC44" s="298"/>
      <c r="DD44" s="213"/>
      <c r="DE44" s="298"/>
      <c r="DF44" s="213"/>
      <c r="DG44" s="298"/>
      <c r="DH44" s="208"/>
      <c r="DI44" s="212"/>
      <c r="DJ44" s="214"/>
      <c r="DK44" s="205"/>
      <c r="DL44" s="206"/>
      <c r="DM44" s="207"/>
      <c r="DN44" s="214"/>
      <c r="DO44" s="214"/>
      <c r="DP44" s="214"/>
      <c r="DQ44" s="208"/>
      <c r="DR44" s="215"/>
      <c r="DS44" s="214"/>
      <c r="DT44" s="214"/>
      <c r="DU44" s="205"/>
      <c r="DV44" s="211"/>
      <c r="DW44" s="205"/>
      <c r="DX44" s="206"/>
      <c r="DY44" s="206"/>
      <c r="DZ44" s="206"/>
      <c r="EA44" s="206"/>
      <c r="EB44" s="206"/>
      <c r="EC44" s="206"/>
      <c r="ED44" s="206"/>
      <c r="EE44" s="206"/>
      <c r="EF44" s="206"/>
      <c r="EG44" s="206"/>
      <c r="EH44" s="211"/>
      <c r="EI44" s="33"/>
    </row>
    <row r="45" spans="1:139" s="29" customFormat="1" ht="13" x14ac:dyDescent="0.3">
      <c r="A45" s="10">
        <v>3502</v>
      </c>
      <c r="B45" s="11" t="s">
        <v>358</v>
      </c>
      <c r="C45" s="492">
        <v>1181</v>
      </c>
      <c r="D45" s="95">
        <v>420</v>
      </c>
      <c r="E45" s="63">
        <f t="shared" si="0"/>
        <v>0.35563082133784929</v>
      </c>
      <c r="F45" s="290"/>
      <c r="G45" s="207"/>
      <c r="H45" s="214"/>
      <c r="I45" s="205"/>
      <c r="J45" s="207"/>
      <c r="K45" s="205"/>
      <c r="L45" s="215"/>
      <c r="M45" s="213"/>
      <c r="N45" s="213"/>
      <c r="O45" s="214"/>
      <c r="P45" s="214"/>
      <c r="Q45" s="205"/>
      <c r="R45" s="210"/>
      <c r="S45" s="298"/>
      <c r="T45" s="207"/>
      <c r="U45" s="251"/>
      <c r="V45" s="211"/>
      <c r="W45" s="215"/>
      <c r="X45" s="206"/>
      <c r="Y45" s="206"/>
      <c r="Z45" s="206"/>
      <c r="AA45" s="206"/>
      <c r="AB45" s="206"/>
      <c r="AC45" s="205"/>
      <c r="AD45" s="205"/>
      <c r="AE45" s="211"/>
      <c r="AF45" s="205"/>
      <c r="AG45" s="205"/>
      <c r="AH45" s="205"/>
      <c r="AI45" s="251"/>
      <c r="AJ45" s="211"/>
      <c r="AK45" s="294"/>
      <c r="AL45" s="224"/>
      <c r="AM45" s="224"/>
      <c r="AN45" s="224"/>
      <c r="AO45" s="229"/>
      <c r="AP45" s="86">
        <v>230</v>
      </c>
      <c r="AQ45" s="95">
        <v>229</v>
      </c>
      <c r="AR45" s="95">
        <v>269</v>
      </c>
      <c r="AS45" s="95">
        <v>267</v>
      </c>
      <c r="AT45" s="95">
        <v>231</v>
      </c>
      <c r="AU45" s="95">
        <v>248</v>
      </c>
      <c r="AV45" s="95">
        <v>257</v>
      </c>
      <c r="AW45" s="87">
        <v>88</v>
      </c>
      <c r="AX45" s="205"/>
      <c r="AY45" s="205"/>
      <c r="AZ45" s="205"/>
      <c r="BA45" s="205"/>
      <c r="BB45" s="205"/>
      <c r="BC45" s="211"/>
      <c r="BD45" s="205"/>
      <c r="BE45" s="205"/>
      <c r="BF45" s="205"/>
      <c r="BG45" s="205"/>
      <c r="BH45" s="205"/>
      <c r="BI45" s="205"/>
      <c r="BJ45" s="206"/>
      <c r="BK45" s="211"/>
      <c r="BL45" s="205"/>
      <c r="BM45" s="206"/>
      <c r="BN45" s="211"/>
      <c r="BO45" s="205"/>
      <c r="BP45" s="205"/>
      <c r="BQ45" s="205"/>
      <c r="BR45" s="206"/>
      <c r="BS45" s="207"/>
      <c r="BT45" s="205"/>
      <c r="BU45" s="212"/>
      <c r="BV45" s="205"/>
      <c r="BW45" s="210"/>
      <c r="BX45" s="210"/>
      <c r="BY45" s="211"/>
      <c r="BZ45" s="212"/>
      <c r="CA45" s="205"/>
      <c r="CB45" s="206"/>
      <c r="CC45" s="206"/>
      <c r="CD45" s="207"/>
      <c r="CE45" s="298"/>
      <c r="CF45" s="208"/>
      <c r="CG45" s="212"/>
      <c r="CH45" s="205"/>
      <c r="CI45" s="207"/>
      <c r="CJ45" s="205"/>
      <c r="CK45" s="205"/>
      <c r="CL45" s="206"/>
      <c r="CM45" s="207"/>
      <c r="CN45" s="205"/>
      <c r="CO45" s="207"/>
      <c r="CP45" s="205"/>
      <c r="CQ45" s="207"/>
      <c r="CR45" s="214"/>
      <c r="CS45" s="205"/>
      <c r="CT45" s="215"/>
      <c r="CU45" s="213"/>
      <c r="CV45" s="214"/>
      <c r="CW45" s="205"/>
      <c r="CX45" s="205"/>
      <c r="CY45" s="205"/>
      <c r="CZ45" s="206"/>
      <c r="DA45" s="207"/>
      <c r="DB45" s="214"/>
      <c r="DC45" s="298"/>
      <c r="DD45" s="213"/>
      <c r="DE45" s="298"/>
      <c r="DF45" s="213"/>
      <c r="DG45" s="298"/>
      <c r="DH45" s="208"/>
      <c r="DI45" s="212"/>
      <c r="DJ45" s="214"/>
      <c r="DK45" s="205"/>
      <c r="DL45" s="206"/>
      <c r="DM45" s="207"/>
      <c r="DN45" s="214"/>
      <c r="DO45" s="214"/>
      <c r="DP45" s="214"/>
      <c r="DQ45" s="208"/>
      <c r="DR45" s="215"/>
      <c r="DS45" s="214"/>
      <c r="DT45" s="214"/>
      <c r="DU45" s="205"/>
      <c r="DV45" s="211"/>
      <c r="DW45" s="205"/>
      <c r="DX45" s="206"/>
      <c r="DY45" s="206"/>
      <c r="DZ45" s="206"/>
      <c r="EA45" s="206"/>
      <c r="EB45" s="206"/>
      <c r="EC45" s="206"/>
      <c r="ED45" s="206"/>
      <c r="EE45" s="206"/>
      <c r="EF45" s="206"/>
      <c r="EG45" s="206"/>
      <c r="EH45" s="211"/>
      <c r="EI45" s="33"/>
    </row>
    <row r="46" spans="1:139" s="29" customFormat="1" ht="12.75" customHeight="1" x14ac:dyDescent="0.3">
      <c r="A46" s="10">
        <v>3503</v>
      </c>
      <c r="B46" s="11" t="s">
        <v>359</v>
      </c>
      <c r="C46" s="492">
        <v>881</v>
      </c>
      <c r="D46" s="95">
        <v>312</v>
      </c>
      <c r="E46" s="63">
        <f t="shared" si="0"/>
        <v>0.35414301929625425</v>
      </c>
      <c r="F46" s="290"/>
      <c r="G46" s="207"/>
      <c r="H46" s="214"/>
      <c r="I46" s="205"/>
      <c r="J46" s="207"/>
      <c r="K46" s="205"/>
      <c r="L46" s="215"/>
      <c r="M46" s="213"/>
      <c r="N46" s="213"/>
      <c r="O46" s="214"/>
      <c r="P46" s="214"/>
      <c r="Q46" s="205"/>
      <c r="R46" s="210"/>
      <c r="S46" s="298"/>
      <c r="T46" s="207"/>
      <c r="U46" s="251"/>
      <c r="V46" s="211"/>
      <c r="W46" s="215"/>
      <c r="X46" s="206"/>
      <c r="Y46" s="206"/>
      <c r="Z46" s="206"/>
      <c r="AA46" s="206"/>
      <c r="AB46" s="206"/>
      <c r="AC46" s="205"/>
      <c r="AD46" s="205"/>
      <c r="AE46" s="211"/>
      <c r="AF46" s="205"/>
      <c r="AG46" s="205"/>
      <c r="AH46" s="205"/>
      <c r="AI46" s="251"/>
      <c r="AJ46" s="211"/>
      <c r="AK46" s="294"/>
      <c r="AL46" s="224"/>
      <c r="AM46" s="224"/>
      <c r="AN46" s="224"/>
      <c r="AO46" s="229"/>
      <c r="AP46" s="86">
        <v>190</v>
      </c>
      <c r="AQ46" s="95">
        <v>177</v>
      </c>
      <c r="AR46" s="95">
        <v>185</v>
      </c>
      <c r="AS46" s="95">
        <v>212</v>
      </c>
      <c r="AT46" s="95">
        <v>173</v>
      </c>
      <c r="AU46" s="95">
        <v>181</v>
      </c>
      <c r="AV46" s="95">
        <v>197</v>
      </c>
      <c r="AW46" s="87">
        <v>79</v>
      </c>
      <c r="AX46" s="205"/>
      <c r="AY46" s="205"/>
      <c r="AZ46" s="205"/>
      <c r="BA46" s="205"/>
      <c r="BB46" s="205"/>
      <c r="BC46" s="211"/>
      <c r="BD46" s="205"/>
      <c r="BE46" s="205"/>
      <c r="BF46" s="205"/>
      <c r="BG46" s="205"/>
      <c r="BH46" s="205"/>
      <c r="BI46" s="205"/>
      <c r="BJ46" s="206"/>
      <c r="BK46" s="211"/>
      <c r="BL46" s="205"/>
      <c r="BM46" s="206"/>
      <c r="BN46" s="211"/>
      <c r="BO46" s="205"/>
      <c r="BP46" s="205"/>
      <c r="BQ46" s="205"/>
      <c r="BR46" s="206"/>
      <c r="BS46" s="207"/>
      <c r="BT46" s="205"/>
      <c r="BU46" s="212"/>
      <c r="BV46" s="205"/>
      <c r="BW46" s="210"/>
      <c r="BX46" s="210"/>
      <c r="BY46" s="211"/>
      <c r="BZ46" s="212"/>
      <c r="CA46" s="205"/>
      <c r="CB46" s="206"/>
      <c r="CC46" s="206"/>
      <c r="CD46" s="207"/>
      <c r="CE46" s="298"/>
      <c r="CF46" s="208"/>
      <c r="CG46" s="212"/>
      <c r="CH46" s="205"/>
      <c r="CI46" s="207"/>
      <c r="CJ46" s="205"/>
      <c r="CK46" s="205"/>
      <c r="CL46" s="206"/>
      <c r="CM46" s="207"/>
      <c r="CN46" s="205"/>
      <c r="CO46" s="207"/>
      <c r="CP46" s="205"/>
      <c r="CQ46" s="207"/>
      <c r="CR46" s="214"/>
      <c r="CS46" s="205"/>
      <c r="CT46" s="215"/>
      <c r="CU46" s="213"/>
      <c r="CV46" s="214"/>
      <c r="CW46" s="205"/>
      <c r="CX46" s="205"/>
      <c r="CY46" s="205"/>
      <c r="CZ46" s="206"/>
      <c r="DA46" s="207"/>
      <c r="DB46" s="214"/>
      <c r="DC46" s="298"/>
      <c r="DD46" s="213"/>
      <c r="DE46" s="298"/>
      <c r="DF46" s="213"/>
      <c r="DG46" s="298"/>
      <c r="DH46" s="208"/>
      <c r="DI46" s="212"/>
      <c r="DJ46" s="214"/>
      <c r="DK46" s="205"/>
      <c r="DL46" s="206"/>
      <c r="DM46" s="207"/>
      <c r="DN46" s="214"/>
      <c r="DO46" s="214"/>
      <c r="DP46" s="214"/>
      <c r="DQ46" s="208"/>
      <c r="DR46" s="215"/>
      <c r="DS46" s="214"/>
      <c r="DT46" s="214"/>
      <c r="DU46" s="205"/>
      <c r="DV46" s="211"/>
      <c r="DW46" s="205"/>
      <c r="DX46" s="206"/>
      <c r="DY46" s="206"/>
      <c r="DZ46" s="206"/>
      <c r="EA46" s="206"/>
      <c r="EB46" s="206"/>
      <c r="EC46" s="206"/>
      <c r="ED46" s="206"/>
      <c r="EE46" s="206"/>
      <c r="EF46" s="206"/>
      <c r="EG46" s="206"/>
      <c r="EH46" s="211"/>
      <c r="EI46" s="33"/>
    </row>
    <row r="47" spans="1:139" s="29" customFormat="1" ht="13" x14ac:dyDescent="0.3">
      <c r="A47" s="10">
        <v>3504</v>
      </c>
      <c r="B47" s="11" t="s">
        <v>360</v>
      </c>
      <c r="C47" s="492">
        <v>724</v>
      </c>
      <c r="D47" s="95">
        <v>272</v>
      </c>
      <c r="E47" s="63">
        <f t="shared" si="0"/>
        <v>0.37569060773480661</v>
      </c>
      <c r="F47" s="290"/>
      <c r="G47" s="207"/>
      <c r="H47" s="214"/>
      <c r="I47" s="205"/>
      <c r="J47" s="207"/>
      <c r="K47" s="205"/>
      <c r="L47" s="215"/>
      <c r="M47" s="213"/>
      <c r="N47" s="213"/>
      <c r="O47" s="214"/>
      <c r="P47" s="214"/>
      <c r="Q47" s="205"/>
      <c r="R47" s="210"/>
      <c r="S47" s="298"/>
      <c r="T47" s="207"/>
      <c r="U47" s="251"/>
      <c r="V47" s="211"/>
      <c r="W47" s="215"/>
      <c r="X47" s="206"/>
      <c r="Y47" s="206"/>
      <c r="Z47" s="206"/>
      <c r="AA47" s="206"/>
      <c r="AB47" s="206"/>
      <c r="AC47" s="205"/>
      <c r="AD47" s="205"/>
      <c r="AE47" s="211"/>
      <c r="AF47" s="205"/>
      <c r="AG47" s="205"/>
      <c r="AH47" s="205"/>
      <c r="AI47" s="251"/>
      <c r="AJ47" s="211"/>
      <c r="AK47" s="215"/>
      <c r="AL47" s="205"/>
      <c r="AM47" s="205"/>
      <c r="AN47" s="205"/>
      <c r="AO47" s="211"/>
      <c r="AP47" s="86">
        <v>160</v>
      </c>
      <c r="AQ47" s="95">
        <v>142</v>
      </c>
      <c r="AR47" s="95">
        <v>167</v>
      </c>
      <c r="AS47" s="95">
        <v>176</v>
      </c>
      <c r="AT47" s="95">
        <v>149</v>
      </c>
      <c r="AU47" s="95">
        <v>150</v>
      </c>
      <c r="AV47" s="95">
        <v>169</v>
      </c>
      <c r="AW47" s="87">
        <v>97</v>
      </c>
      <c r="AX47" s="205"/>
      <c r="AY47" s="205"/>
      <c r="AZ47" s="205"/>
      <c r="BA47" s="205"/>
      <c r="BB47" s="205"/>
      <c r="BC47" s="211"/>
      <c r="BD47" s="205"/>
      <c r="BE47" s="205"/>
      <c r="BF47" s="205"/>
      <c r="BG47" s="205"/>
      <c r="BH47" s="205"/>
      <c r="BI47" s="205"/>
      <c r="BJ47" s="206"/>
      <c r="BK47" s="211"/>
      <c r="BL47" s="205"/>
      <c r="BM47" s="206"/>
      <c r="BN47" s="211"/>
      <c r="BO47" s="205"/>
      <c r="BP47" s="205"/>
      <c r="BQ47" s="205"/>
      <c r="BR47" s="206"/>
      <c r="BS47" s="207"/>
      <c r="BT47" s="205"/>
      <c r="BU47" s="212"/>
      <c r="BV47" s="205"/>
      <c r="BW47" s="210"/>
      <c r="BX47" s="210"/>
      <c r="BY47" s="211"/>
      <c r="BZ47" s="212"/>
      <c r="CA47" s="205"/>
      <c r="CB47" s="206"/>
      <c r="CC47" s="206"/>
      <c r="CD47" s="207"/>
      <c r="CE47" s="298"/>
      <c r="CF47" s="208"/>
      <c r="CG47" s="212"/>
      <c r="CH47" s="205"/>
      <c r="CI47" s="207"/>
      <c r="CJ47" s="205"/>
      <c r="CK47" s="205"/>
      <c r="CL47" s="206"/>
      <c r="CM47" s="207"/>
      <c r="CN47" s="205"/>
      <c r="CO47" s="207"/>
      <c r="CP47" s="205"/>
      <c r="CQ47" s="207"/>
      <c r="CR47" s="214"/>
      <c r="CS47" s="205"/>
      <c r="CT47" s="215"/>
      <c r="CU47" s="213"/>
      <c r="CV47" s="214"/>
      <c r="CW47" s="205"/>
      <c r="CX47" s="205"/>
      <c r="CY47" s="205"/>
      <c r="CZ47" s="206"/>
      <c r="DA47" s="207"/>
      <c r="DB47" s="214"/>
      <c r="DC47" s="298"/>
      <c r="DD47" s="213"/>
      <c r="DE47" s="298"/>
      <c r="DF47" s="213"/>
      <c r="DG47" s="298"/>
      <c r="DH47" s="208"/>
      <c r="DI47" s="212"/>
      <c r="DJ47" s="214"/>
      <c r="DK47" s="205"/>
      <c r="DL47" s="206"/>
      <c r="DM47" s="207"/>
      <c r="DN47" s="214"/>
      <c r="DO47" s="214"/>
      <c r="DP47" s="214"/>
      <c r="DQ47" s="208"/>
      <c r="DR47" s="215"/>
      <c r="DS47" s="214"/>
      <c r="DT47" s="214"/>
      <c r="DU47" s="205"/>
      <c r="DV47" s="211"/>
      <c r="DW47" s="205"/>
      <c r="DX47" s="206"/>
      <c r="DY47" s="206"/>
      <c r="DZ47" s="206"/>
      <c r="EA47" s="206"/>
      <c r="EB47" s="206"/>
      <c r="EC47" s="206"/>
      <c r="ED47" s="206"/>
      <c r="EE47" s="206"/>
      <c r="EF47" s="206"/>
      <c r="EG47" s="206"/>
      <c r="EH47" s="211"/>
      <c r="EI47" s="33"/>
    </row>
    <row r="48" spans="1:139" s="29" customFormat="1" ht="12.75" customHeight="1" x14ac:dyDescent="0.3">
      <c r="A48" s="10">
        <v>3505</v>
      </c>
      <c r="B48" s="11" t="s">
        <v>361</v>
      </c>
      <c r="C48" s="492">
        <v>1024</v>
      </c>
      <c r="D48" s="95">
        <v>255</v>
      </c>
      <c r="E48" s="63">
        <f t="shared" si="0"/>
        <v>0.2490234375</v>
      </c>
      <c r="F48" s="290"/>
      <c r="G48" s="207"/>
      <c r="H48" s="214"/>
      <c r="I48" s="205"/>
      <c r="J48" s="207"/>
      <c r="K48" s="205"/>
      <c r="L48" s="215"/>
      <c r="M48" s="213"/>
      <c r="N48" s="213"/>
      <c r="O48" s="214"/>
      <c r="P48" s="214"/>
      <c r="Q48" s="205"/>
      <c r="R48" s="210"/>
      <c r="S48" s="298"/>
      <c r="T48" s="207"/>
      <c r="U48" s="251"/>
      <c r="V48" s="211"/>
      <c r="W48" s="215"/>
      <c r="X48" s="206"/>
      <c r="Y48" s="206"/>
      <c r="Z48" s="206"/>
      <c r="AA48" s="206"/>
      <c r="AB48" s="206"/>
      <c r="AC48" s="205"/>
      <c r="AD48" s="205"/>
      <c r="AE48" s="211"/>
      <c r="AF48" s="205"/>
      <c r="AG48" s="205"/>
      <c r="AH48" s="205"/>
      <c r="AI48" s="251"/>
      <c r="AJ48" s="211"/>
      <c r="AK48" s="215"/>
      <c r="AL48" s="205"/>
      <c r="AM48" s="205"/>
      <c r="AN48" s="205"/>
      <c r="AO48" s="211"/>
      <c r="AP48" s="86">
        <v>142</v>
      </c>
      <c r="AQ48" s="95">
        <v>131</v>
      </c>
      <c r="AR48" s="95">
        <v>150</v>
      </c>
      <c r="AS48" s="95">
        <v>151</v>
      </c>
      <c r="AT48" s="95">
        <v>132</v>
      </c>
      <c r="AU48" s="95">
        <v>139</v>
      </c>
      <c r="AV48" s="95">
        <v>145</v>
      </c>
      <c r="AW48" s="87">
        <v>94</v>
      </c>
      <c r="AX48" s="218"/>
      <c r="AY48" s="218"/>
      <c r="AZ48" s="218"/>
      <c r="BA48" s="218"/>
      <c r="BB48" s="218"/>
      <c r="BC48" s="220"/>
      <c r="BD48" s="205"/>
      <c r="BE48" s="205"/>
      <c r="BF48" s="205"/>
      <c r="BG48" s="205"/>
      <c r="BH48" s="205"/>
      <c r="BI48" s="205"/>
      <c r="BJ48" s="206"/>
      <c r="BK48" s="211"/>
      <c r="BL48" s="205"/>
      <c r="BM48" s="206"/>
      <c r="BN48" s="211"/>
      <c r="BO48" s="205"/>
      <c r="BP48" s="205"/>
      <c r="BQ48" s="205"/>
      <c r="BR48" s="206"/>
      <c r="BS48" s="207"/>
      <c r="BT48" s="205"/>
      <c r="BU48" s="212"/>
      <c r="BV48" s="205"/>
      <c r="BW48" s="210"/>
      <c r="BX48" s="210"/>
      <c r="BY48" s="211"/>
      <c r="BZ48" s="212"/>
      <c r="CA48" s="205"/>
      <c r="CB48" s="206"/>
      <c r="CC48" s="206"/>
      <c r="CD48" s="207"/>
      <c r="CE48" s="298"/>
      <c r="CF48" s="208"/>
      <c r="CG48" s="212"/>
      <c r="CH48" s="205"/>
      <c r="CI48" s="207"/>
      <c r="CJ48" s="205"/>
      <c r="CK48" s="205"/>
      <c r="CL48" s="206"/>
      <c r="CM48" s="207"/>
      <c r="CN48" s="205"/>
      <c r="CO48" s="207"/>
      <c r="CP48" s="205"/>
      <c r="CQ48" s="207"/>
      <c r="CR48" s="214"/>
      <c r="CS48" s="205"/>
      <c r="CT48" s="215"/>
      <c r="CU48" s="213"/>
      <c r="CV48" s="214"/>
      <c r="CW48" s="205"/>
      <c r="CX48" s="205"/>
      <c r="CY48" s="205"/>
      <c r="CZ48" s="206"/>
      <c r="DA48" s="207"/>
      <c r="DB48" s="214"/>
      <c r="DC48" s="298"/>
      <c r="DD48" s="213"/>
      <c r="DE48" s="298"/>
      <c r="DF48" s="213"/>
      <c r="DG48" s="298"/>
      <c r="DH48" s="208"/>
      <c r="DI48" s="212"/>
      <c r="DJ48" s="214"/>
      <c r="DK48" s="205"/>
      <c r="DL48" s="206"/>
      <c r="DM48" s="207"/>
      <c r="DN48" s="214"/>
      <c r="DO48" s="214"/>
      <c r="DP48" s="214"/>
      <c r="DQ48" s="208"/>
      <c r="DR48" s="215"/>
      <c r="DS48" s="214"/>
      <c r="DT48" s="214"/>
      <c r="DU48" s="205"/>
      <c r="DV48" s="211"/>
      <c r="DW48" s="205"/>
      <c r="DX48" s="206"/>
      <c r="DY48" s="206"/>
      <c r="DZ48" s="206"/>
      <c r="EA48" s="206"/>
      <c r="EB48" s="206"/>
      <c r="EC48" s="206"/>
      <c r="ED48" s="206"/>
      <c r="EE48" s="206"/>
      <c r="EF48" s="206"/>
      <c r="EG48" s="206"/>
      <c r="EH48" s="211"/>
      <c r="EI48" s="33"/>
    </row>
    <row r="49" spans="1:139" s="29" customFormat="1" ht="13" x14ac:dyDescent="0.3">
      <c r="A49" s="10">
        <v>3506</v>
      </c>
      <c r="B49" s="11" t="s">
        <v>362</v>
      </c>
      <c r="C49" s="492">
        <v>718</v>
      </c>
      <c r="D49" s="95">
        <v>254</v>
      </c>
      <c r="E49" s="63">
        <f t="shared" si="0"/>
        <v>0.35376044568245124</v>
      </c>
      <c r="F49" s="290"/>
      <c r="G49" s="207"/>
      <c r="H49" s="214"/>
      <c r="I49" s="205"/>
      <c r="J49" s="207"/>
      <c r="K49" s="205"/>
      <c r="L49" s="215"/>
      <c r="M49" s="213"/>
      <c r="N49" s="213"/>
      <c r="O49" s="214"/>
      <c r="P49" s="214"/>
      <c r="Q49" s="205"/>
      <c r="R49" s="210"/>
      <c r="S49" s="298"/>
      <c r="T49" s="207"/>
      <c r="U49" s="251"/>
      <c r="V49" s="211"/>
      <c r="W49" s="215"/>
      <c r="X49" s="206"/>
      <c r="Y49" s="206"/>
      <c r="Z49" s="206"/>
      <c r="AA49" s="206"/>
      <c r="AB49" s="206"/>
      <c r="AC49" s="205"/>
      <c r="AD49" s="205"/>
      <c r="AE49" s="211"/>
      <c r="AF49" s="205"/>
      <c r="AG49" s="205"/>
      <c r="AH49" s="205"/>
      <c r="AI49" s="251"/>
      <c r="AJ49" s="211"/>
      <c r="AK49" s="215"/>
      <c r="AL49" s="205"/>
      <c r="AM49" s="205"/>
      <c r="AN49" s="205"/>
      <c r="AO49" s="211"/>
      <c r="AP49" s="224">
        <v>145</v>
      </c>
      <c r="AQ49" s="225">
        <v>127</v>
      </c>
      <c r="AR49" s="225">
        <v>156</v>
      </c>
      <c r="AS49" s="225">
        <v>169</v>
      </c>
      <c r="AT49" s="225">
        <v>132</v>
      </c>
      <c r="AU49" s="225">
        <v>138</v>
      </c>
      <c r="AV49" s="225">
        <v>147</v>
      </c>
      <c r="AW49" s="229">
        <v>72</v>
      </c>
      <c r="AX49" s="86"/>
      <c r="AY49" s="86"/>
      <c r="AZ49" s="86"/>
      <c r="BA49" s="86"/>
      <c r="BB49" s="86"/>
      <c r="BC49" s="87"/>
      <c r="BD49" s="205"/>
      <c r="BE49" s="205"/>
      <c r="BF49" s="205"/>
      <c r="BG49" s="205"/>
      <c r="BH49" s="205"/>
      <c r="BI49" s="205"/>
      <c r="BJ49" s="206"/>
      <c r="BK49" s="211"/>
      <c r="BL49" s="205"/>
      <c r="BM49" s="206"/>
      <c r="BN49" s="211"/>
      <c r="BO49" s="205"/>
      <c r="BP49" s="205"/>
      <c r="BQ49" s="205"/>
      <c r="BR49" s="206"/>
      <c r="BS49" s="207"/>
      <c r="BT49" s="205"/>
      <c r="BU49" s="212"/>
      <c r="BV49" s="205"/>
      <c r="BW49" s="210"/>
      <c r="BX49" s="210"/>
      <c r="BY49" s="211"/>
      <c r="BZ49" s="212"/>
      <c r="CA49" s="205"/>
      <c r="CB49" s="206"/>
      <c r="CC49" s="206"/>
      <c r="CD49" s="207"/>
      <c r="CE49" s="298"/>
      <c r="CF49" s="208"/>
      <c r="CG49" s="212"/>
      <c r="CH49" s="205"/>
      <c r="CI49" s="207"/>
      <c r="CJ49" s="205"/>
      <c r="CK49" s="205"/>
      <c r="CL49" s="206"/>
      <c r="CM49" s="207"/>
      <c r="CN49" s="205"/>
      <c r="CO49" s="207"/>
      <c r="CP49" s="205"/>
      <c r="CQ49" s="207"/>
      <c r="CR49" s="214"/>
      <c r="CS49" s="205"/>
      <c r="CT49" s="215"/>
      <c r="CU49" s="213"/>
      <c r="CV49" s="214"/>
      <c r="CW49" s="205"/>
      <c r="CX49" s="205"/>
      <c r="CY49" s="205"/>
      <c r="CZ49" s="206"/>
      <c r="DA49" s="207"/>
      <c r="DB49" s="214"/>
      <c r="DC49" s="298"/>
      <c r="DD49" s="213"/>
      <c r="DE49" s="298"/>
      <c r="DF49" s="213"/>
      <c r="DG49" s="298"/>
      <c r="DH49" s="208"/>
      <c r="DI49" s="212"/>
      <c r="DJ49" s="214"/>
      <c r="DK49" s="205"/>
      <c r="DL49" s="206"/>
      <c r="DM49" s="207"/>
      <c r="DN49" s="214"/>
      <c r="DO49" s="214"/>
      <c r="DP49" s="214"/>
      <c r="DQ49" s="208"/>
      <c r="DR49" s="215"/>
      <c r="DS49" s="214"/>
      <c r="DT49" s="214"/>
      <c r="DU49" s="205"/>
      <c r="DV49" s="211"/>
      <c r="DW49" s="205"/>
      <c r="DX49" s="206"/>
      <c r="DY49" s="206"/>
      <c r="DZ49" s="206"/>
      <c r="EA49" s="206"/>
      <c r="EB49" s="206"/>
      <c r="EC49" s="206"/>
      <c r="ED49" s="206"/>
      <c r="EE49" s="206"/>
      <c r="EF49" s="206"/>
      <c r="EG49" s="206"/>
      <c r="EH49" s="211"/>
      <c r="EI49" s="33"/>
    </row>
    <row r="50" spans="1:139" s="29" customFormat="1" ht="12.75" customHeight="1" x14ac:dyDescent="0.3">
      <c r="A50" s="10">
        <v>3701</v>
      </c>
      <c r="B50" s="11" t="s">
        <v>363</v>
      </c>
      <c r="C50" s="492">
        <v>757</v>
      </c>
      <c r="D50" s="95">
        <v>341</v>
      </c>
      <c r="E50" s="63">
        <f t="shared" si="0"/>
        <v>0.45046235138705415</v>
      </c>
      <c r="F50" s="290"/>
      <c r="G50" s="207"/>
      <c r="H50" s="214"/>
      <c r="I50" s="205"/>
      <c r="J50" s="207"/>
      <c r="K50" s="205"/>
      <c r="L50" s="215"/>
      <c r="M50" s="213"/>
      <c r="N50" s="213"/>
      <c r="O50" s="214"/>
      <c r="P50" s="214"/>
      <c r="Q50" s="205"/>
      <c r="R50" s="210"/>
      <c r="S50" s="298"/>
      <c r="T50" s="207"/>
      <c r="U50" s="251"/>
      <c r="V50" s="211"/>
      <c r="W50" s="215"/>
      <c r="X50" s="206"/>
      <c r="Y50" s="206"/>
      <c r="Z50" s="206"/>
      <c r="AA50" s="206"/>
      <c r="AB50" s="206"/>
      <c r="AC50" s="205"/>
      <c r="AD50" s="205"/>
      <c r="AE50" s="211"/>
      <c r="AF50" s="205"/>
      <c r="AG50" s="205"/>
      <c r="AH50" s="205"/>
      <c r="AI50" s="251"/>
      <c r="AJ50" s="211"/>
      <c r="AK50" s="215"/>
      <c r="AL50" s="205"/>
      <c r="AM50" s="205"/>
      <c r="AN50" s="205"/>
      <c r="AO50" s="211"/>
      <c r="AP50" s="224"/>
      <c r="AQ50" s="225"/>
      <c r="AR50" s="225"/>
      <c r="AS50" s="225"/>
      <c r="AT50" s="225"/>
      <c r="AU50" s="225"/>
      <c r="AV50" s="225"/>
      <c r="AW50" s="229"/>
      <c r="AX50" s="86">
        <v>202</v>
      </c>
      <c r="AY50" s="86">
        <v>161</v>
      </c>
      <c r="AZ50" s="86">
        <v>79</v>
      </c>
      <c r="BA50" s="86">
        <v>141</v>
      </c>
      <c r="BB50" s="86">
        <v>165</v>
      </c>
      <c r="BC50" s="87">
        <v>167</v>
      </c>
      <c r="BD50" s="205"/>
      <c r="BE50" s="205"/>
      <c r="BF50" s="205"/>
      <c r="BG50" s="205"/>
      <c r="BH50" s="205"/>
      <c r="BI50" s="205"/>
      <c r="BJ50" s="206"/>
      <c r="BK50" s="211"/>
      <c r="BL50" s="205"/>
      <c r="BM50" s="206"/>
      <c r="BN50" s="211"/>
      <c r="BO50" s="205"/>
      <c r="BP50" s="205"/>
      <c r="BQ50" s="205"/>
      <c r="BR50" s="206"/>
      <c r="BS50" s="207"/>
      <c r="BT50" s="205"/>
      <c r="BU50" s="212"/>
      <c r="BV50" s="205"/>
      <c r="BW50" s="210"/>
      <c r="BX50" s="210"/>
      <c r="BY50" s="211"/>
      <c r="BZ50" s="212"/>
      <c r="CA50" s="205"/>
      <c r="CB50" s="206"/>
      <c r="CC50" s="206"/>
      <c r="CD50" s="207"/>
      <c r="CE50" s="298"/>
      <c r="CF50" s="208"/>
      <c r="CG50" s="212"/>
      <c r="CH50" s="205"/>
      <c r="CI50" s="207"/>
      <c r="CJ50" s="205"/>
      <c r="CK50" s="205"/>
      <c r="CL50" s="206"/>
      <c r="CM50" s="207"/>
      <c r="CN50" s="205"/>
      <c r="CO50" s="207"/>
      <c r="CP50" s="205"/>
      <c r="CQ50" s="207"/>
      <c r="CR50" s="214"/>
      <c r="CS50" s="205"/>
      <c r="CT50" s="215"/>
      <c r="CU50" s="213"/>
      <c r="CV50" s="214"/>
      <c r="CW50" s="205"/>
      <c r="CX50" s="205"/>
      <c r="CY50" s="205"/>
      <c r="CZ50" s="206"/>
      <c r="DA50" s="207"/>
      <c r="DB50" s="214"/>
      <c r="DC50" s="298"/>
      <c r="DD50" s="213"/>
      <c r="DE50" s="298"/>
      <c r="DF50" s="213"/>
      <c r="DG50" s="298"/>
      <c r="DH50" s="208"/>
      <c r="DI50" s="212"/>
      <c r="DJ50" s="214"/>
      <c r="DK50" s="205"/>
      <c r="DL50" s="206"/>
      <c r="DM50" s="207"/>
      <c r="DN50" s="214"/>
      <c r="DO50" s="214"/>
      <c r="DP50" s="214"/>
      <c r="DQ50" s="208"/>
      <c r="DR50" s="215"/>
      <c r="DS50" s="214"/>
      <c r="DT50" s="214"/>
      <c r="DU50" s="205"/>
      <c r="DV50" s="211"/>
      <c r="DW50" s="205"/>
      <c r="DX50" s="206"/>
      <c r="DY50" s="206"/>
      <c r="DZ50" s="206"/>
      <c r="EA50" s="206"/>
      <c r="EB50" s="206"/>
      <c r="EC50" s="206"/>
      <c r="ED50" s="206"/>
      <c r="EE50" s="206"/>
      <c r="EF50" s="206"/>
      <c r="EG50" s="206"/>
      <c r="EH50" s="211"/>
      <c r="EI50" s="33"/>
    </row>
    <row r="51" spans="1:139" s="29" customFormat="1" ht="13" x14ac:dyDescent="0.3">
      <c r="A51" s="10">
        <v>3702</v>
      </c>
      <c r="B51" s="11" t="s">
        <v>364</v>
      </c>
      <c r="C51" s="492">
        <v>1456</v>
      </c>
      <c r="D51" s="95">
        <v>341</v>
      </c>
      <c r="E51" s="63">
        <f t="shared" si="0"/>
        <v>0.2342032967032967</v>
      </c>
      <c r="F51" s="290"/>
      <c r="G51" s="207"/>
      <c r="H51" s="214"/>
      <c r="I51" s="205"/>
      <c r="J51" s="207"/>
      <c r="K51" s="205"/>
      <c r="L51" s="215"/>
      <c r="M51" s="213"/>
      <c r="N51" s="213"/>
      <c r="O51" s="214"/>
      <c r="P51" s="214"/>
      <c r="Q51" s="205"/>
      <c r="R51" s="210"/>
      <c r="S51" s="298"/>
      <c r="T51" s="207"/>
      <c r="U51" s="251"/>
      <c r="V51" s="211"/>
      <c r="W51" s="215"/>
      <c r="X51" s="206"/>
      <c r="Y51" s="206"/>
      <c r="Z51" s="206"/>
      <c r="AA51" s="206"/>
      <c r="AB51" s="206"/>
      <c r="AC51" s="205"/>
      <c r="AD51" s="205"/>
      <c r="AE51" s="211"/>
      <c r="AF51" s="205"/>
      <c r="AG51" s="205"/>
      <c r="AH51" s="205"/>
      <c r="AI51" s="251"/>
      <c r="AJ51" s="211"/>
      <c r="AK51" s="215"/>
      <c r="AL51" s="205"/>
      <c r="AM51" s="205"/>
      <c r="AN51" s="205"/>
      <c r="AO51" s="211"/>
      <c r="AP51" s="224"/>
      <c r="AQ51" s="225"/>
      <c r="AR51" s="225"/>
      <c r="AS51" s="225"/>
      <c r="AT51" s="225"/>
      <c r="AU51" s="225"/>
      <c r="AV51" s="225"/>
      <c r="AW51" s="229"/>
      <c r="AX51" s="86">
        <v>188</v>
      </c>
      <c r="AY51" s="86">
        <v>187</v>
      </c>
      <c r="AZ51" s="86">
        <v>101</v>
      </c>
      <c r="BA51" s="86">
        <v>157</v>
      </c>
      <c r="BB51" s="86">
        <v>160</v>
      </c>
      <c r="BC51" s="87">
        <v>183</v>
      </c>
      <c r="BD51" s="205"/>
      <c r="BE51" s="205"/>
      <c r="BF51" s="205"/>
      <c r="BG51" s="205"/>
      <c r="BH51" s="205"/>
      <c r="BI51" s="205"/>
      <c r="BJ51" s="206"/>
      <c r="BK51" s="211"/>
      <c r="BL51" s="205"/>
      <c r="BM51" s="206"/>
      <c r="BN51" s="211"/>
      <c r="BO51" s="205"/>
      <c r="BP51" s="205"/>
      <c r="BQ51" s="205"/>
      <c r="BR51" s="206"/>
      <c r="BS51" s="207"/>
      <c r="BT51" s="205"/>
      <c r="BU51" s="212"/>
      <c r="BV51" s="205"/>
      <c r="BW51" s="210"/>
      <c r="BX51" s="210"/>
      <c r="BY51" s="211"/>
      <c r="BZ51" s="212"/>
      <c r="CA51" s="205"/>
      <c r="CB51" s="206"/>
      <c r="CC51" s="206"/>
      <c r="CD51" s="207"/>
      <c r="CE51" s="298"/>
      <c r="CF51" s="208"/>
      <c r="CG51" s="212"/>
      <c r="CH51" s="205"/>
      <c r="CI51" s="207"/>
      <c r="CJ51" s="205"/>
      <c r="CK51" s="205"/>
      <c r="CL51" s="206"/>
      <c r="CM51" s="207"/>
      <c r="CN51" s="205"/>
      <c r="CO51" s="207"/>
      <c r="CP51" s="205"/>
      <c r="CQ51" s="207"/>
      <c r="CR51" s="214"/>
      <c r="CS51" s="205"/>
      <c r="CT51" s="215"/>
      <c r="CU51" s="213"/>
      <c r="CV51" s="214"/>
      <c r="CW51" s="205"/>
      <c r="CX51" s="205"/>
      <c r="CY51" s="205"/>
      <c r="CZ51" s="206"/>
      <c r="DA51" s="207"/>
      <c r="DB51" s="214"/>
      <c r="DC51" s="298"/>
      <c r="DD51" s="213"/>
      <c r="DE51" s="298"/>
      <c r="DF51" s="213"/>
      <c r="DG51" s="298"/>
      <c r="DH51" s="208"/>
      <c r="DI51" s="212"/>
      <c r="DJ51" s="214"/>
      <c r="DK51" s="205"/>
      <c r="DL51" s="206"/>
      <c r="DM51" s="207"/>
      <c r="DN51" s="214"/>
      <c r="DO51" s="214"/>
      <c r="DP51" s="214"/>
      <c r="DQ51" s="208"/>
      <c r="DR51" s="215"/>
      <c r="DS51" s="214"/>
      <c r="DT51" s="214"/>
      <c r="DU51" s="205"/>
      <c r="DV51" s="211"/>
      <c r="DW51" s="205"/>
      <c r="DX51" s="206"/>
      <c r="DY51" s="206"/>
      <c r="DZ51" s="206"/>
      <c r="EA51" s="206"/>
      <c r="EB51" s="206"/>
      <c r="EC51" s="206"/>
      <c r="ED51" s="206"/>
      <c r="EE51" s="206"/>
      <c r="EF51" s="206"/>
      <c r="EG51" s="206"/>
      <c r="EH51" s="211"/>
      <c r="EI51" s="33"/>
    </row>
    <row r="52" spans="1:139" s="29" customFormat="1" ht="12.75" customHeight="1" x14ac:dyDescent="0.3">
      <c r="A52" s="10">
        <v>3703</v>
      </c>
      <c r="B52" s="11" t="s">
        <v>365</v>
      </c>
      <c r="C52" s="492">
        <v>1064</v>
      </c>
      <c r="D52" s="95">
        <v>254</v>
      </c>
      <c r="E52" s="63">
        <f t="shared" si="0"/>
        <v>0.2387218045112782</v>
      </c>
      <c r="F52" s="290"/>
      <c r="G52" s="207"/>
      <c r="H52" s="214"/>
      <c r="I52" s="205"/>
      <c r="J52" s="207"/>
      <c r="K52" s="205"/>
      <c r="L52" s="215"/>
      <c r="M52" s="213"/>
      <c r="N52" s="213"/>
      <c r="O52" s="214"/>
      <c r="P52" s="214"/>
      <c r="Q52" s="205"/>
      <c r="R52" s="210"/>
      <c r="S52" s="298"/>
      <c r="T52" s="207"/>
      <c r="U52" s="251"/>
      <c r="V52" s="211"/>
      <c r="W52" s="215"/>
      <c r="X52" s="206"/>
      <c r="Y52" s="206"/>
      <c r="Z52" s="206"/>
      <c r="AA52" s="206"/>
      <c r="AB52" s="206"/>
      <c r="AC52" s="205"/>
      <c r="AD52" s="205"/>
      <c r="AE52" s="211"/>
      <c r="AF52" s="205"/>
      <c r="AG52" s="205"/>
      <c r="AH52" s="205"/>
      <c r="AI52" s="251"/>
      <c r="AJ52" s="211"/>
      <c r="AK52" s="215"/>
      <c r="AL52" s="205"/>
      <c r="AM52" s="205"/>
      <c r="AN52" s="205"/>
      <c r="AO52" s="211"/>
      <c r="AP52" s="224"/>
      <c r="AQ52" s="225"/>
      <c r="AR52" s="225"/>
      <c r="AS52" s="225"/>
      <c r="AT52" s="225"/>
      <c r="AU52" s="225"/>
      <c r="AV52" s="225"/>
      <c r="AW52" s="229"/>
      <c r="AX52" s="86">
        <v>119</v>
      </c>
      <c r="AY52" s="86">
        <v>119</v>
      </c>
      <c r="AZ52" s="86">
        <v>85</v>
      </c>
      <c r="BA52" s="86">
        <v>97</v>
      </c>
      <c r="BB52" s="86">
        <v>108</v>
      </c>
      <c r="BC52" s="87">
        <v>120</v>
      </c>
      <c r="BD52" s="205"/>
      <c r="BE52" s="205"/>
      <c r="BF52" s="205"/>
      <c r="BG52" s="205"/>
      <c r="BH52" s="205"/>
      <c r="BI52" s="205"/>
      <c r="BJ52" s="206"/>
      <c r="BK52" s="211"/>
      <c r="BL52" s="205"/>
      <c r="BM52" s="206"/>
      <c r="BN52" s="211"/>
      <c r="BO52" s="205"/>
      <c r="BP52" s="205"/>
      <c r="BQ52" s="205"/>
      <c r="BR52" s="206"/>
      <c r="BS52" s="207"/>
      <c r="BT52" s="205"/>
      <c r="BU52" s="212"/>
      <c r="BV52" s="205"/>
      <c r="BW52" s="210"/>
      <c r="BX52" s="210"/>
      <c r="BY52" s="211"/>
      <c r="BZ52" s="212"/>
      <c r="CA52" s="205"/>
      <c r="CB52" s="206"/>
      <c r="CC52" s="206"/>
      <c r="CD52" s="207"/>
      <c r="CE52" s="298"/>
      <c r="CF52" s="208"/>
      <c r="CG52" s="212"/>
      <c r="CH52" s="205"/>
      <c r="CI52" s="207"/>
      <c r="CJ52" s="205"/>
      <c r="CK52" s="205"/>
      <c r="CL52" s="206"/>
      <c r="CM52" s="207"/>
      <c r="CN52" s="205"/>
      <c r="CO52" s="207"/>
      <c r="CP52" s="205"/>
      <c r="CQ52" s="207"/>
      <c r="CR52" s="214"/>
      <c r="CS52" s="205"/>
      <c r="CT52" s="215"/>
      <c r="CU52" s="213"/>
      <c r="CV52" s="214"/>
      <c r="CW52" s="205"/>
      <c r="CX52" s="205"/>
      <c r="CY52" s="205"/>
      <c r="CZ52" s="206"/>
      <c r="DA52" s="207"/>
      <c r="DB52" s="214"/>
      <c r="DC52" s="298"/>
      <c r="DD52" s="213"/>
      <c r="DE52" s="298"/>
      <c r="DF52" s="213"/>
      <c r="DG52" s="298"/>
      <c r="DH52" s="208"/>
      <c r="DI52" s="212"/>
      <c r="DJ52" s="214"/>
      <c r="DK52" s="205"/>
      <c r="DL52" s="206"/>
      <c r="DM52" s="207"/>
      <c r="DN52" s="214"/>
      <c r="DO52" s="214"/>
      <c r="DP52" s="214"/>
      <c r="DQ52" s="208"/>
      <c r="DR52" s="215"/>
      <c r="DS52" s="214"/>
      <c r="DT52" s="214"/>
      <c r="DU52" s="205"/>
      <c r="DV52" s="211"/>
      <c r="DW52" s="205"/>
      <c r="DX52" s="206"/>
      <c r="DY52" s="206"/>
      <c r="DZ52" s="206"/>
      <c r="EA52" s="206"/>
      <c r="EB52" s="206"/>
      <c r="EC52" s="206"/>
      <c r="ED52" s="206"/>
      <c r="EE52" s="206"/>
      <c r="EF52" s="206"/>
      <c r="EG52" s="206"/>
      <c r="EH52" s="211"/>
      <c r="EI52" s="33"/>
    </row>
    <row r="53" spans="1:139" s="29" customFormat="1" ht="13" x14ac:dyDescent="0.3">
      <c r="A53" s="10">
        <v>3704</v>
      </c>
      <c r="B53" s="11" t="s">
        <v>366</v>
      </c>
      <c r="C53" s="492">
        <v>1017</v>
      </c>
      <c r="D53" s="95">
        <v>202</v>
      </c>
      <c r="E53" s="63">
        <f t="shared" si="0"/>
        <v>0.19862340216322516</v>
      </c>
      <c r="F53" s="290"/>
      <c r="G53" s="207"/>
      <c r="H53" s="214"/>
      <c r="I53" s="205"/>
      <c r="J53" s="207"/>
      <c r="K53" s="205"/>
      <c r="L53" s="215"/>
      <c r="M53" s="213"/>
      <c r="N53" s="213"/>
      <c r="O53" s="214"/>
      <c r="P53" s="214"/>
      <c r="Q53" s="205"/>
      <c r="R53" s="210"/>
      <c r="S53" s="298"/>
      <c r="T53" s="207"/>
      <c r="U53" s="251"/>
      <c r="V53" s="211"/>
      <c r="W53" s="215"/>
      <c r="X53" s="206"/>
      <c r="Y53" s="206"/>
      <c r="Z53" s="206"/>
      <c r="AA53" s="206"/>
      <c r="AB53" s="206"/>
      <c r="AC53" s="205"/>
      <c r="AD53" s="205"/>
      <c r="AE53" s="211"/>
      <c r="AF53" s="205"/>
      <c r="AG53" s="205"/>
      <c r="AH53" s="205"/>
      <c r="AI53" s="251"/>
      <c r="AJ53" s="211"/>
      <c r="AK53" s="215"/>
      <c r="AL53" s="205"/>
      <c r="AM53" s="205"/>
      <c r="AN53" s="205"/>
      <c r="AO53" s="211"/>
      <c r="AP53" s="205"/>
      <c r="AQ53" s="206"/>
      <c r="AR53" s="206"/>
      <c r="AS53" s="206"/>
      <c r="AT53" s="206"/>
      <c r="AU53" s="206"/>
      <c r="AV53" s="206"/>
      <c r="AW53" s="211"/>
      <c r="AX53" s="86">
        <v>107</v>
      </c>
      <c r="AY53" s="86">
        <v>98</v>
      </c>
      <c r="AZ53" s="86">
        <v>53</v>
      </c>
      <c r="BA53" s="86">
        <v>94</v>
      </c>
      <c r="BB53" s="86">
        <v>94</v>
      </c>
      <c r="BC53" s="87">
        <v>92</v>
      </c>
      <c r="BD53" s="205"/>
      <c r="BE53" s="205"/>
      <c r="BF53" s="205"/>
      <c r="BG53" s="205"/>
      <c r="BH53" s="205"/>
      <c r="BI53" s="205"/>
      <c r="BJ53" s="206"/>
      <c r="BK53" s="211"/>
      <c r="BL53" s="205"/>
      <c r="BM53" s="206"/>
      <c r="BN53" s="211"/>
      <c r="BO53" s="205"/>
      <c r="BP53" s="205"/>
      <c r="BQ53" s="205"/>
      <c r="BR53" s="206"/>
      <c r="BS53" s="207"/>
      <c r="BT53" s="205"/>
      <c r="BU53" s="212"/>
      <c r="BV53" s="205"/>
      <c r="BW53" s="210"/>
      <c r="BX53" s="210"/>
      <c r="BY53" s="211"/>
      <c r="BZ53" s="212"/>
      <c r="CA53" s="205"/>
      <c r="CB53" s="206"/>
      <c r="CC53" s="206"/>
      <c r="CD53" s="207"/>
      <c r="CE53" s="298"/>
      <c r="CF53" s="208"/>
      <c r="CG53" s="212"/>
      <c r="CH53" s="205"/>
      <c r="CI53" s="207"/>
      <c r="CJ53" s="205"/>
      <c r="CK53" s="205"/>
      <c r="CL53" s="206"/>
      <c r="CM53" s="207"/>
      <c r="CN53" s="205"/>
      <c r="CO53" s="207"/>
      <c r="CP53" s="205"/>
      <c r="CQ53" s="207"/>
      <c r="CR53" s="214"/>
      <c r="CS53" s="205"/>
      <c r="CT53" s="215"/>
      <c r="CU53" s="213"/>
      <c r="CV53" s="214"/>
      <c r="CW53" s="205"/>
      <c r="CX53" s="205"/>
      <c r="CY53" s="205"/>
      <c r="CZ53" s="206"/>
      <c r="DA53" s="207"/>
      <c r="DB53" s="214"/>
      <c r="DC53" s="298"/>
      <c r="DD53" s="213"/>
      <c r="DE53" s="298"/>
      <c r="DF53" s="213"/>
      <c r="DG53" s="298"/>
      <c r="DH53" s="208"/>
      <c r="DI53" s="212"/>
      <c r="DJ53" s="214"/>
      <c r="DK53" s="205"/>
      <c r="DL53" s="206"/>
      <c r="DM53" s="207"/>
      <c r="DN53" s="214"/>
      <c r="DO53" s="214"/>
      <c r="DP53" s="214"/>
      <c r="DQ53" s="208"/>
      <c r="DR53" s="215"/>
      <c r="DS53" s="214"/>
      <c r="DT53" s="214"/>
      <c r="DU53" s="205"/>
      <c r="DV53" s="211"/>
      <c r="DW53" s="205"/>
      <c r="DX53" s="206"/>
      <c r="DY53" s="206"/>
      <c r="DZ53" s="206"/>
      <c r="EA53" s="206"/>
      <c r="EB53" s="206"/>
      <c r="EC53" s="206"/>
      <c r="ED53" s="206"/>
      <c r="EE53" s="206"/>
      <c r="EF53" s="206"/>
      <c r="EG53" s="206"/>
      <c r="EH53" s="211"/>
      <c r="EI53" s="33"/>
    </row>
    <row r="54" spans="1:139" s="29" customFormat="1" ht="12.75" customHeight="1" x14ac:dyDescent="0.3">
      <c r="A54" s="10">
        <v>3705</v>
      </c>
      <c r="B54" s="11" t="s">
        <v>367</v>
      </c>
      <c r="C54" s="492">
        <v>984</v>
      </c>
      <c r="D54" s="95">
        <v>300</v>
      </c>
      <c r="E54" s="63">
        <f t="shared" si="0"/>
        <v>0.3048780487804878</v>
      </c>
      <c r="F54" s="290"/>
      <c r="G54" s="207"/>
      <c r="H54" s="214"/>
      <c r="I54" s="205"/>
      <c r="J54" s="207"/>
      <c r="K54" s="205"/>
      <c r="L54" s="215"/>
      <c r="M54" s="213"/>
      <c r="N54" s="213"/>
      <c r="O54" s="214"/>
      <c r="P54" s="214"/>
      <c r="Q54" s="205"/>
      <c r="R54" s="210"/>
      <c r="S54" s="298"/>
      <c r="T54" s="207"/>
      <c r="U54" s="251"/>
      <c r="V54" s="211"/>
      <c r="W54" s="215"/>
      <c r="X54" s="206"/>
      <c r="Y54" s="206"/>
      <c r="Z54" s="206"/>
      <c r="AA54" s="206"/>
      <c r="AB54" s="206"/>
      <c r="AC54" s="205"/>
      <c r="AD54" s="205"/>
      <c r="AE54" s="211"/>
      <c r="AF54" s="205"/>
      <c r="AG54" s="205"/>
      <c r="AH54" s="205"/>
      <c r="AI54" s="251"/>
      <c r="AJ54" s="211"/>
      <c r="AK54" s="215"/>
      <c r="AL54" s="205"/>
      <c r="AM54" s="205"/>
      <c r="AN54" s="205"/>
      <c r="AO54" s="211"/>
      <c r="AP54" s="205"/>
      <c r="AQ54" s="206"/>
      <c r="AR54" s="206"/>
      <c r="AS54" s="206"/>
      <c r="AT54" s="206"/>
      <c r="AU54" s="206"/>
      <c r="AV54" s="206"/>
      <c r="AW54" s="211"/>
      <c r="AX54" s="86">
        <v>155</v>
      </c>
      <c r="AY54" s="86">
        <v>157</v>
      </c>
      <c r="AZ54" s="86">
        <v>80</v>
      </c>
      <c r="BA54" s="86">
        <v>136</v>
      </c>
      <c r="BB54" s="86">
        <v>145</v>
      </c>
      <c r="BC54" s="87">
        <v>149</v>
      </c>
      <c r="BD54" s="205"/>
      <c r="BE54" s="205"/>
      <c r="BF54" s="205"/>
      <c r="BG54" s="205"/>
      <c r="BH54" s="205"/>
      <c r="BI54" s="205"/>
      <c r="BJ54" s="206"/>
      <c r="BK54" s="211"/>
      <c r="BL54" s="205"/>
      <c r="BM54" s="206"/>
      <c r="BN54" s="211"/>
      <c r="BO54" s="205"/>
      <c r="BP54" s="205"/>
      <c r="BQ54" s="205"/>
      <c r="BR54" s="206"/>
      <c r="BS54" s="207"/>
      <c r="BT54" s="205"/>
      <c r="BU54" s="212"/>
      <c r="BV54" s="205"/>
      <c r="BW54" s="210"/>
      <c r="BX54" s="210"/>
      <c r="BY54" s="211"/>
      <c r="BZ54" s="212"/>
      <c r="CA54" s="205"/>
      <c r="CB54" s="206"/>
      <c r="CC54" s="206"/>
      <c r="CD54" s="207"/>
      <c r="CE54" s="298"/>
      <c r="CF54" s="208"/>
      <c r="CG54" s="212"/>
      <c r="CH54" s="205"/>
      <c r="CI54" s="207"/>
      <c r="CJ54" s="205"/>
      <c r="CK54" s="205"/>
      <c r="CL54" s="206"/>
      <c r="CM54" s="207"/>
      <c r="CN54" s="205"/>
      <c r="CO54" s="207"/>
      <c r="CP54" s="205"/>
      <c r="CQ54" s="207"/>
      <c r="CR54" s="214"/>
      <c r="CS54" s="205"/>
      <c r="CT54" s="215"/>
      <c r="CU54" s="213"/>
      <c r="CV54" s="214"/>
      <c r="CW54" s="205"/>
      <c r="CX54" s="205"/>
      <c r="CY54" s="205"/>
      <c r="CZ54" s="206"/>
      <c r="DA54" s="207"/>
      <c r="DB54" s="214"/>
      <c r="DC54" s="298"/>
      <c r="DD54" s="213"/>
      <c r="DE54" s="298"/>
      <c r="DF54" s="213"/>
      <c r="DG54" s="298"/>
      <c r="DH54" s="208"/>
      <c r="DI54" s="212"/>
      <c r="DJ54" s="214"/>
      <c r="DK54" s="205"/>
      <c r="DL54" s="206"/>
      <c r="DM54" s="207"/>
      <c r="DN54" s="214"/>
      <c r="DO54" s="214"/>
      <c r="DP54" s="214"/>
      <c r="DQ54" s="208"/>
      <c r="DR54" s="215"/>
      <c r="DS54" s="214"/>
      <c r="DT54" s="214"/>
      <c r="DU54" s="205"/>
      <c r="DV54" s="211"/>
      <c r="DW54" s="205"/>
      <c r="DX54" s="206"/>
      <c r="DY54" s="206"/>
      <c r="DZ54" s="206"/>
      <c r="EA54" s="206"/>
      <c r="EB54" s="206"/>
      <c r="EC54" s="206"/>
      <c r="ED54" s="206"/>
      <c r="EE54" s="206"/>
      <c r="EF54" s="206"/>
      <c r="EG54" s="206"/>
      <c r="EH54" s="211"/>
      <c r="EI54" s="33"/>
    </row>
    <row r="55" spans="1:139" s="29" customFormat="1" ht="13" x14ac:dyDescent="0.3">
      <c r="A55" s="10">
        <v>3706</v>
      </c>
      <c r="B55" s="11" t="s">
        <v>368</v>
      </c>
      <c r="C55" s="492">
        <v>780</v>
      </c>
      <c r="D55" s="95">
        <v>245</v>
      </c>
      <c r="E55" s="63">
        <f t="shared" si="0"/>
        <v>0.3141025641025641</v>
      </c>
      <c r="F55" s="290"/>
      <c r="G55" s="207"/>
      <c r="H55" s="214"/>
      <c r="I55" s="205"/>
      <c r="J55" s="207"/>
      <c r="K55" s="205"/>
      <c r="L55" s="215"/>
      <c r="M55" s="213"/>
      <c r="N55" s="213"/>
      <c r="O55" s="214"/>
      <c r="P55" s="214"/>
      <c r="Q55" s="205"/>
      <c r="R55" s="210"/>
      <c r="S55" s="298"/>
      <c r="T55" s="207"/>
      <c r="U55" s="251"/>
      <c r="V55" s="211"/>
      <c r="W55" s="215"/>
      <c r="X55" s="206"/>
      <c r="Y55" s="206"/>
      <c r="Z55" s="206"/>
      <c r="AA55" s="206"/>
      <c r="AB55" s="206"/>
      <c r="AC55" s="205"/>
      <c r="AD55" s="205"/>
      <c r="AE55" s="211"/>
      <c r="AF55" s="205"/>
      <c r="AG55" s="205"/>
      <c r="AH55" s="205"/>
      <c r="AI55" s="251"/>
      <c r="AJ55" s="211"/>
      <c r="AK55" s="215"/>
      <c r="AL55" s="205"/>
      <c r="AM55" s="205"/>
      <c r="AN55" s="205"/>
      <c r="AO55" s="211"/>
      <c r="AP55" s="205"/>
      <c r="AQ55" s="206"/>
      <c r="AR55" s="206"/>
      <c r="AS55" s="206"/>
      <c r="AT55" s="206"/>
      <c r="AU55" s="206"/>
      <c r="AV55" s="206"/>
      <c r="AW55" s="211"/>
      <c r="AX55" s="86">
        <v>137</v>
      </c>
      <c r="AY55" s="86">
        <v>127</v>
      </c>
      <c r="AZ55" s="86">
        <v>70</v>
      </c>
      <c r="BA55" s="86">
        <v>114</v>
      </c>
      <c r="BB55" s="86">
        <v>108</v>
      </c>
      <c r="BC55" s="87">
        <v>112</v>
      </c>
      <c r="BD55" s="218"/>
      <c r="BE55" s="218"/>
      <c r="BF55" s="218"/>
      <c r="BG55" s="218"/>
      <c r="BH55" s="218"/>
      <c r="BI55" s="218"/>
      <c r="BJ55" s="226"/>
      <c r="BK55" s="220"/>
      <c r="BL55" s="205"/>
      <c r="BM55" s="206"/>
      <c r="BN55" s="211"/>
      <c r="BO55" s="205"/>
      <c r="BP55" s="205"/>
      <c r="BQ55" s="205"/>
      <c r="BR55" s="206"/>
      <c r="BS55" s="207"/>
      <c r="BT55" s="205"/>
      <c r="BU55" s="212"/>
      <c r="BV55" s="205"/>
      <c r="BW55" s="210"/>
      <c r="BX55" s="210"/>
      <c r="BY55" s="211"/>
      <c r="BZ55" s="212"/>
      <c r="CA55" s="205"/>
      <c r="CB55" s="206"/>
      <c r="CC55" s="206"/>
      <c r="CD55" s="207"/>
      <c r="CE55" s="298"/>
      <c r="CF55" s="208"/>
      <c r="CG55" s="212"/>
      <c r="CH55" s="205"/>
      <c r="CI55" s="207"/>
      <c r="CJ55" s="205"/>
      <c r="CK55" s="205"/>
      <c r="CL55" s="206"/>
      <c r="CM55" s="207"/>
      <c r="CN55" s="205"/>
      <c r="CO55" s="207"/>
      <c r="CP55" s="205"/>
      <c r="CQ55" s="207"/>
      <c r="CR55" s="214"/>
      <c r="CS55" s="205"/>
      <c r="CT55" s="215"/>
      <c r="CU55" s="213"/>
      <c r="CV55" s="214"/>
      <c r="CW55" s="205"/>
      <c r="CX55" s="205"/>
      <c r="CY55" s="205"/>
      <c r="CZ55" s="206"/>
      <c r="DA55" s="207"/>
      <c r="DB55" s="214"/>
      <c r="DC55" s="298"/>
      <c r="DD55" s="213"/>
      <c r="DE55" s="298"/>
      <c r="DF55" s="213"/>
      <c r="DG55" s="298"/>
      <c r="DH55" s="208"/>
      <c r="DI55" s="212"/>
      <c r="DJ55" s="214"/>
      <c r="DK55" s="205"/>
      <c r="DL55" s="206"/>
      <c r="DM55" s="207"/>
      <c r="DN55" s="214"/>
      <c r="DO55" s="214"/>
      <c r="DP55" s="214"/>
      <c r="DQ55" s="208"/>
      <c r="DR55" s="215"/>
      <c r="DS55" s="214"/>
      <c r="DT55" s="214"/>
      <c r="DU55" s="205"/>
      <c r="DV55" s="211"/>
      <c r="DW55" s="205"/>
      <c r="DX55" s="206"/>
      <c r="DY55" s="206"/>
      <c r="DZ55" s="206"/>
      <c r="EA55" s="206"/>
      <c r="EB55" s="206"/>
      <c r="EC55" s="206"/>
      <c r="ED55" s="206"/>
      <c r="EE55" s="206"/>
      <c r="EF55" s="206"/>
      <c r="EG55" s="206"/>
      <c r="EH55" s="211"/>
      <c r="EI55" s="33"/>
    </row>
    <row r="56" spans="1:139" s="29" customFormat="1" ht="12.75" customHeight="1" x14ac:dyDescent="0.3">
      <c r="A56" s="10">
        <v>3707</v>
      </c>
      <c r="B56" s="11" t="s">
        <v>369</v>
      </c>
      <c r="C56" s="492">
        <v>610</v>
      </c>
      <c r="D56" s="95">
        <v>292</v>
      </c>
      <c r="E56" s="63">
        <f t="shared" si="0"/>
        <v>0.47868852459016392</v>
      </c>
      <c r="F56" s="290"/>
      <c r="G56" s="207"/>
      <c r="H56" s="214"/>
      <c r="I56" s="205"/>
      <c r="J56" s="207"/>
      <c r="K56" s="205"/>
      <c r="L56" s="215"/>
      <c r="M56" s="213"/>
      <c r="N56" s="213"/>
      <c r="O56" s="214"/>
      <c r="P56" s="214"/>
      <c r="Q56" s="205"/>
      <c r="R56" s="210"/>
      <c r="S56" s="298"/>
      <c r="T56" s="207"/>
      <c r="U56" s="251"/>
      <c r="V56" s="211"/>
      <c r="W56" s="215"/>
      <c r="X56" s="206"/>
      <c r="Y56" s="206"/>
      <c r="Z56" s="206"/>
      <c r="AA56" s="206"/>
      <c r="AB56" s="206"/>
      <c r="AC56" s="205"/>
      <c r="AD56" s="205"/>
      <c r="AE56" s="211"/>
      <c r="AF56" s="205"/>
      <c r="AG56" s="205"/>
      <c r="AH56" s="205"/>
      <c r="AI56" s="251"/>
      <c r="AJ56" s="211"/>
      <c r="AK56" s="215"/>
      <c r="AL56" s="205"/>
      <c r="AM56" s="205"/>
      <c r="AN56" s="205"/>
      <c r="AO56" s="211"/>
      <c r="AP56" s="205"/>
      <c r="AQ56" s="206"/>
      <c r="AR56" s="206"/>
      <c r="AS56" s="206"/>
      <c r="AT56" s="206"/>
      <c r="AU56" s="206"/>
      <c r="AV56" s="206"/>
      <c r="AW56" s="211"/>
      <c r="AX56" s="224">
        <v>184</v>
      </c>
      <c r="AY56" s="224">
        <v>157</v>
      </c>
      <c r="AZ56" s="224">
        <v>48</v>
      </c>
      <c r="BA56" s="224">
        <v>128</v>
      </c>
      <c r="BB56" s="224">
        <v>141</v>
      </c>
      <c r="BC56" s="229">
        <v>133</v>
      </c>
      <c r="BD56" s="86"/>
      <c r="BE56" s="86"/>
      <c r="BF56" s="86"/>
      <c r="BG56" s="86"/>
      <c r="BH56" s="86"/>
      <c r="BI56" s="86"/>
      <c r="BJ56" s="95"/>
      <c r="BK56" s="87"/>
      <c r="BL56" s="205"/>
      <c r="BM56" s="206"/>
      <c r="BN56" s="211"/>
      <c r="BO56" s="205"/>
      <c r="BP56" s="205"/>
      <c r="BQ56" s="205"/>
      <c r="BR56" s="206"/>
      <c r="BS56" s="207"/>
      <c r="BT56" s="205"/>
      <c r="BU56" s="212"/>
      <c r="BV56" s="205"/>
      <c r="BW56" s="210"/>
      <c r="BX56" s="210"/>
      <c r="BY56" s="211"/>
      <c r="BZ56" s="212"/>
      <c r="CA56" s="205"/>
      <c r="CB56" s="206"/>
      <c r="CC56" s="206"/>
      <c r="CD56" s="207"/>
      <c r="CE56" s="298"/>
      <c r="CF56" s="208"/>
      <c r="CG56" s="212"/>
      <c r="CH56" s="205"/>
      <c r="CI56" s="207"/>
      <c r="CJ56" s="205"/>
      <c r="CK56" s="205"/>
      <c r="CL56" s="206"/>
      <c r="CM56" s="207"/>
      <c r="CN56" s="205"/>
      <c r="CO56" s="207"/>
      <c r="CP56" s="205"/>
      <c r="CQ56" s="207"/>
      <c r="CR56" s="214"/>
      <c r="CS56" s="205"/>
      <c r="CT56" s="215"/>
      <c r="CU56" s="213"/>
      <c r="CV56" s="214"/>
      <c r="CW56" s="205"/>
      <c r="CX56" s="205"/>
      <c r="CY56" s="205"/>
      <c r="CZ56" s="206"/>
      <c r="DA56" s="207"/>
      <c r="DB56" s="214"/>
      <c r="DC56" s="298"/>
      <c r="DD56" s="213"/>
      <c r="DE56" s="298"/>
      <c r="DF56" s="213"/>
      <c r="DG56" s="298"/>
      <c r="DH56" s="208"/>
      <c r="DI56" s="212"/>
      <c r="DJ56" s="214"/>
      <c r="DK56" s="205"/>
      <c r="DL56" s="206"/>
      <c r="DM56" s="207"/>
      <c r="DN56" s="214"/>
      <c r="DO56" s="214"/>
      <c r="DP56" s="214"/>
      <c r="DQ56" s="208"/>
      <c r="DR56" s="215"/>
      <c r="DS56" s="214"/>
      <c r="DT56" s="214"/>
      <c r="DU56" s="205"/>
      <c r="DV56" s="211"/>
      <c r="DW56" s="205"/>
      <c r="DX56" s="206"/>
      <c r="DY56" s="206"/>
      <c r="DZ56" s="206"/>
      <c r="EA56" s="206"/>
      <c r="EB56" s="206"/>
      <c r="EC56" s="206"/>
      <c r="ED56" s="206"/>
      <c r="EE56" s="206"/>
      <c r="EF56" s="206"/>
      <c r="EG56" s="206"/>
      <c r="EH56" s="211"/>
      <c r="EI56" s="33"/>
    </row>
    <row r="57" spans="1:139" s="29" customFormat="1" ht="13" x14ac:dyDescent="0.3">
      <c r="A57" s="10">
        <v>3801</v>
      </c>
      <c r="B57" s="11" t="s">
        <v>370</v>
      </c>
      <c r="C57" s="492">
        <v>1132</v>
      </c>
      <c r="D57" s="95">
        <v>561</v>
      </c>
      <c r="E57" s="63">
        <f t="shared" si="0"/>
        <v>0.49558303886925797</v>
      </c>
      <c r="F57" s="290"/>
      <c r="G57" s="207"/>
      <c r="H57" s="214"/>
      <c r="I57" s="205"/>
      <c r="J57" s="207"/>
      <c r="K57" s="205"/>
      <c r="L57" s="215"/>
      <c r="M57" s="213"/>
      <c r="N57" s="213"/>
      <c r="O57" s="214"/>
      <c r="P57" s="214"/>
      <c r="Q57" s="205"/>
      <c r="R57" s="210"/>
      <c r="S57" s="298"/>
      <c r="T57" s="207"/>
      <c r="U57" s="251"/>
      <c r="V57" s="211"/>
      <c r="W57" s="215"/>
      <c r="X57" s="206"/>
      <c r="Y57" s="206"/>
      <c r="Z57" s="206"/>
      <c r="AA57" s="206"/>
      <c r="AB57" s="206"/>
      <c r="AC57" s="205"/>
      <c r="AD57" s="205"/>
      <c r="AE57" s="211"/>
      <c r="AF57" s="205"/>
      <c r="AG57" s="205"/>
      <c r="AH57" s="205"/>
      <c r="AI57" s="251"/>
      <c r="AJ57" s="211"/>
      <c r="AK57" s="215"/>
      <c r="AL57" s="205"/>
      <c r="AM57" s="205"/>
      <c r="AN57" s="205"/>
      <c r="AO57" s="211"/>
      <c r="AP57" s="205"/>
      <c r="AQ57" s="206"/>
      <c r="AR57" s="206"/>
      <c r="AS57" s="206"/>
      <c r="AT57" s="206"/>
      <c r="AU57" s="206"/>
      <c r="AV57" s="206"/>
      <c r="AW57" s="211"/>
      <c r="AX57" s="224"/>
      <c r="AY57" s="224"/>
      <c r="AZ57" s="224"/>
      <c r="BA57" s="224"/>
      <c r="BB57" s="224"/>
      <c r="BC57" s="229"/>
      <c r="BD57" s="86">
        <v>237</v>
      </c>
      <c r="BE57" s="86">
        <v>228</v>
      </c>
      <c r="BF57" s="86">
        <v>260</v>
      </c>
      <c r="BG57" s="86">
        <v>117</v>
      </c>
      <c r="BH57" s="86">
        <v>208</v>
      </c>
      <c r="BI57" s="86">
        <v>304</v>
      </c>
      <c r="BJ57" s="95">
        <v>224</v>
      </c>
      <c r="BK57" s="87">
        <v>226</v>
      </c>
      <c r="BL57" s="205"/>
      <c r="BM57" s="206"/>
      <c r="BN57" s="211"/>
      <c r="BO57" s="205"/>
      <c r="BP57" s="205"/>
      <c r="BQ57" s="205"/>
      <c r="BR57" s="206"/>
      <c r="BS57" s="207"/>
      <c r="BT57" s="205"/>
      <c r="BU57" s="212"/>
      <c r="BV57" s="205"/>
      <c r="BW57" s="210"/>
      <c r="BX57" s="210"/>
      <c r="BY57" s="211"/>
      <c r="BZ57" s="212"/>
      <c r="CA57" s="205"/>
      <c r="CB57" s="206"/>
      <c r="CC57" s="206"/>
      <c r="CD57" s="207"/>
      <c r="CE57" s="298"/>
      <c r="CF57" s="208"/>
      <c r="CG57" s="212"/>
      <c r="CH57" s="205"/>
      <c r="CI57" s="207"/>
      <c r="CJ57" s="205"/>
      <c r="CK57" s="205"/>
      <c r="CL57" s="206"/>
      <c r="CM57" s="207"/>
      <c r="CN57" s="205"/>
      <c r="CO57" s="207"/>
      <c r="CP57" s="205"/>
      <c r="CQ57" s="207"/>
      <c r="CR57" s="214"/>
      <c r="CS57" s="205"/>
      <c r="CT57" s="215"/>
      <c r="CU57" s="213"/>
      <c r="CV57" s="214"/>
      <c r="CW57" s="205"/>
      <c r="CX57" s="205"/>
      <c r="CY57" s="205"/>
      <c r="CZ57" s="206"/>
      <c r="DA57" s="207"/>
      <c r="DB57" s="214"/>
      <c r="DC57" s="298"/>
      <c r="DD57" s="213"/>
      <c r="DE57" s="298"/>
      <c r="DF57" s="213"/>
      <c r="DG57" s="298"/>
      <c r="DH57" s="208"/>
      <c r="DI57" s="212"/>
      <c r="DJ57" s="214"/>
      <c r="DK57" s="205"/>
      <c r="DL57" s="206"/>
      <c r="DM57" s="207"/>
      <c r="DN57" s="214"/>
      <c r="DO57" s="214"/>
      <c r="DP57" s="214"/>
      <c r="DQ57" s="208"/>
      <c r="DR57" s="215"/>
      <c r="DS57" s="214"/>
      <c r="DT57" s="214"/>
      <c r="DU57" s="205"/>
      <c r="DV57" s="211"/>
      <c r="DW57" s="205"/>
      <c r="DX57" s="206"/>
      <c r="DY57" s="206"/>
      <c r="DZ57" s="206"/>
      <c r="EA57" s="206"/>
      <c r="EB57" s="206"/>
      <c r="EC57" s="206"/>
      <c r="ED57" s="206"/>
      <c r="EE57" s="206"/>
      <c r="EF57" s="206"/>
      <c r="EG57" s="206"/>
      <c r="EH57" s="211"/>
      <c r="EI57" s="33"/>
    </row>
    <row r="58" spans="1:139" s="29" customFormat="1" ht="12.75" customHeight="1" x14ac:dyDescent="0.3">
      <c r="A58" s="10">
        <v>3802</v>
      </c>
      <c r="B58" s="11" t="s">
        <v>371</v>
      </c>
      <c r="C58" s="492">
        <v>781</v>
      </c>
      <c r="D58" s="95">
        <v>345</v>
      </c>
      <c r="E58" s="63">
        <f t="shared" si="0"/>
        <v>0.44174135723431496</v>
      </c>
      <c r="F58" s="290"/>
      <c r="G58" s="207"/>
      <c r="H58" s="214"/>
      <c r="I58" s="205"/>
      <c r="J58" s="207"/>
      <c r="K58" s="205"/>
      <c r="L58" s="215"/>
      <c r="M58" s="213"/>
      <c r="N58" s="213"/>
      <c r="O58" s="214"/>
      <c r="P58" s="214"/>
      <c r="Q58" s="205"/>
      <c r="R58" s="210"/>
      <c r="S58" s="298"/>
      <c r="T58" s="207"/>
      <c r="U58" s="251"/>
      <c r="V58" s="211"/>
      <c r="W58" s="215"/>
      <c r="X58" s="206"/>
      <c r="Y58" s="206"/>
      <c r="Z58" s="206"/>
      <c r="AA58" s="206"/>
      <c r="AB58" s="206"/>
      <c r="AC58" s="205"/>
      <c r="AD58" s="205"/>
      <c r="AE58" s="211"/>
      <c r="AF58" s="205"/>
      <c r="AG58" s="205"/>
      <c r="AH58" s="205"/>
      <c r="AI58" s="251"/>
      <c r="AJ58" s="211"/>
      <c r="AK58" s="215"/>
      <c r="AL58" s="205"/>
      <c r="AM58" s="205"/>
      <c r="AN58" s="205"/>
      <c r="AO58" s="211"/>
      <c r="AP58" s="205"/>
      <c r="AQ58" s="206"/>
      <c r="AR58" s="206"/>
      <c r="AS58" s="206"/>
      <c r="AT58" s="206"/>
      <c r="AU58" s="206"/>
      <c r="AV58" s="206"/>
      <c r="AW58" s="211"/>
      <c r="AX58" s="224"/>
      <c r="AY58" s="224"/>
      <c r="AZ58" s="224"/>
      <c r="BA58" s="224"/>
      <c r="BB58" s="224"/>
      <c r="BC58" s="229"/>
      <c r="BD58" s="86">
        <v>164</v>
      </c>
      <c r="BE58" s="86">
        <v>136</v>
      </c>
      <c r="BF58" s="86">
        <v>146</v>
      </c>
      <c r="BG58" s="86">
        <v>66</v>
      </c>
      <c r="BH58" s="86">
        <v>113</v>
      </c>
      <c r="BI58" s="86">
        <v>177</v>
      </c>
      <c r="BJ58" s="95">
        <v>133</v>
      </c>
      <c r="BK58" s="87">
        <v>111</v>
      </c>
      <c r="BL58" s="205"/>
      <c r="BM58" s="206"/>
      <c r="BN58" s="211"/>
      <c r="BO58" s="205"/>
      <c r="BP58" s="205"/>
      <c r="BQ58" s="205"/>
      <c r="BR58" s="206"/>
      <c r="BS58" s="207"/>
      <c r="BT58" s="205"/>
      <c r="BU58" s="212"/>
      <c r="BV58" s="205"/>
      <c r="BW58" s="210"/>
      <c r="BX58" s="210"/>
      <c r="BY58" s="211"/>
      <c r="BZ58" s="212"/>
      <c r="CA58" s="205"/>
      <c r="CB58" s="206"/>
      <c r="CC58" s="206"/>
      <c r="CD58" s="207"/>
      <c r="CE58" s="298"/>
      <c r="CF58" s="208"/>
      <c r="CG58" s="212"/>
      <c r="CH58" s="205"/>
      <c r="CI58" s="207"/>
      <c r="CJ58" s="205"/>
      <c r="CK58" s="205"/>
      <c r="CL58" s="206"/>
      <c r="CM58" s="207"/>
      <c r="CN58" s="205"/>
      <c r="CO58" s="207"/>
      <c r="CP58" s="205"/>
      <c r="CQ58" s="207"/>
      <c r="CR58" s="214"/>
      <c r="CS58" s="205"/>
      <c r="CT58" s="215"/>
      <c r="CU58" s="213"/>
      <c r="CV58" s="214"/>
      <c r="CW58" s="205"/>
      <c r="CX58" s="205"/>
      <c r="CY58" s="205"/>
      <c r="CZ58" s="206"/>
      <c r="DA58" s="207"/>
      <c r="DB58" s="214"/>
      <c r="DC58" s="298"/>
      <c r="DD58" s="213"/>
      <c r="DE58" s="298"/>
      <c r="DF58" s="213"/>
      <c r="DG58" s="298"/>
      <c r="DH58" s="208"/>
      <c r="DI58" s="212"/>
      <c r="DJ58" s="214"/>
      <c r="DK58" s="205"/>
      <c r="DL58" s="206"/>
      <c r="DM58" s="207"/>
      <c r="DN58" s="214"/>
      <c r="DO58" s="214"/>
      <c r="DP58" s="214"/>
      <c r="DQ58" s="208"/>
      <c r="DR58" s="215"/>
      <c r="DS58" s="214"/>
      <c r="DT58" s="214"/>
      <c r="DU58" s="205"/>
      <c r="DV58" s="211"/>
      <c r="DW58" s="205"/>
      <c r="DX58" s="206"/>
      <c r="DY58" s="206"/>
      <c r="DZ58" s="206"/>
      <c r="EA58" s="206"/>
      <c r="EB58" s="206"/>
      <c r="EC58" s="206"/>
      <c r="ED58" s="206"/>
      <c r="EE58" s="206"/>
      <c r="EF58" s="206"/>
      <c r="EG58" s="206"/>
      <c r="EH58" s="211"/>
      <c r="EI58" s="33"/>
    </row>
    <row r="59" spans="1:139" s="29" customFormat="1" ht="13" x14ac:dyDescent="0.3">
      <c r="A59" s="10">
        <v>3803</v>
      </c>
      <c r="B59" s="11" t="s">
        <v>372</v>
      </c>
      <c r="C59" s="492">
        <v>808</v>
      </c>
      <c r="D59" s="95">
        <v>435</v>
      </c>
      <c r="E59" s="63">
        <f t="shared" si="0"/>
        <v>0.5383663366336634</v>
      </c>
      <c r="F59" s="290"/>
      <c r="G59" s="207"/>
      <c r="H59" s="214"/>
      <c r="I59" s="205"/>
      <c r="J59" s="207"/>
      <c r="K59" s="205"/>
      <c r="L59" s="215"/>
      <c r="M59" s="213"/>
      <c r="N59" s="213"/>
      <c r="O59" s="214"/>
      <c r="P59" s="214"/>
      <c r="Q59" s="205"/>
      <c r="R59" s="210"/>
      <c r="S59" s="298"/>
      <c r="T59" s="207"/>
      <c r="U59" s="251"/>
      <c r="V59" s="211"/>
      <c r="W59" s="215"/>
      <c r="X59" s="206"/>
      <c r="Y59" s="206"/>
      <c r="Z59" s="206"/>
      <c r="AA59" s="206"/>
      <c r="AB59" s="206"/>
      <c r="AC59" s="205"/>
      <c r="AD59" s="205"/>
      <c r="AE59" s="211"/>
      <c r="AF59" s="205"/>
      <c r="AG59" s="205"/>
      <c r="AH59" s="205"/>
      <c r="AI59" s="251"/>
      <c r="AJ59" s="211"/>
      <c r="AK59" s="215"/>
      <c r="AL59" s="205"/>
      <c r="AM59" s="205"/>
      <c r="AN59" s="205"/>
      <c r="AO59" s="211"/>
      <c r="AP59" s="205"/>
      <c r="AQ59" s="206"/>
      <c r="AR59" s="206"/>
      <c r="AS59" s="206"/>
      <c r="AT59" s="206"/>
      <c r="AU59" s="206"/>
      <c r="AV59" s="206"/>
      <c r="AW59" s="211"/>
      <c r="AX59" s="224"/>
      <c r="AY59" s="224"/>
      <c r="AZ59" s="224"/>
      <c r="BA59" s="224"/>
      <c r="BB59" s="224"/>
      <c r="BC59" s="229"/>
      <c r="BD59" s="86">
        <v>226</v>
      </c>
      <c r="BE59" s="86">
        <v>209</v>
      </c>
      <c r="BF59" s="86">
        <v>209</v>
      </c>
      <c r="BG59" s="86">
        <v>66</v>
      </c>
      <c r="BH59" s="86">
        <v>139</v>
      </c>
      <c r="BI59" s="86">
        <v>240</v>
      </c>
      <c r="BJ59" s="95">
        <v>162</v>
      </c>
      <c r="BK59" s="87">
        <v>149</v>
      </c>
      <c r="BL59" s="205"/>
      <c r="BM59" s="206"/>
      <c r="BN59" s="211"/>
      <c r="BO59" s="205"/>
      <c r="BP59" s="205"/>
      <c r="BQ59" s="205"/>
      <c r="BR59" s="206"/>
      <c r="BS59" s="207"/>
      <c r="BT59" s="205"/>
      <c r="BU59" s="212"/>
      <c r="BV59" s="205"/>
      <c r="BW59" s="210"/>
      <c r="BX59" s="210"/>
      <c r="BY59" s="211"/>
      <c r="BZ59" s="212"/>
      <c r="CA59" s="205"/>
      <c r="CB59" s="206"/>
      <c r="CC59" s="206"/>
      <c r="CD59" s="207"/>
      <c r="CE59" s="298"/>
      <c r="CF59" s="208"/>
      <c r="CG59" s="212"/>
      <c r="CH59" s="205"/>
      <c r="CI59" s="207"/>
      <c r="CJ59" s="205"/>
      <c r="CK59" s="205"/>
      <c r="CL59" s="206"/>
      <c r="CM59" s="207"/>
      <c r="CN59" s="205"/>
      <c r="CO59" s="207"/>
      <c r="CP59" s="205"/>
      <c r="CQ59" s="207"/>
      <c r="CR59" s="214"/>
      <c r="CS59" s="205"/>
      <c r="CT59" s="215"/>
      <c r="CU59" s="213"/>
      <c r="CV59" s="214"/>
      <c r="CW59" s="205"/>
      <c r="CX59" s="205"/>
      <c r="CY59" s="205"/>
      <c r="CZ59" s="206"/>
      <c r="DA59" s="207"/>
      <c r="DB59" s="214"/>
      <c r="DC59" s="298"/>
      <c r="DD59" s="213"/>
      <c r="DE59" s="298"/>
      <c r="DF59" s="213"/>
      <c r="DG59" s="298"/>
      <c r="DH59" s="208"/>
      <c r="DI59" s="212"/>
      <c r="DJ59" s="214"/>
      <c r="DK59" s="205"/>
      <c r="DL59" s="206"/>
      <c r="DM59" s="207"/>
      <c r="DN59" s="214"/>
      <c r="DO59" s="214"/>
      <c r="DP59" s="214"/>
      <c r="DQ59" s="208"/>
      <c r="DR59" s="215"/>
      <c r="DS59" s="214"/>
      <c r="DT59" s="214"/>
      <c r="DU59" s="205"/>
      <c r="DV59" s="211"/>
      <c r="DW59" s="205"/>
      <c r="DX59" s="206"/>
      <c r="DY59" s="206"/>
      <c r="DZ59" s="206"/>
      <c r="EA59" s="206"/>
      <c r="EB59" s="206"/>
      <c r="EC59" s="206"/>
      <c r="ED59" s="206"/>
      <c r="EE59" s="206"/>
      <c r="EF59" s="206"/>
      <c r="EG59" s="206"/>
      <c r="EH59" s="211"/>
      <c r="EI59" s="33"/>
    </row>
    <row r="60" spans="1:139" s="29" customFormat="1" ht="12.75" customHeight="1" x14ac:dyDescent="0.3">
      <c r="A60" s="10">
        <v>3804</v>
      </c>
      <c r="B60" s="11" t="s">
        <v>373</v>
      </c>
      <c r="C60" s="492">
        <v>1211</v>
      </c>
      <c r="D60" s="95">
        <v>665</v>
      </c>
      <c r="E60" s="63">
        <f t="shared" si="0"/>
        <v>0.54913294797687862</v>
      </c>
      <c r="F60" s="290"/>
      <c r="G60" s="207"/>
      <c r="H60" s="214"/>
      <c r="I60" s="205"/>
      <c r="J60" s="207"/>
      <c r="K60" s="205"/>
      <c r="L60" s="215"/>
      <c r="M60" s="213"/>
      <c r="N60" s="213"/>
      <c r="O60" s="214"/>
      <c r="P60" s="214"/>
      <c r="Q60" s="205"/>
      <c r="R60" s="210"/>
      <c r="S60" s="298"/>
      <c r="T60" s="207"/>
      <c r="U60" s="251"/>
      <c r="V60" s="211"/>
      <c r="W60" s="215"/>
      <c r="X60" s="206"/>
      <c r="Y60" s="206"/>
      <c r="Z60" s="206"/>
      <c r="AA60" s="206"/>
      <c r="AB60" s="206"/>
      <c r="AC60" s="205"/>
      <c r="AD60" s="205"/>
      <c r="AE60" s="211"/>
      <c r="AF60" s="205"/>
      <c r="AG60" s="205"/>
      <c r="AH60" s="205"/>
      <c r="AI60" s="251"/>
      <c r="AJ60" s="211"/>
      <c r="AK60" s="215"/>
      <c r="AL60" s="205"/>
      <c r="AM60" s="205"/>
      <c r="AN60" s="205"/>
      <c r="AO60" s="211"/>
      <c r="AP60" s="205"/>
      <c r="AQ60" s="206"/>
      <c r="AR60" s="206"/>
      <c r="AS60" s="206"/>
      <c r="AT60" s="206"/>
      <c r="AU60" s="206"/>
      <c r="AV60" s="206"/>
      <c r="AW60" s="211"/>
      <c r="AX60" s="224"/>
      <c r="AY60" s="224"/>
      <c r="AZ60" s="224"/>
      <c r="BA60" s="224"/>
      <c r="BB60" s="224"/>
      <c r="BC60" s="229"/>
      <c r="BD60" s="86">
        <v>304</v>
      </c>
      <c r="BE60" s="86">
        <v>268</v>
      </c>
      <c r="BF60" s="86">
        <v>337</v>
      </c>
      <c r="BG60" s="86">
        <v>189</v>
      </c>
      <c r="BH60" s="86">
        <v>208</v>
      </c>
      <c r="BI60" s="86">
        <v>362</v>
      </c>
      <c r="BJ60" s="95">
        <v>273</v>
      </c>
      <c r="BK60" s="87">
        <v>247</v>
      </c>
      <c r="BL60" s="205"/>
      <c r="BM60" s="206"/>
      <c r="BN60" s="211"/>
      <c r="BO60" s="205"/>
      <c r="BP60" s="205"/>
      <c r="BQ60" s="205"/>
      <c r="BR60" s="206"/>
      <c r="BS60" s="207"/>
      <c r="BT60" s="205"/>
      <c r="BU60" s="212"/>
      <c r="BV60" s="205"/>
      <c r="BW60" s="210"/>
      <c r="BX60" s="210"/>
      <c r="BY60" s="211"/>
      <c r="BZ60" s="212"/>
      <c r="CA60" s="205"/>
      <c r="CB60" s="206"/>
      <c r="CC60" s="206"/>
      <c r="CD60" s="207"/>
      <c r="CE60" s="298"/>
      <c r="CF60" s="208"/>
      <c r="CG60" s="212"/>
      <c r="CH60" s="205"/>
      <c r="CI60" s="207"/>
      <c r="CJ60" s="205"/>
      <c r="CK60" s="205"/>
      <c r="CL60" s="206"/>
      <c r="CM60" s="207"/>
      <c r="CN60" s="205"/>
      <c r="CO60" s="207"/>
      <c r="CP60" s="205"/>
      <c r="CQ60" s="207"/>
      <c r="CR60" s="214"/>
      <c r="CS60" s="205"/>
      <c r="CT60" s="215"/>
      <c r="CU60" s="213"/>
      <c r="CV60" s="214"/>
      <c r="CW60" s="205"/>
      <c r="CX60" s="205"/>
      <c r="CY60" s="205"/>
      <c r="CZ60" s="206"/>
      <c r="DA60" s="207"/>
      <c r="DB60" s="214"/>
      <c r="DC60" s="298"/>
      <c r="DD60" s="213"/>
      <c r="DE60" s="298"/>
      <c r="DF60" s="213"/>
      <c r="DG60" s="298"/>
      <c r="DH60" s="208"/>
      <c r="DI60" s="212"/>
      <c r="DJ60" s="214"/>
      <c r="DK60" s="205"/>
      <c r="DL60" s="206"/>
      <c r="DM60" s="207"/>
      <c r="DN60" s="214"/>
      <c r="DO60" s="214"/>
      <c r="DP60" s="214"/>
      <c r="DQ60" s="208"/>
      <c r="DR60" s="215"/>
      <c r="DS60" s="214"/>
      <c r="DT60" s="214"/>
      <c r="DU60" s="205"/>
      <c r="DV60" s="211"/>
      <c r="DW60" s="205"/>
      <c r="DX60" s="206"/>
      <c r="DY60" s="206"/>
      <c r="DZ60" s="206"/>
      <c r="EA60" s="206"/>
      <c r="EB60" s="206"/>
      <c r="EC60" s="206"/>
      <c r="ED60" s="206"/>
      <c r="EE60" s="206"/>
      <c r="EF60" s="206"/>
      <c r="EG60" s="206"/>
      <c r="EH60" s="211"/>
      <c r="EI60" s="33"/>
    </row>
    <row r="61" spans="1:139" s="29" customFormat="1" ht="13" x14ac:dyDescent="0.3">
      <c r="A61" s="10">
        <v>3805</v>
      </c>
      <c r="B61" s="11" t="s">
        <v>374</v>
      </c>
      <c r="C61" s="492">
        <v>611</v>
      </c>
      <c r="D61" s="95">
        <v>272</v>
      </c>
      <c r="E61" s="63">
        <f t="shared" si="0"/>
        <v>0.44517184942716859</v>
      </c>
      <c r="F61" s="290"/>
      <c r="G61" s="207"/>
      <c r="H61" s="214"/>
      <c r="I61" s="205"/>
      <c r="J61" s="207"/>
      <c r="K61" s="205"/>
      <c r="L61" s="215"/>
      <c r="M61" s="213"/>
      <c r="N61" s="213"/>
      <c r="O61" s="214"/>
      <c r="P61" s="214"/>
      <c r="Q61" s="205"/>
      <c r="R61" s="210"/>
      <c r="S61" s="298"/>
      <c r="T61" s="207"/>
      <c r="U61" s="251"/>
      <c r="V61" s="211"/>
      <c r="W61" s="215"/>
      <c r="X61" s="206"/>
      <c r="Y61" s="206"/>
      <c r="Z61" s="206"/>
      <c r="AA61" s="206"/>
      <c r="AB61" s="206"/>
      <c r="AC61" s="205"/>
      <c r="AD61" s="205"/>
      <c r="AE61" s="211"/>
      <c r="AF61" s="205"/>
      <c r="AG61" s="205"/>
      <c r="AH61" s="205"/>
      <c r="AI61" s="251"/>
      <c r="AJ61" s="211"/>
      <c r="AK61" s="215"/>
      <c r="AL61" s="205"/>
      <c r="AM61" s="205"/>
      <c r="AN61" s="205"/>
      <c r="AO61" s="211"/>
      <c r="AP61" s="205"/>
      <c r="AQ61" s="206"/>
      <c r="AR61" s="206"/>
      <c r="AS61" s="206"/>
      <c r="AT61" s="206"/>
      <c r="AU61" s="206"/>
      <c r="AV61" s="206"/>
      <c r="AW61" s="211"/>
      <c r="AX61" s="224"/>
      <c r="AY61" s="224"/>
      <c r="AZ61" s="224"/>
      <c r="BA61" s="224"/>
      <c r="BB61" s="224"/>
      <c r="BC61" s="229"/>
      <c r="BD61" s="86">
        <v>111</v>
      </c>
      <c r="BE61" s="86">
        <v>107</v>
      </c>
      <c r="BF61" s="86">
        <v>148</v>
      </c>
      <c r="BG61" s="86">
        <v>58</v>
      </c>
      <c r="BH61" s="86">
        <v>94</v>
      </c>
      <c r="BI61" s="86">
        <v>163</v>
      </c>
      <c r="BJ61" s="95">
        <v>115</v>
      </c>
      <c r="BK61" s="87">
        <v>84</v>
      </c>
      <c r="BL61" s="205"/>
      <c r="BM61" s="206"/>
      <c r="BN61" s="211"/>
      <c r="BO61" s="205"/>
      <c r="BP61" s="205"/>
      <c r="BQ61" s="205"/>
      <c r="BR61" s="206"/>
      <c r="BS61" s="207"/>
      <c r="BT61" s="205"/>
      <c r="BU61" s="212"/>
      <c r="BV61" s="205"/>
      <c r="BW61" s="210"/>
      <c r="BX61" s="210"/>
      <c r="BY61" s="211"/>
      <c r="BZ61" s="212"/>
      <c r="CA61" s="205"/>
      <c r="CB61" s="206"/>
      <c r="CC61" s="206"/>
      <c r="CD61" s="207"/>
      <c r="CE61" s="298"/>
      <c r="CF61" s="208"/>
      <c r="CG61" s="212"/>
      <c r="CH61" s="205"/>
      <c r="CI61" s="207"/>
      <c r="CJ61" s="205"/>
      <c r="CK61" s="205"/>
      <c r="CL61" s="206"/>
      <c r="CM61" s="207"/>
      <c r="CN61" s="205"/>
      <c r="CO61" s="207"/>
      <c r="CP61" s="205"/>
      <c r="CQ61" s="207"/>
      <c r="CR61" s="214"/>
      <c r="CS61" s="205"/>
      <c r="CT61" s="215"/>
      <c r="CU61" s="213"/>
      <c r="CV61" s="214"/>
      <c r="CW61" s="205"/>
      <c r="CX61" s="205"/>
      <c r="CY61" s="205"/>
      <c r="CZ61" s="206"/>
      <c r="DA61" s="207"/>
      <c r="DB61" s="214"/>
      <c r="DC61" s="298"/>
      <c r="DD61" s="213"/>
      <c r="DE61" s="298"/>
      <c r="DF61" s="213"/>
      <c r="DG61" s="298"/>
      <c r="DH61" s="208"/>
      <c r="DI61" s="212"/>
      <c r="DJ61" s="214"/>
      <c r="DK61" s="205"/>
      <c r="DL61" s="206"/>
      <c r="DM61" s="207"/>
      <c r="DN61" s="214"/>
      <c r="DO61" s="214"/>
      <c r="DP61" s="214"/>
      <c r="DQ61" s="208"/>
      <c r="DR61" s="215"/>
      <c r="DS61" s="214"/>
      <c r="DT61" s="214"/>
      <c r="DU61" s="205"/>
      <c r="DV61" s="211"/>
      <c r="DW61" s="205"/>
      <c r="DX61" s="206"/>
      <c r="DY61" s="206"/>
      <c r="DZ61" s="206"/>
      <c r="EA61" s="206"/>
      <c r="EB61" s="206"/>
      <c r="EC61" s="206"/>
      <c r="ED61" s="206"/>
      <c r="EE61" s="206"/>
      <c r="EF61" s="206"/>
      <c r="EG61" s="206"/>
      <c r="EH61" s="211"/>
      <c r="EI61" s="33"/>
    </row>
    <row r="62" spans="1:139" s="29" customFormat="1" ht="12.75" customHeight="1" x14ac:dyDescent="0.3">
      <c r="A62" s="10">
        <v>3806</v>
      </c>
      <c r="B62" s="11" t="s">
        <v>375</v>
      </c>
      <c r="C62" s="492">
        <v>1112</v>
      </c>
      <c r="D62" s="95">
        <v>538</v>
      </c>
      <c r="E62" s="63">
        <f t="shared" si="0"/>
        <v>0.48381294964028776</v>
      </c>
      <c r="F62" s="290"/>
      <c r="G62" s="207"/>
      <c r="H62" s="214"/>
      <c r="I62" s="205"/>
      <c r="J62" s="207"/>
      <c r="K62" s="205"/>
      <c r="L62" s="215"/>
      <c r="M62" s="213"/>
      <c r="N62" s="213"/>
      <c r="O62" s="214"/>
      <c r="P62" s="214"/>
      <c r="Q62" s="205"/>
      <c r="R62" s="210"/>
      <c r="S62" s="298"/>
      <c r="T62" s="207"/>
      <c r="U62" s="251"/>
      <c r="V62" s="211"/>
      <c r="W62" s="215"/>
      <c r="X62" s="206"/>
      <c r="Y62" s="206"/>
      <c r="Z62" s="206"/>
      <c r="AA62" s="206"/>
      <c r="AB62" s="206"/>
      <c r="AC62" s="205"/>
      <c r="AD62" s="205"/>
      <c r="AE62" s="211"/>
      <c r="AF62" s="205"/>
      <c r="AG62" s="205"/>
      <c r="AH62" s="205"/>
      <c r="AI62" s="251"/>
      <c r="AJ62" s="211"/>
      <c r="AK62" s="215"/>
      <c r="AL62" s="205"/>
      <c r="AM62" s="205"/>
      <c r="AN62" s="205"/>
      <c r="AO62" s="211"/>
      <c r="AP62" s="205"/>
      <c r="AQ62" s="206"/>
      <c r="AR62" s="206"/>
      <c r="AS62" s="206"/>
      <c r="AT62" s="206"/>
      <c r="AU62" s="206"/>
      <c r="AV62" s="206"/>
      <c r="AW62" s="211"/>
      <c r="AX62" s="205"/>
      <c r="AY62" s="205"/>
      <c r="AZ62" s="205"/>
      <c r="BA62" s="205"/>
      <c r="BB62" s="205"/>
      <c r="BC62" s="211"/>
      <c r="BD62" s="86">
        <v>258</v>
      </c>
      <c r="BE62" s="86">
        <v>236</v>
      </c>
      <c r="BF62" s="86">
        <v>256</v>
      </c>
      <c r="BG62" s="86">
        <v>114</v>
      </c>
      <c r="BH62" s="86">
        <v>154</v>
      </c>
      <c r="BI62" s="86">
        <v>311</v>
      </c>
      <c r="BJ62" s="95">
        <v>233</v>
      </c>
      <c r="BK62" s="87">
        <v>165</v>
      </c>
      <c r="BL62" s="205"/>
      <c r="BM62" s="206"/>
      <c r="BN62" s="211"/>
      <c r="BO62" s="205"/>
      <c r="BP62" s="205"/>
      <c r="BQ62" s="205"/>
      <c r="BR62" s="206"/>
      <c r="BS62" s="207"/>
      <c r="BT62" s="205"/>
      <c r="BU62" s="212"/>
      <c r="BV62" s="205"/>
      <c r="BW62" s="210"/>
      <c r="BX62" s="210"/>
      <c r="BY62" s="211"/>
      <c r="BZ62" s="212"/>
      <c r="CA62" s="205"/>
      <c r="CB62" s="206"/>
      <c r="CC62" s="206"/>
      <c r="CD62" s="207"/>
      <c r="CE62" s="298"/>
      <c r="CF62" s="208"/>
      <c r="CG62" s="212"/>
      <c r="CH62" s="205"/>
      <c r="CI62" s="207"/>
      <c r="CJ62" s="205"/>
      <c r="CK62" s="205"/>
      <c r="CL62" s="206"/>
      <c r="CM62" s="207"/>
      <c r="CN62" s="205"/>
      <c r="CO62" s="207"/>
      <c r="CP62" s="205"/>
      <c r="CQ62" s="207"/>
      <c r="CR62" s="214"/>
      <c r="CS62" s="205"/>
      <c r="CT62" s="215"/>
      <c r="CU62" s="213"/>
      <c r="CV62" s="214"/>
      <c r="CW62" s="205"/>
      <c r="CX62" s="205"/>
      <c r="CY62" s="205"/>
      <c r="CZ62" s="206"/>
      <c r="DA62" s="207"/>
      <c r="DB62" s="214"/>
      <c r="DC62" s="298"/>
      <c r="DD62" s="213"/>
      <c r="DE62" s="298"/>
      <c r="DF62" s="213"/>
      <c r="DG62" s="298"/>
      <c r="DH62" s="208"/>
      <c r="DI62" s="212"/>
      <c r="DJ62" s="214"/>
      <c r="DK62" s="205"/>
      <c r="DL62" s="206"/>
      <c r="DM62" s="207"/>
      <c r="DN62" s="214"/>
      <c r="DO62" s="214"/>
      <c r="DP62" s="214"/>
      <c r="DQ62" s="208"/>
      <c r="DR62" s="215"/>
      <c r="DS62" s="214"/>
      <c r="DT62" s="214"/>
      <c r="DU62" s="205"/>
      <c r="DV62" s="211"/>
      <c r="DW62" s="205"/>
      <c r="DX62" s="206"/>
      <c r="DY62" s="206"/>
      <c r="DZ62" s="206"/>
      <c r="EA62" s="206"/>
      <c r="EB62" s="206"/>
      <c r="EC62" s="206"/>
      <c r="ED62" s="206"/>
      <c r="EE62" s="206"/>
      <c r="EF62" s="206"/>
      <c r="EG62" s="206"/>
      <c r="EH62" s="211"/>
      <c r="EI62" s="33"/>
    </row>
    <row r="63" spans="1:139" s="29" customFormat="1" ht="13" x14ac:dyDescent="0.3">
      <c r="A63" s="10">
        <v>3807</v>
      </c>
      <c r="B63" s="11" t="s">
        <v>376</v>
      </c>
      <c r="C63" s="492">
        <v>656</v>
      </c>
      <c r="D63" s="95">
        <v>343</v>
      </c>
      <c r="E63" s="63">
        <f t="shared" si="0"/>
        <v>0.52286585365853655</v>
      </c>
      <c r="F63" s="290"/>
      <c r="G63" s="207"/>
      <c r="H63" s="214"/>
      <c r="I63" s="205"/>
      <c r="J63" s="207"/>
      <c r="K63" s="205"/>
      <c r="L63" s="215"/>
      <c r="M63" s="213"/>
      <c r="N63" s="213"/>
      <c r="O63" s="214"/>
      <c r="P63" s="214"/>
      <c r="Q63" s="205"/>
      <c r="R63" s="210"/>
      <c r="S63" s="298"/>
      <c r="T63" s="207"/>
      <c r="U63" s="251"/>
      <c r="V63" s="211"/>
      <c r="W63" s="215"/>
      <c r="X63" s="206"/>
      <c r="Y63" s="206"/>
      <c r="Z63" s="206"/>
      <c r="AA63" s="206"/>
      <c r="AB63" s="206"/>
      <c r="AC63" s="205"/>
      <c r="AD63" s="205"/>
      <c r="AE63" s="211"/>
      <c r="AF63" s="205"/>
      <c r="AG63" s="205"/>
      <c r="AH63" s="205"/>
      <c r="AI63" s="251"/>
      <c r="AJ63" s="211"/>
      <c r="AK63" s="215"/>
      <c r="AL63" s="205"/>
      <c r="AM63" s="205"/>
      <c r="AN63" s="205"/>
      <c r="AO63" s="211"/>
      <c r="AP63" s="205"/>
      <c r="AQ63" s="206"/>
      <c r="AR63" s="206"/>
      <c r="AS63" s="206"/>
      <c r="AT63" s="206"/>
      <c r="AU63" s="206"/>
      <c r="AV63" s="206"/>
      <c r="AW63" s="211"/>
      <c r="AX63" s="205"/>
      <c r="AY63" s="205"/>
      <c r="AZ63" s="205"/>
      <c r="BA63" s="205"/>
      <c r="BB63" s="205"/>
      <c r="BC63" s="211"/>
      <c r="BD63" s="86">
        <v>154</v>
      </c>
      <c r="BE63" s="86">
        <v>136</v>
      </c>
      <c r="BF63" s="86">
        <v>184</v>
      </c>
      <c r="BG63" s="86">
        <v>77</v>
      </c>
      <c r="BH63" s="86">
        <v>112</v>
      </c>
      <c r="BI63" s="86">
        <v>181</v>
      </c>
      <c r="BJ63" s="95">
        <v>149</v>
      </c>
      <c r="BK63" s="87">
        <v>126</v>
      </c>
      <c r="BL63" s="205"/>
      <c r="BM63" s="206"/>
      <c r="BN63" s="211"/>
      <c r="BO63" s="218"/>
      <c r="BP63" s="218"/>
      <c r="BQ63" s="218"/>
      <c r="BR63" s="226"/>
      <c r="BS63" s="223"/>
      <c r="BT63" s="218"/>
      <c r="BU63" s="212"/>
      <c r="BV63" s="205"/>
      <c r="BW63" s="210"/>
      <c r="BX63" s="210"/>
      <c r="BY63" s="211"/>
      <c r="BZ63" s="212"/>
      <c r="CA63" s="205"/>
      <c r="CB63" s="206"/>
      <c r="CC63" s="206"/>
      <c r="CD63" s="207"/>
      <c r="CE63" s="298"/>
      <c r="CF63" s="208"/>
      <c r="CG63" s="212"/>
      <c r="CH63" s="205"/>
      <c r="CI63" s="207"/>
      <c r="CJ63" s="205"/>
      <c r="CK63" s="205"/>
      <c r="CL63" s="206"/>
      <c r="CM63" s="207"/>
      <c r="CN63" s="205"/>
      <c r="CO63" s="207"/>
      <c r="CP63" s="205"/>
      <c r="CQ63" s="207"/>
      <c r="CR63" s="214"/>
      <c r="CS63" s="205"/>
      <c r="CT63" s="215"/>
      <c r="CU63" s="213"/>
      <c r="CV63" s="214"/>
      <c r="CW63" s="205"/>
      <c r="CX63" s="205"/>
      <c r="CY63" s="205"/>
      <c r="CZ63" s="206"/>
      <c r="DA63" s="207"/>
      <c r="DB63" s="214"/>
      <c r="DC63" s="298"/>
      <c r="DD63" s="213"/>
      <c r="DE63" s="298"/>
      <c r="DF63" s="213"/>
      <c r="DG63" s="298"/>
      <c r="DH63" s="208"/>
      <c r="DI63" s="212"/>
      <c r="DJ63" s="214"/>
      <c r="DK63" s="205"/>
      <c r="DL63" s="206"/>
      <c r="DM63" s="207"/>
      <c r="DN63" s="214"/>
      <c r="DO63" s="214"/>
      <c r="DP63" s="214"/>
      <c r="DQ63" s="208"/>
      <c r="DR63" s="215"/>
      <c r="DS63" s="214"/>
      <c r="DT63" s="214"/>
      <c r="DU63" s="205"/>
      <c r="DV63" s="211"/>
      <c r="DW63" s="205"/>
      <c r="DX63" s="206"/>
      <c r="DY63" s="206"/>
      <c r="DZ63" s="206"/>
      <c r="EA63" s="206"/>
      <c r="EB63" s="206"/>
      <c r="EC63" s="206"/>
      <c r="ED63" s="206"/>
      <c r="EE63" s="206"/>
      <c r="EF63" s="206"/>
      <c r="EG63" s="206"/>
      <c r="EH63" s="211"/>
      <c r="EI63" s="33"/>
    </row>
    <row r="64" spans="1:139" s="29" customFormat="1" ht="12.75" customHeight="1" x14ac:dyDescent="0.3">
      <c r="A64" s="10">
        <v>3808</v>
      </c>
      <c r="B64" s="11" t="s">
        <v>377</v>
      </c>
      <c r="C64" s="492">
        <v>817</v>
      </c>
      <c r="D64" s="95">
        <v>405</v>
      </c>
      <c r="E64" s="63">
        <f t="shared" si="0"/>
        <v>0.49571603427172584</v>
      </c>
      <c r="F64" s="290"/>
      <c r="G64" s="207"/>
      <c r="H64" s="214"/>
      <c r="I64" s="205"/>
      <c r="J64" s="207"/>
      <c r="K64" s="205"/>
      <c r="L64" s="215"/>
      <c r="M64" s="213"/>
      <c r="N64" s="213"/>
      <c r="O64" s="214"/>
      <c r="P64" s="214"/>
      <c r="Q64" s="205"/>
      <c r="R64" s="210"/>
      <c r="S64" s="298"/>
      <c r="T64" s="207"/>
      <c r="U64" s="251"/>
      <c r="V64" s="211"/>
      <c r="W64" s="215"/>
      <c r="X64" s="206"/>
      <c r="Y64" s="206"/>
      <c r="Z64" s="206"/>
      <c r="AA64" s="206"/>
      <c r="AB64" s="206"/>
      <c r="AC64" s="205"/>
      <c r="AD64" s="205"/>
      <c r="AE64" s="211"/>
      <c r="AF64" s="205"/>
      <c r="AG64" s="205"/>
      <c r="AH64" s="205"/>
      <c r="AI64" s="251"/>
      <c r="AJ64" s="211"/>
      <c r="AK64" s="215"/>
      <c r="AL64" s="205"/>
      <c r="AM64" s="205"/>
      <c r="AN64" s="205"/>
      <c r="AO64" s="211"/>
      <c r="AP64" s="205"/>
      <c r="AQ64" s="206"/>
      <c r="AR64" s="206"/>
      <c r="AS64" s="206"/>
      <c r="AT64" s="206"/>
      <c r="AU64" s="206"/>
      <c r="AV64" s="206"/>
      <c r="AW64" s="211"/>
      <c r="AX64" s="205"/>
      <c r="AY64" s="205"/>
      <c r="AZ64" s="205"/>
      <c r="BA64" s="205"/>
      <c r="BB64" s="205"/>
      <c r="BC64" s="211"/>
      <c r="BD64" s="224">
        <v>173</v>
      </c>
      <c r="BE64" s="224">
        <v>165</v>
      </c>
      <c r="BF64" s="224">
        <v>203</v>
      </c>
      <c r="BG64" s="224">
        <v>73</v>
      </c>
      <c r="BH64" s="224">
        <v>145</v>
      </c>
      <c r="BI64" s="224">
        <v>236</v>
      </c>
      <c r="BJ64" s="225">
        <v>170</v>
      </c>
      <c r="BK64" s="229">
        <v>145</v>
      </c>
      <c r="BL64" s="205"/>
      <c r="BM64" s="206"/>
      <c r="BN64" s="211"/>
      <c r="BO64" s="86"/>
      <c r="BP64" s="86"/>
      <c r="BQ64" s="86"/>
      <c r="BR64" s="95"/>
      <c r="BS64" s="99"/>
      <c r="BT64" s="86"/>
      <c r="BU64" s="212"/>
      <c r="BV64" s="205"/>
      <c r="BW64" s="210"/>
      <c r="BX64" s="210"/>
      <c r="BY64" s="211"/>
      <c r="BZ64" s="212"/>
      <c r="CA64" s="205"/>
      <c r="CB64" s="206"/>
      <c r="CC64" s="206"/>
      <c r="CD64" s="207"/>
      <c r="CE64" s="298"/>
      <c r="CF64" s="208"/>
      <c r="CG64" s="212"/>
      <c r="CH64" s="205"/>
      <c r="CI64" s="207"/>
      <c r="CJ64" s="205"/>
      <c r="CK64" s="205"/>
      <c r="CL64" s="206"/>
      <c r="CM64" s="207"/>
      <c r="CN64" s="205"/>
      <c r="CO64" s="207"/>
      <c r="CP64" s="205"/>
      <c r="CQ64" s="207"/>
      <c r="CR64" s="214"/>
      <c r="CS64" s="205"/>
      <c r="CT64" s="215"/>
      <c r="CU64" s="213"/>
      <c r="CV64" s="214"/>
      <c r="CW64" s="205"/>
      <c r="CX64" s="205"/>
      <c r="CY64" s="205"/>
      <c r="CZ64" s="206"/>
      <c r="DA64" s="207"/>
      <c r="DB64" s="214"/>
      <c r="DC64" s="298"/>
      <c r="DD64" s="213"/>
      <c r="DE64" s="298"/>
      <c r="DF64" s="213"/>
      <c r="DG64" s="298"/>
      <c r="DH64" s="208"/>
      <c r="DI64" s="212"/>
      <c r="DJ64" s="214"/>
      <c r="DK64" s="205"/>
      <c r="DL64" s="206"/>
      <c r="DM64" s="207"/>
      <c r="DN64" s="214"/>
      <c r="DO64" s="214"/>
      <c r="DP64" s="214"/>
      <c r="DQ64" s="208"/>
      <c r="DR64" s="215"/>
      <c r="DS64" s="214"/>
      <c r="DT64" s="214"/>
      <c r="DU64" s="205"/>
      <c r="DV64" s="211"/>
      <c r="DW64" s="205"/>
      <c r="DX64" s="206"/>
      <c r="DY64" s="206"/>
      <c r="DZ64" s="206"/>
      <c r="EA64" s="206"/>
      <c r="EB64" s="206"/>
      <c r="EC64" s="206"/>
      <c r="ED64" s="206"/>
      <c r="EE64" s="206"/>
      <c r="EF64" s="206"/>
      <c r="EG64" s="206"/>
      <c r="EH64" s="211"/>
      <c r="EI64" s="33"/>
    </row>
    <row r="65" spans="1:139" s="29" customFormat="1" ht="13" x14ac:dyDescent="0.3">
      <c r="A65" s="10">
        <v>4001</v>
      </c>
      <c r="B65" s="11" t="s">
        <v>378</v>
      </c>
      <c r="C65" s="492">
        <v>1268</v>
      </c>
      <c r="D65" s="95">
        <v>594</v>
      </c>
      <c r="E65" s="63">
        <f t="shared" si="0"/>
        <v>0.46845425867507884</v>
      </c>
      <c r="F65" s="290"/>
      <c r="G65" s="207"/>
      <c r="H65" s="214"/>
      <c r="I65" s="205"/>
      <c r="J65" s="207"/>
      <c r="K65" s="205"/>
      <c r="L65" s="215"/>
      <c r="M65" s="213"/>
      <c r="N65" s="213"/>
      <c r="O65" s="214"/>
      <c r="P65" s="214"/>
      <c r="Q65" s="205"/>
      <c r="R65" s="210"/>
      <c r="S65" s="298"/>
      <c r="T65" s="207"/>
      <c r="U65" s="251"/>
      <c r="V65" s="211"/>
      <c r="W65" s="215"/>
      <c r="X65" s="206"/>
      <c r="Y65" s="206"/>
      <c r="Z65" s="206"/>
      <c r="AA65" s="206"/>
      <c r="AB65" s="206"/>
      <c r="AC65" s="205"/>
      <c r="AD65" s="205"/>
      <c r="AE65" s="211"/>
      <c r="AF65" s="205"/>
      <c r="AG65" s="205"/>
      <c r="AH65" s="205"/>
      <c r="AI65" s="251"/>
      <c r="AJ65" s="211"/>
      <c r="AK65" s="215"/>
      <c r="AL65" s="205"/>
      <c r="AM65" s="205"/>
      <c r="AN65" s="205"/>
      <c r="AO65" s="211"/>
      <c r="AP65" s="205"/>
      <c r="AQ65" s="206"/>
      <c r="AR65" s="206"/>
      <c r="AS65" s="206"/>
      <c r="AT65" s="206"/>
      <c r="AU65" s="206"/>
      <c r="AV65" s="206"/>
      <c r="AW65" s="211"/>
      <c r="AX65" s="205"/>
      <c r="AY65" s="205"/>
      <c r="AZ65" s="205"/>
      <c r="BA65" s="205"/>
      <c r="BB65" s="205"/>
      <c r="BC65" s="211"/>
      <c r="BD65" s="224"/>
      <c r="BE65" s="224"/>
      <c r="BF65" s="224"/>
      <c r="BG65" s="224"/>
      <c r="BH65" s="224"/>
      <c r="BI65" s="224"/>
      <c r="BJ65" s="225"/>
      <c r="BK65" s="229"/>
      <c r="BL65" s="205"/>
      <c r="BM65" s="206"/>
      <c r="BN65" s="211"/>
      <c r="BO65" s="86">
        <v>339</v>
      </c>
      <c r="BP65" s="86">
        <v>379</v>
      </c>
      <c r="BQ65" s="86">
        <v>343</v>
      </c>
      <c r="BR65" s="95">
        <v>275</v>
      </c>
      <c r="BS65" s="99">
        <v>237</v>
      </c>
      <c r="BT65" s="86">
        <v>373</v>
      </c>
      <c r="BU65" s="212"/>
      <c r="BV65" s="205"/>
      <c r="BW65" s="210"/>
      <c r="BX65" s="210"/>
      <c r="BY65" s="211"/>
      <c r="BZ65" s="212"/>
      <c r="CA65" s="205"/>
      <c r="CB65" s="206"/>
      <c r="CC65" s="206"/>
      <c r="CD65" s="207"/>
      <c r="CE65" s="298"/>
      <c r="CF65" s="208"/>
      <c r="CG65" s="212"/>
      <c r="CH65" s="205"/>
      <c r="CI65" s="207"/>
      <c r="CJ65" s="205"/>
      <c r="CK65" s="205"/>
      <c r="CL65" s="206"/>
      <c r="CM65" s="207"/>
      <c r="CN65" s="205"/>
      <c r="CO65" s="207"/>
      <c r="CP65" s="205"/>
      <c r="CQ65" s="207"/>
      <c r="CR65" s="214"/>
      <c r="CS65" s="205"/>
      <c r="CT65" s="215"/>
      <c r="CU65" s="213"/>
      <c r="CV65" s="214"/>
      <c r="CW65" s="205"/>
      <c r="CX65" s="205"/>
      <c r="CY65" s="205"/>
      <c r="CZ65" s="206"/>
      <c r="DA65" s="207"/>
      <c r="DB65" s="214"/>
      <c r="DC65" s="298"/>
      <c r="DD65" s="213"/>
      <c r="DE65" s="298"/>
      <c r="DF65" s="213"/>
      <c r="DG65" s="298"/>
      <c r="DH65" s="208"/>
      <c r="DI65" s="212"/>
      <c r="DJ65" s="214"/>
      <c r="DK65" s="205"/>
      <c r="DL65" s="206"/>
      <c r="DM65" s="207"/>
      <c r="DN65" s="214"/>
      <c r="DO65" s="214"/>
      <c r="DP65" s="214"/>
      <c r="DQ65" s="208"/>
      <c r="DR65" s="215"/>
      <c r="DS65" s="214"/>
      <c r="DT65" s="214"/>
      <c r="DU65" s="205"/>
      <c r="DV65" s="211"/>
      <c r="DW65" s="205"/>
      <c r="DX65" s="206"/>
      <c r="DY65" s="206"/>
      <c r="DZ65" s="206"/>
      <c r="EA65" s="206"/>
      <c r="EB65" s="206"/>
      <c r="EC65" s="206"/>
      <c r="ED65" s="206"/>
      <c r="EE65" s="206"/>
      <c r="EF65" s="206"/>
      <c r="EG65" s="206"/>
      <c r="EH65" s="211"/>
      <c r="EI65" s="33"/>
    </row>
    <row r="66" spans="1:139" s="29" customFormat="1" ht="12.75" customHeight="1" x14ac:dyDescent="0.3">
      <c r="A66" s="10">
        <v>4002</v>
      </c>
      <c r="B66" s="11" t="s">
        <v>379</v>
      </c>
      <c r="C66" s="492">
        <v>1172</v>
      </c>
      <c r="D66" s="95">
        <v>530</v>
      </c>
      <c r="E66" s="63">
        <f t="shared" si="0"/>
        <v>0.4522184300341297</v>
      </c>
      <c r="F66" s="290"/>
      <c r="G66" s="207"/>
      <c r="H66" s="214"/>
      <c r="I66" s="205"/>
      <c r="J66" s="207"/>
      <c r="K66" s="205"/>
      <c r="L66" s="215"/>
      <c r="M66" s="213"/>
      <c r="N66" s="213"/>
      <c r="O66" s="214"/>
      <c r="P66" s="214"/>
      <c r="Q66" s="205"/>
      <c r="R66" s="210"/>
      <c r="S66" s="298"/>
      <c r="T66" s="207"/>
      <c r="U66" s="251"/>
      <c r="V66" s="211"/>
      <c r="W66" s="215"/>
      <c r="X66" s="206"/>
      <c r="Y66" s="206"/>
      <c r="Z66" s="206"/>
      <c r="AA66" s="206"/>
      <c r="AB66" s="206"/>
      <c r="AC66" s="205"/>
      <c r="AD66" s="205"/>
      <c r="AE66" s="211"/>
      <c r="AF66" s="205"/>
      <c r="AG66" s="205"/>
      <c r="AH66" s="205"/>
      <c r="AI66" s="251"/>
      <c r="AJ66" s="211"/>
      <c r="AK66" s="215"/>
      <c r="AL66" s="205"/>
      <c r="AM66" s="205"/>
      <c r="AN66" s="205"/>
      <c r="AO66" s="211"/>
      <c r="AP66" s="205"/>
      <c r="AQ66" s="206"/>
      <c r="AR66" s="206"/>
      <c r="AS66" s="206"/>
      <c r="AT66" s="206"/>
      <c r="AU66" s="206"/>
      <c r="AV66" s="206"/>
      <c r="AW66" s="211"/>
      <c r="AX66" s="205"/>
      <c r="AY66" s="205"/>
      <c r="AZ66" s="205"/>
      <c r="BA66" s="205"/>
      <c r="BB66" s="205"/>
      <c r="BC66" s="211"/>
      <c r="BD66" s="224"/>
      <c r="BE66" s="224"/>
      <c r="BF66" s="224"/>
      <c r="BG66" s="224"/>
      <c r="BH66" s="224"/>
      <c r="BI66" s="224"/>
      <c r="BJ66" s="225"/>
      <c r="BK66" s="229"/>
      <c r="BL66" s="205"/>
      <c r="BM66" s="206"/>
      <c r="BN66" s="211"/>
      <c r="BO66" s="86">
        <v>295</v>
      </c>
      <c r="BP66" s="86">
        <v>302</v>
      </c>
      <c r="BQ66" s="86">
        <v>249</v>
      </c>
      <c r="BR66" s="95">
        <v>239</v>
      </c>
      <c r="BS66" s="99">
        <v>274</v>
      </c>
      <c r="BT66" s="86">
        <v>333</v>
      </c>
      <c r="BU66" s="212"/>
      <c r="BV66" s="205"/>
      <c r="BW66" s="210"/>
      <c r="BX66" s="210"/>
      <c r="BY66" s="211"/>
      <c r="BZ66" s="212"/>
      <c r="CA66" s="205"/>
      <c r="CB66" s="206"/>
      <c r="CC66" s="206"/>
      <c r="CD66" s="207"/>
      <c r="CE66" s="298"/>
      <c r="CF66" s="208"/>
      <c r="CG66" s="212"/>
      <c r="CH66" s="205"/>
      <c r="CI66" s="207"/>
      <c r="CJ66" s="205"/>
      <c r="CK66" s="205"/>
      <c r="CL66" s="206"/>
      <c r="CM66" s="207"/>
      <c r="CN66" s="205"/>
      <c r="CO66" s="207"/>
      <c r="CP66" s="205"/>
      <c r="CQ66" s="207"/>
      <c r="CR66" s="214"/>
      <c r="CS66" s="205"/>
      <c r="CT66" s="215"/>
      <c r="CU66" s="213"/>
      <c r="CV66" s="214"/>
      <c r="CW66" s="205"/>
      <c r="CX66" s="205"/>
      <c r="CY66" s="205"/>
      <c r="CZ66" s="206"/>
      <c r="DA66" s="207"/>
      <c r="DB66" s="214"/>
      <c r="DC66" s="298"/>
      <c r="DD66" s="213"/>
      <c r="DE66" s="298"/>
      <c r="DF66" s="213"/>
      <c r="DG66" s="298"/>
      <c r="DH66" s="208"/>
      <c r="DI66" s="212"/>
      <c r="DJ66" s="214"/>
      <c r="DK66" s="205"/>
      <c r="DL66" s="206"/>
      <c r="DM66" s="207"/>
      <c r="DN66" s="214"/>
      <c r="DO66" s="214"/>
      <c r="DP66" s="214"/>
      <c r="DQ66" s="208"/>
      <c r="DR66" s="215"/>
      <c r="DS66" s="214"/>
      <c r="DT66" s="214"/>
      <c r="DU66" s="205"/>
      <c r="DV66" s="211"/>
      <c r="DW66" s="205"/>
      <c r="DX66" s="206"/>
      <c r="DY66" s="206"/>
      <c r="DZ66" s="206"/>
      <c r="EA66" s="206"/>
      <c r="EB66" s="206"/>
      <c r="EC66" s="206"/>
      <c r="ED66" s="206"/>
      <c r="EE66" s="206"/>
      <c r="EF66" s="206"/>
      <c r="EG66" s="206"/>
      <c r="EH66" s="211"/>
      <c r="EI66" s="33"/>
    </row>
    <row r="67" spans="1:139" s="29" customFormat="1" ht="13" x14ac:dyDescent="0.3">
      <c r="A67" s="10">
        <v>4003</v>
      </c>
      <c r="B67" s="11" t="s">
        <v>380</v>
      </c>
      <c r="C67" s="492">
        <v>1337</v>
      </c>
      <c r="D67" s="95">
        <v>613</v>
      </c>
      <c r="E67" s="63">
        <f t="shared" si="0"/>
        <v>0.45848915482423336</v>
      </c>
      <c r="F67" s="290"/>
      <c r="G67" s="207"/>
      <c r="H67" s="214"/>
      <c r="I67" s="205"/>
      <c r="J67" s="207"/>
      <c r="K67" s="205"/>
      <c r="L67" s="215"/>
      <c r="M67" s="213"/>
      <c r="N67" s="213"/>
      <c r="O67" s="214"/>
      <c r="P67" s="214"/>
      <c r="Q67" s="205"/>
      <c r="R67" s="210"/>
      <c r="S67" s="298"/>
      <c r="T67" s="207"/>
      <c r="U67" s="251"/>
      <c r="V67" s="211"/>
      <c r="W67" s="215"/>
      <c r="X67" s="206"/>
      <c r="Y67" s="206"/>
      <c r="Z67" s="206"/>
      <c r="AA67" s="206"/>
      <c r="AB67" s="206"/>
      <c r="AC67" s="205"/>
      <c r="AD67" s="205"/>
      <c r="AE67" s="211"/>
      <c r="AF67" s="205"/>
      <c r="AG67" s="205"/>
      <c r="AH67" s="205"/>
      <c r="AI67" s="251"/>
      <c r="AJ67" s="211"/>
      <c r="AK67" s="215"/>
      <c r="AL67" s="205"/>
      <c r="AM67" s="205"/>
      <c r="AN67" s="205"/>
      <c r="AO67" s="211"/>
      <c r="AP67" s="205"/>
      <c r="AQ67" s="206"/>
      <c r="AR67" s="206"/>
      <c r="AS67" s="206"/>
      <c r="AT67" s="206"/>
      <c r="AU67" s="206"/>
      <c r="AV67" s="206"/>
      <c r="AW67" s="211"/>
      <c r="AX67" s="205"/>
      <c r="AY67" s="205"/>
      <c r="AZ67" s="205"/>
      <c r="BA67" s="205"/>
      <c r="BB67" s="205"/>
      <c r="BC67" s="211"/>
      <c r="BD67" s="224"/>
      <c r="BE67" s="224"/>
      <c r="BF67" s="224"/>
      <c r="BG67" s="224"/>
      <c r="BH67" s="224"/>
      <c r="BI67" s="224"/>
      <c r="BJ67" s="225"/>
      <c r="BK67" s="229"/>
      <c r="BL67" s="205"/>
      <c r="BM67" s="206"/>
      <c r="BN67" s="211"/>
      <c r="BO67" s="86">
        <v>325</v>
      </c>
      <c r="BP67" s="86">
        <v>336</v>
      </c>
      <c r="BQ67" s="86">
        <v>286</v>
      </c>
      <c r="BR67" s="95">
        <v>296</v>
      </c>
      <c r="BS67" s="99">
        <v>272</v>
      </c>
      <c r="BT67" s="86">
        <v>348</v>
      </c>
      <c r="BU67" s="212"/>
      <c r="BV67" s="205"/>
      <c r="BW67" s="210"/>
      <c r="BX67" s="210"/>
      <c r="BY67" s="211"/>
      <c r="BZ67" s="212"/>
      <c r="CA67" s="205"/>
      <c r="CB67" s="206"/>
      <c r="CC67" s="206"/>
      <c r="CD67" s="207"/>
      <c r="CE67" s="298"/>
      <c r="CF67" s="208"/>
      <c r="CG67" s="212"/>
      <c r="CH67" s="205"/>
      <c r="CI67" s="207"/>
      <c r="CJ67" s="205"/>
      <c r="CK67" s="205"/>
      <c r="CL67" s="206"/>
      <c r="CM67" s="207"/>
      <c r="CN67" s="205"/>
      <c r="CO67" s="207"/>
      <c r="CP67" s="205"/>
      <c r="CQ67" s="207"/>
      <c r="CR67" s="214"/>
      <c r="CS67" s="205"/>
      <c r="CT67" s="215"/>
      <c r="CU67" s="213"/>
      <c r="CV67" s="214"/>
      <c r="CW67" s="205"/>
      <c r="CX67" s="205"/>
      <c r="CY67" s="205"/>
      <c r="CZ67" s="206"/>
      <c r="DA67" s="207"/>
      <c r="DB67" s="214"/>
      <c r="DC67" s="298"/>
      <c r="DD67" s="213"/>
      <c r="DE67" s="298"/>
      <c r="DF67" s="213"/>
      <c r="DG67" s="298"/>
      <c r="DH67" s="208"/>
      <c r="DI67" s="212"/>
      <c r="DJ67" s="214"/>
      <c r="DK67" s="205"/>
      <c r="DL67" s="206"/>
      <c r="DM67" s="207"/>
      <c r="DN67" s="214"/>
      <c r="DO67" s="214"/>
      <c r="DP67" s="214"/>
      <c r="DQ67" s="208"/>
      <c r="DR67" s="215"/>
      <c r="DS67" s="214"/>
      <c r="DT67" s="214"/>
      <c r="DU67" s="205"/>
      <c r="DV67" s="211"/>
      <c r="DW67" s="205"/>
      <c r="DX67" s="206"/>
      <c r="DY67" s="206"/>
      <c r="DZ67" s="206"/>
      <c r="EA67" s="206"/>
      <c r="EB67" s="206"/>
      <c r="EC67" s="206"/>
      <c r="ED67" s="206"/>
      <c r="EE67" s="206"/>
      <c r="EF67" s="206"/>
      <c r="EG67" s="206"/>
      <c r="EH67" s="211"/>
      <c r="EI67" s="33"/>
    </row>
    <row r="68" spans="1:139" s="29" customFormat="1" ht="12.75" customHeight="1" x14ac:dyDescent="0.3">
      <c r="A68" s="10">
        <v>4004</v>
      </c>
      <c r="B68" s="11" t="s">
        <v>381</v>
      </c>
      <c r="C68" s="492">
        <v>617</v>
      </c>
      <c r="D68" s="95">
        <v>285</v>
      </c>
      <c r="E68" s="63">
        <f t="shared" si="0"/>
        <v>0.46191247974068073</v>
      </c>
      <c r="F68" s="290"/>
      <c r="G68" s="207"/>
      <c r="H68" s="214"/>
      <c r="I68" s="205"/>
      <c r="J68" s="207"/>
      <c r="K68" s="205"/>
      <c r="L68" s="215"/>
      <c r="M68" s="213"/>
      <c r="N68" s="213"/>
      <c r="O68" s="214"/>
      <c r="P68" s="214"/>
      <c r="Q68" s="205"/>
      <c r="R68" s="210"/>
      <c r="S68" s="298"/>
      <c r="T68" s="207"/>
      <c r="U68" s="251"/>
      <c r="V68" s="211"/>
      <c r="W68" s="215"/>
      <c r="X68" s="206"/>
      <c r="Y68" s="206"/>
      <c r="Z68" s="206"/>
      <c r="AA68" s="206"/>
      <c r="AB68" s="206"/>
      <c r="AC68" s="205"/>
      <c r="AD68" s="205"/>
      <c r="AE68" s="211"/>
      <c r="AF68" s="205"/>
      <c r="AG68" s="205"/>
      <c r="AH68" s="205"/>
      <c r="AI68" s="251"/>
      <c r="AJ68" s="211"/>
      <c r="AK68" s="215"/>
      <c r="AL68" s="205"/>
      <c r="AM68" s="205"/>
      <c r="AN68" s="205"/>
      <c r="AO68" s="211"/>
      <c r="AP68" s="205"/>
      <c r="AQ68" s="206"/>
      <c r="AR68" s="206"/>
      <c r="AS68" s="206"/>
      <c r="AT68" s="206"/>
      <c r="AU68" s="206"/>
      <c r="AV68" s="206"/>
      <c r="AW68" s="211"/>
      <c r="AX68" s="205"/>
      <c r="AY68" s="205"/>
      <c r="AZ68" s="205"/>
      <c r="BA68" s="205"/>
      <c r="BB68" s="205"/>
      <c r="BC68" s="211"/>
      <c r="BD68" s="224"/>
      <c r="BE68" s="224"/>
      <c r="BF68" s="224"/>
      <c r="BG68" s="224"/>
      <c r="BH68" s="224"/>
      <c r="BI68" s="224"/>
      <c r="BJ68" s="225"/>
      <c r="BK68" s="229"/>
      <c r="BL68" s="205"/>
      <c r="BM68" s="206"/>
      <c r="BN68" s="211"/>
      <c r="BO68" s="86">
        <v>133</v>
      </c>
      <c r="BP68" s="86">
        <v>149</v>
      </c>
      <c r="BQ68" s="86">
        <v>107</v>
      </c>
      <c r="BR68" s="95">
        <v>173</v>
      </c>
      <c r="BS68" s="99">
        <v>81</v>
      </c>
      <c r="BT68" s="86">
        <v>175</v>
      </c>
      <c r="BU68" s="212"/>
      <c r="BV68" s="205"/>
      <c r="BW68" s="210"/>
      <c r="BX68" s="210"/>
      <c r="BY68" s="211"/>
      <c r="BZ68" s="212"/>
      <c r="CA68" s="205"/>
      <c r="CB68" s="206"/>
      <c r="CC68" s="206"/>
      <c r="CD68" s="207"/>
      <c r="CE68" s="298"/>
      <c r="CF68" s="208"/>
      <c r="CG68" s="212"/>
      <c r="CH68" s="205"/>
      <c r="CI68" s="207"/>
      <c r="CJ68" s="205"/>
      <c r="CK68" s="205"/>
      <c r="CL68" s="206"/>
      <c r="CM68" s="207"/>
      <c r="CN68" s="205"/>
      <c r="CO68" s="207"/>
      <c r="CP68" s="205"/>
      <c r="CQ68" s="207"/>
      <c r="CR68" s="214"/>
      <c r="CS68" s="205"/>
      <c r="CT68" s="215"/>
      <c r="CU68" s="213"/>
      <c r="CV68" s="214"/>
      <c r="CW68" s="205"/>
      <c r="CX68" s="205"/>
      <c r="CY68" s="205"/>
      <c r="CZ68" s="206"/>
      <c r="DA68" s="207"/>
      <c r="DB68" s="214"/>
      <c r="DC68" s="298"/>
      <c r="DD68" s="213"/>
      <c r="DE68" s="298"/>
      <c r="DF68" s="213"/>
      <c r="DG68" s="298"/>
      <c r="DH68" s="208"/>
      <c r="DI68" s="212"/>
      <c r="DJ68" s="214"/>
      <c r="DK68" s="205"/>
      <c r="DL68" s="206"/>
      <c r="DM68" s="207"/>
      <c r="DN68" s="214"/>
      <c r="DO68" s="214"/>
      <c r="DP68" s="214"/>
      <c r="DQ68" s="208"/>
      <c r="DR68" s="215"/>
      <c r="DS68" s="214"/>
      <c r="DT68" s="214"/>
      <c r="DU68" s="205"/>
      <c r="DV68" s="211"/>
      <c r="DW68" s="205"/>
      <c r="DX68" s="206"/>
      <c r="DY68" s="206"/>
      <c r="DZ68" s="206"/>
      <c r="EA68" s="206"/>
      <c r="EB68" s="206"/>
      <c r="EC68" s="206"/>
      <c r="ED68" s="206"/>
      <c r="EE68" s="206"/>
      <c r="EF68" s="206"/>
      <c r="EG68" s="206"/>
      <c r="EH68" s="211"/>
      <c r="EI68" s="33"/>
    </row>
    <row r="69" spans="1:139" s="29" customFormat="1" ht="13" x14ac:dyDescent="0.3">
      <c r="A69" s="10">
        <v>4005</v>
      </c>
      <c r="B69" s="11" t="s">
        <v>382</v>
      </c>
      <c r="C69" s="492">
        <v>666</v>
      </c>
      <c r="D69" s="95">
        <v>268</v>
      </c>
      <c r="E69" s="63">
        <f t="shared" si="0"/>
        <v>0.40240240240240238</v>
      </c>
      <c r="F69" s="290"/>
      <c r="G69" s="207"/>
      <c r="H69" s="214"/>
      <c r="I69" s="205"/>
      <c r="J69" s="207"/>
      <c r="K69" s="205"/>
      <c r="L69" s="215"/>
      <c r="M69" s="213"/>
      <c r="N69" s="213"/>
      <c r="O69" s="214"/>
      <c r="P69" s="214"/>
      <c r="Q69" s="205"/>
      <c r="R69" s="210"/>
      <c r="S69" s="298"/>
      <c r="T69" s="207"/>
      <c r="U69" s="251"/>
      <c r="V69" s="211"/>
      <c r="W69" s="215"/>
      <c r="X69" s="206"/>
      <c r="Y69" s="206"/>
      <c r="Z69" s="206"/>
      <c r="AA69" s="206"/>
      <c r="AB69" s="206"/>
      <c r="AC69" s="205"/>
      <c r="AD69" s="205"/>
      <c r="AE69" s="211"/>
      <c r="AF69" s="205"/>
      <c r="AG69" s="205"/>
      <c r="AH69" s="205"/>
      <c r="AI69" s="251"/>
      <c r="AJ69" s="211"/>
      <c r="AK69" s="215"/>
      <c r="AL69" s="205"/>
      <c r="AM69" s="205"/>
      <c r="AN69" s="205"/>
      <c r="AO69" s="211"/>
      <c r="AP69" s="205"/>
      <c r="AQ69" s="206"/>
      <c r="AR69" s="206"/>
      <c r="AS69" s="206"/>
      <c r="AT69" s="206"/>
      <c r="AU69" s="206"/>
      <c r="AV69" s="206"/>
      <c r="AW69" s="211"/>
      <c r="AX69" s="205"/>
      <c r="AY69" s="205"/>
      <c r="AZ69" s="205"/>
      <c r="BA69" s="205"/>
      <c r="BB69" s="205"/>
      <c r="BC69" s="211"/>
      <c r="BD69" s="224"/>
      <c r="BE69" s="224"/>
      <c r="BF69" s="224"/>
      <c r="BG69" s="224"/>
      <c r="BH69" s="224"/>
      <c r="BI69" s="224"/>
      <c r="BJ69" s="225"/>
      <c r="BK69" s="229"/>
      <c r="BL69" s="205"/>
      <c r="BM69" s="206"/>
      <c r="BN69" s="211"/>
      <c r="BO69" s="86">
        <v>138</v>
      </c>
      <c r="BP69" s="86">
        <v>160</v>
      </c>
      <c r="BQ69" s="86">
        <v>114</v>
      </c>
      <c r="BR69" s="95">
        <v>137</v>
      </c>
      <c r="BS69" s="99">
        <v>114</v>
      </c>
      <c r="BT69" s="86">
        <v>142</v>
      </c>
      <c r="BU69" s="212"/>
      <c r="BV69" s="205"/>
      <c r="BW69" s="210"/>
      <c r="BX69" s="210"/>
      <c r="BY69" s="211"/>
      <c r="BZ69" s="212"/>
      <c r="CA69" s="205"/>
      <c r="CB69" s="206"/>
      <c r="CC69" s="206"/>
      <c r="CD69" s="207"/>
      <c r="CE69" s="298"/>
      <c r="CF69" s="208"/>
      <c r="CG69" s="212"/>
      <c r="CH69" s="205"/>
      <c r="CI69" s="207"/>
      <c r="CJ69" s="205"/>
      <c r="CK69" s="205"/>
      <c r="CL69" s="206"/>
      <c r="CM69" s="207"/>
      <c r="CN69" s="205"/>
      <c r="CO69" s="207"/>
      <c r="CP69" s="205"/>
      <c r="CQ69" s="207"/>
      <c r="CR69" s="214"/>
      <c r="CS69" s="205"/>
      <c r="CT69" s="215"/>
      <c r="CU69" s="213"/>
      <c r="CV69" s="214"/>
      <c r="CW69" s="205"/>
      <c r="CX69" s="205"/>
      <c r="CY69" s="205"/>
      <c r="CZ69" s="206"/>
      <c r="DA69" s="207"/>
      <c r="DB69" s="214"/>
      <c r="DC69" s="298"/>
      <c r="DD69" s="213"/>
      <c r="DE69" s="298"/>
      <c r="DF69" s="213"/>
      <c r="DG69" s="298"/>
      <c r="DH69" s="208"/>
      <c r="DI69" s="212"/>
      <c r="DJ69" s="214"/>
      <c r="DK69" s="205"/>
      <c r="DL69" s="206"/>
      <c r="DM69" s="207"/>
      <c r="DN69" s="214"/>
      <c r="DO69" s="214"/>
      <c r="DP69" s="214"/>
      <c r="DQ69" s="208"/>
      <c r="DR69" s="215"/>
      <c r="DS69" s="214"/>
      <c r="DT69" s="214"/>
      <c r="DU69" s="205"/>
      <c r="DV69" s="211"/>
      <c r="DW69" s="205"/>
      <c r="DX69" s="206"/>
      <c r="DY69" s="206"/>
      <c r="DZ69" s="206"/>
      <c r="EA69" s="206"/>
      <c r="EB69" s="206"/>
      <c r="EC69" s="206"/>
      <c r="ED69" s="206"/>
      <c r="EE69" s="206"/>
      <c r="EF69" s="206"/>
      <c r="EG69" s="206"/>
      <c r="EH69" s="211"/>
      <c r="EI69" s="33"/>
    </row>
    <row r="70" spans="1:139" s="29" customFormat="1" ht="12.75" customHeight="1" x14ac:dyDescent="0.3">
      <c r="A70" s="10">
        <v>4006</v>
      </c>
      <c r="B70" s="11" t="s">
        <v>383</v>
      </c>
      <c r="C70" s="492">
        <v>1025</v>
      </c>
      <c r="D70" s="95">
        <v>435</v>
      </c>
      <c r="E70" s="63">
        <f t="shared" ref="E70:E126" si="1">SUM(D70/C70)</f>
        <v>0.42439024390243901</v>
      </c>
      <c r="F70" s="290"/>
      <c r="G70" s="207"/>
      <c r="H70" s="214"/>
      <c r="I70" s="205"/>
      <c r="J70" s="207"/>
      <c r="K70" s="205"/>
      <c r="L70" s="215"/>
      <c r="M70" s="213"/>
      <c r="N70" s="213"/>
      <c r="O70" s="214"/>
      <c r="P70" s="214"/>
      <c r="Q70" s="205"/>
      <c r="R70" s="210"/>
      <c r="S70" s="298"/>
      <c r="T70" s="207"/>
      <c r="U70" s="251"/>
      <c r="V70" s="211"/>
      <c r="W70" s="215"/>
      <c r="X70" s="206"/>
      <c r="Y70" s="206"/>
      <c r="Z70" s="206"/>
      <c r="AA70" s="206"/>
      <c r="AB70" s="206"/>
      <c r="AC70" s="205"/>
      <c r="AD70" s="205"/>
      <c r="AE70" s="211"/>
      <c r="AF70" s="205"/>
      <c r="AG70" s="205"/>
      <c r="AH70" s="205"/>
      <c r="AI70" s="251"/>
      <c r="AJ70" s="211"/>
      <c r="AK70" s="215"/>
      <c r="AL70" s="205"/>
      <c r="AM70" s="205"/>
      <c r="AN70" s="205"/>
      <c r="AO70" s="211"/>
      <c r="AP70" s="205"/>
      <c r="AQ70" s="206"/>
      <c r="AR70" s="206"/>
      <c r="AS70" s="206"/>
      <c r="AT70" s="206"/>
      <c r="AU70" s="206"/>
      <c r="AV70" s="206"/>
      <c r="AW70" s="211"/>
      <c r="AX70" s="205"/>
      <c r="AY70" s="205"/>
      <c r="AZ70" s="205"/>
      <c r="BA70" s="205"/>
      <c r="BB70" s="205"/>
      <c r="BC70" s="211"/>
      <c r="BD70" s="224"/>
      <c r="BE70" s="224"/>
      <c r="BF70" s="224"/>
      <c r="BG70" s="224"/>
      <c r="BH70" s="224"/>
      <c r="BI70" s="224"/>
      <c r="BJ70" s="225"/>
      <c r="BK70" s="229"/>
      <c r="BL70" s="205"/>
      <c r="BM70" s="206"/>
      <c r="BN70" s="211"/>
      <c r="BO70" s="86">
        <v>230</v>
      </c>
      <c r="BP70" s="86">
        <v>243</v>
      </c>
      <c r="BQ70" s="86">
        <v>200</v>
      </c>
      <c r="BR70" s="95">
        <v>197</v>
      </c>
      <c r="BS70" s="99">
        <v>166</v>
      </c>
      <c r="BT70" s="86">
        <v>268</v>
      </c>
      <c r="BU70" s="212"/>
      <c r="BV70" s="205"/>
      <c r="BW70" s="210"/>
      <c r="BX70" s="210"/>
      <c r="BY70" s="211"/>
      <c r="BZ70" s="212"/>
      <c r="CA70" s="205"/>
      <c r="CB70" s="206"/>
      <c r="CC70" s="206"/>
      <c r="CD70" s="207"/>
      <c r="CE70" s="298"/>
      <c r="CF70" s="208"/>
      <c r="CG70" s="212"/>
      <c r="CH70" s="205"/>
      <c r="CI70" s="207"/>
      <c r="CJ70" s="205"/>
      <c r="CK70" s="205"/>
      <c r="CL70" s="206"/>
      <c r="CM70" s="207"/>
      <c r="CN70" s="205"/>
      <c r="CO70" s="207"/>
      <c r="CP70" s="205"/>
      <c r="CQ70" s="207"/>
      <c r="CR70" s="214"/>
      <c r="CS70" s="205"/>
      <c r="CT70" s="215"/>
      <c r="CU70" s="213"/>
      <c r="CV70" s="214"/>
      <c r="CW70" s="205"/>
      <c r="CX70" s="205"/>
      <c r="CY70" s="205"/>
      <c r="CZ70" s="206"/>
      <c r="DA70" s="207"/>
      <c r="DB70" s="214"/>
      <c r="DC70" s="298"/>
      <c r="DD70" s="213"/>
      <c r="DE70" s="298"/>
      <c r="DF70" s="213"/>
      <c r="DG70" s="298"/>
      <c r="DH70" s="208"/>
      <c r="DI70" s="212"/>
      <c r="DJ70" s="214"/>
      <c r="DK70" s="205"/>
      <c r="DL70" s="206"/>
      <c r="DM70" s="207"/>
      <c r="DN70" s="214"/>
      <c r="DO70" s="214"/>
      <c r="DP70" s="214"/>
      <c r="DQ70" s="208"/>
      <c r="DR70" s="215"/>
      <c r="DS70" s="214"/>
      <c r="DT70" s="214"/>
      <c r="DU70" s="205"/>
      <c r="DV70" s="211"/>
      <c r="DW70" s="205"/>
      <c r="DX70" s="206"/>
      <c r="DY70" s="206"/>
      <c r="DZ70" s="206"/>
      <c r="EA70" s="206"/>
      <c r="EB70" s="206"/>
      <c r="EC70" s="206"/>
      <c r="ED70" s="206"/>
      <c r="EE70" s="206"/>
      <c r="EF70" s="206"/>
      <c r="EG70" s="206"/>
      <c r="EH70" s="211"/>
      <c r="EI70" s="33"/>
    </row>
    <row r="71" spans="1:139" s="29" customFormat="1" ht="13" x14ac:dyDescent="0.3">
      <c r="A71" s="10">
        <v>4007</v>
      </c>
      <c r="B71" s="11" t="s">
        <v>384</v>
      </c>
      <c r="C71" s="492">
        <v>600</v>
      </c>
      <c r="D71" s="95">
        <v>264</v>
      </c>
      <c r="E71" s="63">
        <f t="shared" si="1"/>
        <v>0.44</v>
      </c>
      <c r="F71" s="290"/>
      <c r="G71" s="207"/>
      <c r="H71" s="214"/>
      <c r="I71" s="205"/>
      <c r="J71" s="207"/>
      <c r="K71" s="205"/>
      <c r="L71" s="215"/>
      <c r="M71" s="213"/>
      <c r="N71" s="213"/>
      <c r="O71" s="214"/>
      <c r="P71" s="214"/>
      <c r="Q71" s="205"/>
      <c r="R71" s="210"/>
      <c r="S71" s="298"/>
      <c r="T71" s="207"/>
      <c r="U71" s="251"/>
      <c r="V71" s="211"/>
      <c r="W71" s="215"/>
      <c r="X71" s="206"/>
      <c r="Y71" s="206"/>
      <c r="Z71" s="206"/>
      <c r="AA71" s="206"/>
      <c r="AB71" s="206"/>
      <c r="AC71" s="205"/>
      <c r="AD71" s="205"/>
      <c r="AE71" s="211"/>
      <c r="AF71" s="205"/>
      <c r="AG71" s="205"/>
      <c r="AH71" s="205"/>
      <c r="AI71" s="251"/>
      <c r="AJ71" s="211"/>
      <c r="AK71" s="215"/>
      <c r="AL71" s="205"/>
      <c r="AM71" s="205"/>
      <c r="AN71" s="205"/>
      <c r="AO71" s="211"/>
      <c r="AP71" s="205"/>
      <c r="AQ71" s="206"/>
      <c r="AR71" s="206"/>
      <c r="AS71" s="206"/>
      <c r="AT71" s="206"/>
      <c r="AU71" s="206"/>
      <c r="AV71" s="206"/>
      <c r="AW71" s="211"/>
      <c r="AX71" s="205"/>
      <c r="AY71" s="205"/>
      <c r="AZ71" s="205"/>
      <c r="BA71" s="205"/>
      <c r="BB71" s="205"/>
      <c r="BC71" s="211"/>
      <c r="BD71" s="205"/>
      <c r="BE71" s="205"/>
      <c r="BF71" s="205"/>
      <c r="BG71" s="205"/>
      <c r="BH71" s="205"/>
      <c r="BI71" s="205"/>
      <c r="BJ71" s="206"/>
      <c r="BK71" s="211"/>
      <c r="BL71" s="205"/>
      <c r="BM71" s="206"/>
      <c r="BN71" s="211"/>
      <c r="BO71" s="86">
        <v>132</v>
      </c>
      <c r="BP71" s="86">
        <v>151</v>
      </c>
      <c r="BQ71" s="86">
        <v>119</v>
      </c>
      <c r="BR71" s="95">
        <v>139</v>
      </c>
      <c r="BS71" s="99">
        <v>104</v>
      </c>
      <c r="BT71" s="86">
        <v>158</v>
      </c>
      <c r="BU71" s="212"/>
      <c r="BV71" s="205"/>
      <c r="BW71" s="210"/>
      <c r="BX71" s="210"/>
      <c r="BY71" s="211"/>
      <c r="BZ71" s="212"/>
      <c r="CA71" s="205"/>
      <c r="CB71" s="206"/>
      <c r="CC71" s="206"/>
      <c r="CD71" s="207"/>
      <c r="CE71" s="298"/>
      <c r="CF71" s="208"/>
      <c r="CG71" s="212"/>
      <c r="CH71" s="205"/>
      <c r="CI71" s="207"/>
      <c r="CJ71" s="205"/>
      <c r="CK71" s="205"/>
      <c r="CL71" s="206"/>
      <c r="CM71" s="207"/>
      <c r="CN71" s="205"/>
      <c r="CO71" s="207"/>
      <c r="CP71" s="205"/>
      <c r="CQ71" s="207"/>
      <c r="CR71" s="214"/>
      <c r="CS71" s="205"/>
      <c r="CT71" s="215"/>
      <c r="CU71" s="213"/>
      <c r="CV71" s="214"/>
      <c r="CW71" s="205"/>
      <c r="CX71" s="205"/>
      <c r="CY71" s="205"/>
      <c r="CZ71" s="206"/>
      <c r="DA71" s="207"/>
      <c r="DB71" s="214"/>
      <c r="DC71" s="298"/>
      <c r="DD71" s="213"/>
      <c r="DE71" s="298"/>
      <c r="DF71" s="213"/>
      <c r="DG71" s="298"/>
      <c r="DH71" s="208"/>
      <c r="DI71" s="212"/>
      <c r="DJ71" s="214"/>
      <c r="DK71" s="205"/>
      <c r="DL71" s="206"/>
      <c r="DM71" s="207"/>
      <c r="DN71" s="214"/>
      <c r="DO71" s="214"/>
      <c r="DP71" s="214"/>
      <c r="DQ71" s="208"/>
      <c r="DR71" s="215"/>
      <c r="DS71" s="214"/>
      <c r="DT71" s="214"/>
      <c r="DU71" s="205"/>
      <c r="DV71" s="211"/>
      <c r="DW71" s="205"/>
      <c r="DX71" s="206"/>
      <c r="DY71" s="206"/>
      <c r="DZ71" s="206"/>
      <c r="EA71" s="206"/>
      <c r="EB71" s="206"/>
      <c r="EC71" s="206"/>
      <c r="ED71" s="206"/>
      <c r="EE71" s="206"/>
      <c r="EF71" s="206"/>
      <c r="EG71" s="206"/>
      <c r="EH71" s="211"/>
      <c r="EI71" s="33"/>
    </row>
    <row r="72" spans="1:139" s="29" customFormat="1" ht="12.75" customHeight="1" x14ac:dyDescent="0.3">
      <c r="A72" s="10">
        <v>4008</v>
      </c>
      <c r="B72" s="11" t="s">
        <v>385</v>
      </c>
      <c r="C72" s="492">
        <v>1079</v>
      </c>
      <c r="D72" s="95">
        <v>402</v>
      </c>
      <c r="E72" s="63">
        <f t="shared" si="1"/>
        <v>0.37256719184430026</v>
      </c>
      <c r="F72" s="290"/>
      <c r="G72" s="207"/>
      <c r="H72" s="214"/>
      <c r="I72" s="205"/>
      <c r="J72" s="207"/>
      <c r="K72" s="205"/>
      <c r="L72" s="215"/>
      <c r="M72" s="213"/>
      <c r="N72" s="213"/>
      <c r="O72" s="214"/>
      <c r="P72" s="214"/>
      <c r="Q72" s="205"/>
      <c r="R72" s="210"/>
      <c r="S72" s="298"/>
      <c r="T72" s="207"/>
      <c r="U72" s="251"/>
      <c r="V72" s="211"/>
      <c r="W72" s="215"/>
      <c r="X72" s="206"/>
      <c r="Y72" s="206"/>
      <c r="Z72" s="206"/>
      <c r="AA72" s="206"/>
      <c r="AB72" s="206"/>
      <c r="AC72" s="205"/>
      <c r="AD72" s="205"/>
      <c r="AE72" s="211"/>
      <c r="AF72" s="205"/>
      <c r="AG72" s="205"/>
      <c r="AH72" s="205"/>
      <c r="AI72" s="251"/>
      <c r="AJ72" s="211"/>
      <c r="AK72" s="215"/>
      <c r="AL72" s="205"/>
      <c r="AM72" s="205"/>
      <c r="AN72" s="205"/>
      <c r="AO72" s="211"/>
      <c r="AP72" s="205"/>
      <c r="AQ72" s="206"/>
      <c r="AR72" s="206"/>
      <c r="AS72" s="206"/>
      <c r="AT72" s="206"/>
      <c r="AU72" s="206"/>
      <c r="AV72" s="206"/>
      <c r="AW72" s="211"/>
      <c r="AX72" s="205"/>
      <c r="AY72" s="205"/>
      <c r="AZ72" s="205"/>
      <c r="BA72" s="205"/>
      <c r="BB72" s="205"/>
      <c r="BC72" s="211"/>
      <c r="BD72" s="205"/>
      <c r="BE72" s="205"/>
      <c r="BF72" s="205"/>
      <c r="BG72" s="205"/>
      <c r="BH72" s="205"/>
      <c r="BI72" s="205"/>
      <c r="BJ72" s="206"/>
      <c r="BK72" s="211"/>
      <c r="BL72" s="205"/>
      <c r="BM72" s="206"/>
      <c r="BN72" s="211"/>
      <c r="BO72" s="86">
        <v>221</v>
      </c>
      <c r="BP72" s="86">
        <v>235</v>
      </c>
      <c r="BQ72" s="86">
        <v>212</v>
      </c>
      <c r="BR72" s="95">
        <v>190</v>
      </c>
      <c r="BS72" s="99">
        <v>145</v>
      </c>
      <c r="BT72" s="86">
        <v>261</v>
      </c>
      <c r="BU72" s="209"/>
      <c r="BV72" s="218"/>
      <c r="BW72" s="219"/>
      <c r="BX72" s="219"/>
      <c r="BY72" s="220"/>
      <c r="BZ72" s="209"/>
      <c r="CA72" s="205"/>
      <c r="CB72" s="206"/>
      <c r="CC72" s="206"/>
      <c r="CD72" s="207"/>
      <c r="CE72" s="298"/>
      <c r="CF72" s="208"/>
      <c r="CG72" s="212"/>
      <c r="CH72" s="205"/>
      <c r="CI72" s="207"/>
      <c r="CJ72" s="205"/>
      <c r="CK72" s="205"/>
      <c r="CL72" s="206"/>
      <c r="CM72" s="207"/>
      <c r="CN72" s="205"/>
      <c r="CO72" s="207"/>
      <c r="CP72" s="205"/>
      <c r="CQ72" s="207"/>
      <c r="CR72" s="214"/>
      <c r="CS72" s="205"/>
      <c r="CT72" s="215"/>
      <c r="CU72" s="213"/>
      <c r="CV72" s="214"/>
      <c r="CW72" s="205"/>
      <c r="CX72" s="205"/>
      <c r="CY72" s="205"/>
      <c r="CZ72" s="206"/>
      <c r="DA72" s="207"/>
      <c r="DB72" s="214"/>
      <c r="DC72" s="298"/>
      <c r="DD72" s="213"/>
      <c r="DE72" s="298"/>
      <c r="DF72" s="213"/>
      <c r="DG72" s="298"/>
      <c r="DH72" s="208"/>
      <c r="DI72" s="212"/>
      <c r="DJ72" s="214"/>
      <c r="DK72" s="205"/>
      <c r="DL72" s="206"/>
      <c r="DM72" s="207"/>
      <c r="DN72" s="214"/>
      <c r="DO72" s="214"/>
      <c r="DP72" s="214"/>
      <c r="DQ72" s="208"/>
      <c r="DR72" s="215"/>
      <c r="DS72" s="214"/>
      <c r="DT72" s="214"/>
      <c r="DU72" s="205"/>
      <c r="DV72" s="211"/>
      <c r="DW72" s="205"/>
      <c r="DX72" s="206"/>
      <c r="DY72" s="206"/>
      <c r="DZ72" s="206"/>
      <c r="EA72" s="206"/>
      <c r="EB72" s="206"/>
      <c r="EC72" s="206"/>
      <c r="ED72" s="206"/>
      <c r="EE72" s="206"/>
      <c r="EF72" s="206"/>
      <c r="EG72" s="206"/>
      <c r="EH72" s="211"/>
      <c r="EI72" s="33"/>
    </row>
    <row r="73" spans="1:139" s="29" customFormat="1" ht="13" x14ac:dyDescent="0.3">
      <c r="A73" s="10">
        <v>4009</v>
      </c>
      <c r="B73" s="11" t="s">
        <v>386</v>
      </c>
      <c r="C73" s="492">
        <v>1029</v>
      </c>
      <c r="D73" s="95">
        <v>443</v>
      </c>
      <c r="E73" s="63">
        <f t="shared" si="1"/>
        <v>0.43051506316812438</v>
      </c>
      <c r="F73" s="290"/>
      <c r="G73" s="207"/>
      <c r="H73" s="214"/>
      <c r="I73" s="205"/>
      <c r="J73" s="207"/>
      <c r="K73" s="205"/>
      <c r="L73" s="215"/>
      <c r="M73" s="213"/>
      <c r="N73" s="213"/>
      <c r="O73" s="214"/>
      <c r="P73" s="214"/>
      <c r="Q73" s="205"/>
      <c r="R73" s="210"/>
      <c r="S73" s="298"/>
      <c r="T73" s="207"/>
      <c r="U73" s="251"/>
      <c r="V73" s="211"/>
      <c r="W73" s="215"/>
      <c r="X73" s="206"/>
      <c r="Y73" s="206"/>
      <c r="Z73" s="206"/>
      <c r="AA73" s="206"/>
      <c r="AB73" s="206"/>
      <c r="AC73" s="205"/>
      <c r="AD73" s="205"/>
      <c r="AE73" s="211"/>
      <c r="AF73" s="205"/>
      <c r="AG73" s="205"/>
      <c r="AH73" s="205"/>
      <c r="AI73" s="251"/>
      <c r="AJ73" s="211"/>
      <c r="AK73" s="215"/>
      <c r="AL73" s="205"/>
      <c r="AM73" s="205"/>
      <c r="AN73" s="205"/>
      <c r="AO73" s="211"/>
      <c r="AP73" s="205"/>
      <c r="AQ73" s="206"/>
      <c r="AR73" s="206"/>
      <c r="AS73" s="206"/>
      <c r="AT73" s="206"/>
      <c r="AU73" s="206"/>
      <c r="AV73" s="206"/>
      <c r="AW73" s="211"/>
      <c r="AX73" s="205"/>
      <c r="AY73" s="205"/>
      <c r="AZ73" s="205"/>
      <c r="BA73" s="205"/>
      <c r="BB73" s="205"/>
      <c r="BC73" s="211"/>
      <c r="BD73" s="205"/>
      <c r="BE73" s="205"/>
      <c r="BF73" s="205"/>
      <c r="BG73" s="205"/>
      <c r="BH73" s="205"/>
      <c r="BI73" s="205"/>
      <c r="BJ73" s="206"/>
      <c r="BK73" s="211"/>
      <c r="BL73" s="205"/>
      <c r="BM73" s="206"/>
      <c r="BN73" s="211"/>
      <c r="BO73" s="224">
        <v>243</v>
      </c>
      <c r="BP73" s="224">
        <v>259</v>
      </c>
      <c r="BQ73" s="224">
        <v>219</v>
      </c>
      <c r="BR73" s="225">
        <v>246</v>
      </c>
      <c r="BS73" s="227">
        <v>184</v>
      </c>
      <c r="BT73" s="224">
        <v>287</v>
      </c>
      <c r="BU73" s="146"/>
      <c r="BV73" s="86"/>
      <c r="BW73" s="98"/>
      <c r="BX73" s="98"/>
      <c r="BY73" s="87"/>
      <c r="BZ73" s="146"/>
      <c r="CA73" s="205"/>
      <c r="CB73" s="206"/>
      <c r="CC73" s="206"/>
      <c r="CD73" s="207"/>
      <c r="CE73" s="298"/>
      <c r="CF73" s="208"/>
      <c r="CG73" s="212"/>
      <c r="CH73" s="205"/>
      <c r="CI73" s="207"/>
      <c r="CJ73" s="205"/>
      <c r="CK73" s="205"/>
      <c r="CL73" s="206"/>
      <c r="CM73" s="207"/>
      <c r="CN73" s="205"/>
      <c r="CO73" s="207"/>
      <c r="CP73" s="205"/>
      <c r="CQ73" s="207"/>
      <c r="CR73" s="214"/>
      <c r="CS73" s="205"/>
      <c r="CT73" s="215"/>
      <c r="CU73" s="213"/>
      <c r="CV73" s="214"/>
      <c r="CW73" s="205"/>
      <c r="CX73" s="205"/>
      <c r="CY73" s="205"/>
      <c r="CZ73" s="206"/>
      <c r="DA73" s="207"/>
      <c r="DB73" s="214"/>
      <c r="DC73" s="298"/>
      <c r="DD73" s="213"/>
      <c r="DE73" s="298"/>
      <c r="DF73" s="213"/>
      <c r="DG73" s="298"/>
      <c r="DH73" s="208"/>
      <c r="DI73" s="212"/>
      <c r="DJ73" s="214"/>
      <c r="DK73" s="205"/>
      <c r="DL73" s="206"/>
      <c r="DM73" s="207"/>
      <c r="DN73" s="214"/>
      <c r="DO73" s="214"/>
      <c r="DP73" s="214"/>
      <c r="DQ73" s="208"/>
      <c r="DR73" s="215"/>
      <c r="DS73" s="214"/>
      <c r="DT73" s="214"/>
      <c r="DU73" s="205"/>
      <c r="DV73" s="211"/>
      <c r="DW73" s="205"/>
      <c r="DX73" s="206"/>
      <c r="DY73" s="206"/>
      <c r="DZ73" s="206"/>
      <c r="EA73" s="206"/>
      <c r="EB73" s="206"/>
      <c r="EC73" s="206"/>
      <c r="ED73" s="206"/>
      <c r="EE73" s="206"/>
      <c r="EF73" s="206"/>
      <c r="EG73" s="206"/>
      <c r="EH73" s="211"/>
      <c r="EI73" s="33"/>
    </row>
    <row r="74" spans="1:139" s="29" customFormat="1" ht="12.75" customHeight="1" x14ac:dyDescent="0.3">
      <c r="A74" s="10">
        <v>4111</v>
      </c>
      <c r="B74" s="11" t="s">
        <v>387</v>
      </c>
      <c r="C74" s="492">
        <v>1542</v>
      </c>
      <c r="D74" s="95">
        <v>187</v>
      </c>
      <c r="E74" s="63">
        <f t="shared" si="1"/>
        <v>0.12127107652399481</v>
      </c>
      <c r="F74" s="290"/>
      <c r="G74" s="207"/>
      <c r="H74" s="214"/>
      <c r="I74" s="205"/>
      <c r="J74" s="207"/>
      <c r="K74" s="205"/>
      <c r="L74" s="215"/>
      <c r="M74" s="213"/>
      <c r="N74" s="213"/>
      <c r="O74" s="214"/>
      <c r="P74" s="214"/>
      <c r="Q74" s="205"/>
      <c r="R74" s="210"/>
      <c r="S74" s="298"/>
      <c r="T74" s="207"/>
      <c r="U74" s="251"/>
      <c r="V74" s="211"/>
      <c r="W74" s="215"/>
      <c r="X74" s="206"/>
      <c r="Y74" s="206"/>
      <c r="Z74" s="206"/>
      <c r="AA74" s="206"/>
      <c r="AB74" s="206"/>
      <c r="AC74" s="205"/>
      <c r="AD74" s="205"/>
      <c r="AE74" s="211"/>
      <c r="AF74" s="205"/>
      <c r="AG74" s="205"/>
      <c r="AH74" s="205"/>
      <c r="AI74" s="251"/>
      <c r="AJ74" s="211"/>
      <c r="AK74" s="215"/>
      <c r="AL74" s="205"/>
      <c r="AM74" s="205"/>
      <c r="AN74" s="205"/>
      <c r="AO74" s="211"/>
      <c r="AP74" s="205"/>
      <c r="AQ74" s="206"/>
      <c r="AR74" s="206"/>
      <c r="AS74" s="206"/>
      <c r="AT74" s="206"/>
      <c r="AU74" s="206"/>
      <c r="AV74" s="206"/>
      <c r="AW74" s="211"/>
      <c r="AX74" s="205"/>
      <c r="AY74" s="205"/>
      <c r="AZ74" s="205"/>
      <c r="BA74" s="205"/>
      <c r="BB74" s="205"/>
      <c r="BC74" s="211"/>
      <c r="BD74" s="205"/>
      <c r="BE74" s="205"/>
      <c r="BF74" s="205"/>
      <c r="BG74" s="205"/>
      <c r="BH74" s="205"/>
      <c r="BI74" s="205"/>
      <c r="BJ74" s="206"/>
      <c r="BK74" s="211"/>
      <c r="BL74" s="205"/>
      <c r="BM74" s="206"/>
      <c r="BN74" s="211"/>
      <c r="BO74" s="224"/>
      <c r="BP74" s="224"/>
      <c r="BQ74" s="224"/>
      <c r="BR74" s="225"/>
      <c r="BS74" s="227"/>
      <c r="BT74" s="224"/>
      <c r="BU74" s="146">
        <v>102</v>
      </c>
      <c r="BV74" s="86">
        <v>120</v>
      </c>
      <c r="BW74" s="98">
        <v>113</v>
      </c>
      <c r="BX74" s="98">
        <v>65</v>
      </c>
      <c r="BY74" s="87">
        <v>77</v>
      </c>
      <c r="BZ74" s="146"/>
      <c r="CA74" s="205"/>
      <c r="CB74" s="206"/>
      <c r="CC74" s="206"/>
      <c r="CD74" s="207"/>
      <c r="CE74" s="298"/>
      <c r="CF74" s="208"/>
      <c r="CG74" s="212"/>
      <c r="CH74" s="205"/>
      <c r="CI74" s="207"/>
      <c r="CJ74" s="205"/>
      <c r="CK74" s="205"/>
      <c r="CL74" s="206"/>
      <c r="CM74" s="207"/>
      <c r="CN74" s="205"/>
      <c r="CO74" s="207"/>
      <c r="CP74" s="205"/>
      <c r="CQ74" s="207"/>
      <c r="CR74" s="214"/>
      <c r="CS74" s="205"/>
      <c r="CT74" s="215"/>
      <c r="CU74" s="213"/>
      <c r="CV74" s="214"/>
      <c r="CW74" s="205"/>
      <c r="CX74" s="205"/>
      <c r="CY74" s="205"/>
      <c r="CZ74" s="206"/>
      <c r="DA74" s="207"/>
      <c r="DB74" s="214"/>
      <c r="DC74" s="298"/>
      <c r="DD74" s="213"/>
      <c r="DE74" s="298"/>
      <c r="DF74" s="213"/>
      <c r="DG74" s="298"/>
      <c r="DH74" s="208"/>
      <c r="DI74" s="212"/>
      <c r="DJ74" s="214"/>
      <c r="DK74" s="205"/>
      <c r="DL74" s="206"/>
      <c r="DM74" s="207"/>
      <c r="DN74" s="214"/>
      <c r="DO74" s="214"/>
      <c r="DP74" s="214"/>
      <c r="DQ74" s="208"/>
      <c r="DR74" s="215"/>
      <c r="DS74" s="214"/>
      <c r="DT74" s="214"/>
      <c r="DU74" s="205"/>
      <c r="DV74" s="211"/>
      <c r="DW74" s="205"/>
      <c r="DX74" s="206"/>
      <c r="DY74" s="206"/>
      <c r="DZ74" s="206"/>
      <c r="EA74" s="206"/>
      <c r="EB74" s="206"/>
      <c r="EC74" s="206"/>
      <c r="ED74" s="206"/>
      <c r="EE74" s="206"/>
      <c r="EF74" s="206"/>
      <c r="EG74" s="206"/>
      <c r="EH74" s="211"/>
      <c r="EI74" s="33"/>
    </row>
    <row r="75" spans="1:139" s="29" customFormat="1" ht="13" x14ac:dyDescent="0.3">
      <c r="A75" s="10">
        <v>4121</v>
      </c>
      <c r="B75" s="11" t="s">
        <v>388</v>
      </c>
      <c r="C75" s="492">
        <v>1023</v>
      </c>
      <c r="D75" s="95">
        <v>160</v>
      </c>
      <c r="E75" s="63">
        <f t="shared" si="1"/>
        <v>0.15640273704789834</v>
      </c>
      <c r="F75" s="290"/>
      <c r="G75" s="207"/>
      <c r="H75" s="214"/>
      <c r="I75" s="205"/>
      <c r="J75" s="207"/>
      <c r="K75" s="205"/>
      <c r="L75" s="215"/>
      <c r="M75" s="213"/>
      <c r="N75" s="213"/>
      <c r="O75" s="214"/>
      <c r="P75" s="214"/>
      <c r="Q75" s="205"/>
      <c r="R75" s="210"/>
      <c r="S75" s="298"/>
      <c r="T75" s="207"/>
      <c r="U75" s="251"/>
      <c r="V75" s="211"/>
      <c r="W75" s="215"/>
      <c r="X75" s="206"/>
      <c r="Y75" s="206"/>
      <c r="Z75" s="206"/>
      <c r="AA75" s="206"/>
      <c r="AB75" s="206"/>
      <c r="AC75" s="205"/>
      <c r="AD75" s="205"/>
      <c r="AE75" s="211"/>
      <c r="AF75" s="205"/>
      <c r="AG75" s="205"/>
      <c r="AH75" s="205"/>
      <c r="AI75" s="251"/>
      <c r="AJ75" s="211"/>
      <c r="AK75" s="215"/>
      <c r="AL75" s="205"/>
      <c r="AM75" s="205"/>
      <c r="AN75" s="205"/>
      <c r="AO75" s="211"/>
      <c r="AP75" s="205"/>
      <c r="AQ75" s="206"/>
      <c r="AR75" s="206"/>
      <c r="AS75" s="206"/>
      <c r="AT75" s="206"/>
      <c r="AU75" s="206"/>
      <c r="AV75" s="206"/>
      <c r="AW75" s="211"/>
      <c r="AX75" s="205"/>
      <c r="AY75" s="205"/>
      <c r="AZ75" s="205"/>
      <c r="BA75" s="205"/>
      <c r="BB75" s="205"/>
      <c r="BC75" s="211"/>
      <c r="BD75" s="205"/>
      <c r="BE75" s="205"/>
      <c r="BF75" s="205"/>
      <c r="BG75" s="205"/>
      <c r="BH75" s="205"/>
      <c r="BI75" s="205"/>
      <c r="BJ75" s="206"/>
      <c r="BK75" s="211"/>
      <c r="BL75" s="205"/>
      <c r="BM75" s="206"/>
      <c r="BN75" s="211"/>
      <c r="BO75" s="224"/>
      <c r="BP75" s="224"/>
      <c r="BQ75" s="224"/>
      <c r="BR75" s="225"/>
      <c r="BS75" s="227"/>
      <c r="BT75" s="224"/>
      <c r="BU75" s="146">
        <v>102</v>
      </c>
      <c r="BV75" s="86">
        <v>71</v>
      </c>
      <c r="BW75" s="98">
        <v>71</v>
      </c>
      <c r="BX75" s="98">
        <v>87</v>
      </c>
      <c r="BY75" s="87">
        <v>100</v>
      </c>
      <c r="BZ75" s="146"/>
      <c r="CA75" s="205"/>
      <c r="CB75" s="206"/>
      <c r="CC75" s="206"/>
      <c r="CD75" s="207"/>
      <c r="CE75" s="298"/>
      <c r="CF75" s="208"/>
      <c r="CG75" s="212"/>
      <c r="CH75" s="205"/>
      <c r="CI75" s="207"/>
      <c r="CJ75" s="205"/>
      <c r="CK75" s="205"/>
      <c r="CL75" s="206"/>
      <c r="CM75" s="207"/>
      <c r="CN75" s="205"/>
      <c r="CO75" s="207"/>
      <c r="CP75" s="205"/>
      <c r="CQ75" s="207"/>
      <c r="CR75" s="214"/>
      <c r="CS75" s="205"/>
      <c r="CT75" s="215"/>
      <c r="CU75" s="213"/>
      <c r="CV75" s="214"/>
      <c r="CW75" s="205"/>
      <c r="CX75" s="205"/>
      <c r="CY75" s="205"/>
      <c r="CZ75" s="206"/>
      <c r="DA75" s="207"/>
      <c r="DB75" s="214"/>
      <c r="DC75" s="298"/>
      <c r="DD75" s="213"/>
      <c r="DE75" s="298"/>
      <c r="DF75" s="213"/>
      <c r="DG75" s="298"/>
      <c r="DH75" s="208"/>
      <c r="DI75" s="212"/>
      <c r="DJ75" s="214"/>
      <c r="DK75" s="205"/>
      <c r="DL75" s="206"/>
      <c r="DM75" s="207"/>
      <c r="DN75" s="214"/>
      <c r="DO75" s="214"/>
      <c r="DP75" s="214"/>
      <c r="DQ75" s="208"/>
      <c r="DR75" s="215"/>
      <c r="DS75" s="214"/>
      <c r="DT75" s="214"/>
      <c r="DU75" s="205"/>
      <c r="DV75" s="211"/>
      <c r="DW75" s="205"/>
      <c r="DX75" s="206"/>
      <c r="DY75" s="206"/>
      <c r="DZ75" s="206"/>
      <c r="EA75" s="206"/>
      <c r="EB75" s="206"/>
      <c r="EC75" s="206"/>
      <c r="ED75" s="206"/>
      <c r="EE75" s="206"/>
      <c r="EF75" s="206"/>
      <c r="EG75" s="206"/>
      <c r="EH75" s="211"/>
      <c r="EI75" s="33"/>
    </row>
    <row r="76" spans="1:139" s="29" customFormat="1" ht="12.75" customHeight="1" x14ac:dyDescent="0.3">
      <c r="A76" s="10">
        <v>4131</v>
      </c>
      <c r="B76" s="11" t="s">
        <v>389</v>
      </c>
      <c r="C76" s="492">
        <v>1060</v>
      </c>
      <c r="D76" s="95">
        <v>168</v>
      </c>
      <c r="E76" s="63">
        <f t="shared" si="1"/>
        <v>0.15849056603773584</v>
      </c>
      <c r="F76" s="290"/>
      <c r="G76" s="207"/>
      <c r="H76" s="214"/>
      <c r="I76" s="205"/>
      <c r="J76" s="207"/>
      <c r="K76" s="205"/>
      <c r="L76" s="215"/>
      <c r="M76" s="213"/>
      <c r="N76" s="213"/>
      <c r="O76" s="214"/>
      <c r="P76" s="214"/>
      <c r="Q76" s="205"/>
      <c r="R76" s="210"/>
      <c r="S76" s="298"/>
      <c r="T76" s="207"/>
      <c r="U76" s="251"/>
      <c r="V76" s="211"/>
      <c r="W76" s="215"/>
      <c r="X76" s="206"/>
      <c r="Y76" s="206"/>
      <c r="Z76" s="206"/>
      <c r="AA76" s="206"/>
      <c r="AB76" s="206"/>
      <c r="AC76" s="205"/>
      <c r="AD76" s="205"/>
      <c r="AE76" s="211"/>
      <c r="AF76" s="205"/>
      <c r="AG76" s="205"/>
      <c r="AH76" s="205"/>
      <c r="AI76" s="251"/>
      <c r="AJ76" s="211"/>
      <c r="AK76" s="215"/>
      <c r="AL76" s="205"/>
      <c r="AM76" s="205"/>
      <c r="AN76" s="205"/>
      <c r="AO76" s="211"/>
      <c r="AP76" s="205"/>
      <c r="AQ76" s="206"/>
      <c r="AR76" s="206"/>
      <c r="AS76" s="206"/>
      <c r="AT76" s="206"/>
      <c r="AU76" s="206"/>
      <c r="AV76" s="206"/>
      <c r="AW76" s="211"/>
      <c r="AX76" s="205"/>
      <c r="AY76" s="205"/>
      <c r="AZ76" s="205"/>
      <c r="BA76" s="205"/>
      <c r="BB76" s="205"/>
      <c r="BC76" s="211"/>
      <c r="BD76" s="205"/>
      <c r="BE76" s="205"/>
      <c r="BF76" s="205"/>
      <c r="BG76" s="205"/>
      <c r="BH76" s="205"/>
      <c r="BI76" s="205"/>
      <c r="BJ76" s="206"/>
      <c r="BK76" s="211"/>
      <c r="BL76" s="205"/>
      <c r="BM76" s="206"/>
      <c r="BN76" s="211"/>
      <c r="BO76" s="224"/>
      <c r="BP76" s="224"/>
      <c r="BQ76" s="224"/>
      <c r="BR76" s="225"/>
      <c r="BS76" s="227"/>
      <c r="BT76" s="224"/>
      <c r="BU76" s="146">
        <v>83</v>
      </c>
      <c r="BV76" s="86">
        <v>99</v>
      </c>
      <c r="BW76" s="98">
        <v>96</v>
      </c>
      <c r="BX76" s="98">
        <v>65</v>
      </c>
      <c r="BY76" s="87">
        <v>76</v>
      </c>
      <c r="BZ76" s="146"/>
      <c r="CA76" s="218"/>
      <c r="CB76" s="226"/>
      <c r="CC76" s="226"/>
      <c r="CD76" s="223"/>
      <c r="CE76" s="276"/>
      <c r="CF76" s="221"/>
      <c r="CG76" s="212"/>
      <c r="CH76" s="205"/>
      <c r="CI76" s="207"/>
      <c r="CJ76" s="205"/>
      <c r="CK76" s="205"/>
      <c r="CL76" s="206"/>
      <c r="CM76" s="207"/>
      <c r="CN76" s="205"/>
      <c r="CO76" s="207"/>
      <c r="CP76" s="205"/>
      <c r="CQ76" s="207"/>
      <c r="CR76" s="214"/>
      <c r="CS76" s="205"/>
      <c r="CT76" s="215"/>
      <c r="CU76" s="213"/>
      <c r="CV76" s="214"/>
      <c r="CW76" s="205"/>
      <c r="CX76" s="205"/>
      <c r="CY76" s="205"/>
      <c r="CZ76" s="206"/>
      <c r="DA76" s="207"/>
      <c r="DB76" s="214"/>
      <c r="DC76" s="298"/>
      <c r="DD76" s="213"/>
      <c r="DE76" s="298"/>
      <c r="DF76" s="213"/>
      <c r="DG76" s="298"/>
      <c r="DH76" s="208"/>
      <c r="DI76" s="212"/>
      <c r="DJ76" s="214"/>
      <c r="DK76" s="205"/>
      <c r="DL76" s="206"/>
      <c r="DM76" s="207"/>
      <c r="DN76" s="214"/>
      <c r="DO76" s="214"/>
      <c r="DP76" s="214"/>
      <c r="DQ76" s="208"/>
      <c r="DR76" s="215"/>
      <c r="DS76" s="214"/>
      <c r="DT76" s="214"/>
      <c r="DU76" s="205"/>
      <c r="DV76" s="211"/>
      <c r="DW76" s="205"/>
      <c r="DX76" s="206"/>
      <c r="DY76" s="206"/>
      <c r="DZ76" s="206"/>
      <c r="EA76" s="206"/>
      <c r="EB76" s="206"/>
      <c r="EC76" s="206"/>
      <c r="ED76" s="206"/>
      <c r="EE76" s="206"/>
      <c r="EF76" s="206"/>
      <c r="EG76" s="206"/>
      <c r="EH76" s="211"/>
      <c r="EI76" s="33"/>
    </row>
    <row r="77" spans="1:139" s="29" customFormat="1" ht="13" x14ac:dyDescent="0.3">
      <c r="A77" s="10">
        <v>4141</v>
      </c>
      <c r="B77" s="11" t="s">
        <v>390</v>
      </c>
      <c r="C77" s="492">
        <v>925</v>
      </c>
      <c r="D77" s="95">
        <v>121</v>
      </c>
      <c r="E77" s="63">
        <f t="shared" si="1"/>
        <v>0.13081081081081081</v>
      </c>
      <c r="F77" s="290"/>
      <c r="G77" s="207"/>
      <c r="H77" s="214"/>
      <c r="I77" s="205"/>
      <c r="J77" s="207"/>
      <c r="K77" s="205"/>
      <c r="L77" s="215"/>
      <c r="M77" s="213"/>
      <c r="N77" s="213"/>
      <c r="O77" s="214"/>
      <c r="P77" s="214"/>
      <c r="Q77" s="205"/>
      <c r="R77" s="210"/>
      <c r="S77" s="298"/>
      <c r="T77" s="207"/>
      <c r="U77" s="251"/>
      <c r="V77" s="211"/>
      <c r="W77" s="215"/>
      <c r="X77" s="206"/>
      <c r="Y77" s="206"/>
      <c r="Z77" s="206"/>
      <c r="AA77" s="206"/>
      <c r="AB77" s="206"/>
      <c r="AC77" s="205"/>
      <c r="AD77" s="205"/>
      <c r="AE77" s="211"/>
      <c r="AF77" s="205"/>
      <c r="AG77" s="205"/>
      <c r="AH77" s="205"/>
      <c r="AI77" s="251"/>
      <c r="AJ77" s="211"/>
      <c r="AK77" s="215"/>
      <c r="AL77" s="205"/>
      <c r="AM77" s="205"/>
      <c r="AN77" s="205"/>
      <c r="AO77" s="211"/>
      <c r="AP77" s="205"/>
      <c r="AQ77" s="206"/>
      <c r="AR77" s="206"/>
      <c r="AS77" s="206"/>
      <c r="AT77" s="206"/>
      <c r="AU77" s="206"/>
      <c r="AV77" s="206"/>
      <c r="AW77" s="211"/>
      <c r="AX77" s="205"/>
      <c r="AY77" s="205"/>
      <c r="AZ77" s="205"/>
      <c r="BA77" s="205"/>
      <c r="BB77" s="205"/>
      <c r="BC77" s="211"/>
      <c r="BD77" s="205"/>
      <c r="BE77" s="205"/>
      <c r="BF77" s="205"/>
      <c r="BG77" s="205"/>
      <c r="BH77" s="205"/>
      <c r="BI77" s="205"/>
      <c r="BJ77" s="206"/>
      <c r="BK77" s="211"/>
      <c r="BL77" s="205"/>
      <c r="BM77" s="206"/>
      <c r="BN77" s="211"/>
      <c r="BO77" s="224"/>
      <c r="BP77" s="224"/>
      <c r="BQ77" s="224"/>
      <c r="BR77" s="225"/>
      <c r="BS77" s="227"/>
      <c r="BT77" s="224"/>
      <c r="BU77" s="212">
        <v>60</v>
      </c>
      <c r="BV77" s="205">
        <v>75</v>
      </c>
      <c r="BW77" s="210">
        <v>75</v>
      </c>
      <c r="BX77" s="210">
        <v>40</v>
      </c>
      <c r="BY77" s="211">
        <v>42</v>
      </c>
      <c r="BZ77" s="212"/>
      <c r="CA77" s="86"/>
      <c r="CB77" s="95"/>
      <c r="CC77" s="95"/>
      <c r="CD77" s="99"/>
      <c r="CE77" s="142"/>
      <c r="CF77" s="114"/>
      <c r="CG77" s="212"/>
      <c r="CH77" s="205"/>
      <c r="CI77" s="207"/>
      <c r="CJ77" s="205"/>
      <c r="CK77" s="205"/>
      <c r="CL77" s="206"/>
      <c r="CM77" s="207"/>
      <c r="CN77" s="205"/>
      <c r="CO77" s="207"/>
      <c r="CP77" s="205"/>
      <c r="CQ77" s="207"/>
      <c r="CR77" s="214"/>
      <c r="CS77" s="205"/>
      <c r="CT77" s="215"/>
      <c r="CU77" s="213"/>
      <c r="CV77" s="214"/>
      <c r="CW77" s="205"/>
      <c r="CX77" s="205"/>
      <c r="CY77" s="205"/>
      <c r="CZ77" s="206"/>
      <c r="DA77" s="207"/>
      <c r="DB77" s="214"/>
      <c r="DC77" s="298"/>
      <c r="DD77" s="213"/>
      <c r="DE77" s="298"/>
      <c r="DF77" s="213"/>
      <c r="DG77" s="298"/>
      <c r="DH77" s="208"/>
      <c r="DI77" s="212"/>
      <c r="DJ77" s="214"/>
      <c r="DK77" s="205"/>
      <c r="DL77" s="206"/>
      <c r="DM77" s="207"/>
      <c r="DN77" s="214"/>
      <c r="DO77" s="214"/>
      <c r="DP77" s="214"/>
      <c r="DQ77" s="208"/>
      <c r="DR77" s="215"/>
      <c r="DS77" s="214"/>
      <c r="DT77" s="214"/>
      <c r="DU77" s="205"/>
      <c r="DV77" s="211"/>
      <c r="DW77" s="205"/>
      <c r="DX77" s="206"/>
      <c r="DY77" s="206"/>
      <c r="DZ77" s="206"/>
      <c r="EA77" s="206"/>
      <c r="EB77" s="206"/>
      <c r="EC77" s="206"/>
      <c r="ED77" s="206"/>
      <c r="EE77" s="206"/>
      <c r="EF77" s="206"/>
      <c r="EG77" s="206"/>
      <c r="EH77" s="211"/>
      <c r="EI77" s="33"/>
    </row>
    <row r="78" spans="1:139" s="29" customFormat="1" ht="12.75" customHeight="1" x14ac:dyDescent="0.3">
      <c r="A78" s="10">
        <v>4311</v>
      </c>
      <c r="B78" s="11" t="s">
        <v>391</v>
      </c>
      <c r="C78" s="492">
        <v>565</v>
      </c>
      <c r="D78" s="95">
        <v>107</v>
      </c>
      <c r="E78" s="63">
        <f t="shared" si="1"/>
        <v>0.18938053097345134</v>
      </c>
      <c r="F78" s="290"/>
      <c r="G78" s="207"/>
      <c r="H78" s="214"/>
      <c r="I78" s="205"/>
      <c r="J78" s="207"/>
      <c r="K78" s="205"/>
      <c r="L78" s="215"/>
      <c r="M78" s="213"/>
      <c r="N78" s="213"/>
      <c r="O78" s="214"/>
      <c r="P78" s="214"/>
      <c r="Q78" s="205"/>
      <c r="R78" s="210"/>
      <c r="S78" s="298"/>
      <c r="T78" s="207"/>
      <c r="U78" s="251"/>
      <c r="V78" s="211"/>
      <c r="W78" s="215"/>
      <c r="X78" s="206"/>
      <c r="Y78" s="206"/>
      <c r="Z78" s="206"/>
      <c r="AA78" s="206"/>
      <c r="AB78" s="206"/>
      <c r="AC78" s="205"/>
      <c r="AD78" s="205"/>
      <c r="AE78" s="211"/>
      <c r="AF78" s="205"/>
      <c r="AG78" s="205"/>
      <c r="AH78" s="205"/>
      <c r="AI78" s="251"/>
      <c r="AJ78" s="211"/>
      <c r="AK78" s="215"/>
      <c r="AL78" s="205"/>
      <c r="AM78" s="205"/>
      <c r="AN78" s="205"/>
      <c r="AO78" s="211"/>
      <c r="AP78" s="205"/>
      <c r="AQ78" s="206"/>
      <c r="AR78" s="206"/>
      <c r="AS78" s="206"/>
      <c r="AT78" s="206"/>
      <c r="AU78" s="206"/>
      <c r="AV78" s="206"/>
      <c r="AW78" s="211"/>
      <c r="AX78" s="205"/>
      <c r="AY78" s="205"/>
      <c r="AZ78" s="205"/>
      <c r="BA78" s="205"/>
      <c r="BB78" s="205"/>
      <c r="BC78" s="211"/>
      <c r="BD78" s="205"/>
      <c r="BE78" s="205"/>
      <c r="BF78" s="205"/>
      <c r="BG78" s="205"/>
      <c r="BH78" s="205"/>
      <c r="BI78" s="205"/>
      <c r="BJ78" s="206"/>
      <c r="BK78" s="211"/>
      <c r="BL78" s="205"/>
      <c r="BM78" s="206"/>
      <c r="BN78" s="211"/>
      <c r="BO78" s="224"/>
      <c r="BP78" s="224"/>
      <c r="BQ78" s="224"/>
      <c r="BR78" s="225"/>
      <c r="BS78" s="227"/>
      <c r="BT78" s="224"/>
      <c r="BU78" s="212"/>
      <c r="BV78" s="205"/>
      <c r="BW78" s="210"/>
      <c r="BX78" s="210"/>
      <c r="BY78" s="211"/>
      <c r="BZ78" s="212">
        <v>66</v>
      </c>
      <c r="CA78" s="86">
        <v>44</v>
      </c>
      <c r="CB78" s="95">
        <v>30</v>
      </c>
      <c r="CC78" s="95">
        <v>37</v>
      </c>
      <c r="CD78" s="99">
        <v>61</v>
      </c>
      <c r="CE78" s="142">
        <v>8</v>
      </c>
      <c r="CF78" s="114">
        <v>0</v>
      </c>
      <c r="CG78" s="212"/>
      <c r="CH78" s="205"/>
      <c r="CI78" s="207"/>
      <c r="CJ78" s="205"/>
      <c r="CK78" s="205"/>
      <c r="CL78" s="206"/>
      <c r="CM78" s="207"/>
      <c r="CN78" s="205"/>
      <c r="CO78" s="207"/>
      <c r="CP78" s="205"/>
      <c r="CQ78" s="207"/>
      <c r="CR78" s="214"/>
      <c r="CS78" s="205"/>
      <c r="CT78" s="215"/>
      <c r="CU78" s="213"/>
      <c r="CV78" s="214"/>
      <c r="CW78" s="205"/>
      <c r="CX78" s="205"/>
      <c r="CY78" s="205"/>
      <c r="CZ78" s="206"/>
      <c r="DA78" s="207"/>
      <c r="DB78" s="214"/>
      <c r="DC78" s="298"/>
      <c r="DD78" s="213"/>
      <c r="DE78" s="298"/>
      <c r="DF78" s="213"/>
      <c r="DG78" s="298"/>
      <c r="DH78" s="208"/>
      <c r="DI78" s="212"/>
      <c r="DJ78" s="214"/>
      <c r="DK78" s="205"/>
      <c r="DL78" s="206"/>
      <c r="DM78" s="207"/>
      <c r="DN78" s="214"/>
      <c r="DO78" s="214"/>
      <c r="DP78" s="214"/>
      <c r="DQ78" s="208"/>
      <c r="DR78" s="215"/>
      <c r="DS78" s="214"/>
      <c r="DT78" s="214"/>
      <c r="DU78" s="205"/>
      <c r="DV78" s="211"/>
      <c r="DW78" s="205"/>
      <c r="DX78" s="206"/>
      <c r="DY78" s="206"/>
      <c r="DZ78" s="206"/>
      <c r="EA78" s="206"/>
      <c r="EB78" s="206"/>
      <c r="EC78" s="206"/>
      <c r="ED78" s="206"/>
      <c r="EE78" s="206"/>
      <c r="EF78" s="206"/>
      <c r="EG78" s="206"/>
      <c r="EH78" s="211"/>
      <c r="EI78" s="33"/>
    </row>
    <row r="79" spans="1:139" s="29" customFormat="1" ht="13" x14ac:dyDescent="0.3">
      <c r="A79" s="10">
        <v>4312</v>
      </c>
      <c r="B79" s="11" t="s">
        <v>392</v>
      </c>
      <c r="C79" s="492">
        <v>1174</v>
      </c>
      <c r="D79" s="95">
        <v>203</v>
      </c>
      <c r="E79" s="63">
        <f t="shared" si="1"/>
        <v>0.17291311754684838</v>
      </c>
      <c r="F79" s="290"/>
      <c r="G79" s="207"/>
      <c r="H79" s="214"/>
      <c r="I79" s="205"/>
      <c r="J79" s="207"/>
      <c r="K79" s="205"/>
      <c r="L79" s="215"/>
      <c r="M79" s="213"/>
      <c r="N79" s="213"/>
      <c r="O79" s="214"/>
      <c r="P79" s="214"/>
      <c r="Q79" s="205"/>
      <c r="R79" s="210"/>
      <c r="S79" s="298"/>
      <c r="T79" s="207"/>
      <c r="U79" s="251"/>
      <c r="V79" s="211"/>
      <c r="W79" s="215"/>
      <c r="X79" s="206"/>
      <c r="Y79" s="206"/>
      <c r="Z79" s="206"/>
      <c r="AA79" s="206"/>
      <c r="AB79" s="206"/>
      <c r="AC79" s="205"/>
      <c r="AD79" s="205"/>
      <c r="AE79" s="211"/>
      <c r="AF79" s="205"/>
      <c r="AG79" s="205"/>
      <c r="AH79" s="205"/>
      <c r="AI79" s="251"/>
      <c r="AJ79" s="211"/>
      <c r="AK79" s="215"/>
      <c r="AL79" s="205"/>
      <c r="AM79" s="205"/>
      <c r="AN79" s="205"/>
      <c r="AO79" s="211"/>
      <c r="AP79" s="205"/>
      <c r="AQ79" s="206"/>
      <c r="AR79" s="206"/>
      <c r="AS79" s="206"/>
      <c r="AT79" s="206"/>
      <c r="AU79" s="206"/>
      <c r="AV79" s="206"/>
      <c r="AW79" s="211"/>
      <c r="AX79" s="205"/>
      <c r="AY79" s="205"/>
      <c r="AZ79" s="205"/>
      <c r="BA79" s="205"/>
      <c r="BB79" s="205"/>
      <c r="BC79" s="211"/>
      <c r="BD79" s="205"/>
      <c r="BE79" s="205"/>
      <c r="BF79" s="205"/>
      <c r="BG79" s="205"/>
      <c r="BH79" s="205"/>
      <c r="BI79" s="205"/>
      <c r="BJ79" s="206"/>
      <c r="BK79" s="211"/>
      <c r="BL79" s="205"/>
      <c r="BM79" s="206"/>
      <c r="BN79" s="211"/>
      <c r="BO79" s="224"/>
      <c r="BP79" s="224"/>
      <c r="BQ79" s="224"/>
      <c r="BR79" s="225"/>
      <c r="BS79" s="227"/>
      <c r="BT79" s="224"/>
      <c r="BU79" s="212"/>
      <c r="BV79" s="205"/>
      <c r="BW79" s="210"/>
      <c r="BX79" s="210"/>
      <c r="BY79" s="211"/>
      <c r="BZ79" s="212">
        <v>121</v>
      </c>
      <c r="CA79" s="86">
        <v>84</v>
      </c>
      <c r="CB79" s="95">
        <v>71</v>
      </c>
      <c r="CC79" s="95">
        <v>79</v>
      </c>
      <c r="CD79" s="99">
        <v>109</v>
      </c>
      <c r="CE79" s="142">
        <v>6</v>
      </c>
      <c r="CF79" s="114">
        <v>2</v>
      </c>
      <c r="CG79" s="212"/>
      <c r="CH79" s="205"/>
      <c r="CI79" s="207"/>
      <c r="CJ79" s="205"/>
      <c r="CK79" s="205"/>
      <c r="CL79" s="206"/>
      <c r="CM79" s="207"/>
      <c r="CN79" s="205"/>
      <c r="CO79" s="207"/>
      <c r="CP79" s="205"/>
      <c r="CQ79" s="207"/>
      <c r="CR79" s="214"/>
      <c r="CS79" s="205"/>
      <c r="CT79" s="215"/>
      <c r="CU79" s="213"/>
      <c r="CV79" s="214"/>
      <c r="CW79" s="205"/>
      <c r="CX79" s="205"/>
      <c r="CY79" s="205"/>
      <c r="CZ79" s="206"/>
      <c r="DA79" s="207"/>
      <c r="DB79" s="214"/>
      <c r="DC79" s="298"/>
      <c r="DD79" s="213"/>
      <c r="DE79" s="298"/>
      <c r="DF79" s="213"/>
      <c r="DG79" s="298"/>
      <c r="DH79" s="208"/>
      <c r="DI79" s="212"/>
      <c r="DJ79" s="214"/>
      <c r="DK79" s="205"/>
      <c r="DL79" s="206"/>
      <c r="DM79" s="207"/>
      <c r="DN79" s="214"/>
      <c r="DO79" s="214"/>
      <c r="DP79" s="214"/>
      <c r="DQ79" s="208"/>
      <c r="DR79" s="215"/>
      <c r="DS79" s="214"/>
      <c r="DT79" s="214"/>
      <c r="DU79" s="205"/>
      <c r="DV79" s="211"/>
      <c r="DW79" s="205"/>
      <c r="DX79" s="206"/>
      <c r="DY79" s="206"/>
      <c r="DZ79" s="206"/>
      <c r="EA79" s="206"/>
      <c r="EB79" s="206"/>
      <c r="EC79" s="206"/>
      <c r="ED79" s="206"/>
      <c r="EE79" s="206"/>
      <c r="EF79" s="206"/>
      <c r="EG79" s="206"/>
      <c r="EH79" s="211"/>
      <c r="EI79" s="33"/>
    </row>
    <row r="80" spans="1:139" s="29" customFormat="1" ht="12.75" customHeight="1" x14ac:dyDescent="0.3">
      <c r="A80" s="10">
        <v>4321</v>
      </c>
      <c r="B80" s="11" t="s">
        <v>393</v>
      </c>
      <c r="C80" s="492">
        <v>1060</v>
      </c>
      <c r="D80" s="95">
        <v>150</v>
      </c>
      <c r="E80" s="63">
        <f t="shared" si="1"/>
        <v>0.14150943396226415</v>
      </c>
      <c r="F80" s="290"/>
      <c r="G80" s="207"/>
      <c r="H80" s="214"/>
      <c r="I80" s="205"/>
      <c r="J80" s="207"/>
      <c r="K80" s="205"/>
      <c r="L80" s="215"/>
      <c r="M80" s="213"/>
      <c r="N80" s="213"/>
      <c r="O80" s="214"/>
      <c r="P80" s="214"/>
      <c r="Q80" s="205"/>
      <c r="R80" s="210"/>
      <c r="S80" s="298"/>
      <c r="T80" s="207"/>
      <c r="U80" s="251"/>
      <c r="V80" s="211"/>
      <c r="W80" s="215"/>
      <c r="X80" s="206"/>
      <c r="Y80" s="206"/>
      <c r="Z80" s="206"/>
      <c r="AA80" s="206"/>
      <c r="AB80" s="206"/>
      <c r="AC80" s="205"/>
      <c r="AD80" s="205"/>
      <c r="AE80" s="211"/>
      <c r="AF80" s="205"/>
      <c r="AG80" s="205"/>
      <c r="AH80" s="205"/>
      <c r="AI80" s="251"/>
      <c r="AJ80" s="211"/>
      <c r="AK80" s="215"/>
      <c r="AL80" s="205"/>
      <c r="AM80" s="205"/>
      <c r="AN80" s="205"/>
      <c r="AO80" s="211"/>
      <c r="AP80" s="205"/>
      <c r="AQ80" s="206"/>
      <c r="AR80" s="206"/>
      <c r="AS80" s="206"/>
      <c r="AT80" s="206"/>
      <c r="AU80" s="206"/>
      <c r="AV80" s="206"/>
      <c r="AW80" s="211"/>
      <c r="AX80" s="205"/>
      <c r="AY80" s="205"/>
      <c r="AZ80" s="205"/>
      <c r="BA80" s="205"/>
      <c r="BB80" s="205"/>
      <c r="BC80" s="211"/>
      <c r="BD80" s="205"/>
      <c r="BE80" s="205"/>
      <c r="BF80" s="205"/>
      <c r="BG80" s="205"/>
      <c r="BH80" s="205"/>
      <c r="BI80" s="205"/>
      <c r="BJ80" s="206"/>
      <c r="BK80" s="211"/>
      <c r="BL80" s="205"/>
      <c r="BM80" s="206"/>
      <c r="BN80" s="211"/>
      <c r="BO80" s="224"/>
      <c r="BP80" s="224"/>
      <c r="BQ80" s="224"/>
      <c r="BR80" s="225"/>
      <c r="BS80" s="227"/>
      <c r="BT80" s="224"/>
      <c r="BU80" s="212"/>
      <c r="BV80" s="205"/>
      <c r="BW80" s="210"/>
      <c r="BX80" s="210"/>
      <c r="BY80" s="211"/>
      <c r="BZ80" s="212">
        <v>90</v>
      </c>
      <c r="CA80" s="86">
        <v>66</v>
      </c>
      <c r="CB80" s="95">
        <v>54</v>
      </c>
      <c r="CC80" s="95">
        <v>66</v>
      </c>
      <c r="CD80" s="99">
        <v>72</v>
      </c>
      <c r="CE80" s="142">
        <v>8</v>
      </c>
      <c r="CF80" s="114">
        <v>3</v>
      </c>
      <c r="CG80" s="212"/>
      <c r="CH80" s="205"/>
      <c r="CI80" s="207"/>
      <c r="CJ80" s="205"/>
      <c r="CK80" s="205"/>
      <c r="CL80" s="206"/>
      <c r="CM80" s="207"/>
      <c r="CN80" s="205"/>
      <c r="CO80" s="207"/>
      <c r="CP80" s="205"/>
      <c r="CQ80" s="207"/>
      <c r="CR80" s="214"/>
      <c r="CS80" s="205"/>
      <c r="CT80" s="215"/>
      <c r="CU80" s="213"/>
      <c r="CV80" s="214"/>
      <c r="CW80" s="205"/>
      <c r="CX80" s="205"/>
      <c r="CY80" s="205"/>
      <c r="CZ80" s="206"/>
      <c r="DA80" s="207"/>
      <c r="DB80" s="214"/>
      <c r="DC80" s="298"/>
      <c r="DD80" s="213"/>
      <c r="DE80" s="298"/>
      <c r="DF80" s="213"/>
      <c r="DG80" s="298"/>
      <c r="DH80" s="208"/>
      <c r="DI80" s="212"/>
      <c r="DJ80" s="214"/>
      <c r="DK80" s="205"/>
      <c r="DL80" s="206"/>
      <c r="DM80" s="207"/>
      <c r="DN80" s="214"/>
      <c r="DO80" s="214"/>
      <c r="DP80" s="214"/>
      <c r="DQ80" s="208"/>
      <c r="DR80" s="215"/>
      <c r="DS80" s="214"/>
      <c r="DT80" s="214"/>
      <c r="DU80" s="205"/>
      <c r="DV80" s="211"/>
      <c r="DW80" s="205"/>
      <c r="DX80" s="206"/>
      <c r="DY80" s="206"/>
      <c r="DZ80" s="206"/>
      <c r="EA80" s="206"/>
      <c r="EB80" s="206"/>
      <c r="EC80" s="206"/>
      <c r="ED80" s="206"/>
      <c r="EE80" s="206"/>
      <c r="EF80" s="206"/>
      <c r="EG80" s="206"/>
      <c r="EH80" s="211"/>
      <c r="EI80" s="33"/>
    </row>
    <row r="81" spans="1:139" s="29" customFormat="1" ht="13" x14ac:dyDescent="0.3">
      <c r="A81" s="10">
        <v>4331</v>
      </c>
      <c r="B81" s="11" t="s">
        <v>394</v>
      </c>
      <c r="C81" s="492">
        <v>1149</v>
      </c>
      <c r="D81" s="95">
        <v>182</v>
      </c>
      <c r="E81" s="63">
        <f t="shared" si="1"/>
        <v>0.15839860748476936</v>
      </c>
      <c r="F81" s="290"/>
      <c r="G81" s="207"/>
      <c r="H81" s="214"/>
      <c r="I81" s="205"/>
      <c r="J81" s="207"/>
      <c r="K81" s="205"/>
      <c r="L81" s="215"/>
      <c r="M81" s="213"/>
      <c r="N81" s="213"/>
      <c r="O81" s="214"/>
      <c r="P81" s="214"/>
      <c r="Q81" s="205"/>
      <c r="R81" s="210"/>
      <c r="S81" s="298"/>
      <c r="T81" s="207"/>
      <c r="U81" s="251"/>
      <c r="V81" s="211"/>
      <c r="W81" s="215"/>
      <c r="X81" s="206"/>
      <c r="Y81" s="206"/>
      <c r="Z81" s="206"/>
      <c r="AA81" s="206"/>
      <c r="AB81" s="206"/>
      <c r="AC81" s="205"/>
      <c r="AD81" s="205"/>
      <c r="AE81" s="211"/>
      <c r="AF81" s="205"/>
      <c r="AG81" s="205"/>
      <c r="AH81" s="205"/>
      <c r="AI81" s="251"/>
      <c r="AJ81" s="211"/>
      <c r="AK81" s="215"/>
      <c r="AL81" s="205"/>
      <c r="AM81" s="205"/>
      <c r="AN81" s="205"/>
      <c r="AO81" s="211"/>
      <c r="AP81" s="205"/>
      <c r="AQ81" s="206"/>
      <c r="AR81" s="206"/>
      <c r="AS81" s="206"/>
      <c r="AT81" s="206"/>
      <c r="AU81" s="206"/>
      <c r="AV81" s="206"/>
      <c r="AW81" s="211"/>
      <c r="AX81" s="205"/>
      <c r="AY81" s="205"/>
      <c r="AZ81" s="205"/>
      <c r="BA81" s="205"/>
      <c r="BB81" s="205"/>
      <c r="BC81" s="211"/>
      <c r="BD81" s="205"/>
      <c r="BE81" s="205"/>
      <c r="BF81" s="205"/>
      <c r="BG81" s="205"/>
      <c r="BH81" s="205"/>
      <c r="BI81" s="205"/>
      <c r="BJ81" s="206"/>
      <c r="BK81" s="211"/>
      <c r="BL81" s="205"/>
      <c r="BM81" s="206"/>
      <c r="BN81" s="211"/>
      <c r="BO81" s="205"/>
      <c r="BP81" s="205"/>
      <c r="BQ81" s="205"/>
      <c r="BR81" s="206"/>
      <c r="BS81" s="207"/>
      <c r="BT81" s="205"/>
      <c r="BU81" s="204"/>
      <c r="BV81" s="224"/>
      <c r="BW81" s="293"/>
      <c r="BX81" s="293"/>
      <c r="BY81" s="229"/>
      <c r="BZ81" s="204">
        <v>110</v>
      </c>
      <c r="CA81" s="86">
        <v>76</v>
      </c>
      <c r="CB81" s="95">
        <v>50</v>
      </c>
      <c r="CC81" s="95">
        <v>73</v>
      </c>
      <c r="CD81" s="99">
        <v>101</v>
      </c>
      <c r="CE81" s="142">
        <v>8</v>
      </c>
      <c r="CF81" s="114">
        <v>0</v>
      </c>
      <c r="CG81" s="212"/>
      <c r="CH81" s="205"/>
      <c r="CI81" s="207"/>
      <c r="CJ81" s="205"/>
      <c r="CK81" s="205"/>
      <c r="CL81" s="206"/>
      <c r="CM81" s="207"/>
      <c r="CN81" s="205"/>
      <c r="CO81" s="207"/>
      <c r="CP81" s="205"/>
      <c r="CQ81" s="207"/>
      <c r="CR81" s="214"/>
      <c r="CS81" s="205"/>
      <c r="CT81" s="215"/>
      <c r="CU81" s="213"/>
      <c r="CV81" s="214"/>
      <c r="CW81" s="205"/>
      <c r="CX81" s="205"/>
      <c r="CY81" s="205"/>
      <c r="CZ81" s="206"/>
      <c r="DA81" s="207"/>
      <c r="DB81" s="214"/>
      <c r="DC81" s="298"/>
      <c r="DD81" s="213"/>
      <c r="DE81" s="298"/>
      <c r="DF81" s="213"/>
      <c r="DG81" s="298"/>
      <c r="DH81" s="208"/>
      <c r="DI81" s="212"/>
      <c r="DJ81" s="214"/>
      <c r="DK81" s="205"/>
      <c r="DL81" s="206"/>
      <c r="DM81" s="207"/>
      <c r="DN81" s="214"/>
      <c r="DO81" s="214"/>
      <c r="DP81" s="214"/>
      <c r="DQ81" s="208"/>
      <c r="DR81" s="215"/>
      <c r="DS81" s="214"/>
      <c r="DT81" s="214"/>
      <c r="DU81" s="205"/>
      <c r="DV81" s="211"/>
      <c r="DW81" s="205"/>
      <c r="DX81" s="206"/>
      <c r="DY81" s="206"/>
      <c r="DZ81" s="206"/>
      <c r="EA81" s="206"/>
      <c r="EB81" s="206"/>
      <c r="EC81" s="206"/>
      <c r="ED81" s="206"/>
      <c r="EE81" s="206"/>
      <c r="EF81" s="206"/>
      <c r="EG81" s="206"/>
      <c r="EH81" s="211"/>
      <c r="EI81" s="33"/>
    </row>
    <row r="82" spans="1:139" s="29" customFormat="1" ht="12.75" customHeight="1" x14ac:dyDescent="0.3">
      <c r="A82" s="10">
        <v>4341</v>
      </c>
      <c r="B82" s="11" t="s">
        <v>395</v>
      </c>
      <c r="C82" s="492">
        <v>1145</v>
      </c>
      <c r="D82" s="95">
        <v>273</v>
      </c>
      <c r="E82" s="63">
        <f t="shared" si="1"/>
        <v>0.23842794759825328</v>
      </c>
      <c r="F82" s="290"/>
      <c r="G82" s="207"/>
      <c r="H82" s="214"/>
      <c r="I82" s="205"/>
      <c r="J82" s="207"/>
      <c r="K82" s="205"/>
      <c r="L82" s="215"/>
      <c r="M82" s="213"/>
      <c r="N82" s="213"/>
      <c r="O82" s="214"/>
      <c r="P82" s="214"/>
      <c r="Q82" s="205"/>
      <c r="R82" s="210"/>
      <c r="S82" s="298"/>
      <c r="T82" s="207"/>
      <c r="U82" s="251"/>
      <c r="V82" s="211"/>
      <c r="W82" s="215"/>
      <c r="X82" s="206"/>
      <c r="Y82" s="206"/>
      <c r="Z82" s="206"/>
      <c r="AA82" s="206"/>
      <c r="AB82" s="206"/>
      <c r="AC82" s="205"/>
      <c r="AD82" s="205"/>
      <c r="AE82" s="211"/>
      <c r="AF82" s="205"/>
      <c r="AG82" s="205"/>
      <c r="AH82" s="205"/>
      <c r="AI82" s="251"/>
      <c r="AJ82" s="211"/>
      <c r="AK82" s="215"/>
      <c r="AL82" s="205"/>
      <c r="AM82" s="205"/>
      <c r="AN82" s="205"/>
      <c r="AO82" s="211"/>
      <c r="AP82" s="205"/>
      <c r="AQ82" s="206"/>
      <c r="AR82" s="206"/>
      <c r="AS82" s="206"/>
      <c r="AT82" s="206"/>
      <c r="AU82" s="206"/>
      <c r="AV82" s="206"/>
      <c r="AW82" s="211"/>
      <c r="AX82" s="205"/>
      <c r="AY82" s="205"/>
      <c r="AZ82" s="205"/>
      <c r="BA82" s="205"/>
      <c r="BB82" s="205"/>
      <c r="BC82" s="211"/>
      <c r="BD82" s="205"/>
      <c r="BE82" s="205"/>
      <c r="BF82" s="205"/>
      <c r="BG82" s="205"/>
      <c r="BH82" s="205"/>
      <c r="BI82" s="205"/>
      <c r="BJ82" s="206"/>
      <c r="BK82" s="211"/>
      <c r="BL82" s="205"/>
      <c r="BM82" s="206"/>
      <c r="BN82" s="211"/>
      <c r="BO82" s="205"/>
      <c r="BP82" s="205"/>
      <c r="BQ82" s="205"/>
      <c r="BR82" s="206"/>
      <c r="BS82" s="207"/>
      <c r="BT82" s="205"/>
      <c r="BU82" s="204"/>
      <c r="BV82" s="224"/>
      <c r="BW82" s="293"/>
      <c r="BX82" s="293"/>
      <c r="BY82" s="229"/>
      <c r="BZ82" s="204">
        <v>158</v>
      </c>
      <c r="CA82" s="86">
        <v>122</v>
      </c>
      <c r="CB82" s="95">
        <v>90</v>
      </c>
      <c r="CC82" s="95">
        <v>112</v>
      </c>
      <c r="CD82" s="99">
        <v>143</v>
      </c>
      <c r="CE82" s="142">
        <v>30</v>
      </c>
      <c r="CF82" s="114">
        <v>1</v>
      </c>
      <c r="CG82" s="212"/>
      <c r="CH82" s="205"/>
      <c r="CI82" s="207"/>
      <c r="CJ82" s="205"/>
      <c r="CK82" s="205"/>
      <c r="CL82" s="206"/>
      <c r="CM82" s="207"/>
      <c r="CN82" s="205"/>
      <c r="CO82" s="207"/>
      <c r="CP82" s="205"/>
      <c r="CQ82" s="207"/>
      <c r="CR82" s="214"/>
      <c r="CS82" s="205"/>
      <c r="CT82" s="215"/>
      <c r="CU82" s="213"/>
      <c r="CV82" s="214"/>
      <c r="CW82" s="205"/>
      <c r="CX82" s="205"/>
      <c r="CY82" s="205"/>
      <c r="CZ82" s="206"/>
      <c r="DA82" s="207"/>
      <c r="DB82" s="214"/>
      <c r="DC82" s="298"/>
      <c r="DD82" s="213"/>
      <c r="DE82" s="298"/>
      <c r="DF82" s="213"/>
      <c r="DG82" s="298"/>
      <c r="DH82" s="208"/>
      <c r="DI82" s="212"/>
      <c r="DJ82" s="214"/>
      <c r="DK82" s="205"/>
      <c r="DL82" s="206"/>
      <c r="DM82" s="207"/>
      <c r="DN82" s="214"/>
      <c r="DO82" s="214"/>
      <c r="DP82" s="214"/>
      <c r="DQ82" s="208"/>
      <c r="DR82" s="215"/>
      <c r="DS82" s="214"/>
      <c r="DT82" s="214"/>
      <c r="DU82" s="205"/>
      <c r="DV82" s="211"/>
      <c r="DW82" s="205"/>
      <c r="DX82" s="206"/>
      <c r="DY82" s="206"/>
      <c r="DZ82" s="206"/>
      <c r="EA82" s="206"/>
      <c r="EB82" s="206"/>
      <c r="EC82" s="206"/>
      <c r="ED82" s="206"/>
      <c r="EE82" s="206"/>
      <c r="EF82" s="206"/>
      <c r="EG82" s="206"/>
      <c r="EH82" s="211"/>
      <c r="EI82" s="33"/>
    </row>
    <row r="83" spans="1:139" s="29" customFormat="1" ht="13" x14ac:dyDescent="0.3">
      <c r="A83" s="10">
        <v>4342</v>
      </c>
      <c r="B83" s="11" t="s">
        <v>396</v>
      </c>
      <c r="C83" s="492">
        <v>555</v>
      </c>
      <c r="D83" s="95">
        <v>121</v>
      </c>
      <c r="E83" s="63">
        <f t="shared" si="1"/>
        <v>0.21801801801801801</v>
      </c>
      <c r="F83" s="290"/>
      <c r="G83" s="207"/>
      <c r="H83" s="214"/>
      <c r="I83" s="205"/>
      <c r="J83" s="207"/>
      <c r="K83" s="205"/>
      <c r="L83" s="215"/>
      <c r="M83" s="213"/>
      <c r="N83" s="213"/>
      <c r="O83" s="214"/>
      <c r="P83" s="214"/>
      <c r="Q83" s="205"/>
      <c r="R83" s="210"/>
      <c r="S83" s="298"/>
      <c r="T83" s="207"/>
      <c r="U83" s="251"/>
      <c r="V83" s="211"/>
      <c r="W83" s="215"/>
      <c r="X83" s="206"/>
      <c r="Y83" s="206"/>
      <c r="Z83" s="206"/>
      <c r="AA83" s="206"/>
      <c r="AB83" s="206"/>
      <c r="AC83" s="205"/>
      <c r="AD83" s="205"/>
      <c r="AE83" s="211"/>
      <c r="AF83" s="205"/>
      <c r="AG83" s="205"/>
      <c r="AH83" s="205"/>
      <c r="AI83" s="251"/>
      <c r="AJ83" s="211"/>
      <c r="AK83" s="215"/>
      <c r="AL83" s="205"/>
      <c r="AM83" s="205"/>
      <c r="AN83" s="205"/>
      <c r="AO83" s="211"/>
      <c r="AP83" s="205"/>
      <c r="AQ83" s="206"/>
      <c r="AR83" s="206"/>
      <c r="AS83" s="206"/>
      <c r="AT83" s="206"/>
      <c r="AU83" s="206"/>
      <c r="AV83" s="206"/>
      <c r="AW83" s="211"/>
      <c r="AX83" s="205"/>
      <c r="AY83" s="205"/>
      <c r="AZ83" s="205"/>
      <c r="BA83" s="205"/>
      <c r="BB83" s="205"/>
      <c r="BC83" s="211"/>
      <c r="BD83" s="205"/>
      <c r="BE83" s="205"/>
      <c r="BF83" s="205"/>
      <c r="BG83" s="205"/>
      <c r="BH83" s="205"/>
      <c r="BI83" s="205"/>
      <c r="BJ83" s="206"/>
      <c r="BK83" s="211"/>
      <c r="BL83" s="205"/>
      <c r="BM83" s="206"/>
      <c r="BN83" s="211"/>
      <c r="BO83" s="205"/>
      <c r="BP83" s="205"/>
      <c r="BQ83" s="205"/>
      <c r="BR83" s="206"/>
      <c r="BS83" s="207"/>
      <c r="BT83" s="205"/>
      <c r="BU83" s="204"/>
      <c r="BV83" s="224"/>
      <c r="BW83" s="293"/>
      <c r="BX83" s="293"/>
      <c r="BY83" s="229"/>
      <c r="BZ83" s="204">
        <v>73</v>
      </c>
      <c r="CA83" s="86">
        <v>56</v>
      </c>
      <c r="CB83" s="95">
        <v>45</v>
      </c>
      <c r="CC83" s="95">
        <v>61</v>
      </c>
      <c r="CD83" s="99">
        <v>58</v>
      </c>
      <c r="CE83" s="142">
        <v>10</v>
      </c>
      <c r="CF83" s="114">
        <v>5</v>
      </c>
      <c r="CG83" s="209"/>
      <c r="CH83" s="218"/>
      <c r="CI83" s="223"/>
      <c r="CJ83" s="218"/>
      <c r="CK83" s="218"/>
      <c r="CL83" s="226"/>
      <c r="CM83" s="223"/>
      <c r="CN83" s="218"/>
      <c r="CO83" s="223"/>
      <c r="CP83" s="205"/>
      <c r="CQ83" s="207"/>
      <c r="CR83" s="214"/>
      <c r="CS83" s="205"/>
      <c r="CT83" s="215"/>
      <c r="CU83" s="213"/>
      <c r="CV83" s="214"/>
      <c r="CW83" s="205"/>
      <c r="CX83" s="205"/>
      <c r="CY83" s="205"/>
      <c r="CZ83" s="206"/>
      <c r="DA83" s="207"/>
      <c r="DB83" s="214"/>
      <c r="DC83" s="298"/>
      <c r="DD83" s="213"/>
      <c r="DE83" s="298"/>
      <c r="DF83" s="213"/>
      <c r="DG83" s="298"/>
      <c r="DH83" s="208"/>
      <c r="DI83" s="212"/>
      <c r="DJ83" s="214"/>
      <c r="DK83" s="205"/>
      <c r="DL83" s="206"/>
      <c r="DM83" s="207"/>
      <c r="DN83" s="214"/>
      <c r="DO83" s="214"/>
      <c r="DP83" s="214"/>
      <c r="DQ83" s="208"/>
      <c r="DR83" s="215"/>
      <c r="DS83" s="214"/>
      <c r="DT83" s="214"/>
      <c r="DU83" s="205"/>
      <c r="DV83" s="211"/>
      <c r="DW83" s="205"/>
      <c r="DX83" s="206"/>
      <c r="DY83" s="206"/>
      <c r="DZ83" s="206"/>
      <c r="EA83" s="206"/>
      <c r="EB83" s="206"/>
      <c r="EC83" s="206"/>
      <c r="ED83" s="206"/>
      <c r="EE83" s="206"/>
      <c r="EF83" s="206"/>
      <c r="EG83" s="206"/>
      <c r="EH83" s="211"/>
      <c r="EI83" s="33"/>
    </row>
    <row r="84" spans="1:139" s="29" customFormat="1" ht="12.75" customHeight="1" x14ac:dyDescent="0.3">
      <c r="A84" s="10">
        <v>4343</v>
      </c>
      <c r="B84" s="11" t="s">
        <v>397</v>
      </c>
      <c r="C84" s="492">
        <v>795</v>
      </c>
      <c r="D84" s="95">
        <v>116</v>
      </c>
      <c r="E84" s="63">
        <f t="shared" si="1"/>
        <v>0.14591194968553459</v>
      </c>
      <c r="F84" s="290"/>
      <c r="G84" s="207"/>
      <c r="H84" s="214"/>
      <c r="I84" s="205"/>
      <c r="J84" s="207"/>
      <c r="K84" s="205"/>
      <c r="L84" s="215"/>
      <c r="M84" s="213"/>
      <c r="N84" s="213"/>
      <c r="O84" s="214"/>
      <c r="P84" s="214"/>
      <c r="Q84" s="205"/>
      <c r="R84" s="210"/>
      <c r="S84" s="298"/>
      <c r="T84" s="207"/>
      <c r="U84" s="251"/>
      <c r="V84" s="211"/>
      <c r="W84" s="215"/>
      <c r="X84" s="206"/>
      <c r="Y84" s="206"/>
      <c r="Z84" s="206"/>
      <c r="AA84" s="206"/>
      <c r="AB84" s="206"/>
      <c r="AC84" s="205"/>
      <c r="AD84" s="205"/>
      <c r="AE84" s="211"/>
      <c r="AF84" s="205"/>
      <c r="AG84" s="205"/>
      <c r="AH84" s="205"/>
      <c r="AI84" s="251"/>
      <c r="AJ84" s="211"/>
      <c r="AK84" s="215"/>
      <c r="AL84" s="205"/>
      <c r="AM84" s="205"/>
      <c r="AN84" s="205"/>
      <c r="AO84" s="211"/>
      <c r="AP84" s="205"/>
      <c r="AQ84" s="206"/>
      <c r="AR84" s="206"/>
      <c r="AS84" s="206"/>
      <c r="AT84" s="206"/>
      <c r="AU84" s="206"/>
      <c r="AV84" s="206"/>
      <c r="AW84" s="211"/>
      <c r="AX84" s="205"/>
      <c r="AY84" s="205"/>
      <c r="AZ84" s="205"/>
      <c r="BA84" s="205"/>
      <c r="BB84" s="205"/>
      <c r="BC84" s="211"/>
      <c r="BD84" s="205"/>
      <c r="BE84" s="205"/>
      <c r="BF84" s="205"/>
      <c r="BG84" s="205"/>
      <c r="BH84" s="205"/>
      <c r="BI84" s="205"/>
      <c r="BJ84" s="206"/>
      <c r="BK84" s="211"/>
      <c r="BL84" s="205"/>
      <c r="BM84" s="206"/>
      <c r="BN84" s="211"/>
      <c r="BO84" s="205"/>
      <c r="BP84" s="205"/>
      <c r="BQ84" s="205"/>
      <c r="BR84" s="206"/>
      <c r="BS84" s="207"/>
      <c r="BT84" s="205"/>
      <c r="BU84" s="204"/>
      <c r="BV84" s="224"/>
      <c r="BW84" s="293"/>
      <c r="BX84" s="293"/>
      <c r="BY84" s="229"/>
      <c r="BZ84" s="204">
        <v>79</v>
      </c>
      <c r="CA84" s="205">
        <v>51</v>
      </c>
      <c r="CB84" s="206">
        <v>51</v>
      </c>
      <c r="CC84" s="206">
        <v>72</v>
      </c>
      <c r="CD84" s="207">
        <v>40</v>
      </c>
      <c r="CE84" s="298">
        <v>2</v>
      </c>
      <c r="CF84" s="208">
        <v>2</v>
      </c>
      <c r="CG84" s="209"/>
      <c r="CH84" s="86"/>
      <c r="CI84" s="99"/>
      <c r="CJ84" s="148"/>
      <c r="CK84" s="148"/>
      <c r="CL84" s="110"/>
      <c r="CM84" s="149"/>
      <c r="CN84" s="148"/>
      <c r="CO84" s="149"/>
      <c r="CP84" s="205"/>
      <c r="CQ84" s="207"/>
      <c r="CR84" s="214"/>
      <c r="CS84" s="205"/>
      <c r="CT84" s="215"/>
      <c r="CU84" s="213"/>
      <c r="CV84" s="214"/>
      <c r="CW84" s="205"/>
      <c r="CX84" s="205"/>
      <c r="CY84" s="205"/>
      <c r="CZ84" s="206"/>
      <c r="DA84" s="207"/>
      <c r="DB84" s="214"/>
      <c r="DC84" s="298"/>
      <c r="DD84" s="213"/>
      <c r="DE84" s="298"/>
      <c r="DF84" s="213"/>
      <c r="DG84" s="298"/>
      <c r="DH84" s="208"/>
      <c r="DI84" s="212"/>
      <c r="DJ84" s="214"/>
      <c r="DK84" s="205"/>
      <c r="DL84" s="206"/>
      <c r="DM84" s="207"/>
      <c r="DN84" s="214"/>
      <c r="DO84" s="214"/>
      <c r="DP84" s="214"/>
      <c r="DQ84" s="208"/>
      <c r="DR84" s="215"/>
      <c r="DS84" s="214"/>
      <c r="DT84" s="214"/>
      <c r="DU84" s="205"/>
      <c r="DV84" s="211"/>
      <c r="DW84" s="205"/>
      <c r="DX84" s="206"/>
      <c r="DY84" s="206"/>
      <c r="DZ84" s="206"/>
      <c r="EA84" s="206"/>
      <c r="EB84" s="206"/>
      <c r="EC84" s="206"/>
      <c r="ED84" s="206"/>
      <c r="EE84" s="206"/>
      <c r="EF84" s="206"/>
      <c r="EG84" s="206"/>
      <c r="EH84" s="211"/>
      <c r="EI84" s="33"/>
    </row>
    <row r="85" spans="1:139" s="29" customFormat="1" ht="13" x14ac:dyDescent="0.3">
      <c r="A85" s="10">
        <v>4411</v>
      </c>
      <c r="B85" s="11" t="s">
        <v>398</v>
      </c>
      <c r="C85" s="492">
        <v>841</v>
      </c>
      <c r="D85" s="95">
        <v>112</v>
      </c>
      <c r="E85" s="63">
        <f t="shared" si="1"/>
        <v>0.13317479191438764</v>
      </c>
      <c r="F85" s="290"/>
      <c r="G85" s="207"/>
      <c r="H85" s="214"/>
      <c r="I85" s="205"/>
      <c r="J85" s="207"/>
      <c r="K85" s="205"/>
      <c r="L85" s="215"/>
      <c r="M85" s="213"/>
      <c r="N85" s="213"/>
      <c r="O85" s="214"/>
      <c r="P85" s="214"/>
      <c r="Q85" s="205"/>
      <c r="R85" s="210"/>
      <c r="S85" s="298"/>
      <c r="T85" s="207"/>
      <c r="U85" s="251"/>
      <c r="V85" s="211"/>
      <c r="W85" s="215"/>
      <c r="X85" s="206"/>
      <c r="Y85" s="206"/>
      <c r="Z85" s="206"/>
      <c r="AA85" s="206"/>
      <c r="AB85" s="206"/>
      <c r="AC85" s="205"/>
      <c r="AD85" s="205"/>
      <c r="AE85" s="211"/>
      <c r="AF85" s="205"/>
      <c r="AG85" s="205"/>
      <c r="AH85" s="205"/>
      <c r="AI85" s="251"/>
      <c r="AJ85" s="211"/>
      <c r="AK85" s="215"/>
      <c r="AL85" s="205"/>
      <c r="AM85" s="205"/>
      <c r="AN85" s="205"/>
      <c r="AO85" s="211"/>
      <c r="AP85" s="205"/>
      <c r="AQ85" s="206"/>
      <c r="AR85" s="206"/>
      <c r="AS85" s="206"/>
      <c r="AT85" s="206"/>
      <c r="AU85" s="206"/>
      <c r="AV85" s="206"/>
      <c r="AW85" s="211"/>
      <c r="AX85" s="205"/>
      <c r="AY85" s="205"/>
      <c r="AZ85" s="205"/>
      <c r="BA85" s="205"/>
      <c r="BB85" s="205"/>
      <c r="BC85" s="211"/>
      <c r="BD85" s="205"/>
      <c r="BE85" s="205"/>
      <c r="BF85" s="205"/>
      <c r="BG85" s="205"/>
      <c r="BH85" s="205"/>
      <c r="BI85" s="205"/>
      <c r="BJ85" s="206"/>
      <c r="BK85" s="211"/>
      <c r="BL85" s="205"/>
      <c r="BM85" s="206"/>
      <c r="BN85" s="211"/>
      <c r="BO85" s="205"/>
      <c r="BP85" s="205"/>
      <c r="BQ85" s="205"/>
      <c r="BR85" s="206"/>
      <c r="BS85" s="207"/>
      <c r="BT85" s="205"/>
      <c r="BU85" s="204"/>
      <c r="BV85" s="224"/>
      <c r="BW85" s="293"/>
      <c r="BX85" s="293"/>
      <c r="BY85" s="229"/>
      <c r="BZ85" s="204"/>
      <c r="CA85" s="205"/>
      <c r="CB85" s="206"/>
      <c r="CC85" s="206"/>
      <c r="CD85" s="207"/>
      <c r="CE85" s="298"/>
      <c r="CF85" s="208"/>
      <c r="CG85" s="209">
        <v>61</v>
      </c>
      <c r="CH85" s="86">
        <v>63</v>
      </c>
      <c r="CI85" s="99">
        <v>43</v>
      </c>
      <c r="CJ85" s="86">
        <v>61</v>
      </c>
      <c r="CK85" s="86">
        <v>36</v>
      </c>
      <c r="CL85" s="95">
        <v>46</v>
      </c>
      <c r="CM85" s="99">
        <v>64</v>
      </c>
      <c r="CN85" s="86">
        <v>48</v>
      </c>
      <c r="CO85" s="99">
        <v>62</v>
      </c>
      <c r="CP85" s="218"/>
      <c r="CQ85" s="223"/>
      <c r="CR85" s="291"/>
      <c r="CS85" s="205"/>
      <c r="CT85" s="215"/>
      <c r="CU85" s="213"/>
      <c r="CV85" s="214"/>
      <c r="CW85" s="205"/>
      <c r="CX85" s="205"/>
      <c r="CY85" s="205"/>
      <c r="CZ85" s="206"/>
      <c r="DA85" s="207"/>
      <c r="DB85" s="214"/>
      <c r="DC85" s="298"/>
      <c r="DD85" s="213"/>
      <c r="DE85" s="298"/>
      <c r="DF85" s="213"/>
      <c r="DG85" s="298"/>
      <c r="DH85" s="208"/>
      <c r="DI85" s="212"/>
      <c r="DJ85" s="214"/>
      <c r="DK85" s="205"/>
      <c r="DL85" s="206"/>
      <c r="DM85" s="207"/>
      <c r="DN85" s="214"/>
      <c r="DO85" s="214"/>
      <c r="DP85" s="214"/>
      <c r="DQ85" s="208"/>
      <c r="DR85" s="215"/>
      <c r="DS85" s="214"/>
      <c r="DT85" s="214"/>
      <c r="DU85" s="205"/>
      <c r="DV85" s="211"/>
      <c r="DW85" s="205"/>
      <c r="DX85" s="206"/>
      <c r="DY85" s="206"/>
      <c r="DZ85" s="206"/>
      <c r="EA85" s="206"/>
      <c r="EB85" s="206"/>
      <c r="EC85" s="206"/>
      <c r="ED85" s="206"/>
      <c r="EE85" s="206"/>
      <c r="EF85" s="206"/>
      <c r="EG85" s="206"/>
      <c r="EH85" s="211"/>
      <c r="EI85" s="33"/>
    </row>
    <row r="86" spans="1:139" s="29" customFormat="1" ht="12.75" customHeight="1" x14ac:dyDescent="0.3">
      <c r="A86" s="10">
        <v>4412</v>
      </c>
      <c r="B86" s="11" t="s">
        <v>399</v>
      </c>
      <c r="C86" s="492">
        <v>1220</v>
      </c>
      <c r="D86" s="95">
        <v>217</v>
      </c>
      <c r="E86" s="63">
        <f t="shared" si="1"/>
        <v>0.1778688524590164</v>
      </c>
      <c r="F86" s="290"/>
      <c r="G86" s="207"/>
      <c r="H86" s="214"/>
      <c r="I86" s="205"/>
      <c r="J86" s="207"/>
      <c r="K86" s="205"/>
      <c r="L86" s="215"/>
      <c r="M86" s="213"/>
      <c r="N86" s="213"/>
      <c r="O86" s="214"/>
      <c r="P86" s="214"/>
      <c r="Q86" s="205"/>
      <c r="R86" s="210"/>
      <c r="S86" s="298"/>
      <c r="T86" s="207"/>
      <c r="U86" s="251"/>
      <c r="V86" s="211"/>
      <c r="W86" s="215"/>
      <c r="X86" s="206"/>
      <c r="Y86" s="206"/>
      <c r="Z86" s="206"/>
      <c r="AA86" s="206"/>
      <c r="AB86" s="206"/>
      <c r="AC86" s="205"/>
      <c r="AD86" s="205"/>
      <c r="AE86" s="211"/>
      <c r="AF86" s="205"/>
      <c r="AG86" s="205"/>
      <c r="AH86" s="205"/>
      <c r="AI86" s="251"/>
      <c r="AJ86" s="211"/>
      <c r="AK86" s="215"/>
      <c r="AL86" s="205"/>
      <c r="AM86" s="205"/>
      <c r="AN86" s="205"/>
      <c r="AO86" s="211"/>
      <c r="AP86" s="205"/>
      <c r="AQ86" s="206"/>
      <c r="AR86" s="206"/>
      <c r="AS86" s="206"/>
      <c r="AT86" s="206"/>
      <c r="AU86" s="206"/>
      <c r="AV86" s="206"/>
      <c r="AW86" s="211"/>
      <c r="AX86" s="205"/>
      <c r="AY86" s="205"/>
      <c r="AZ86" s="205"/>
      <c r="BA86" s="205"/>
      <c r="BB86" s="205"/>
      <c r="BC86" s="211"/>
      <c r="BD86" s="205"/>
      <c r="BE86" s="205"/>
      <c r="BF86" s="205"/>
      <c r="BG86" s="205"/>
      <c r="BH86" s="205"/>
      <c r="BI86" s="205"/>
      <c r="BJ86" s="206"/>
      <c r="BK86" s="211"/>
      <c r="BL86" s="205"/>
      <c r="BM86" s="206"/>
      <c r="BN86" s="211"/>
      <c r="BO86" s="205"/>
      <c r="BP86" s="205"/>
      <c r="BQ86" s="205"/>
      <c r="BR86" s="206"/>
      <c r="BS86" s="207"/>
      <c r="BT86" s="205"/>
      <c r="BU86" s="212"/>
      <c r="BV86" s="205"/>
      <c r="BW86" s="210"/>
      <c r="BX86" s="210"/>
      <c r="BY86" s="211"/>
      <c r="BZ86" s="212"/>
      <c r="CA86" s="224"/>
      <c r="CB86" s="225"/>
      <c r="CC86" s="225"/>
      <c r="CD86" s="227"/>
      <c r="CE86" s="439"/>
      <c r="CF86" s="228"/>
      <c r="CG86" s="209">
        <v>150</v>
      </c>
      <c r="CH86" s="86">
        <v>83</v>
      </c>
      <c r="CI86" s="99">
        <v>123</v>
      </c>
      <c r="CJ86" s="86">
        <v>89</v>
      </c>
      <c r="CK86" s="86">
        <v>116</v>
      </c>
      <c r="CL86" s="95">
        <v>119</v>
      </c>
      <c r="CM86" s="99">
        <v>94</v>
      </c>
      <c r="CN86" s="86">
        <v>129</v>
      </c>
      <c r="CO86" s="99">
        <v>84</v>
      </c>
      <c r="CP86" s="86"/>
      <c r="CQ86" s="99"/>
      <c r="CR86" s="147"/>
      <c r="CS86" s="205"/>
      <c r="CT86" s="215"/>
      <c r="CU86" s="213"/>
      <c r="CV86" s="214"/>
      <c r="CW86" s="205"/>
      <c r="CX86" s="205"/>
      <c r="CY86" s="205"/>
      <c r="CZ86" s="206"/>
      <c r="DA86" s="207"/>
      <c r="DB86" s="214"/>
      <c r="DC86" s="298"/>
      <c r="DD86" s="213"/>
      <c r="DE86" s="298"/>
      <c r="DF86" s="213"/>
      <c r="DG86" s="298"/>
      <c r="DH86" s="208"/>
      <c r="DI86" s="212"/>
      <c r="DJ86" s="214"/>
      <c r="DK86" s="205"/>
      <c r="DL86" s="206"/>
      <c r="DM86" s="207"/>
      <c r="DN86" s="214"/>
      <c r="DO86" s="214"/>
      <c r="DP86" s="214"/>
      <c r="DQ86" s="208"/>
      <c r="DR86" s="215"/>
      <c r="DS86" s="214"/>
      <c r="DT86" s="214"/>
      <c r="DU86" s="205"/>
      <c r="DV86" s="211"/>
      <c r="DW86" s="205"/>
      <c r="DX86" s="206"/>
      <c r="DY86" s="206"/>
      <c r="DZ86" s="206"/>
      <c r="EA86" s="206"/>
      <c r="EB86" s="206"/>
      <c r="EC86" s="206"/>
      <c r="ED86" s="206"/>
      <c r="EE86" s="206"/>
      <c r="EF86" s="206"/>
      <c r="EG86" s="206"/>
      <c r="EH86" s="211"/>
      <c r="EI86" s="33"/>
    </row>
    <row r="87" spans="1:139" s="29" customFormat="1" ht="13" x14ac:dyDescent="0.3">
      <c r="A87" s="10">
        <v>4413</v>
      </c>
      <c r="B87" s="11" t="s">
        <v>783</v>
      </c>
      <c r="C87" s="492">
        <v>1073</v>
      </c>
      <c r="D87" s="95">
        <v>231</v>
      </c>
      <c r="E87" s="63">
        <f t="shared" si="1"/>
        <v>0.21528424976700838</v>
      </c>
      <c r="F87" s="290"/>
      <c r="G87" s="207"/>
      <c r="H87" s="214"/>
      <c r="I87" s="205"/>
      <c r="J87" s="207"/>
      <c r="K87" s="205"/>
      <c r="L87" s="215"/>
      <c r="M87" s="213"/>
      <c r="N87" s="213"/>
      <c r="O87" s="214"/>
      <c r="P87" s="214"/>
      <c r="Q87" s="205"/>
      <c r="R87" s="210"/>
      <c r="S87" s="298"/>
      <c r="T87" s="207"/>
      <c r="U87" s="251"/>
      <c r="V87" s="211"/>
      <c r="W87" s="215"/>
      <c r="X87" s="206"/>
      <c r="Y87" s="206"/>
      <c r="Z87" s="206"/>
      <c r="AA87" s="206"/>
      <c r="AB87" s="206"/>
      <c r="AC87" s="205"/>
      <c r="AD87" s="205"/>
      <c r="AE87" s="211"/>
      <c r="AF87" s="205"/>
      <c r="AG87" s="205"/>
      <c r="AH87" s="205"/>
      <c r="AI87" s="251"/>
      <c r="AJ87" s="211"/>
      <c r="AK87" s="215"/>
      <c r="AL87" s="205"/>
      <c r="AM87" s="205"/>
      <c r="AN87" s="205"/>
      <c r="AO87" s="211"/>
      <c r="AP87" s="205"/>
      <c r="AQ87" s="206"/>
      <c r="AR87" s="206"/>
      <c r="AS87" s="206"/>
      <c r="AT87" s="206"/>
      <c r="AU87" s="206"/>
      <c r="AV87" s="206"/>
      <c r="AW87" s="211"/>
      <c r="AX87" s="205"/>
      <c r="AY87" s="205"/>
      <c r="AZ87" s="205"/>
      <c r="BA87" s="205"/>
      <c r="BB87" s="205"/>
      <c r="BC87" s="211"/>
      <c r="BD87" s="205"/>
      <c r="BE87" s="205"/>
      <c r="BF87" s="205"/>
      <c r="BG87" s="205"/>
      <c r="BH87" s="205"/>
      <c r="BI87" s="205"/>
      <c r="BJ87" s="206"/>
      <c r="BK87" s="211"/>
      <c r="BL87" s="205"/>
      <c r="BM87" s="206"/>
      <c r="BN87" s="211"/>
      <c r="BO87" s="205"/>
      <c r="BP87" s="205"/>
      <c r="BQ87" s="205"/>
      <c r="BR87" s="206"/>
      <c r="BS87" s="207"/>
      <c r="BT87" s="205"/>
      <c r="BU87" s="212"/>
      <c r="BV87" s="205"/>
      <c r="BW87" s="210"/>
      <c r="BX87" s="210"/>
      <c r="BY87" s="211"/>
      <c r="BZ87" s="212"/>
      <c r="CA87" s="224"/>
      <c r="CB87" s="225"/>
      <c r="CC87" s="225"/>
      <c r="CD87" s="227"/>
      <c r="CE87" s="439"/>
      <c r="CF87" s="228"/>
      <c r="CG87" s="209">
        <v>154</v>
      </c>
      <c r="CH87" s="86">
        <v>121</v>
      </c>
      <c r="CI87" s="99">
        <v>97</v>
      </c>
      <c r="CJ87" s="86">
        <v>118</v>
      </c>
      <c r="CK87" s="86">
        <v>99</v>
      </c>
      <c r="CL87" s="95">
        <v>105</v>
      </c>
      <c r="CM87" s="99">
        <v>112</v>
      </c>
      <c r="CN87" s="205">
        <v>113</v>
      </c>
      <c r="CO87" s="207">
        <v>108</v>
      </c>
      <c r="CP87" s="86"/>
      <c r="CQ87" s="99"/>
      <c r="CR87" s="147"/>
      <c r="CS87" s="205"/>
      <c r="CT87" s="215"/>
      <c r="CU87" s="213"/>
      <c r="CV87" s="214"/>
      <c r="CW87" s="205"/>
      <c r="CX87" s="205"/>
      <c r="CY87" s="205"/>
      <c r="CZ87" s="206"/>
      <c r="DA87" s="207"/>
      <c r="DB87" s="214"/>
      <c r="DC87" s="298"/>
      <c r="DD87" s="213"/>
      <c r="DE87" s="298"/>
      <c r="DF87" s="213"/>
      <c r="DG87" s="298"/>
      <c r="DH87" s="208"/>
      <c r="DI87" s="212"/>
      <c r="DJ87" s="214"/>
      <c r="DK87" s="205"/>
      <c r="DL87" s="206"/>
      <c r="DM87" s="207"/>
      <c r="DN87" s="214"/>
      <c r="DO87" s="214"/>
      <c r="DP87" s="214"/>
      <c r="DQ87" s="208"/>
      <c r="DR87" s="215"/>
      <c r="DS87" s="214"/>
      <c r="DT87" s="214"/>
      <c r="DU87" s="205"/>
      <c r="DV87" s="211"/>
      <c r="DW87" s="205"/>
      <c r="DX87" s="206"/>
      <c r="DY87" s="206"/>
      <c r="DZ87" s="206"/>
      <c r="EA87" s="206"/>
      <c r="EB87" s="206"/>
      <c r="EC87" s="206"/>
      <c r="ED87" s="206"/>
      <c r="EE87" s="206"/>
      <c r="EF87" s="206"/>
      <c r="EG87" s="206"/>
      <c r="EH87" s="211"/>
      <c r="EI87" s="33"/>
    </row>
    <row r="88" spans="1:139" s="29" customFormat="1" ht="12.75" customHeight="1" x14ac:dyDescent="0.3">
      <c r="A88" s="10">
        <v>4421</v>
      </c>
      <c r="B88" s="11" t="s">
        <v>400</v>
      </c>
      <c r="C88" s="492">
        <v>1023</v>
      </c>
      <c r="D88" s="95">
        <v>258</v>
      </c>
      <c r="E88" s="63">
        <f t="shared" si="1"/>
        <v>0.25219941348973607</v>
      </c>
      <c r="F88" s="290"/>
      <c r="G88" s="207"/>
      <c r="H88" s="214"/>
      <c r="I88" s="205"/>
      <c r="J88" s="207"/>
      <c r="K88" s="205"/>
      <c r="L88" s="215"/>
      <c r="M88" s="213"/>
      <c r="N88" s="213"/>
      <c r="O88" s="214"/>
      <c r="P88" s="214"/>
      <c r="Q88" s="205"/>
      <c r="R88" s="210"/>
      <c r="S88" s="298"/>
      <c r="T88" s="207"/>
      <c r="U88" s="251"/>
      <c r="V88" s="211"/>
      <c r="W88" s="215"/>
      <c r="X88" s="206"/>
      <c r="Y88" s="206"/>
      <c r="Z88" s="206"/>
      <c r="AA88" s="206"/>
      <c r="AB88" s="206"/>
      <c r="AC88" s="205"/>
      <c r="AD88" s="205"/>
      <c r="AE88" s="211"/>
      <c r="AF88" s="205"/>
      <c r="AG88" s="205"/>
      <c r="AH88" s="205"/>
      <c r="AI88" s="251"/>
      <c r="AJ88" s="211"/>
      <c r="AK88" s="215"/>
      <c r="AL88" s="205"/>
      <c r="AM88" s="205"/>
      <c r="AN88" s="205"/>
      <c r="AO88" s="211"/>
      <c r="AP88" s="205"/>
      <c r="AQ88" s="206"/>
      <c r="AR88" s="206"/>
      <c r="AS88" s="206"/>
      <c r="AT88" s="206"/>
      <c r="AU88" s="206"/>
      <c r="AV88" s="206"/>
      <c r="AW88" s="211"/>
      <c r="AX88" s="205"/>
      <c r="AY88" s="205"/>
      <c r="AZ88" s="205"/>
      <c r="BA88" s="205"/>
      <c r="BB88" s="205"/>
      <c r="BC88" s="211"/>
      <c r="BD88" s="205"/>
      <c r="BE88" s="205"/>
      <c r="BF88" s="205"/>
      <c r="BG88" s="205"/>
      <c r="BH88" s="205"/>
      <c r="BI88" s="205"/>
      <c r="BJ88" s="206"/>
      <c r="BK88" s="211"/>
      <c r="BL88" s="205"/>
      <c r="BM88" s="206"/>
      <c r="BN88" s="211"/>
      <c r="BO88" s="205"/>
      <c r="BP88" s="205"/>
      <c r="BQ88" s="205"/>
      <c r="BR88" s="206"/>
      <c r="BS88" s="207"/>
      <c r="BT88" s="205"/>
      <c r="BU88" s="212"/>
      <c r="BV88" s="205"/>
      <c r="BW88" s="210"/>
      <c r="BX88" s="210"/>
      <c r="BY88" s="211"/>
      <c r="BZ88" s="212"/>
      <c r="CA88" s="224"/>
      <c r="CB88" s="225"/>
      <c r="CC88" s="225"/>
      <c r="CD88" s="227"/>
      <c r="CE88" s="439"/>
      <c r="CF88" s="228"/>
      <c r="CG88" s="209">
        <v>155</v>
      </c>
      <c r="CH88" s="86">
        <v>143</v>
      </c>
      <c r="CI88" s="99">
        <v>103</v>
      </c>
      <c r="CJ88" s="86">
        <v>146</v>
      </c>
      <c r="CK88" s="86">
        <v>125</v>
      </c>
      <c r="CL88" s="95">
        <v>111</v>
      </c>
      <c r="CM88" s="99">
        <v>144</v>
      </c>
      <c r="CN88" s="205"/>
      <c r="CO88" s="207"/>
      <c r="CP88" s="86">
        <v>108</v>
      </c>
      <c r="CQ88" s="99">
        <v>140</v>
      </c>
      <c r="CR88" s="147"/>
      <c r="CS88" s="205"/>
      <c r="CT88" s="215"/>
      <c r="CU88" s="213"/>
      <c r="CV88" s="214"/>
      <c r="CW88" s="205"/>
      <c r="CX88" s="205"/>
      <c r="CY88" s="205"/>
      <c r="CZ88" s="206"/>
      <c r="DA88" s="207"/>
      <c r="DB88" s="214"/>
      <c r="DC88" s="298"/>
      <c r="DD88" s="213"/>
      <c r="DE88" s="298"/>
      <c r="DF88" s="213"/>
      <c r="DG88" s="298"/>
      <c r="DH88" s="208"/>
      <c r="DI88" s="212"/>
      <c r="DJ88" s="214"/>
      <c r="DK88" s="205"/>
      <c r="DL88" s="206"/>
      <c r="DM88" s="207"/>
      <c r="DN88" s="214"/>
      <c r="DO88" s="214"/>
      <c r="DP88" s="214"/>
      <c r="DQ88" s="208"/>
      <c r="DR88" s="215"/>
      <c r="DS88" s="214"/>
      <c r="DT88" s="214"/>
      <c r="DU88" s="205"/>
      <c r="DV88" s="211"/>
      <c r="DW88" s="205"/>
      <c r="DX88" s="206"/>
      <c r="DY88" s="206"/>
      <c r="DZ88" s="206"/>
      <c r="EA88" s="206"/>
      <c r="EB88" s="206"/>
      <c r="EC88" s="206"/>
      <c r="ED88" s="206"/>
      <c r="EE88" s="206"/>
      <c r="EF88" s="206"/>
      <c r="EG88" s="206"/>
      <c r="EH88" s="211"/>
      <c r="EI88" s="33"/>
    </row>
    <row r="89" spans="1:139" s="29" customFormat="1" ht="13" x14ac:dyDescent="0.3">
      <c r="A89" s="10">
        <v>4422</v>
      </c>
      <c r="B89" s="11" t="s">
        <v>401</v>
      </c>
      <c r="C89" s="492">
        <v>1241</v>
      </c>
      <c r="D89" s="95">
        <v>262</v>
      </c>
      <c r="E89" s="63">
        <f t="shared" si="1"/>
        <v>0.21112006446414183</v>
      </c>
      <c r="F89" s="290"/>
      <c r="G89" s="207"/>
      <c r="H89" s="214"/>
      <c r="I89" s="205"/>
      <c r="J89" s="207"/>
      <c r="K89" s="205"/>
      <c r="L89" s="215"/>
      <c r="M89" s="213"/>
      <c r="N89" s="213"/>
      <c r="O89" s="214"/>
      <c r="P89" s="214"/>
      <c r="Q89" s="205"/>
      <c r="R89" s="210"/>
      <c r="S89" s="298"/>
      <c r="T89" s="207"/>
      <c r="U89" s="251"/>
      <c r="V89" s="211"/>
      <c r="W89" s="215"/>
      <c r="X89" s="206"/>
      <c r="Y89" s="206"/>
      <c r="Z89" s="206"/>
      <c r="AA89" s="206"/>
      <c r="AB89" s="206"/>
      <c r="AC89" s="205"/>
      <c r="AD89" s="205"/>
      <c r="AE89" s="211"/>
      <c r="AF89" s="205"/>
      <c r="AG89" s="205"/>
      <c r="AH89" s="205"/>
      <c r="AI89" s="251"/>
      <c r="AJ89" s="211"/>
      <c r="AK89" s="215"/>
      <c r="AL89" s="205"/>
      <c r="AM89" s="205"/>
      <c r="AN89" s="205"/>
      <c r="AO89" s="211"/>
      <c r="AP89" s="205"/>
      <c r="AQ89" s="206"/>
      <c r="AR89" s="206"/>
      <c r="AS89" s="206"/>
      <c r="AT89" s="206"/>
      <c r="AU89" s="206"/>
      <c r="AV89" s="206"/>
      <c r="AW89" s="211"/>
      <c r="AX89" s="205"/>
      <c r="AY89" s="205"/>
      <c r="AZ89" s="205"/>
      <c r="BA89" s="205"/>
      <c r="BB89" s="205"/>
      <c r="BC89" s="211"/>
      <c r="BD89" s="205"/>
      <c r="BE89" s="205"/>
      <c r="BF89" s="205"/>
      <c r="BG89" s="205"/>
      <c r="BH89" s="205"/>
      <c r="BI89" s="205"/>
      <c r="BJ89" s="206"/>
      <c r="BK89" s="211"/>
      <c r="BL89" s="205"/>
      <c r="BM89" s="206"/>
      <c r="BN89" s="211"/>
      <c r="BO89" s="205"/>
      <c r="BP89" s="205"/>
      <c r="BQ89" s="205"/>
      <c r="BR89" s="206"/>
      <c r="BS89" s="207"/>
      <c r="BT89" s="205"/>
      <c r="BU89" s="212"/>
      <c r="BV89" s="205"/>
      <c r="BW89" s="210"/>
      <c r="BX89" s="210"/>
      <c r="BY89" s="211"/>
      <c r="BZ89" s="212"/>
      <c r="CA89" s="224"/>
      <c r="CB89" s="225"/>
      <c r="CC89" s="225"/>
      <c r="CD89" s="227"/>
      <c r="CE89" s="439"/>
      <c r="CF89" s="228"/>
      <c r="CG89" s="209">
        <v>153</v>
      </c>
      <c r="CH89" s="86">
        <v>164</v>
      </c>
      <c r="CI89" s="99">
        <v>92</v>
      </c>
      <c r="CJ89" s="86">
        <v>163</v>
      </c>
      <c r="CK89" s="86">
        <v>125</v>
      </c>
      <c r="CL89" s="95">
        <v>87</v>
      </c>
      <c r="CM89" s="99">
        <v>174</v>
      </c>
      <c r="CN89" s="205"/>
      <c r="CO89" s="207"/>
      <c r="CP89" s="205">
        <v>91</v>
      </c>
      <c r="CQ89" s="207">
        <v>169</v>
      </c>
      <c r="CR89" s="214"/>
      <c r="CS89" s="86"/>
      <c r="CT89" s="215"/>
      <c r="CU89" s="213"/>
      <c r="CV89" s="214"/>
      <c r="CW89" s="205"/>
      <c r="CX89" s="205"/>
      <c r="CY89" s="205"/>
      <c r="CZ89" s="206"/>
      <c r="DA89" s="207"/>
      <c r="DB89" s="214"/>
      <c r="DC89" s="298"/>
      <c r="DD89" s="213"/>
      <c r="DE89" s="298"/>
      <c r="DF89" s="213"/>
      <c r="DG89" s="298"/>
      <c r="DH89" s="208"/>
      <c r="DI89" s="212"/>
      <c r="DJ89" s="214"/>
      <c r="DK89" s="205"/>
      <c r="DL89" s="206"/>
      <c r="DM89" s="207"/>
      <c r="DN89" s="214"/>
      <c r="DO89" s="214"/>
      <c r="DP89" s="214"/>
      <c r="DQ89" s="208"/>
      <c r="DR89" s="215"/>
      <c r="DS89" s="214"/>
      <c r="DT89" s="214"/>
      <c r="DU89" s="205"/>
      <c r="DV89" s="211"/>
      <c r="DW89" s="205"/>
      <c r="DX89" s="206"/>
      <c r="DY89" s="206"/>
      <c r="DZ89" s="206"/>
      <c r="EA89" s="206"/>
      <c r="EB89" s="206"/>
      <c r="EC89" s="206"/>
      <c r="ED89" s="206"/>
      <c r="EE89" s="206"/>
      <c r="EF89" s="206"/>
      <c r="EG89" s="206"/>
      <c r="EH89" s="211"/>
      <c r="EI89" s="33"/>
    </row>
    <row r="90" spans="1:139" s="29" customFormat="1" ht="12.75" customHeight="1" x14ac:dyDescent="0.3">
      <c r="A90" s="10">
        <v>4423</v>
      </c>
      <c r="B90" s="11" t="s">
        <v>402</v>
      </c>
      <c r="C90" s="492">
        <v>1052</v>
      </c>
      <c r="D90" s="95">
        <v>192</v>
      </c>
      <c r="E90" s="63">
        <f t="shared" si="1"/>
        <v>0.18250950570342206</v>
      </c>
      <c r="F90" s="290"/>
      <c r="G90" s="207"/>
      <c r="H90" s="214"/>
      <c r="I90" s="205"/>
      <c r="J90" s="207"/>
      <c r="K90" s="205"/>
      <c r="L90" s="215"/>
      <c r="M90" s="213"/>
      <c r="N90" s="213"/>
      <c r="O90" s="214"/>
      <c r="P90" s="214"/>
      <c r="Q90" s="205"/>
      <c r="R90" s="210"/>
      <c r="S90" s="298"/>
      <c r="T90" s="207"/>
      <c r="U90" s="251"/>
      <c r="V90" s="211"/>
      <c r="W90" s="215"/>
      <c r="X90" s="206"/>
      <c r="Y90" s="206"/>
      <c r="Z90" s="206"/>
      <c r="AA90" s="206"/>
      <c r="AB90" s="206"/>
      <c r="AC90" s="205"/>
      <c r="AD90" s="205"/>
      <c r="AE90" s="211"/>
      <c r="AF90" s="205"/>
      <c r="AG90" s="205"/>
      <c r="AH90" s="205"/>
      <c r="AI90" s="251"/>
      <c r="AJ90" s="211"/>
      <c r="AK90" s="215"/>
      <c r="AL90" s="205"/>
      <c r="AM90" s="205"/>
      <c r="AN90" s="205"/>
      <c r="AO90" s="211"/>
      <c r="AP90" s="205"/>
      <c r="AQ90" s="206"/>
      <c r="AR90" s="206"/>
      <c r="AS90" s="206"/>
      <c r="AT90" s="206"/>
      <c r="AU90" s="206"/>
      <c r="AV90" s="206"/>
      <c r="AW90" s="211"/>
      <c r="AX90" s="205"/>
      <c r="AY90" s="205"/>
      <c r="AZ90" s="205"/>
      <c r="BA90" s="205"/>
      <c r="BB90" s="205"/>
      <c r="BC90" s="211"/>
      <c r="BD90" s="205"/>
      <c r="BE90" s="205"/>
      <c r="BF90" s="205"/>
      <c r="BG90" s="205"/>
      <c r="BH90" s="205"/>
      <c r="BI90" s="205"/>
      <c r="BJ90" s="206"/>
      <c r="BK90" s="211"/>
      <c r="BL90" s="205"/>
      <c r="BM90" s="206"/>
      <c r="BN90" s="211"/>
      <c r="BO90" s="205"/>
      <c r="BP90" s="205"/>
      <c r="BQ90" s="205"/>
      <c r="BR90" s="206"/>
      <c r="BS90" s="207"/>
      <c r="BT90" s="205"/>
      <c r="BU90" s="212"/>
      <c r="BV90" s="205"/>
      <c r="BW90" s="210"/>
      <c r="BX90" s="210"/>
      <c r="BY90" s="211"/>
      <c r="BZ90" s="212"/>
      <c r="CA90" s="224"/>
      <c r="CB90" s="225"/>
      <c r="CC90" s="225"/>
      <c r="CD90" s="227"/>
      <c r="CE90" s="439"/>
      <c r="CF90" s="228"/>
      <c r="CG90" s="209">
        <v>115</v>
      </c>
      <c r="CH90" s="86">
        <v>114</v>
      </c>
      <c r="CI90" s="99">
        <v>69</v>
      </c>
      <c r="CJ90" s="86">
        <v>112</v>
      </c>
      <c r="CK90" s="86">
        <v>91</v>
      </c>
      <c r="CL90" s="95">
        <v>73</v>
      </c>
      <c r="CM90" s="99">
        <v>118</v>
      </c>
      <c r="CN90" s="205"/>
      <c r="CO90" s="207"/>
      <c r="CP90" s="205">
        <v>73</v>
      </c>
      <c r="CQ90" s="207">
        <v>113</v>
      </c>
      <c r="CR90" s="214"/>
      <c r="CS90" s="86"/>
      <c r="CT90" s="215"/>
      <c r="CU90" s="213"/>
      <c r="CV90" s="214"/>
      <c r="CW90" s="205"/>
      <c r="CX90" s="205"/>
      <c r="CY90" s="205"/>
      <c r="CZ90" s="206"/>
      <c r="DA90" s="207"/>
      <c r="DB90" s="214"/>
      <c r="DC90" s="298"/>
      <c r="DD90" s="213"/>
      <c r="DE90" s="298"/>
      <c r="DF90" s="213"/>
      <c r="DG90" s="298"/>
      <c r="DH90" s="208"/>
      <c r="DI90" s="212"/>
      <c r="DJ90" s="214"/>
      <c r="DK90" s="205"/>
      <c r="DL90" s="206"/>
      <c r="DM90" s="207"/>
      <c r="DN90" s="214"/>
      <c r="DO90" s="214"/>
      <c r="DP90" s="214"/>
      <c r="DQ90" s="208"/>
      <c r="DR90" s="215"/>
      <c r="DS90" s="214"/>
      <c r="DT90" s="214"/>
      <c r="DU90" s="205"/>
      <c r="DV90" s="211"/>
      <c r="DW90" s="205"/>
      <c r="DX90" s="206"/>
      <c r="DY90" s="206"/>
      <c r="DZ90" s="206"/>
      <c r="EA90" s="206"/>
      <c r="EB90" s="206"/>
      <c r="EC90" s="206"/>
      <c r="ED90" s="206"/>
      <c r="EE90" s="206"/>
      <c r="EF90" s="206"/>
      <c r="EG90" s="206"/>
      <c r="EH90" s="211"/>
      <c r="EI90" s="33"/>
    </row>
    <row r="91" spans="1:139" s="29" customFormat="1" ht="13" x14ac:dyDescent="0.3">
      <c r="A91" s="10">
        <v>4431</v>
      </c>
      <c r="B91" s="11" t="s">
        <v>403</v>
      </c>
      <c r="C91" s="492">
        <v>955</v>
      </c>
      <c r="D91" s="95">
        <v>143</v>
      </c>
      <c r="E91" s="63">
        <f t="shared" si="1"/>
        <v>0.14973821989528796</v>
      </c>
      <c r="F91" s="290"/>
      <c r="G91" s="207"/>
      <c r="H91" s="214"/>
      <c r="I91" s="205"/>
      <c r="J91" s="207"/>
      <c r="K91" s="205"/>
      <c r="L91" s="215"/>
      <c r="M91" s="213"/>
      <c r="N91" s="213"/>
      <c r="O91" s="214"/>
      <c r="P91" s="214"/>
      <c r="Q91" s="205"/>
      <c r="R91" s="210"/>
      <c r="S91" s="298"/>
      <c r="T91" s="207"/>
      <c r="U91" s="251"/>
      <c r="V91" s="211"/>
      <c r="W91" s="215"/>
      <c r="X91" s="206"/>
      <c r="Y91" s="206"/>
      <c r="Z91" s="206"/>
      <c r="AA91" s="206"/>
      <c r="AB91" s="206"/>
      <c r="AC91" s="205"/>
      <c r="AD91" s="205"/>
      <c r="AE91" s="211"/>
      <c r="AF91" s="205"/>
      <c r="AG91" s="205"/>
      <c r="AH91" s="205"/>
      <c r="AI91" s="251"/>
      <c r="AJ91" s="211"/>
      <c r="AK91" s="215"/>
      <c r="AL91" s="205"/>
      <c r="AM91" s="205"/>
      <c r="AN91" s="205"/>
      <c r="AO91" s="211"/>
      <c r="AP91" s="205"/>
      <c r="AQ91" s="206"/>
      <c r="AR91" s="206"/>
      <c r="AS91" s="206"/>
      <c r="AT91" s="206"/>
      <c r="AU91" s="206"/>
      <c r="AV91" s="206"/>
      <c r="AW91" s="211"/>
      <c r="AX91" s="205"/>
      <c r="AY91" s="205"/>
      <c r="AZ91" s="205"/>
      <c r="BA91" s="205"/>
      <c r="BB91" s="205"/>
      <c r="BC91" s="211"/>
      <c r="BD91" s="205"/>
      <c r="BE91" s="205"/>
      <c r="BF91" s="205"/>
      <c r="BG91" s="205"/>
      <c r="BH91" s="205"/>
      <c r="BI91" s="205"/>
      <c r="BJ91" s="206"/>
      <c r="BK91" s="211"/>
      <c r="BL91" s="205"/>
      <c r="BM91" s="206"/>
      <c r="BN91" s="211"/>
      <c r="BO91" s="205"/>
      <c r="BP91" s="205"/>
      <c r="BQ91" s="205"/>
      <c r="BR91" s="206"/>
      <c r="BS91" s="207"/>
      <c r="BT91" s="205"/>
      <c r="BU91" s="212"/>
      <c r="BV91" s="205"/>
      <c r="BW91" s="210"/>
      <c r="BX91" s="210"/>
      <c r="BY91" s="211"/>
      <c r="BZ91" s="212"/>
      <c r="CA91" s="224"/>
      <c r="CB91" s="225"/>
      <c r="CC91" s="225"/>
      <c r="CD91" s="227"/>
      <c r="CE91" s="439"/>
      <c r="CF91" s="228"/>
      <c r="CG91" s="209">
        <v>85</v>
      </c>
      <c r="CH91" s="86">
        <v>63</v>
      </c>
      <c r="CI91" s="99">
        <v>75</v>
      </c>
      <c r="CJ91" s="86">
        <v>73</v>
      </c>
      <c r="CK91" s="86">
        <v>71</v>
      </c>
      <c r="CL91" s="95">
        <v>70</v>
      </c>
      <c r="CM91" s="99">
        <v>75</v>
      </c>
      <c r="CN91" s="205"/>
      <c r="CO91" s="207"/>
      <c r="CP91" s="205"/>
      <c r="CQ91" s="207"/>
      <c r="CR91" s="214">
        <v>88</v>
      </c>
      <c r="CS91" s="86"/>
      <c r="CT91" s="215"/>
      <c r="CU91" s="213"/>
      <c r="CV91" s="214"/>
      <c r="CW91" s="205"/>
      <c r="CX91" s="205"/>
      <c r="CY91" s="205"/>
      <c r="CZ91" s="206"/>
      <c r="DA91" s="207"/>
      <c r="DB91" s="214"/>
      <c r="DC91" s="298"/>
      <c r="DD91" s="213"/>
      <c r="DE91" s="298"/>
      <c r="DF91" s="213"/>
      <c r="DG91" s="298"/>
      <c r="DH91" s="208"/>
      <c r="DI91" s="212"/>
      <c r="DJ91" s="214"/>
      <c r="DK91" s="205"/>
      <c r="DL91" s="206"/>
      <c r="DM91" s="207"/>
      <c r="DN91" s="214"/>
      <c r="DO91" s="214"/>
      <c r="DP91" s="214"/>
      <c r="DQ91" s="208"/>
      <c r="DR91" s="215"/>
      <c r="DS91" s="214"/>
      <c r="DT91" s="214"/>
      <c r="DU91" s="205"/>
      <c r="DV91" s="211"/>
      <c r="DW91" s="205"/>
      <c r="DX91" s="206"/>
      <c r="DY91" s="206"/>
      <c r="DZ91" s="206"/>
      <c r="EA91" s="206"/>
      <c r="EB91" s="206"/>
      <c r="EC91" s="206"/>
      <c r="ED91" s="206"/>
      <c r="EE91" s="206"/>
      <c r="EF91" s="206"/>
      <c r="EG91" s="206"/>
      <c r="EH91" s="211"/>
      <c r="EI91" s="33"/>
    </row>
    <row r="92" spans="1:139" s="29" customFormat="1" ht="12.75" customHeight="1" x14ac:dyDescent="0.3">
      <c r="A92" s="10">
        <v>4432</v>
      </c>
      <c r="B92" s="11" t="s">
        <v>404</v>
      </c>
      <c r="C92" s="492">
        <v>864</v>
      </c>
      <c r="D92" s="95">
        <v>164</v>
      </c>
      <c r="E92" s="63">
        <f t="shared" si="1"/>
        <v>0.18981481481481483</v>
      </c>
      <c r="F92" s="290"/>
      <c r="G92" s="207"/>
      <c r="H92" s="214"/>
      <c r="I92" s="205"/>
      <c r="J92" s="207"/>
      <c r="K92" s="205"/>
      <c r="L92" s="215"/>
      <c r="M92" s="213"/>
      <c r="N92" s="213"/>
      <c r="O92" s="214"/>
      <c r="P92" s="214"/>
      <c r="Q92" s="205"/>
      <c r="R92" s="210"/>
      <c r="S92" s="298"/>
      <c r="T92" s="207"/>
      <c r="U92" s="251"/>
      <c r="V92" s="211"/>
      <c r="W92" s="215"/>
      <c r="X92" s="206"/>
      <c r="Y92" s="206"/>
      <c r="Z92" s="206"/>
      <c r="AA92" s="206"/>
      <c r="AB92" s="206"/>
      <c r="AC92" s="205"/>
      <c r="AD92" s="205"/>
      <c r="AE92" s="211"/>
      <c r="AF92" s="205"/>
      <c r="AG92" s="205"/>
      <c r="AH92" s="205"/>
      <c r="AI92" s="251"/>
      <c r="AJ92" s="211"/>
      <c r="AK92" s="215"/>
      <c r="AL92" s="205"/>
      <c r="AM92" s="205"/>
      <c r="AN92" s="205"/>
      <c r="AO92" s="211"/>
      <c r="AP92" s="205"/>
      <c r="AQ92" s="206"/>
      <c r="AR92" s="206"/>
      <c r="AS92" s="206"/>
      <c r="AT92" s="206"/>
      <c r="AU92" s="206"/>
      <c r="AV92" s="206"/>
      <c r="AW92" s="211"/>
      <c r="AX92" s="205"/>
      <c r="AY92" s="205"/>
      <c r="AZ92" s="205"/>
      <c r="BA92" s="205"/>
      <c r="BB92" s="205"/>
      <c r="BC92" s="211"/>
      <c r="BD92" s="205"/>
      <c r="BE92" s="205"/>
      <c r="BF92" s="205"/>
      <c r="BG92" s="205"/>
      <c r="BH92" s="205"/>
      <c r="BI92" s="205"/>
      <c r="BJ92" s="206"/>
      <c r="BK92" s="211"/>
      <c r="BL92" s="205"/>
      <c r="BM92" s="206"/>
      <c r="BN92" s="211"/>
      <c r="BO92" s="205"/>
      <c r="BP92" s="205"/>
      <c r="BQ92" s="205"/>
      <c r="BR92" s="206"/>
      <c r="BS92" s="207"/>
      <c r="BT92" s="205"/>
      <c r="BU92" s="212"/>
      <c r="BV92" s="205"/>
      <c r="BW92" s="210"/>
      <c r="BX92" s="210"/>
      <c r="BY92" s="211"/>
      <c r="BZ92" s="212"/>
      <c r="CA92" s="224"/>
      <c r="CB92" s="225"/>
      <c r="CC92" s="225"/>
      <c r="CD92" s="227"/>
      <c r="CE92" s="439"/>
      <c r="CF92" s="228"/>
      <c r="CG92" s="209">
        <v>97</v>
      </c>
      <c r="CH92" s="86">
        <v>95</v>
      </c>
      <c r="CI92" s="99">
        <v>62</v>
      </c>
      <c r="CJ92" s="86">
        <v>90</v>
      </c>
      <c r="CK92" s="86">
        <v>86</v>
      </c>
      <c r="CL92" s="95">
        <v>81</v>
      </c>
      <c r="CM92" s="99">
        <v>92</v>
      </c>
      <c r="CN92" s="205"/>
      <c r="CO92" s="207"/>
      <c r="CP92" s="205"/>
      <c r="CQ92" s="207"/>
      <c r="CR92" s="214">
        <v>106</v>
      </c>
      <c r="CS92" s="205"/>
      <c r="CT92" s="215"/>
      <c r="CU92" s="213"/>
      <c r="CV92" s="214"/>
      <c r="CW92" s="205"/>
      <c r="CX92" s="205"/>
      <c r="CY92" s="205"/>
      <c r="CZ92" s="206"/>
      <c r="DA92" s="207"/>
      <c r="DB92" s="214"/>
      <c r="DC92" s="298"/>
      <c r="DD92" s="213"/>
      <c r="DE92" s="298"/>
      <c r="DF92" s="213"/>
      <c r="DG92" s="298"/>
      <c r="DH92" s="208"/>
      <c r="DI92" s="212"/>
      <c r="DJ92" s="214"/>
      <c r="DK92" s="205"/>
      <c r="DL92" s="206"/>
      <c r="DM92" s="207"/>
      <c r="DN92" s="214"/>
      <c r="DO92" s="214"/>
      <c r="DP92" s="214"/>
      <c r="DQ92" s="208"/>
      <c r="DR92" s="215"/>
      <c r="DS92" s="214"/>
      <c r="DT92" s="214"/>
      <c r="DU92" s="205"/>
      <c r="DV92" s="211"/>
      <c r="DW92" s="205"/>
      <c r="DX92" s="206"/>
      <c r="DY92" s="206"/>
      <c r="DZ92" s="206"/>
      <c r="EA92" s="206"/>
      <c r="EB92" s="206"/>
      <c r="EC92" s="206"/>
      <c r="ED92" s="206"/>
      <c r="EE92" s="206"/>
      <c r="EF92" s="206"/>
      <c r="EG92" s="206"/>
      <c r="EH92" s="211"/>
      <c r="EI92" s="33"/>
    </row>
    <row r="93" spans="1:139" s="29" customFormat="1" ht="13" x14ac:dyDescent="0.3">
      <c r="A93" s="10">
        <v>4433</v>
      </c>
      <c r="B93" s="11" t="s">
        <v>405</v>
      </c>
      <c r="C93" s="492">
        <v>1497</v>
      </c>
      <c r="D93" s="95">
        <v>341</v>
      </c>
      <c r="E93" s="63">
        <f t="shared" si="1"/>
        <v>0.22778891115564462</v>
      </c>
      <c r="F93" s="290"/>
      <c r="G93" s="207"/>
      <c r="H93" s="214"/>
      <c r="I93" s="205"/>
      <c r="J93" s="207"/>
      <c r="K93" s="205"/>
      <c r="L93" s="215"/>
      <c r="M93" s="213"/>
      <c r="N93" s="213"/>
      <c r="O93" s="214"/>
      <c r="P93" s="214"/>
      <c r="Q93" s="205"/>
      <c r="R93" s="210"/>
      <c r="S93" s="298"/>
      <c r="T93" s="207"/>
      <c r="U93" s="251"/>
      <c r="V93" s="211"/>
      <c r="W93" s="215"/>
      <c r="X93" s="206"/>
      <c r="Y93" s="206"/>
      <c r="Z93" s="206"/>
      <c r="AA93" s="206"/>
      <c r="AB93" s="206"/>
      <c r="AC93" s="205"/>
      <c r="AD93" s="205"/>
      <c r="AE93" s="211"/>
      <c r="AF93" s="205"/>
      <c r="AG93" s="205"/>
      <c r="AH93" s="205"/>
      <c r="AI93" s="251"/>
      <c r="AJ93" s="211"/>
      <c r="AK93" s="215"/>
      <c r="AL93" s="205"/>
      <c r="AM93" s="205"/>
      <c r="AN93" s="205"/>
      <c r="AO93" s="211"/>
      <c r="AP93" s="205"/>
      <c r="AQ93" s="206"/>
      <c r="AR93" s="206"/>
      <c r="AS93" s="206"/>
      <c r="AT93" s="206"/>
      <c r="AU93" s="206"/>
      <c r="AV93" s="206"/>
      <c r="AW93" s="211"/>
      <c r="AX93" s="205"/>
      <c r="AY93" s="205"/>
      <c r="AZ93" s="205"/>
      <c r="BA93" s="205"/>
      <c r="BB93" s="205"/>
      <c r="BC93" s="211"/>
      <c r="BD93" s="205"/>
      <c r="BE93" s="205"/>
      <c r="BF93" s="205"/>
      <c r="BG93" s="205"/>
      <c r="BH93" s="205"/>
      <c r="BI93" s="205"/>
      <c r="BJ93" s="206"/>
      <c r="BK93" s="211"/>
      <c r="BL93" s="205"/>
      <c r="BM93" s="206"/>
      <c r="BN93" s="211"/>
      <c r="BO93" s="205"/>
      <c r="BP93" s="205"/>
      <c r="BQ93" s="205"/>
      <c r="BR93" s="206"/>
      <c r="BS93" s="207"/>
      <c r="BT93" s="205"/>
      <c r="BU93" s="212"/>
      <c r="BV93" s="205"/>
      <c r="BW93" s="210"/>
      <c r="BX93" s="210"/>
      <c r="BY93" s="211"/>
      <c r="BZ93" s="212"/>
      <c r="CA93" s="205"/>
      <c r="CB93" s="206"/>
      <c r="CC93" s="206"/>
      <c r="CD93" s="207"/>
      <c r="CE93" s="298"/>
      <c r="CF93" s="208"/>
      <c r="CG93" s="209">
        <v>208</v>
      </c>
      <c r="CH93" s="86">
        <v>168</v>
      </c>
      <c r="CI93" s="99">
        <v>155</v>
      </c>
      <c r="CJ93" s="86">
        <v>163</v>
      </c>
      <c r="CK93" s="86">
        <v>175</v>
      </c>
      <c r="CL93" s="95">
        <v>149</v>
      </c>
      <c r="CM93" s="99">
        <v>149</v>
      </c>
      <c r="CN93" s="224"/>
      <c r="CO93" s="227"/>
      <c r="CP93" s="205"/>
      <c r="CQ93" s="207"/>
      <c r="CR93" s="214">
        <v>204</v>
      </c>
      <c r="CS93" s="205"/>
      <c r="CT93" s="215"/>
      <c r="CU93" s="213"/>
      <c r="CV93" s="214"/>
      <c r="CW93" s="205"/>
      <c r="CX93" s="205"/>
      <c r="CY93" s="205"/>
      <c r="CZ93" s="206"/>
      <c r="DA93" s="207"/>
      <c r="DB93" s="214"/>
      <c r="DC93" s="298"/>
      <c r="DD93" s="213"/>
      <c r="DE93" s="298"/>
      <c r="DF93" s="213"/>
      <c r="DG93" s="298"/>
      <c r="DH93" s="208"/>
      <c r="DI93" s="212"/>
      <c r="DJ93" s="214"/>
      <c r="DK93" s="205"/>
      <c r="DL93" s="206"/>
      <c r="DM93" s="207"/>
      <c r="DN93" s="214"/>
      <c r="DO93" s="214"/>
      <c r="DP93" s="214"/>
      <c r="DQ93" s="208"/>
      <c r="DR93" s="215"/>
      <c r="DS93" s="214"/>
      <c r="DT93" s="214"/>
      <c r="DU93" s="205"/>
      <c r="DV93" s="211"/>
      <c r="DW93" s="205"/>
      <c r="DX93" s="206"/>
      <c r="DY93" s="206"/>
      <c r="DZ93" s="206"/>
      <c r="EA93" s="206"/>
      <c r="EB93" s="206"/>
      <c r="EC93" s="206"/>
      <c r="ED93" s="206"/>
      <c r="EE93" s="206"/>
      <c r="EF93" s="206"/>
      <c r="EG93" s="206"/>
      <c r="EH93" s="211"/>
      <c r="EI93" s="33"/>
    </row>
    <row r="94" spans="1:139" s="29" customFormat="1" ht="12.75" customHeight="1" x14ac:dyDescent="0.3">
      <c r="A94" s="10">
        <v>4441</v>
      </c>
      <c r="B94" s="11" t="s">
        <v>406</v>
      </c>
      <c r="C94" s="492">
        <v>959</v>
      </c>
      <c r="D94" s="95">
        <v>130</v>
      </c>
      <c r="E94" s="63">
        <f t="shared" si="1"/>
        <v>0.13555787278415016</v>
      </c>
      <c r="F94" s="290"/>
      <c r="G94" s="207"/>
      <c r="H94" s="214"/>
      <c r="I94" s="205"/>
      <c r="J94" s="207"/>
      <c r="K94" s="205"/>
      <c r="L94" s="215"/>
      <c r="M94" s="213"/>
      <c r="N94" s="213"/>
      <c r="O94" s="214"/>
      <c r="P94" s="214"/>
      <c r="Q94" s="205"/>
      <c r="R94" s="210"/>
      <c r="S94" s="298"/>
      <c r="T94" s="207"/>
      <c r="U94" s="251"/>
      <c r="V94" s="211"/>
      <c r="W94" s="215"/>
      <c r="X94" s="206"/>
      <c r="Y94" s="206"/>
      <c r="Z94" s="206"/>
      <c r="AA94" s="206"/>
      <c r="AB94" s="206"/>
      <c r="AC94" s="205"/>
      <c r="AD94" s="205"/>
      <c r="AE94" s="211"/>
      <c r="AF94" s="205"/>
      <c r="AG94" s="205"/>
      <c r="AH94" s="205"/>
      <c r="AI94" s="251"/>
      <c r="AJ94" s="211"/>
      <c r="AK94" s="215"/>
      <c r="AL94" s="205"/>
      <c r="AM94" s="205"/>
      <c r="AN94" s="205"/>
      <c r="AO94" s="211"/>
      <c r="AP94" s="205"/>
      <c r="AQ94" s="206"/>
      <c r="AR94" s="206"/>
      <c r="AS94" s="206"/>
      <c r="AT94" s="206"/>
      <c r="AU94" s="206"/>
      <c r="AV94" s="206"/>
      <c r="AW94" s="211"/>
      <c r="AX94" s="205"/>
      <c r="AY94" s="205"/>
      <c r="AZ94" s="205"/>
      <c r="BA94" s="205"/>
      <c r="BB94" s="205"/>
      <c r="BC94" s="211"/>
      <c r="BD94" s="205"/>
      <c r="BE94" s="205"/>
      <c r="BF94" s="205"/>
      <c r="BG94" s="205"/>
      <c r="BH94" s="205"/>
      <c r="BI94" s="205"/>
      <c r="BJ94" s="206"/>
      <c r="BK94" s="211"/>
      <c r="BL94" s="205"/>
      <c r="BM94" s="206"/>
      <c r="BN94" s="211"/>
      <c r="BO94" s="205"/>
      <c r="BP94" s="205"/>
      <c r="BQ94" s="205"/>
      <c r="BR94" s="206"/>
      <c r="BS94" s="207"/>
      <c r="BT94" s="205"/>
      <c r="BU94" s="212"/>
      <c r="BV94" s="205"/>
      <c r="BW94" s="210"/>
      <c r="BX94" s="210"/>
      <c r="BY94" s="211"/>
      <c r="BZ94" s="212"/>
      <c r="CA94" s="205"/>
      <c r="CB94" s="206"/>
      <c r="CC94" s="206"/>
      <c r="CD94" s="207"/>
      <c r="CE94" s="298"/>
      <c r="CF94" s="208"/>
      <c r="CG94" s="204">
        <v>72</v>
      </c>
      <c r="CH94" s="86">
        <v>66</v>
      </c>
      <c r="CI94" s="99">
        <v>57</v>
      </c>
      <c r="CJ94" s="86">
        <v>62</v>
      </c>
      <c r="CK94" s="86">
        <v>58</v>
      </c>
      <c r="CL94" s="95">
        <v>55</v>
      </c>
      <c r="CM94" s="99">
        <v>66</v>
      </c>
      <c r="CN94" s="224"/>
      <c r="CO94" s="227"/>
      <c r="CP94" s="205"/>
      <c r="CQ94" s="207"/>
      <c r="CR94" s="214"/>
      <c r="CS94" s="205">
        <v>67</v>
      </c>
      <c r="CT94" s="222"/>
      <c r="CU94" s="398"/>
      <c r="CV94" s="291"/>
      <c r="CW94" s="218"/>
      <c r="CX94" s="218"/>
      <c r="CY94" s="218"/>
      <c r="CZ94" s="226"/>
      <c r="DA94" s="223"/>
      <c r="DB94" s="291"/>
      <c r="DC94" s="276"/>
      <c r="DD94" s="213"/>
      <c r="DE94" s="298"/>
      <c r="DF94" s="213"/>
      <c r="DG94" s="298"/>
      <c r="DH94" s="208"/>
      <c r="DI94" s="212"/>
      <c r="DJ94" s="214"/>
      <c r="DK94" s="205"/>
      <c r="DL94" s="206"/>
      <c r="DM94" s="207"/>
      <c r="DN94" s="214"/>
      <c r="DO94" s="214"/>
      <c r="DP94" s="214"/>
      <c r="DQ94" s="208"/>
      <c r="DR94" s="215"/>
      <c r="DS94" s="214"/>
      <c r="DT94" s="214"/>
      <c r="DU94" s="205"/>
      <c r="DV94" s="211"/>
      <c r="DW94" s="205"/>
      <c r="DX94" s="206"/>
      <c r="DY94" s="206"/>
      <c r="DZ94" s="206"/>
      <c r="EA94" s="206"/>
      <c r="EB94" s="206"/>
      <c r="EC94" s="206"/>
      <c r="ED94" s="206"/>
      <c r="EE94" s="206"/>
      <c r="EF94" s="206"/>
      <c r="EG94" s="206"/>
      <c r="EH94" s="211"/>
      <c r="EI94" s="33"/>
    </row>
    <row r="95" spans="1:139" s="29" customFormat="1" ht="13" x14ac:dyDescent="0.3">
      <c r="A95" s="10">
        <v>4442</v>
      </c>
      <c r="B95" s="11" t="s">
        <v>407</v>
      </c>
      <c r="C95" s="492">
        <v>1138</v>
      </c>
      <c r="D95" s="95">
        <v>175</v>
      </c>
      <c r="E95" s="63">
        <f t="shared" si="1"/>
        <v>0.15377855887521968</v>
      </c>
      <c r="F95" s="290"/>
      <c r="G95" s="207"/>
      <c r="H95" s="214"/>
      <c r="I95" s="205"/>
      <c r="J95" s="207"/>
      <c r="K95" s="205"/>
      <c r="L95" s="215"/>
      <c r="M95" s="213"/>
      <c r="N95" s="213"/>
      <c r="O95" s="214"/>
      <c r="P95" s="214"/>
      <c r="Q95" s="205"/>
      <c r="R95" s="210"/>
      <c r="S95" s="298"/>
      <c r="T95" s="207"/>
      <c r="U95" s="251"/>
      <c r="V95" s="211"/>
      <c r="W95" s="215"/>
      <c r="X95" s="206"/>
      <c r="Y95" s="206"/>
      <c r="Z95" s="206"/>
      <c r="AA95" s="206"/>
      <c r="AB95" s="206"/>
      <c r="AC95" s="205"/>
      <c r="AD95" s="205"/>
      <c r="AE95" s="211"/>
      <c r="AF95" s="205"/>
      <c r="AG95" s="205"/>
      <c r="AH95" s="205"/>
      <c r="AI95" s="251"/>
      <c r="AJ95" s="211"/>
      <c r="AK95" s="215"/>
      <c r="AL95" s="205"/>
      <c r="AM95" s="205"/>
      <c r="AN95" s="205"/>
      <c r="AO95" s="211"/>
      <c r="AP95" s="205"/>
      <c r="AQ95" s="206"/>
      <c r="AR95" s="206"/>
      <c r="AS95" s="206"/>
      <c r="AT95" s="206"/>
      <c r="AU95" s="206"/>
      <c r="AV95" s="206"/>
      <c r="AW95" s="211"/>
      <c r="AX95" s="205"/>
      <c r="AY95" s="205"/>
      <c r="AZ95" s="205"/>
      <c r="BA95" s="205"/>
      <c r="BB95" s="205"/>
      <c r="BC95" s="211"/>
      <c r="BD95" s="205"/>
      <c r="BE95" s="205"/>
      <c r="BF95" s="205"/>
      <c r="BG95" s="205"/>
      <c r="BH95" s="205"/>
      <c r="BI95" s="205"/>
      <c r="BJ95" s="206"/>
      <c r="BK95" s="211"/>
      <c r="BL95" s="205"/>
      <c r="BM95" s="206"/>
      <c r="BN95" s="211"/>
      <c r="BO95" s="205"/>
      <c r="BP95" s="205"/>
      <c r="BQ95" s="205"/>
      <c r="BR95" s="206"/>
      <c r="BS95" s="207"/>
      <c r="BT95" s="205"/>
      <c r="BU95" s="212"/>
      <c r="BV95" s="205"/>
      <c r="BW95" s="210"/>
      <c r="BX95" s="210"/>
      <c r="BY95" s="211"/>
      <c r="BZ95" s="212"/>
      <c r="CA95" s="205"/>
      <c r="CB95" s="206"/>
      <c r="CC95" s="206"/>
      <c r="CD95" s="207"/>
      <c r="CE95" s="298"/>
      <c r="CF95" s="208"/>
      <c r="CG95" s="204">
        <v>111</v>
      </c>
      <c r="CH95" s="224">
        <v>90</v>
      </c>
      <c r="CI95" s="227">
        <v>75</v>
      </c>
      <c r="CJ95" s="86">
        <v>79</v>
      </c>
      <c r="CK95" s="224">
        <v>95</v>
      </c>
      <c r="CL95" s="225">
        <v>85</v>
      </c>
      <c r="CM95" s="227">
        <v>87</v>
      </c>
      <c r="CN95" s="224"/>
      <c r="CO95" s="227"/>
      <c r="CP95" s="205"/>
      <c r="CQ95" s="207"/>
      <c r="CR95" s="214"/>
      <c r="CS95" s="205">
        <v>102</v>
      </c>
      <c r="CT95" s="115"/>
      <c r="CU95" s="153"/>
      <c r="CV95" s="147"/>
      <c r="CW95" s="86"/>
      <c r="CX95" s="86"/>
      <c r="CY95" s="86"/>
      <c r="CZ95" s="95"/>
      <c r="DA95" s="99"/>
      <c r="DB95" s="147"/>
      <c r="DC95" s="142"/>
      <c r="DD95" s="438"/>
      <c r="DE95" s="395"/>
      <c r="DF95" s="438"/>
      <c r="DG95" s="395"/>
      <c r="DH95" s="151"/>
      <c r="DI95" s="212"/>
      <c r="DJ95" s="214"/>
      <c r="DK95" s="205"/>
      <c r="DL95" s="206"/>
      <c r="DM95" s="207"/>
      <c r="DN95" s="214"/>
      <c r="DO95" s="214"/>
      <c r="DP95" s="214"/>
      <c r="DQ95" s="208"/>
      <c r="DR95" s="215"/>
      <c r="DS95" s="214"/>
      <c r="DT95" s="214"/>
      <c r="DU95" s="205"/>
      <c r="DV95" s="211"/>
      <c r="DW95" s="205"/>
      <c r="DX95" s="206"/>
      <c r="DY95" s="206"/>
      <c r="DZ95" s="206"/>
      <c r="EA95" s="206"/>
      <c r="EB95" s="206"/>
      <c r="EC95" s="206"/>
      <c r="ED95" s="206"/>
      <c r="EE95" s="206"/>
      <c r="EF95" s="206"/>
      <c r="EG95" s="206"/>
      <c r="EH95" s="211"/>
      <c r="EI95" s="33"/>
    </row>
    <row r="96" spans="1:139" s="29" customFormat="1" ht="12.75" customHeight="1" x14ac:dyDescent="0.3">
      <c r="A96" s="10">
        <v>4443</v>
      </c>
      <c r="B96" s="11" t="s">
        <v>408</v>
      </c>
      <c r="C96" s="492">
        <v>1068</v>
      </c>
      <c r="D96" s="95">
        <v>235</v>
      </c>
      <c r="E96" s="63">
        <f t="shared" si="1"/>
        <v>0.22003745318352061</v>
      </c>
      <c r="F96" s="290"/>
      <c r="G96" s="207"/>
      <c r="H96" s="214"/>
      <c r="I96" s="205"/>
      <c r="J96" s="207"/>
      <c r="K96" s="205"/>
      <c r="L96" s="215"/>
      <c r="M96" s="213"/>
      <c r="N96" s="213"/>
      <c r="O96" s="214"/>
      <c r="P96" s="214"/>
      <c r="Q96" s="205"/>
      <c r="R96" s="210"/>
      <c r="S96" s="298"/>
      <c r="T96" s="207"/>
      <c r="U96" s="251"/>
      <c r="V96" s="211"/>
      <c r="W96" s="215"/>
      <c r="X96" s="206"/>
      <c r="Y96" s="206"/>
      <c r="Z96" s="206"/>
      <c r="AA96" s="206"/>
      <c r="AB96" s="206"/>
      <c r="AC96" s="205"/>
      <c r="AD96" s="205"/>
      <c r="AE96" s="211"/>
      <c r="AF96" s="205"/>
      <c r="AG96" s="205"/>
      <c r="AH96" s="205"/>
      <c r="AI96" s="251"/>
      <c r="AJ96" s="211"/>
      <c r="AK96" s="215"/>
      <c r="AL96" s="205"/>
      <c r="AM96" s="205"/>
      <c r="AN96" s="205"/>
      <c r="AO96" s="211"/>
      <c r="AP96" s="205"/>
      <c r="AQ96" s="206"/>
      <c r="AR96" s="206"/>
      <c r="AS96" s="206"/>
      <c r="AT96" s="206"/>
      <c r="AU96" s="206"/>
      <c r="AV96" s="206"/>
      <c r="AW96" s="211"/>
      <c r="AX96" s="205"/>
      <c r="AY96" s="205"/>
      <c r="AZ96" s="205"/>
      <c r="BA96" s="205"/>
      <c r="BB96" s="205"/>
      <c r="BC96" s="211"/>
      <c r="BD96" s="205"/>
      <c r="BE96" s="205"/>
      <c r="BF96" s="205"/>
      <c r="BG96" s="205"/>
      <c r="BH96" s="205"/>
      <c r="BI96" s="205"/>
      <c r="BJ96" s="206"/>
      <c r="BK96" s="211"/>
      <c r="BL96" s="205"/>
      <c r="BM96" s="206"/>
      <c r="BN96" s="211"/>
      <c r="BO96" s="205"/>
      <c r="BP96" s="205"/>
      <c r="BQ96" s="205"/>
      <c r="BR96" s="206"/>
      <c r="BS96" s="207"/>
      <c r="BT96" s="205"/>
      <c r="BU96" s="212"/>
      <c r="BV96" s="205"/>
      <c r="BW96" s="210"/>
      <c r="BX96" s="210"/>
      <c r="BY96" s="211"/>
      <c r="BZ96" s="212"/>
      <c r="CA96" s="205"/>
      <c r="CB96" s="206"/>
      <c r="CC96" s="206"/>
      <c r="CD96" s="207"/>
      <c r="CE96" s="298"/>
      <c r="CF96" s="208"/>
      <c r="CG96" s="204">
        <v>162</v>
      </c>
      <c r="CH96" s="224">
        <v>106</v>
      </c>
      <c r="CI96" s="227">
        <v>116</v>
      </c>
      <c r="CJ96" s="224">
        <v>109</v>
      </c>
      <c r="CK96" s="224">
        <v>130</v>
      </c>
      <c r="CL96" s="225">
        <v>110</v>
      </c>
      <c r="CM96" s="227">
        <v>116</v>
      </c>
      <c r="CN96" s="205"/>
      <c r="CO96" s="207"/>
      <c r="CP96" s="224"/>
      <c r="CQ96" s="227"/>
      <c r="CR96" s="193"/>
      <c r="CS96" s="205">
        <v>154</v>
      </c>
      <c r="CT96" s="115"/>
      <c r="CU96" s="153"/>
      <c r="CV96" s="147"/>
      <c r="CW96" s="86"/>
      <c r="CX96" s="86"/>
      <c r="CY96" s="86"/>
      <c r="CZ96" s="95"/>
      <c r="DA96" s="99"/>
      <c r="DB96" s="147"/>
      <c r="DC96" s="142"/>
      <c r="DD96" s="438"/>
      <c r="DE96" s="395"/>
      <c r="DF96" s="438"/>
      <c r="DG96" s="395"/>
      <c r="DH96" s="151"/>
      <c r="DI96" s="212"/>
      <c r="DJ96" s="214"/>
      <c r="DK96" s="205"/>
      <c r="DL96" s="206"/>
      <c r="DM96" s="207"/>
      <c r="DN96" s="214"/>
      <c r="DO96" s="214"/>
      <c r="DP96" s="214"/>
      <c r="DQ96" s="208"/>
      <c r="DR96" s="215"/>
      <c r="DS96" s="214"/>
      <c r="DT96" s="214"/>
      <c r="DU96" s="205"/>
      <c r="DV96" s="211"/>
      <c r="DW96" s="205"/>
      <c r="DX96" s="206"/>
      <c r="DY96" s="206"/>
      <c r="DZ96" s="206"/>
      <c r="EA96" s="206"/>
      <c r="EB96" s="206"/>
      <c r="EC96" s="206"/>
      <c r="ED96" s="206"/>
      <c r="EE96" s="206"/>
      <c r="EF96" s="206"/>
      <c r="EG96" s="206"/>
      <c r="EH96" s="211"/>
      <c r="EI96" s="33"/>
    </row>
    <row r="97" spans="1:139" s="29" customFormat="1" ht="13" x14ac:dyDescent="0.3">
      <c r="A97" s="10">
        <v>4611</v>
      </c>
      <c r="B97" s="11" t="s">
        <v>409</v>
      </c>
      <c r="C97" s="492">
        <v>1313</v>
      </c>
      <c r="D97" s="95">
        <v>295</v>
      </c>
      <c r="E97" s="63">
        <f t="shared" si="1"/>
        <v>0.22467631378522468</v>
      </c>
      <c r="F97" s="290"/>
      <c r="G97" s="207"/>
      <c r="H97" s="214"/>
      <c r="I97" s="205"/>
      <c r="J97" s="207"/>
      <c r="K97" s="205"/>
      <c r="L97" s="215"/>
      <c r="M97" s="213"/>
      <c r="N97" s="213"/>
      <c r="O97" s="214"/>
      <c r="P97" s="214"/>
      <c r="Q97" s="205"/>
      <c r="R97" s="210"/>
      <c r="S97" s="298"/>
      <c r="T97" s="207"/>
      <c r="U97" s="251"/>
      <c r="V97" s="211"/>
      <c r="W97" s="215"/>
      <c r="X97" s="206"/>
      <c r="Y97" s="206"/>
      <c r="Z97" s="206"/>
      <c r="AA97" s="206"/>
      <c r="AB97" s="206"/>
      <c r="AC97" s="205"/>
      <c r="AD97" s="205"/>
      <c r="AE97" s="211"/>
      <c r="AF97" s="205"/>
      <c r="AG97" s="205"/>
      <c r="AH97" s="205"/>
      <c r="AI97" s="251"/>
      <c r="AJ97" s="211"/>
      <c r="AK97" s="215"/>
      <c r="AL97" s="205"/>
      <c r="AM97" s="205"/>
      <c r="AN97" s="205"/>
      <c r="AO97" s="211"/>
      <c r="AP97" s="205"/>
      <c r="AQ97" s="206"/>
      <c r="AR97" s="206"/>
      <c r="AS97" s="206"/>
      <c r="AT97" s="206"/>
      <c r="AU97" s="206"/>
      <c r="AV97" s="206"/>
      <c r="AW97" s="211"/>
      <c r="AX97" s="205"/>
      <c r="AY97" s="205"/>
      <c r="AZ97" s="205"/>
      <c r="BA97" s="205"/>
      <c r="BB97" s="205"/>
      <c r="BC97" s="211"/>
      <c r="BD97" s="205"/>
      <c r="BE97" s="205"/>
      <c r="BF97" s="205"/>
      <c r="BG97" s="205"/>
      <c r="BH97" s="205"/>
      <c r="BI97" s="205"/>
      <c r="BJ97" s="206"/>
      <c r="BK97" s="211"/>
      <c r="BL97" s="205"/>
      <c r="BM97" s="206"/>
      <c r="BN97" s="211"/>
      <c r="BO97" s="205"/>
      <c r="BP97" s="205"/>
      <c r="BQ97" s="205"/>
      <c r="BR97" s="206"/>
      <c r="BS97" s="207"/>
      <c r="BT97" s="205"/>
      <c r="BU97" s="212"/>
      <c r="BV97" s="205"/>
      <c r="BW97" s="210"/>
      <c r="BX97" s="210"/>
      <c r="BY97" s="211"/>
      <c r="BZ97" s="212"/>
      <c r="CA97" s="205"/>
      <c r="CB97" s="206"/>
      <c r="CC97" s="206"/>
      <c r="CD97" s="207"/>
      <c r="CE97" s="298"/>
      <c r="CF97" s="208"/>
      <c r="CG97" s="204"/>
      <c r="CH97" s="224"/>
      <c r="CI97" s="227"/>
      <c r="CJ97" s="224"/>
      <c r="CK97" s="224"/>
      <c r="CL97" s="225"/>
      <c r="CM97" s="227"/>
      <c r="CN97" s="205"/>
      <c r="CO97" s="207"/>
      <c r="CP97" s="224"/>
      <c r="CQ97" s="227"/>
      <c r="CR97" s="193"/>
      <c r="CS97" s="205"/>
      <c r="CT97" s="115">
        <v>135</v>
      </c>
      <c r="CU97" s="153">
        <v>136</v>
      </c>
      <c r="CV97" s="147">
        <v>187</v>
      </c>
      <c r="CW97" s="86">
        <v>102</v>
      </c>
      <c r="CX97" s="86">
        <v>114</v>
      </c>
      <c r="CY97" s="86">
        <v>188</v>
      </c>
      <c r="CZ97" s="95">
        <v>143</v>
      </c>
      <c r="DA97" s="99">
        <v>115</v>
      </c>
      <c r="DB97" s="150">
        <v>169</v>
      </c>
      <c r="DC97" s="395"/>
      <c r="DD97" s="153"/>
      <c r="DE97" s="142"/>
      <c r="DF97" s="438"/>
      <c r="DG97" s="395"/>
      <c r="DH97" s="151"/>
      <c r="DI97" s="212"/>
      <c r="DJ97" s="214"/>
      <c r="DK97" s="205"/>
      <c r="DL97" s="206"/>
      <c r="DM97" s="207"/>
      <c r="DN97" s="214"/>
      <c r="DO97" s="214"/>
      <c r="DP97" s="214"/>
      <c r="DQ97" s="208"/>
      <c r="DR97" s="215"/>
      <c r="DS97" s="214"/>
      <c r="DT97" s="214"/>
      <c r="DU97" s="205"/>
      <c r="DV97" s="211"/>
      <c r="DW97" s="205"/>
      <c r="DX97" s="206"/>
      <c r="DY97" s="206"/>
      <c r="DZ97" s="206"/>
      <c r="EA97" s="206"/>
      <c r="EB97" s="206"/>
      <c r="EC97" s="206"/>
      <c r="ED97" s="206"/>
      <c r="EE97" s="206"/>
      <c r="EF97" s="206"/>
      <c r="EG97" s="206"/>
      <c r="EH97" s="211"/>
      <c r="EI97" s="33"/>
    </row>
    <row r="98" spans="1:139" s="29" customFormat="1" ht="12.75" customHeight="1" x14ac:dyDescent="0.3">
      <c r="A98" s="10">
        <v>4612</v>
      </c>
      <c r="B98" s="11" t="s">
        <v>410</v>
      </c>
      <c r="C98" s="492">
        <v>580</v>
      </c>
      <c r="D98" s="95">
        <v>63</v>
      </c>
      <c r="E98" s="63">
        <f t="shared" si="1"/>
        <v>0.10862068965517241</v>
      </c>
      <c r="F98" s="290"/>
      <c r="G98" s="207"/>
      <c r="H98" s="214"/>
      <c r="I98" s="205"/>
      <c r="J98" s="207"/>
      <c r="K98" s="205"/>
      <c r="L98" s="215"/>
      <c r="M98" s="213"/>
      <c r="N98" s="213"/>
      <c r="O98" s="214"/>
      <c r="P98" s="214"/>
      <c r="Q98" s="205"/>
      <c r="R98" s="210"/>
      <c r="S98" s="298"/>
      <c r="T98" s="207"/>
      <c r="U98" s="251"/>
      <c r="V98" s="211"/>
      <c r="W98" s="215"/>
      <c r="X98" s="206"/>
      <c r="Y98" s="206"/>
      <c r="Z98" s="206"/>
      <c r="AA98" s="206"/>
      <c r="AB98" s="206"/>
      <c r="AC98" s="205"/>
      <c r="AD98" s="205"/>
      <c r="AE98" s="211"/>
      <c r="AF98" s="205"/>
      <c r="AG98" s="205"/>
      <c r="AH98" s="205"/>
      <c r="AI98" s="251"/>
      <c r="AJ98" s="211"/>
      <c r="AK98" s="215"/>
      <c r="AL98" s="205"/>
      <c r="AM98" s="205"/>
      <c r="AN98" s="205"/>
      <c r="AO98" s="211"/>
      <c r="AP98" s="205"/>
      <c r="AQ98" s="206"/>
      <c r="AR98" s="206"/>
      <c r="AS98" s="206"/>
      <c r="AT98" s="206"/>
      <c r="AU98" s="206"/>
      <c r="AV98" s="206"/>
      <c r="AW98" s="211"/>
      <c r="AX98" s="205"/>
      <c r="AY98" s="205"/>
      <c r="AZ98" s="205"/>
      <c r="BA98" s="205"/>
      <c r="BB98" s="205"/>
      <c r="BC98" s="211"/>
      <c r="BD98" s="205"/>
      <c r="BE98" s="205"/>
      <c r="BF98" s="205"/>
      <c r="BG98" s="205"/>
      <c r="BH98" s="205"/>
      <c r="BI98" s="205"/>
      <c r="BJ98" s="206"/>
      <c r="BK98" s="211"/>
      <c r="BL98" s="205"/>
      <c r="BM98" s="206"/>
      <c r="BN98" s="211"/>
      <c r="BO98" s="205"/>
      <c r="BP98" s="205"/>
      <c r="BQ98" s="205"/>
      <c r="BR98" s="206"/>
      <c r="BS98" s="207"/>
      <c r="BT98" s="205"/>
      <c r="BU98" s="212"/>
      <c r="BV98" s="205"/>
      <c r="BW98" s="210"/>
      <c r="BX98" s="210"/>
      <c r="BY98" s="211"/>
      <c r="BZ98" s="212"/>
      <c r="CA98" s="205"/>
      <c r="CB98" s="206"/>
      <c r="CC98" s="206"/>
      <c r="CD98" s="207"/>
      <c r="CE98" s="298"/>
      <c r="CF98" s="208"/>
      <c r="CG98" s="204"/>
      <c r="CH98" s="224"/>
      <c r="CI98" s="227"/>
      <c r="CJ98" s="224"/>
      <c r="CK98" s="224"/>
      <c r="CL98" s="225"/>
      <c r="CM98" s="227"/>
      <c r="CN98" s="205"/>
      <c r="CO98" s="207"/>
      <c r="CP98" s="224"/>
      <c r="CQ98" s="227"/>
      <c r="CR98" s="193"/>
      <c r="CS98" s="205"/>
      <c r="CT98" s="115">
        <v>31</v>
      </c>
      <c r="CU98" s="153">
        <v>27</v>
      </c>
      <c r="CV98" s="147">
        <v>42</v>
      </c>
      <c r="CW98" s="86">
        <v>20</v>
      </c>
      <c r="CX98" s="86">
        <v>25</v>
      </c>
      <c r="CY98" s="86">
        <v>28</v>
      </c>
      <c r="CZ98" s="95">
        <v>28</v>
      </c>
      <c r="DA98" s="99">
        <v>20</v>
      </c>
      <c r="DB98" s="150">
        <v>34</v>
      </c>
      <c r="DC98" s="395"/>
      <c r="DD98" s="153"/>
      <c r="DE98" s="142"/>
      <c r="DF98" s="438"/>
      <c r="DG98" s="395"/>
      <c r="DH98" s="151"/>
      <c r="DI98" s="212"/>
      <c r="DJ98" s="214"/>
      <c r="DK98" s="205"/>
      <c r="DL98" s="206"/>
      <c r="DM98" s="207"/>
      <c r="DN98" s="214"/>
      <c r="DO98" s="214"/>
      <c r="DP98" s="214"/>
      <c r="DQ98" s="208"/>
      <c r="DR98" s="215"/>
      <c r="DS98" s="214"/>
      <c r="DT98" s="214"/>
      <c r="DU98" s="205"/>
      <c r="DV98" s="211"/>
      <c r="DW98" s="205"/>
      <c r="DX98" s="206"/>
      <c r="DY98" s="206"/>
      <c r="DZ98" s="206"/>
      <c r="EA98" s="206"/>
      <c r="EB98" s="206"/>
      <c r="EC98" s="206"/>
      <c r="ED98" s="206"/>
      <c r="EE98" s="206"/>
      <c r="EF98" s="206"/>
      <c r="EG98" s="206"/>
      <c r="EH98" s="211"/>
      <c r="EI98" s="33"/>
    </row>
    <row r="99" spans="1:139" s="29" customFormat="1" ht="13" x14ac:dyDescent="0.3">
      <c r="A99" s="10">
        <v>4621</v>
      </c>
      <c r="B99" s="11" t="s">
        <v>411</v>
      </c>
      <c r="C99" s="492">
        <v>949</v>
      </c>
      <c r="D99" s="95">
        <v>235</v>
      </c>
      <c r="E99" s="63">
        <f t="shared" si="1"/>
        <v>0.2476290832455216</v>
      </c>
      <c r="F99" s="290"/>
      <c r="G99" s="207"/>
      <c r="H99" s="214"/>
      <c r="I99" s="205"/>
      <c r="J99" s="207"/>
      <c r="K99" s="205"/>
      <c r="L99" s="215"/>
      <c r="M99" s="213"/>
      <c r="N99" s="213"/>
      <c r="O99" s="214"/>
      <c r="P99" s="214"/>
      <c r="Q99" s="205"/>
      <c r="R99" s="210"/>
      <c r="S99" s="298"/>
      <c r="T99" s="207"/>
      <c r="U99" s="251"/>
      <c r="V99" s="211"/>
      <c r="W99" s="215"/>
      <c r="X99" s="206"/>
      <c r="Y99" s="206"/>
      <c r="Z99" s="206"/>
      <c r="AA99" s="206"/>
      <c r="AB99" s="206"/>
      <c r="AC99" s="205"/>
      <c r="AD99" s="205"/>
      <c r="AE99" s="211"/>
      <c r="AF99" s="205"/>
      <c r="AG99" s="205"/>
      <c r="AH99" s="205"/>
      <c r="AI99" s="251"/>
      <c r="AJ99" s="211"/>
      <c r="AK99" s="215"/>
      <c r="AL99" s="205"/>
      <c r="AM99" s="205"/>
      <c r="AN99" s="205"/>
      <c r="AO99" s="211"/>
      <c r="AP99" s="205"/>
      <c r="AQ99" s="206"/>
      <c r="AR99" s="206"/>
      <c r="AS99" s="206"/>
      <c r="AT99" s="206"/>
      <c r="AU99" s="206"/>
      <c r="AV99" s="206"/>
      <c r="AW99" s="211"/>
      <c r="AX99" s="205"/>
      <c r="AY99" s="205"/>
      <c r="AZ99" s="205"/>
      <c r="BA99" s="205"/>
      <c r="BB99" s="205"/>
      <c r="BC99" s="211"/>
      <c r="BD99" s="205"/>
      <c r="BE99" s="205"/>
      <c r="BF99" s="205"/>
      <c r="BG99" s="205"/>
      <c r="BH99" s="205"/>
      <c r="BI99" s="205"/>
      <c r="BJ99" s="206"/>
      <c r="BK99" s="211"/>
      <c r="BL99" s="205"/>
      <c r="BM99" s="206"/>
      <c r="BN99" s="211"/>
      <c r="BO99" s="205"/>
      <c r="BP99" s="205"/>
      <c r="BQ99" s="205"/>
      <c r="BR99" s="206"/>
      <c r="BS99" s="207"/>
      <c r="BT99" s="205"/>
      <c r="BU99" s="212"/>
      <c r="BV99" s="205"/>
      <c r="BW99" s="210"/>
      <c r="BX99" s="210"/>
      <c r="BY99" s="211"/>
      <c r="BZ99" s="212"/>
      <c r="CA99" s="205"/>
      <c r="CB99" s="206"/>
      <c r="CC99" s="206"/>
      <c r="CD99" s="207"/>
      <c r="CE99" s="298"/>
      <c r="CF99" s="208"/>
      <c r="CG99" s="204"/>
      <c r="CH99" s="224"/>
      <c r="CI99" s="227"/>
      <c r="CJ99" s="224"/>
      <c r="CK99" s="224"/>
      <c r="CL99" s="225"/>
      <c r="CM99" s="227"/>
      <c r="CN99" s="205"/>
      <c r="CO99" s="207"/>
      <c r="CP99" s="205"/>
      <c r="CQ99" s="207"/>
      <c r="CR99" s="214"/>
      <c r="CS99" s="224"/>
      <c r="CT99" s="115">
        <v>124</v>
      </c>
      <c r="CU99" s="153">
        <v>99</v>
      </c>
      <c r="CV99" s="147">
        <v>173</v>
      </c>
      <c r="CW99" s="86">
        <v>90</v>
      </c>
      <c r="CX99" s="86">
        <v>84</v>
      </c>
      <c r="CY99" s="86">
        <v>159</v>
      </c>
      <c r="CZ99" s="95">
        <v>107</v>
      </c>
      <c r="DA99" s="99">
        <v>98</v>
      </c>
      <c r="DB99" s="150"/>
      <c r="DC99" s="395">
        <v>149</v>
      </c>
      <c r="DD99" s="438">
        <v>83</v>
      </c>
      <c r="DE99" s="395"/>
      <c r="DF99" s="153"/>
      <c r="DG99" s="142"/>
      <c r="DH99" s="151"/>
      <c r="DI99" s="212"/>
      <c r="DJ99" s="214"/>
      <c r="DK99" s="205"/>
      <c r="DL99" s="206"/>
      <c r="DM99" s="207"/>
      <c r="DN99" s="214"/>
      <c r="DO99" s="214"/>
      <c r="DP99" s="214"/>
      <c r="DQ99" s="208"/>
      <c r="DR99" s="215"/>
      <c r="DS99" s="214"/>
      <c r="DT99" s="214"/>
      <c r="DU99" s="205"/>
      <c r="DV99" s="211"/>
      <c r="DW99" s="205"/>
      <c r="DX99" s="206"/>
      <c r="DY99" s="206"/>
      <c r="DZ99" s="206"/>
      <c r="EA99" s="206"/>
      <c r="EB99" s="206"/>
      <c r="EC99" s="206"/>
      <c r="ED99" s="206"/>
      <c r="EE99" s="206"/>
      <c r="EF99" s="206"/>
      <c r="EG99" s="206"/>
      <c r="EH99" s="211"/>
      <c r="EI99" s="33"/>
    </row>
    <row r="100" spans="1:139" s="29" customFormat="1" ht="12.75" customHeight="1" x14ac:dyDescent="0.3">
      <c r="A100" s="10">
        <v>4622</v>
      </c>
      <c r="B100" s="11" t="s">
        <v>412</v>
      </c>
      <c r="C100" s="492">
        <v>555</v>
      </c>
      <c r="D100" s="95">
        <v>157</v>
      </c>
      <c r="E100" s="63">
        <f t="shared" si="1"/>
        <v>0.28288288288288288</v>
      </c>
      <c r="F100" s="290"/>
      <c r="G100" s="207"/>
      <c r="H100" s="214"/>
      <c r="I100" s="205"/>
      <c r="J100" s="207"/>
      <c r="K100" s="205"/>
      <c r="L100" s="215"/>
      <c r="M100" s="213"/>
      <c r="N100" s="213"/>
      <c r="O100" s="214"/>
      <c r="P100" s="214"/>
      <c r="Q100" s="205"/>
      <c r="R100" s="210"/>
      <c r="S100" s="298"/>
      <c r="T100" s="207"/>
      <c r="U100" s="251"/>
      <c r="V100" s="211"/>
      <c r="W100" s="215"/>
      <c r="X100" s="206"/>
      <c r="Y100" s="206"/>
      <c r="Z100" s="206"/>
      <c r="AA100" s="206"/>
      <c r="AB100" s="206"/>
      <c r="AC100" s="205"/>
      <c r="AD100" s="205"/>
      <c r="AE100" s="211"/>
      <c r="AF100" s="205"/>
      <c r="AG100" s="205"/>
      <c r="AH100" s="205"/>
      <c r="AI100" s="251"/>
      <c r="AJ100" s="211"/>
      <c r="AK100" s="215"/>
      <c r="AL100" s="205"/>
      <c r="AM100" s="205"/>
      <c r="AN100" s="205"/>
      <c r="AO100" s="211"/>
      <c r="AP100" s="205"/>
      <c r="AQ100" s="206"/>
      <c r="AR100" s="206"/>
      <c r="AS100" s="206"/>
      <c r="AT100" s="206"/>
      <c r="AU100" s="206"/>
      <c r="AV100" s="206"/>
      <c r="AW100" s="211"/>
      <c r="AX100" s="205"/>
      <c r="AY100" s="205"/>
      <c r="AZ100" s="205"/>
      <c r="BA100" s="205"/>
      <c r="BB100" s="205"/>
      <c r="BC100" s="211"/>
      <c r="BD100" s="205"/>
      <c r="BE100" s="205"/>
      <c r="BF100" s="205"/>
      <c r="BG100" s="205"/>
      <c r="BH100" s="205"/>
      <c r="BI100" s="205"/>
      <c r="BJ100" s="206"/>
      <c r="BK100" s="211"/>
      <c r="BL100" s="205"/>
      <c r="BM100" s="206"/>
      <c r="BN100" s="211"/>
      <c r="BO100" s="205"/>
      <c r="BP100" s="205"/>
      <c r="BQ100" s="205"/>
      <c r="BR100" s="206"/>
      <c r="BS100" s="207"/>
      <c r="BT100" s="205"/>
      <c r="BU100" s="212"/>
      <c r="BV100" s="205"/>
      <c r="BW100" s="210"/>
      <c r="BX100" s="210"/>
      <c r="BY100" s="211"/>
      <c r="BZ100" s="212"/>
      <c r="CA100" s="205"/>
      <c r="CB100" s="206"/>
      <c r="CC100" s="206"/>
      <c r="CD100" s="207"/>
      <c r="CE100" s="298"/>
      <c r="CF100" s="208"/>
      <c r="CG100" s="204"/>
      <c r="CH100" s="224"/>
      <c r="CI100" s="227"/>
      <c r="CJ100" s="224"/>
      <c r="CK100" s="224"/>
      <c r="CL100" s="225"/>
      <c r="CM100" s="227"/>
      <c r="CN100" s="205"/>
      <c r="CO100" s="207"/>
      <c r="CP100" s="205"/>
      <c r="CQ100" s="207"/>
      <c r="CR100" s="214"/>
      <c r="CS100" s="224"/>
      <c r="CT100" s="115">
        <v>61</v>
      </c>
      <c r="CU100" s="153">
        <v>75</v>
      </c>
      <c r="CV100" s="147">
        <v>96</v>
      </c>
      <c r="CW100" s="86">
        <v>51</v>
      </c>
      <c r="CX100" s="86">
        <v>44</v>
      </c>
      <c r="CY100" s="86">
        <v>111</v>
      </c>
      <c r="CZ100" s="95">
        <v>81</v>
      </c>
      <c r="DA100" s="99">
        <v>77</v>
      </c>
      <c r="DB100" s="150"/>
      <c r="DC100" s="395">
        <v>113</v>
      </c>
      <c r="DD100" s="438">
        <v>38</v>
      </c>
      <c r="DE100" s="395"/>
      <c r="DF100" s="153"/>
      <c r="DG100" s="142"/>
      <c r="DH100" s="151"/>
      <c r="DI100" s="212"/>
      <c r="DJ100" s="214"/>
      <c r="DK100" s="205"/>
      <c r="DL100" s="206"/>
      <c r="DM100" s="207"/>
      <c r="DN100" s="214"/>
      <c r="DO100" s="214"/>
      <c r="DP100" s="214"/>
      <c r="DQ100" s="208"/>
      <c r="DR100" s="215"/>
      <c r="DS100" s="214"/>
      <c r="DT100" s="214"/>
      <c r="DU100" s="205"/>
      <c r="DV100" s="211"/>
      <c r="DW100" s="205"/>
      <c r="DX100" s="206"/>
      <c r="DY100" s="206"/>
      <c r="DZ100" s="206"/>
      <c r="EA100" s="206"/>
      <c r="EB100" s="206"/>
      <c r="EC100" s="206"/>
      <c r="ED100" s="206"/>
      <c r="EE100" s="206"/>
      <c r="EF100" s="206"/>
      <c r="EG100" s="206"/>
      <c r="EH100" s="211"/>
      <c r="EI100" s="33"/>
    </row>
    <row r="101" spans="1:139" s="29" customFormat="1" ht="13" x14ac:dyDescent="0.3">
      <c r="A101" s="10">
        <v>4631</v>
      </c>
      <c r="B101" s="11" t="s">
        <v>413</v>
      </c>
      <c r="C101" s="492">
        <v>1165</v>
      </c>
      <c r="D101" s="95">
        <v>254</v>
      </c>
      <c r="E101" s="63">
        <f t="shared" si="1"/>
        <v>0.21802575107296138</v>
      </c>
      <c r="F101" s="290"/>
      <c r="G101" s="207"/>
      <c r="H101" s="214"/>
      <c r="I101" s="205"/>
      <c r="J101" s="207"/>
      <c r="K101" s="205"/>
      <c r="L101" s="215"/>
      <c r="M101" s="213"/>
      <c r="N101" s="213"/>
      <c r="O101" s="214"/>
      <c r="P101" s="214"/>
      <c r="Q101" s="205"/>
      <c r="R101" s="210"/>
      <c r="S101" s="298"/>
      <c r="T101" s="207"/>
      <c r="U101" s="251"/>
      <c r="V101" s="211"/>
      <c r="W101" s="215"/>
      <c r="X101" s="206"/>
      <c r="Y101" s="206"/>
      <c r="Z101" s="206"/>
      <c r="AA101" s="206"/>
      <c r="AB101" s="206"/>
      <c r="AC101" s="205"/>
      <c r="AD101" s="205"/>
      <c r="AE101" s="211"/>
      <c r="AF101" s="205"/>
      <c r="AG101" s="205"/>
      <c r="AH101" s="205"/>
      <c r="AI101" s="251"/>
      <c r="AJ101" s="211"/>
      <c r="AK101" s="215"/>
      <c r="AL101" s="205"/>
      <c r="AM101" s="205"/>
      <c r="AN101" s="205"/>
      <c r="AO101" s="211"/>
      <c r="AP101" s="205"/>
      <c r="AQ101" s="206"/>
      <c r="AR101" s="206"/>
      <c r="AS101" s="206"/>
      <c r="AT101" s="206"/>
      <c r="AU101" s="206"/>
      <c r="AV101" s="206"/>
      <c r="AW101" s="211"/>
      <c r="AX101" s="205"/>
      <c r="AY101" s="205"/>
      <c r="AZ101" s="205"/>
      <c r="BA101" s="205"/>
      <c r="BB101" s="205"/>
      <c r="BC101" s="211"/>
      <c r="BD101" s="205"/>
      <c r="BE101" s="205"/>
      <c r="BF101" s="205"/>
      <c r="BG101" s="205"/>
      <c r="BH101" s="205"/>
      <c r="BI101" s="205"/>
      <c r="BJ101" s="206"/>
      <c r="BK101" s="211"/>
      <c r="BL101" s="205"/>
      <c r="BM101" s="206"/>
      <c r="BN101" s="211"/>
      <c r="BO101" s="205"/>
      <c r="BP101" s="205"/>
      <c r="BQ101" s="205"/>
      <c r="BR101" s="206"/>
      <c r="BS101" s="207"/>
      <c r="BT101" s="205"/>
      <c r="BU101" s="212"/>
      <c r="BV101" s="205"/>
      <c r="BW101" s="210"/>
      <c r="BX101" s="210"/>
      <c r="BY101" s="211"/>
      <c r="BZ101" s="212"/>
      <c r="CA101" s="205"/>
      <c r="CB101" s="206"/>
      <c r="CC101" s="206"/>
      <c r="CD101" s="207"/>
      <c r="CE101" s="298"/>
      <c r="CF101" s="208"/>
      <c r="CG101" s="204"/>
      <c r="CH101" s="224"/>
      <c r="CI101" s="227"/>
      <c r="CJ101" s="224"/>
      <c r="CK101" s="224"/>
      <c r="CL101" s="225"/>
      <c r="CM101" s="227"/>
      <c r="CN101" s="205"/>
      <c r="CO101" s="207"/>
      <c r="CP101" s="205"/>
      <c r="CQ101" s="207"/>
      <c r="CR101" s="214"/>
      <c r="CS101" s="224"/>
      <c r="CT101" s="115">
        <v>133</v>
      </c>
      <c r="CU101" s="153">
        <v>103</v>
      </c>
      <c r="CV101" s="147">
        <v>192</v>
      </c>
      <c r="CW101" s="86">
        <v>93</v>
      </c>
      <c r="CX101" s="86">
        <v>99</v>
      </c>
      <c r="CY101" s="86">
        <v>154</v>
      </c>
      <c r="CZ101" s="95">
        <v>132</v>
      </c>
      <c r="DA101" s="99">
        <v>116</v>
      </c>
      <c r="DB101" s="150"/>
      <c r="DC101" s="395"/>
      <c r="DD101" s="438"/>
      <c r="DE101" s="395">
        <v>122</v>
      </c>
      <c r="DF101" s="438">
        <v>106</v>
      </c>
      <c r="DG101" s="395"/>
      <c r="DH101" s="114"/>
      <c r="DI101" s="212"/>
      <c r="DJ101" s="214"/>
      <c r="DK101" s="205"/>
      <c r="DL101" s="206"/>
      <c r="DM101" s="207"/>
      <c r="DN101" s="214"/>
      <c r="DO101" s="214"/>
      <c r="DP101" s="214"/>
      <c r="DQ101" s="208"/>
      <c r="DR101" s="215"/>
      <c r="DS101" s="214"/>
      <c r="DT101" s="214"/>
      <c r="DU101" s="205"/>
      <c r="DV101" s="211"/>
      <c r="DW101" s="205"/>
      <c r="DX101" s="206"/>
      <c r="DY101" s="206"/>
      <c r="DZ101" s="206"/>
      <c r="EA101" s="206"/>
      <c r="EB101" s="206"/>
      <c r="EC101" s="206"/>
      <c r="ED101" s="206"/>
      <c r="EE101" s="206"/>
      <c r="EF101" s="206"/>
      <c r="EG101" s="206"/>
      <c r="EH101" s="211"/>
      <c r="EI101" s="33"/>
    </row>
    <row r="102" spans="1:139" s="29" customFormat="1" ht="12.75" customHeight="1" x14ac:dyDescent="0.3">
      <c r="A102" s="10">
        <v>4632</v>
      </c>
      <c r="B102" s="11" t="s">
        <v>414</v>
      </c>
      <c r="C102" s="492">
        <v>782</v>
      </c>
      <c r="D102" s="95">
        <v>234</v>
      </c>
      <c r="E102" s="63">
        <f t="shared" si="1"/>
        <v>0.29923273657289001</v>
      </c>
      <c r="F102" s="290"/>
      <c r="G102" s="207"/>
      <c r="H102" s="214"/>
      <c r="I102" s="205"/>
      <c r="J102" s="207"/>
      <c r="K102" s="205"/>
      <c r="L102" s="215"/>
      <c r="M102" s="213"/>
      <c r="N102" s="213"/>
      <c r="O102" s="214"/>
      <c r="P102" s="214"/>
      <c r="Q102" s="205"/>
      <c r="R102" s="210"/>
      <c r="S102" s="298"/>
      <c r="T102" s="207"/>
      <c r="U102" s="251"/>
      <c r="V102" s="211"/>
      <c r="W102" s="215"/>
      <c r="X102" s="206"/>
      <c r="Y102" s="206"/>
      <c r="Z102" s="206"/>
      <c r="AA102" s="206"/>
      <c r="AB102" s="206"/>
      <c r="AC102" s="205"/>
      <c r="AD102" s="205"/>
      <c r="AE102" s="211"/>
      <c r="AF102" s="205"/>
      <c r="AG102" s="205"/>
      <c r="AH102" s="205"/>
      <c r="AI102" s="251"/>
      <c r="AJ102" s="211"/>
      <c r="AK102" s="215"/>
      <c r="AL102" s="205"/>
      <c r="AM102" s="205"/>
      <c r="AN102" s="205"/>
      <c r="AO102" s="211"/>
      <c r="AP102" s="205"/>
      <c r="AQ102" s="206"/>
      <c r="AR102" s="206"/>
      <c r="AS102" s="206"/>
      <c r="AT102" s="206"/>
      <c r="AU102" s="206"/>
      <c r="AV102" s="206"/>
      <c r="AW102" s="211"/>
      <c r="AX102" s="205"/>
      <c r="AY102" s="205"/>
      <c r="AZ102" s="205"/>
      <c r="BA102" s="205"/>
      <c r="BB102" s="205"/>
      <c r="BC102" s="211"/>
      <c r="BD102" s="205"/>
      <c r="BE102" s="205"/>
      <c r="BF102" s="205"/>
      <c r="BG102" s="205"/>
      <c r="BH102" s="205"/>
      <c r="BI102" s="205"/>
      <c r="BJ102" s="206"/>
      <c r="BK102" s="211"/>
      <c r="BL102" s="205"/>
      <c r="BM102" s="206"/>
      <c r="BN102" s="211"/>
      <c r="BO102" s="205"/>
      <c r="BP102" s="205"/>
      <c r="BQ102" s="205"/>
      <c r="BR102" s="206"/>
      <c r="BS102" s="207"/>
      <c r="BT102" s="205"/>
      <c r="BU102" s="212"/>
      <c r="BV102" s="205"/>
      <c r="BW102" s="210"/>
      <c r="BX102" s="210"/>
      <c r="BY102" s="211"/>
      <c r="BZ102" s="212"/>
      <c r="CA102" s="205"/>
      <c r="CB102" s="206"/>
      <c r="CC102" s="206"/>
      <c r="CD102" s="207"/>
      <c r="CE102" s="298"/>
      <c r="CF102" s="208"/>
      <c r="CG102" s="204"/>
      <c r="CH102" s="224"/>
      <c r="CI102" s="227"/>
      <c r="CJ102" s="224"/>
      <c r="CK102" s="224"/>
      <c r="CL102" s="225"/>
      <c r="CM102" s="227"/>
      <c r="CN102" s="205"/>
      <c r="CO102" s="207"/>
      <c r="CP102" s="205"/>
      <c r="CQ102" s="207"/>
      <c r="CR102" s="214"/>
      <c r="CS102" s="224"/>
      <c r="CT102" s="115">
        <v>120</v>
      </c>
      <c r="CU102" s="153">
        <v>97</v>
      </c>
      <c r="CV102" s="147">
        <v>173</v>
      </c>
      <c r="CW102" s="86">
        <v>92</v>
      </c>
      <c r="CX102" s="86">
        <v>94</v>
      </c>
      <c r="CY102" s="86">
        <v>149</v>
      </c>
      <c r="CZ102" s="95">
        <v>126</v>
      </c>
      <c r="DA102" s="99">
        <v>105</v>
      </c>
      <c r="DB102" s="150"/>
      <c r="DC102" s="395"/>
      <c r="DD102" s="438"/>
      <c r="DE102" s="395">
        <v>120</v>
      </c>
      <c r="DF102" s="438">
        <v>93</v>
      </c>
      <c r="DG102" s="395"/>
      <c r="DH102" s="114"/>
      <c r="DI102" s="209"/>
      <c r="DJ102" s="291"/>
      <c r="DK102" s="218"/>
      <c r="DL102" s="226"/>
      <c r="DM102" s="223"/>
      <c r="DN102" s="291"/>
      <c r="DO102" s="214"/>
      <c r="DP102" s="214"/>
      <c r="DQ102" s="208"/>
      <c r="DR102" s="215"/>
      <c r="DS102" s="214"/>
      <c r="DT102" s="214"/>
      <c r="DU102" s="205"/>
      <c r="DV102" s="211"/>
      <c r="DW102" s="205"/>
      <c r="DX102" s="206"/>
      <c r="DY102" s="206"/>
      <c r="DZ102" s="206"/>
      <c r="EA102" s="206"/>
      <c r="EB102" s="206"/>
      <c r="EC102" s="206"/>
      <c r="ED102" s="206"/>
      <c r="EE102" s="206"/>
      <c r="EF102" s="206"/>
      <c r="EG102" s="206"/>
      <c r="EH102" s="211"/>
      <c r="EI102" s="33"/>
    </row>
    <row r="103" spans="1:139" s="29" customFormat="1" ht="13" x14ac:dyDescent="0.3">
      <c r="A103" s="10">
        <v>4641</v>
      </c>
      <c r="B103" s="11" t="s">
        <v>415</v>
      </c>
      <c r="C103" s="492">
        <v>817</v>
      </c>
      <c r="D103" s="95">
        <v>270</v>
      </c>
      <c r="E103" s="63">
        <f t="shared" si="1"/>
        <v>0.33047735618115054</v>
      </c>
      <c r="F103" s="290"/>
      <c r="G103" s="207"/>
      <c r="H103" s="214"/>
      <c r="I103" s="205"/>
      <c r="J103" s="207"/>
      <c r="K103" s="205"/>
      <c r="L103" s="215"/>
      <c r="M103" s="213"/>
      <c r="N103" s="213"/>
      <c r="O103" s="214"/>
      <c r="P103" s="214"/>
      <c r="Q103" s="205"/>
      <c r="R103" s="210"/>
      <c r="S103" s="298"/>
      <c r="T103" s="207"/>
      <c r="U103" s="251"/>
      <c r="V103" s="211"/>
      <c r="W103" s="215"/>
      <c r="X103" s="206"/>
      <c r="Y103" s="206"/>
      <c r="Z103" s="206"/>
      <c r="AA103" s="206"/>
      <c r="AB103" s="206"/>
      <c r="AC103" s="205"/>
      <c r="AD103" s="205"/>
      <c r="AE103" s="211"/>
      <c r="AF103" s="205"/>
      <c r="AG103" s="205"/>
      <c r="AH103" s="205"/>
      <c r="AI103" s="251"/>
      <c r="AJ103" s="211"/>
      <c r="AK103" s="215"/>
      <c r="AL103" s="205"/>
      <c r="AM103" s="205"/>
      <c r="AN103" s="205"/>
      <c r="AO103" s="211"/>
      <c r="AP103" s="205"/>
      <c r="AQ103" s="206"/>
      <c r="AR103" s="206"/>
      <c r="AS103" s="206"/>
      <c r="AT103" s="206"/>
      <c r="AU103" s="206"/>
      <c r="AV103" s="206"/>
      <c r="AW103" s="211"/>
      <c r="AX103" s="205"/>
      <c r="AY103" s="205"/>
      <c r="AZ103" s="205"/>
      <c r="BA103" s="205"/>
      <c r="BB103" s="205"/>
      <c r="BC103" s="211"/>
      <c r="BD103" s="205"/>
      <c r="BE103" s="205"/>
      <c r="BF103" s="205"/>
      <c r="BG103" s="205"/>
      <c r="BH103" s="205"/>
      <c r="BI103" s="205"/>
      <c r="BJ103" s="206"/>
      <c r="BK103" s="211"/>
      <c r="BL103" s="205"/>
      <c r="BM103" s="206"/>
      <c r="BN103" s="211"/>
      <c r="BO103" s="205"/>
      <c r="BP103" s="205"/>
      <c r="BQ103" s="205"/>
      <c r="BR103" s="206"/>
      <c r="BS103" s="207"/>
      <c r="BT103" s="205"/>
      <c r="BU103" s="212"/>
      <c r="BV103" s="205"/>
      <c r="BW103" s="210"/>
      <c r="BX103" s="210"/>
      <c r="BY103" s="211"/>
      <c r="BZ103" s="212"/>
      <c r="CA103" s="205"/>
      <c r="CB103" s="206"/>
      <c r="CC103" s="206"/>
      <c r="CD103" s="207"/>
      <c r="CE103" s="298"/>
      <c r="CF103" s="208"/>
      <c r="CG103" s="204"/>
      <c r="CH103" s="224"/>
      <c r="CI103" s="227"/>
      <c r="CJ103" s="224"/>
      <c r="CK103" s="224"/>
      <c r="CL103" s="225"/>
      <c r="CM103" s="227"/>
      <c r="CN103" s="205"/>
      <c r="CO103" s="207"/>
      <c r="CP103" s="205"/>
      <c r="CQ103" s="207"/>
      <c r="CR103" s="214"/>
      <c r="CS103" s="205"/>
      <c r="CT103" s="215">
        <v>142</v>
      </c>
      <c r="CU103" s="213">
        <v>108</v>
      </c>
      <c r="CV103" s="214">
        <v>197</v>
      </c>
      <c r="CW103" s="205">
        <v>105</v>
      </c>
      <c r="CX103" s="205">
        <v>138</v>
      </c>
      <c r="CY103" s="205">
        <v>186</v>
      </c>
      <c r="CZ103" s="206">
        <v>113</v>
      </c>
      <c r="DA103" s="207">
        <v>127</v>
      </c>
      <c r="DB103" s="214"/>
      <c r="DC103" s="298"/>
      <c r="DD103" s="213"/>
      <c r="DE103" s="298"/>
      <c r="DF103" s="213"/>
      <c r="DG103" s="298">
        <v>157</v>
      </c>
      <c r="DH103" s="208">
        <v>95</v>
      </c>
      <c r="DI103" s="146"/>
      <c r="DJ103" s="147"/>
      <c r="DK103" s="86"/>
      <c r="DL103" s="95"/>
      <c r="DM103" s="99"/>
      <c r="DN103" s="147"/>
      <c r="DO103" s="150"/>
      <c r="DP103" s="150"/>
      <c r="DQ103" s="151"/>
      <c r="DR103" s="143"/>
      <c r="DS103" s="150"/>
      <c r="DT103" s="214"/>
      <c r="DU103" s="205"/>
      <c r="DV103" s="211"/>
      <c r="DW103" s="205"/>
      <c r="DX103" s="206"/>
      <c r="DY103" s="206"/>
      <c r="DZ103" s="206"/>
      <c r="EA103" s="206"/>
      <c r="EB103" s="206"/>
      <c r="EC103" s="206"/>
      <c r="ED103" s="206"/>
      <c r="EE103" s="206"/>
      <c r="EF103" s="206"/>
      <c r="EG103" s="206"/>
      <c r="EH103" s="211"/>
      <c r="EI103" s="33"/>
    </row>
    <row r="104" spans="1:139" s="29" customFormat="1" ht="12.75" customHeight="1" x14ac:dyDescent="0.3">
      <c r="A104" s="10">
        <v>4642</v>
      </c>
      <c r="B104" s="11" t="s">
        <v>416</v>
      </c>
      <c r="C104" s="492">
        <v>1088</v>
      </c>
      <c r="D104" s="95">
        <v>403</v>
      </c>
      <c r="E104" s="63">
        <f t="shared" si="1"/>
        <v>0.3704044117647059</v>
      </c>
      <c r="F104" s="290"/>
      <c r="G104" s="207"/>
      <c r="H104" s="214"/>
      <c r="I104" s="205"/>
      <c r="J104" s="207"/>
      <c r="K104" s="205"/>
      <c r="L104" s="215"/>
      <c r="M104" s="213"/>
      <c r="N104" s="213"/>
      <c r="O104" s="214"/>
      <c r="P104" s="214"/>
      <c r="Q104" s="205"/>
      <c r="R104" s="210"/>
      <c r="S104" s="298"/>
      <c r="T104" s="207"/>
      <c r="U104" s="251"/>
      <c r="V104" s="211"/>
      <c r="W104" s="215"/>
      <c r="X104" s="206"/>
      <c r="Y104" s="206"/>
      <c r="Z104" s="206"/>
      <c r="AA104" s="206"/>
      <c r="AB104" s="206"/>
      <c r="AC104" s="205"/>
      <c r="AD104" s="205"/>
      <c r="AE104" s="211"/>
      <c r="AF104" s="205"/>
      <c r="AG104" s="205"/>
      <c r="AH104" s="205"/>
      <c r="AI104" s="251"/>
      <c r="AJ104" s="211"/>
      <c r="AK104" s="215"/>
      <c r="AL104" s="205"/>
      <c r="AM104" s="205"/>
      <c r="AN104" s="205"/>
      <c r="AO104" s="211"/>
      <c r="AP104" s="205"/>
      <c r="AQ104" s="206"/>
      <c r="AR104" s="206"/>
      <c r="AS104" s="206"/>
      <c r="AT104" s="206"/>
      <c r="AU104" s="206"/>
      <c r="AV104" s="206"/>
      <c r="AW104" s="211"/>
      <c r="AX104" s="205"/>
      <c r="AY104" s="205"/>
      <c r="AZ104" s="205"/>
      <c r="BA104" s="205"/>
      <c r="BB104" s="205"/>
      <c r="BC104" s="211"/>
      <c r="BD104" s="205"/>
      <c r="BE104" s="205"/>
      <c r="BF104" s="205"/>
      <c r="BG104" s="205"/>
      <c r="BH104" s="205"/>
      <c r="BI104" s="205"/>
      <c r="BJ104" s="206"/>
      <c r="BK104" s="211"/>
      <c r="BL104" s="205"/>
      <c r="BM104" s="206"/>
      <c r="BN104" s="211"/>
      <c r="BO104" s="205"/>
      <c r="BP104" s="205"/>
      <c r="BQ104" s="205"/>
      <c r="BR104" s="206"/>
      <c r="BS104" s="207"/>
      <c r="BT104" s="205"/>
      <c r="BU104" s="212"/>
      <c r="BV104" s="205"/>
      <c r="BW104" s="210"/>
      <c r="BX104" s="210"/>
      <c r="BY104" s="211"/>
      <c r="BZ104" s="212"/>
      <c r="CA104" s="205"/>
      <c r="CB104" s="206"/>
      <c r="CC104" s="206"/>
      <c r="CD104" s="207"/>
      <c r="CE104" s="298"/>
      <c r="CF104" s="208"/>
      <c r="CG104" s="204"/>
      <c r="CH104" s="224"/>
      <c r="CI104" s="227"/>
      <c r="CJ104" s="224"/>
      <c r="CK104" s="224"/>
      <c r="CL104" s="225"/>
      <c r="CM104" s="227"/>
      <c r="CN104" s="205"/>
      <c r="CO104" s="207"/>
      <c r="CP104" s="205"/>
      <c r="CQ104" s="207"/>
      <c r="CR104" s="214"/>
      <c r="CS104" s="205"/>
      <c r="CT104" s="215">
        <v>226</v>
      </c>
      <c r="CU104" s="213">
        <v>145</v>
      </c>
      <c r="CV104" s="214">
        <v>322</v>
      </c>
      <c r="CW104" s="205">
        <v>177</v>
      </c>
      <c r="CX104" s="205">
        <v>202</v>
      </c>
      <c r="CY104" s="205">
        <v>249</v>
      </c>
      <c r="CZ104" s="206">
        <v>206</v>
      </c>
      <c r="DA104" s="207">
        <v>179</v>
      </c>
      <c r="DB104" s="214"/>
      <c r="DC104" s="298"/>
      <c r="DD104" s="213"/>
      <c r="DE104" s="298"/>
      <c r="DF104" s="213"/>
      <c r="DG104" s="298">
        <v>270</v>
      </c>
      <c r="DH104" s="208">
        <v>118</v>
      </c>
      <c r="DI104" s="146"/>
      <c r="DJ104" s="147"/>
      <c r="DK104" s="86"/>
      <c r="DL104" s="95"/>
      <c r="DM104" s="99"/>
      <c r="DN104" s="147"/>
      <c r="DO104" s="150"/>
      <c r="DP104" s="150"/>
      <c r="DQ104" s="151"/>
      <c r="DR104" s="143"/>
      <c r="DS104" s="150"/>
      <c r="DT104" s="214"/>
      <c r="DU104" s="205"/>
      <c r="DV104" s="211"/>
      <c r="DW104" s="205"/>
      <c r="DX104" s="206"/>
      <c r="DY104" s="206"/>
      <c r="DZ104" s="206"/>
      <c r="EA104" s="206"/>
      <c r="EB104" s="206"/>
      <c r="EC104" s="206"/>
      <c r="ED104" s="206"/>
      <c r="EE104" s="206"/>
      <c r="EF104" s="206"/>
      <c r="EG104" s="206"/>
      <c r="EH104" s="211"/>
      <c r="EI104" s="33"/>
    </row>
    <row r="105" spans="1:139" s="29" customFormat="1" ht="13" x14ac:dyDescent="0.3">
      <c r="A105" s="10">
        <v>4911</v>
      </c>
      <c r="B105" s="11" t="s">
        <v>417</v>
      </c>
      <c r="C105" s="492">
        <v>1051</v>
      </c>
      <c r="D105" s="95">
        <v>103</v>
      </c>
      <c r="E105" s="63">
        <f t="shared" si="1"/>
        <v>9.800190294957184E-2</v>
      </c>
      <c r="F105" s="290"/>
      <c r="G105" s="207"/>
      <c r="H105" s="214"/>
      <c r="I105" s="205"/>
      <c r="J105" s="207"/>
      <c r="K105" s="205"/>
      <c r="L105" s="215"/>
      <c r="M105" s="213"/>
      <c r="N105" s="213"/>
      <c r="O105" s="214"/>
      <c r="P105" s="214"/>
      <c r="Q105" s="205"/>
      <c r="R105" s="210"/>
      <c r="S105" s="298"/>
      <c r="T105" s="207"/>
      <c r="U105" s="251"/>
      <c r="V105" s="211"/>
      <c r="W105" s="215"/>
      <c r="X105" s="206"/>
      <c r="Y105" s="206"/>
      <c r="Z105" s="206"/>
      <c r="AA105" s="206"/>
      <c r="AB105" s="206"/>
      <c r="AC105" s="205"/>
      <c r="AD105" s="205"/>
      <c r="AE105" s="211"/>
      <c r="AF105" s="205"/>
      <c r="AG105" s="205"/>
      <c r="AH105" s="205"/>
      <c r="AI105" s="251"/>
      <c r="AJ105" s="211"/>
      <c r="AK105" s="215"/>
      <c r="AL105" s="205"/>
      <c r="AM105" s="205"/>
      <c r="AN105" s="205"/>
      <c r="AO105" s="211"/>
      <c r="AP105" s="205"/>
      <c r="AQ105" s="206"/>
      <c r="AR105" s="206"/>
      <c r="AS105" s="206"/>
      <c r="AT105" s="206"/>
      <c r="AU105" s="206"/>
      <c r="AV105" s="206"/>
      <c r="AW105" s="211"/>
      <c r="AX105" s="205"/>
      <c r="AY105" s="205"/>
      <c r="AZ105" s="205"/>
      <c r="BA105" s="205"/>
      <c r="BB105" s="205"/>
      <c r="BC105" s="211"/>
      <c r="BD105" s="205"/>
      <c r="BE105" s="205"/>
      <c r="BF105" s="205"/>
      <c r="BG105" s="205"/>
      <c r="BH105" s="205"/>
      <c r="BI105" s="205"/>
      <c r="BJ105" s="206"/>
      <c r="BK105" s="211"/>
      <c r="BL105" s="205"/>
      <c r="BM105" s="206"/>
      <c r="BN105" s="211"/>
      <c r="BO105" s="205"/>
      <c r="BP105" s="205"/>
      <c r="BQ105" s="205"/>
      <c r="BR105" s="206"/>
      <c r="BS105" s="207"/>
      <c r="BT105" s="205"/>
      <c r="BU105" s="212"/>
      <c r="BV105" s="205"/>
      <c r="BW105" s="210"/>
      <c r="BX105" s="210"/>
      <c r="BY105" s="211"/>
      <c r="BZ105" s="212"/>
      <c r="CA105" s="205"/>
      <c r="CB105" s="206"/>
      <c r="CC105" s="206"/>
      <c r="CD105" s="207"/>
      <c r="CE105" s="298"/>
      <c r="CF105" s="208"/>
      <c r="CG105" s="204"/>
      <c r="CH105" s="224"/>
      <c r="CI105" s="227"/>
      <c r="CJ105" s="224"/>
      <c r="CK105" s="224"/>
      <c r="CL105" s="225"/>
      <c r="CM105" s="227"/>
      <c r="CN105" s="205"/>
      <c r="CO105" s="207"/>
      <c r="CP105" s="205"/>
      <c r="CQ105" s="207"/>
      <c r="CR105" s="214"/>
      <c r="CS105" s="205"/>
      <c r="CT105" s="215"/>
      <c r="CU105" s="213"/>
      <c r="CV105" s="214"/>
      <c r="CW105" s="205"/>
      <c r="CX105" s="205"/>
      <c r="CY105" s="205"/>
      <c r="CZ105" s="206"/>
      <c r="DA105" s="207"/>
      <c r="DB105" s="214"/>
      <c r="DC105" s="298"/>
      <c r="DD105" s="213"/>
      <c r="DE105" s="298"/>
      <c r="DF105" s="213"/>
      <c r="DG105" s="298"/>
      <c r="DH105" s="208"/>
      <c r="DI105" s="146">
        <v>66</v>
      </c>
      <c r="DJ105" s="147">
        <v>66</v>
      </c>
      <c r="DK105" s="86">
        <v>63</v>
      </c>
      <c r="DL105" s="95">
        <v>47</v>
      </c>
      <c r="DM105" s="99">
        <v>44</v>
      </c>
      <c r="DN105" s="150">
        <v>64</v>
      </c>
      <c r="DO105" s="152"/>
      <c r="DP105" s="150"/>
      <c r="DQ105" s="151"/>
      <c r="DR105" s="143"/>
      <c r="DS105" s="150"/>
      <c r="DT105" s="214"/>
      <c r="DU105" s="205"/>
      <c r="DV105" s="211"/>
      <c r="DW105" s="205"/>
      <c r="DX105" s="206"/>
      <c r="DY105" s="206"/>
      <c r="DZ105" s="206"/>
      <c r="EA105" s="206"/>
      <c r="EB105" s="206"/>
      <c r="EC105" s="206"/>
      <c r="ED105" s="206"/>
      <c r="EE105" s="206"/>
      <c r="EF105" s="206"/>
      <c r="EG105" s="206"/>
      <c r="EH105" s="211"/>
      <c r="EI105" s="33"/>
    </row>
    <row r="106" spans="1:139" s="29" customFormat="1" ht="12.75" customHeight="1" x14ac:dyDescent="0.3">
      <c r="A106" s="10">
        <v>4912</v>
      </c>
      <c r="B106" s="11" t="s">
        <v>418</v>
      </c>
      <c r="C106" s="492">
        <v>888</v>
      </c>
      <c r="D106" s="95">
        <v>97</v>
      </c>
      <c r="E106" s="63">
        <f t="shared" si="1"/>
        <v>0.10923423423423423</v>
      </c>
      <c r="F106" s="290"/>
      <c r="G106" s="207"/>
      <c r="H106" s="214"/>
      <c r="I106" s="205"/>
      <c r="J106" s="207"/>
      <c r="K106" s="205"/>
      <c r="L106" s="215"/>
      <c r="M106" s="213"/>
      <c r="N106" s="213"/>
      <c r="O106" s="214"/>
      <c r="P106" s="214"/>
      <c r="Q106" s="205"/>
      <c r="R106" s="210"/>
      <c r="S106" s="298"/>
      <c r="T106" s="207"/>
      <c r="U106" s="251"/>
      <c r="V106" s="211"/>
      <c r="W106" s="215"/>
      <c r="X106" s="206"/>
      <c r="Y106" s="206"/>
      <c r="Z106" s="206"/>
      <c r="AA106" s="206"/>
      <c r="AB106" s="206"/>
      <c r="AC106" s="205"/>
      <c r="AD106" s="205"/>
      <c r="AE106" s="211"/>
      <c r="AF106" s="205"/>
      <c r="AG106" s="205"/>
      <c r="AH106" s="205"/>
      <c r="AI106" s="251"/>
      <c r="AJ106" s="211"/>
      <c r="AK106" s="215"/>
      <c r="AL106" s="205"/>
      <c r="AM106" s="205"/>
      <c r="AN106" s="205"/>
      <c r="AO106" s="211"/>
      <c r="AP106" s="205"/>
      <c r="AQ106" s="206"/>
      <c r="AR106" s="206"/>
      <c r="AS106" s="206"/>
      <c r="AT106" s="206"/>
      <c r="AU106" s="206"/>
      <c r="AV106" s="206"/>
      <c r="AW106" s="211"/>
      <c r="AX106" s="205"/>
      <c r="AY106" s="205"/>
      <c r="AZ106" s="205"/>
      <c r="BA106" s="205"/>
      <c r="BB106" s="205"/>
      <c r="BC106" s="211"/>
      <c r="BD106" s="205"/>
      <c r="BE106" s="205"/>
      <c r="BF106" s="205"/>
      <c r="BG106" s="205"/>
      <c r="BH106" s="205"/>
      <c r="BI106" s="205"/>
      <c r="BJ106" s="206"/>
      <c r="BK106" s="211"/>
      <c r="BL106" s="205"/>
      <c r="BM106" s="206"/>
      <c r="BN106" s="211"/>
      <c r="BO106" s="205"/>
      <c r="BP106" s="205"/>
      <c r="BQ106" s="205"/>
      <c r="BR106" s="206"/>
      <c r="BS106" s="207"/>
      <c r="BT106" s="205"/>
      <c r="BU106" s="212"/>
      <c r="BV106" s="205"/>
      <c r="BW106" s="210"/>
      <c r="BX106" s="210"/>
      <c r="BY106" s="211"/>
      <c r="BZ106" s="212"/>
      <c r="CA106" s="205"/>
      <c r="CB106" s="206"/>
      <c r="CC106" s="206"/>
      <c r="CD106" s="207"/>
      <c r="CE106" s="298"/>
      <c r="CF106" s="208"/>
      <c r="CG106" s="212"/>
      <c r="CH106" s="205"/>
      <c r="CI106" s="207"/>
      <c r="CJ106" s="205"/>
      <c r="CK106" s="205"/>
      <c r="CL106" s="206"/>
      <c r="CM106" s="207"/>
      <c r="CN106" s="205"/>
      <c r="CO106" s="207"/>
      <c r="CP106" s="205"/>
      <c r="CQ106" s="207"/>
      <c r="CR106" s="214"/>
      <c r="CS106" s="205"/>
      <c r="CT106" s="294"/>
      <c r="CU106" s="435"/>
      <c r="CV106" s="193"/>
      <c r="CW106" s="224"/>
      <c r="CX106" s="224"/>
      <c r="CY106" s="224"/>
      <c r="CZ106" s="225"/>
      <c r="DA106" s="227"/>
      <c r="DB106" s="193"/>
      <c r="DC106" s="439"/>
      <c r="DD106" s="213"/>
      <c r="DE106" s="298"/>
      <c r="DF106" s="213"/>
      <c r="DG106" s="298"/>
      <c r="DH106" s="208"/>
      <c r="DI106" s="146">
        <v>78</v>
      </c>
      <c r="DJ106" s="147">
        <v>73</v>
      </c>
      <c r="DK106" s="86">
        <v>74</v>
      </c>
      <c r="DL106" s="95">
        <v>58</v>
      </c>
      <c r="DM106" s="99">
        <v>59</v>
      </c>
      <c r="DN106" s="150">
        <v>73</v>
      </c>
      <c r="DO106" s="150"/>
      <c r="DP106" s="147"/>
      <c r="DQ106" s="151"/>
      <c r="DR106" s="143"/>
      <c r="DS106" s="150"/>
      <c r="DT106" s="214"/>
      <c r="DU106" s="205"/>
      <c r="DV106" s="211"/>
      <c r="DW106" s="205"/>
      <c r="DX106" s="206"/>
      <c r="DY106" s="206"/>
      <c r="DZ106" s="206"/>
      <c r="EA106" s="206"/>
      <c r="EB106" s="206"/>
      <c r="EC106" s="206"/>
      <c r="ED106" s="206"/>
      <c r="EE106" s="206"/>
      <c r="EF106" s="206"/>
      <c r="EG106" s="206"/>
      <c r="EH106" s="211"/>
      <c r="EI106" s="33"/>
    </row>
    <row r="107" spans="1:139" s="29" customFormat="1" ht="13" x14ac:dyDescent="0.3">
      <c r="A107" s="10">
        <v>4921</v>
      </c>
      <c r="B107" s="11" t="s">
        <v>419</v>
      </c>
      <c r="C107" s="492">
        <v>1121</v>
      </c>
      <c r="D107" s="95">
        <v>329</v>
      </c>
      <c r="E107" s="63">
        <f t="shared" si="1"/>
        <v>0.29348795718108833</v>
      </c>
      <c r="F107" s="290"/>
      <c r="G107" s="207"/>
      <c r="H107" s="214"/>
      <c r="I107" s="205"/>
      <c r="J107" s="207"/>
      <c r="K107" s="205"/>
      <c r="L107" s="215"/>
      <c r="M107" s="213"/>
      <c r="N107" s="213"/>
      <c r="O107" s="214"/>
      <c r="P107" s="214"/>
      <c r="Q107" s="205"/>
      <c r="R107" s="210"/>
      <c r="S107" s="298"/>
      <c r="T107" s="207"/>
      <c r="U107" s="251"/>
      <c r="V107" s="211"/>
      <c r="W107" s="215"/>
      <c r="X107" s="206"/>
      <c r="Y107" s="206"/>
      <c r="Z107" s="206"/>
      <c r="AA107" s="206"/>
      <c r="AB107" s="206"/>
      <c r="AC107" s="205"/>
      <c r="AD107" s="205"/>
      <c r="AE107" s="211"/>
      <c r="AF107" s="205"/>
      <c r="AG107" s="205"/>
      <c r="AH107" s="205"/>
      <c r="AI107" s="251"/>
      <c r="AJ107" s="211"/>
      <c r="AK107" s="215"/>
      <c r="AL107" s="205"/>
      <c r="AM107" s="205"/>
      <c r="AN107" s="205"/>
      <c r="AO107" s="211"/>
      <c r="AP107" s="205"/>
      <c r="AQ107" s="206"/>
      <c r="AR107" s="206"/>
      <c r="AS107" s="206"/>
      <c r="AT107" s="206"/>
      <c r="AU107" s="206"/>
      <c r="AV107" s="206"/>
      <c r="AW107" s="211"/>
      <c r="AX107" s="205"/>
      <c r="AY107" s="205"/>
      <c r="AZ107" s="205"/>
      <c r="BA107" s="205"/>
      <c r="BB107" s="205"/>
      <c r="BC107" s="211"/>
      <c r="BD107" s="205"/>
      <c r="BE107" s="205"/>
      <c r="BF107" s="205"/>
      <c r="BG107" s="205"/>
      <c r="BH107" s="205"/>
      <c r="BI107" s="205"/>
      <c r="BJ107" s="206"/>
      <c r="BK107" s="211"/>
      <c r="BL107" s="205"/>
      <c r="BM107" s="206"/>
      <c r="BN107" s="211"/>
      <c r="BO107" s="205"/>
      <c r="BP107" s="205"/>
      <c r="BQ107" s="205"/>
      <c r="BR107" s="206"/>
      <c r="BS107" s="207"/>
      <c r="BT107" s="205"/>
      <c r="BU107" s="212"/>
      <c r="BV107" s="205"/>
      <c r="BW107" s="210"/>
      <c r="BX107" s="210"/>
      <c r="BY107" s="211"/>
      <c r="BZ107" s="212"/>
      <c r="CA107" s="205"/>
      <c r="CB107" s="206"/>
      <c r="CC107" s="206"/>
      <c r="CD107" s="207"/>
      <c r="CE107" s="298"/>
      <c r="CF107" s="208"/>
      <c r="CG107" s="212"/>
      <c r="CH107" s="205"/>
      <c r="CI107" s="207"/>
      <c r="CJ107" s="205"/>
      <c r="CK107" s="205"/>
      <c r="CL107" s="206"/>
      <c r="CM107" s="207"/>
      <c r="CN107" s="205"/>
      <c r="CO107" s="207"/>
      <c r="CP107" s="205"/>
      <c r="CQ107" s="207"/>
      <c r="CR107" s="214"/>
      <c r="CS107" s="205"/>
      <c r="CT107" s="294"/>
      <c r="CU107" s="435"/>
      <c r="CV107" s="193"/>
      <c r="CW107" s="224"/>
      <c r="CX107" s="224"/>
      <c r="CY107" s="224"/>
      <c r="CZ107" s="225"/>
      <c r="DA107" s="227"/>
      <c r="DB107" s="193"/>
      <c r="DC107" s="439"/>
      <c r="DD107" s="213"/>
      <c r="DE107" s="298"/>
      <c r="DF107" s="213"/>
      <c r="DG107" s="298"/>
      <c r="DH107" s="208"/>
      <c r="DI107" s="146">
        <v>217</v>
      </c>
      <c r="DJ107" s="147">
        <v>208</v>
      </c>
      <c r="DK107" s="86">
        <v>172</v>
      </c>
      <c r="DL107" s="95">
        <v>162</v>
      </c>
      <c r="DM107" s="99">
        <v>186</v>
      </c>
      <c r="DN107" s="150"/>
      <c r="DO107" s="150">
        <v>221</v>
      </c>
      <c r="DP107" s="147"/>
      <c r="DQ107" s="151"/>
      <c r="DR107" s="143"/>
      <c r="DS107" s="150"/>
      <c r="DT107" s="291"/>
      <c r="DU107" s="218"/>
      <c r="DV107" s="211"/>
      <c r="DW107" s="205"/>
      <c r="DX107" s="206"/>
      <c r="DY107" s="206"/>
      <c r="DZ107" s="206"/>
      <c r="EA107" s="206"/>
      <c r="EB107" s="206"/>
      <c r="EC107" s="206"/>
      <c r="ED107" s="206"/>
      <c r="EE107" s="206"/>
      <c r="EF107" s="206"/>
      <c r="EG107" s="206"/>
      <c r="EH107" s="211"/>
      <c r="EI107" s="33"/>
    </row>
    <row r="108" spans="1:139" s="29" customFormat="1" ht="12.75" customHeight="1" x14ac:dyDescent="0.3">
      <c r="A108" s="10">
        <v>4931</v>
      </c>
      <c r="B108" s="11" t="s">
        <v>420</v>
      </c>
      <c r="C108" s="492">
        <v>1473</v>
      </c>
      <c r="D108" s="95">
        <v>343</v>
      </c>
      <c r="E108" s="63">
        <f t="shared" si="1"/>
        <v>0.23285811269517989</v>
      </c>
      <c r="F108" s="290"/>
      <c r="G108" s="207"/>
      <c r="H108" s="214"/>
      <c r="I108" s="205"/>
      <c r="J108" s="207"/>
      <c r="K108" s="205"/>
      <c r="L108" s="215"/>
      <c r="M108" s="213"/>
      <c r="N108" s="213"/>
      <c r="O108" s="214"/>
      <c r="P108" s="214"/>
      <c r="Q108" s="205"/>
      <c r="R108" s="210"/>
      <c r="S108" s="298"/>
      <c r="T108" s="207"/>
      <c r="U108" s="251"/>
      <c r="V108" s="211"/>
      <c r="W108" s="215"/>
      <c r="X108" s="206"/>
      <c r="Y108" s="206"/>
      <c r="Z108" s="206"/>
      <c r="AA108" s="206"/>
      <c r="AB108" s="206"/>
      <c r="AC108" s="205"/>
      <c r="AD108" s="205"/>
      <c r="AE108" s="211"/>
      <c r="AF108" s="205"/>
      <c r="AG108" s="205"/>
      <c r="AH108" s="205"/>
      <c r="AI108" s="251"/>
      <c r="AJ108" s="211"/>
      <c r="AK108" s="215"/>
      <c r="AL108" s="205"/>
      <c r="AM108" s="205"/>
      <c r="AN108" s="205"/>
      <c r="AO108" s="211"/>
      <c r="AP108" s="205"/>
      <c r="AQ108" s="206"/>
      <c r="AR108" s="206"/>
      <c r="AS108" s="206"/>
      <c r="AT108" s="206"/>
      <c r="AU108" s="206"/>
      <c r="AV108" s="206"/>
      <c r="AW108" s="211"/>
      <c r="AX108" s="205"/>
      <c r="AY108" s="205"/>
      <c r="AZ108" s="205"/>
      <c r="BA108" s="205"/>
      <c r="BB108" s="205"/>
      <c r="BC108" s="211"/>
      <c r="BD108" s="205"/>
      <c r="BE108" s="205"/>
      <c r="BF108" s="205"/>
      <c r="BG108" s="205"/>
      <c r="BH108" s="205"/>
      <c r="BI108" s="205"/>
      <c r="BJ108" s="206"/>
      <c r="BK108" s="211"/>
      <c r="BL108" s="205"/>
      <c r="BM108" s="206"/>
      <c r="BN108" s="211"/>
      <c r="BO108" s="205"/>
      <c r="BP108" s="205"/>
      <c r="BQ108" s="205"/>
      <c r="BR108" s="206"/>
      <c r="BS108" s="207"/>
      <c r="BT108" s="205"/>
      <c r="BU108" s="212"/>
      <c r="BV108" s="205"/>
      <c r="BW108" s="210"/>
      <c r="BX108" s="210"/>
      <c r="BY108" s="211"/>
      <c r="BZ108" s="212"/>
      <c r="CA108" s="205"/>
      <c r="CB108" s="206"/>
      <c r="CC108" s="206"/>
      <c r="CD108" s="207"/>
      <c r="CE108" s="298"/>
      <c r="CF108" s="208"/>
      <c r="CG108" s="212"/>
      <c r="CH108" s="205"/>
      <c r="CI108" s="207"/>
      <c r="CJ108" s="205"/>
      <c r="CK108" s="205"/>
      <c r="CL108" s="206"/>
      <c r="CM108" s="207"/>
      <c r="CN108" s="205"/>
      <c r="CO108" s="207"/>
      <c r="CP108" s="205"/>
      <c r="CQ108" s="207"/>
      <c r="CR108" s="214"/>
      <c r="CS108" s="205"/>
      <c r="CT108" s="294"/>
      <c r="CU108" s="435"/>
      <c r="CV108" s="193"/>
      <c r="CW108" s="224"/>
      <c r="CX108" s="224"/>
      <c r="CY108" s="224"/>
      <c r="CZ108" s="225"/>
      <c r="DA108" s="227"/>
      <c r="DB108" s="193"/>
      <c r="DC108" s="439"/>
      <c r="DD108" s="213"/>
      <c r="DE108" s="298"/>
      <c r="DF108" s="213"/>
      <c r="DG108" s="298"/>
      <c r="DH108" s="208"/>
      <c r="DI108" s="146">
        <v>220</v>
      </c>
      <c r="DJ108" s="147">
        <v>210</v>
      </c>
      <c r="DK108" s="86">
        <v>186</v>
      </c>
      <c r="DL108" s="95">
        <v>169</v>
      </c>
      <c r="DM108" s="99">
        <v>164</v>
      </c>
      <c r="DN108" s="150"/>
      <c r="DO108" s="150"/>
      <c r="DP108" s="150">
        <v>214</v>
      </c>
      <c r="DQ108" s="114"/>
      <c r="DR108" s="115"/>
      <c r="DS108" s="147"/>
      <c r="DT108" s="291"/>
      <c r="DU108" s="218"/>
      <c r="DV108" s="211"/>
      <c r="DW108" s="205"/>
      <c r="DX108" s="206"/>
      <c r="DY108" s="206"/>
      <c r="DZ108" s="206"/>
      <c r="EA108" s="206"/>
      <c r="EB108" s="206"/>
      <c r="EC108" s="206"/>
      <c r="ED108" s="206"/>
      <c r="EE108" s="206"/>
      <c r="EF108" s="206"/>
      <c r="EG108" s="206"/>
      <c r="EH108" s="211"/>
      <c r="EI108" s="33"/>
    </row>
    <row r="109" spans="1:139" s="29" customFormat="1" ht="13" x14ac:dyDescent="0.3">
      <c r="A109" s="10">
        <v>4932</v>
      </c>
      <c r="B109" s="11" t="s">
        <v>421</v>
      </c>
      <c r="C109" s="492">
        <v>1215</v>
      </c>
      <c r="D109" s="95">
        <v>292</v>
      </c>
      <c r="E109" s="63">
        <f t="shared" si="1"/>
        <v>0.2403292181069959</v>
      </c>
      <c r="F109" s="290"/>
      <c r="G109" s="207"/>
      <c r="H109" s="214"/>
      <c r="I109" s="205"/>
      <c r="J109" s="207"/>
      <c r="K109" s="205"/>
      <c r="L109" s="215"/>
      <c r="M109" s="213"/>
      <c r="N109" s="213"/>
      <c r="O109" s="214"/>
      <c r="P109" s="214"/>
      <c r="Q109" s="205"/>
      <c r="R109" s="210"/>
      <c r="S109" s="298"/>
      <c r="T109" s="207"/>
      <c r="U109" s="251"/>
      <c r="V109" s="211"/>
      <c r="W109" s="215"/>
      <c r="X109" s="206"/>
      <c r="Y109" s="206"/>
      <c r="Z109" s="206"/>
      <c r="AA109" s="206"/>
      <c r="AB109" s="206"/>
      <c r="AC109" s="205"/>
      <c r="AD109" s="205"/>
      <c r="AE109" s="211"/>
      <c r="AF109" s="205"/>
      <c r="AG109" s="205"/>
      <c r="AH109" s="205"/>
      <c r="AI109" s="251"/>
      <c r="AJ109" s="211"/>
      <c r="AK109" s="215"/>
      <c r="AL109" s="205"/>
      <c r="AM109" s="205"/>
      <c r="AN109" s="205"/>
      <c r="AO109" s="211"/>
      <c r="AP109" s="205"/>
      <c r="AQ109" s="206"/>
      <c r="AR109" s="206"/>
      <c r="AS109" s="206"/>
      <c r="AT109" s="206"/>
      <c r="AU109" s="206"/>
      <c r="AV109" s="206"/>
      <c r="AW109" s="211"/>
      <c r="AX109" s="205"/>
      <c r="AY109" s="205"/>
      <c r="AZ109" s="205"/>
      <c r="BA109" s="205"/>
      <c r="BB109" s="205"/>
      <c r="BC109" s="211"/>
      <c r="BD109" s="205"/>
      <c r="BE109" s="205"/>
      <c r="BF109" s="205"/>
      <c r="BG109" s="205"/>
      <c r="BH109" s="205"/>
      <c r="BI109" s="205"/>
      <c r="BJ109" s="206"/>
      <c r="BK109" s="211"/>
      <c r="BL109" s="205"/>
      <c r="BM109" s="206"/>
      <c r="BN109" s="211"/>
      <c r="BO109" s="205"/>
      <c r="BP109" s="205"/>
      <c r="BQ109" s="205"/>
      <c r="BR109" s="206"/>
      <c r="BS109" s="207"/>
      <c r="BT109" s="205"/>
      <c r="BU109" s="212"/>
      <c r="BV109" s="205"/>
      <c r="BW109" s="210"/>
      <c r="BX109" s="210"/>
      <c r="BY109" s="211"/>
      <c r="BZ109" s="212"/>
      <c r="CA109" s="205"/>
      <c r="CB109" s="206"/>
      <c r="CC109" s="206"/>
      <c r="CD109" s="207"/>
      <c r="CE109" s="298"/>
      <c r="CF109" s="208"/>
      <c r="CG109" s="212"/>
      <c r="CH109" s="205"/>
      <c r="CI109" s="207"/>
      <c r="CJ109" s="205"/>
      <c r="CK109" s="205"/>
      <c r="CL109" s="206"/>
      <c r="CM109" s="207"/>
      <c r="CN109" s="205"/>
      <c r="CO109" s="207"/>
      <c r="CP109" s="205"/>
      <c r="CQ109" s="207"/>
      <c r="CR109" s="214"/>
      <c r="CS109" s="205"/>
      <c r="CT109" s="294"/>
      <c r="CU109" s="435"/>
      <c r="CV109" s="193"/>
      <c r="CW109" s="224"/>
      <c r="CX109" s="224"/>
      <c r="CY109" s="224"/>
      <c r="CZ109" s="225"/>
      <c r="DA109" s="227"/>
      <c r="DB109" s="214"/>
      <c r="DC109" s="298"/>
      <c r="DD109" s="435"/>
      <c r="DE109" s="439"/>
      <c r="DF109" s="213"/>
      <c r="DG109" s="298"/>
      <c r="DH109" s="208"/>
      <c r="DI109" s="146">
        <v>214</v>
      </c>
      <c r="DJ109" s="147">
        <v>191</v>
      </c>
      <c r="DK109" s="86">
        <v>177</v>
      </c>
      <c r="DL109" s="95">
        <v>164</v>
      </c>
      <c r="DM109" s="99">
        <v>161</v>
      </c>
      <c r="DN109" s="150"/>
      <c r="DO109" s="150"/>
      <c r="DP109" s="150">
        <v>196</v>
      </c>
      <c r="DQ109" s="114"/>
      <c r="DR109" s="115"/>
      <c r="DS109" s="147"/>
      <c r="DT109" s="214"/>
      <c r="DU109" s="205"/>
      <c r="DV109" s="211"/>
      <c r="DW109" s="205"/>
      <c r="DX109" s="206"/>
      <c r="DY109" s="206"/>
      <c r="DZ109" s="206"/>
      <c r="EA109" s="206"/>
      <c r="EB109" s="206"/>
      <c r="EC109" s="206"/>
      <c r="ED109" s="206"/>
      <c r="EE109" s="206"/>
      <c r="EF109" s="206"/>
      <c r="EG109" s="206"/>
      <c r="EH109" s="211"/>
      <c r="EI109" s="33"/>
    </row>
    <row r="110" spans="1:139" s="29" customFormat="1" ht="12.75" customHeight="1" x14ac:dyDescent="0.3">
      <c r="A110" s="10">
        <v>4941</v>
      </c>
      <c r="B110" s="11" t="s">
        <v>422</v>
      </c>
      <c r="C110" s="492">
        <v>1001</v>
      </c>
      <c r="D110" s="95">
        <v>242</v>
      </c>
      <c r="E110" s="63">
        <f t="shared" si="1"/>
        <v>0.24175824175824176</v>
      </c>
      <c r="F110" s="290"/>
      <c r="G110" s="207"/>
      <c r="H110" s="214"/>
      <c r="I110" s="205"/>
      <c r="J110" s="207"/>
      <c r="K110" s="205"/>
      <c r="L110" s="215"/>
      <c r="M110" s="213"/>
      <c r="N110" s="213"/>
      <c r="O110" s="214"/>
      <c r="P110" s="214"/>
      <c r="Q110" s="205"/>
      <c r="R110" s="210"/>
      <c r="S110" s="298"/>
      <c r="T110" s="207"/>
      <c r="U110" s="251"/>
      <c r="V110" s="211"/>
      <c r="W110" s="215"/>
      <c r="X110" s="206"/>
      <c r="Y110" s="206"/>
      <c r="Z110" s="206"/>
      <c r="AA110" s="206"/>
      <c r="AB110" s="206"/>
      <c r="AC110" s="205"/>
      <c r="AD110" s="205"/>
      <c r="AE110" s="211"/>
      <c r="AF110" s="205"/>
      <c r="AG110" s="205"/>
      <c r="AH110" s="205"/>
      <c r="AI110" s="251"/>
      <c r="AJ110" s="211"/>
      <c r="AK110" s="215"/>
      <c r="AL110" s="205"/>
      <c r="AM110" s="205"/>
      <c r="AN110" s="205"/>
      <c r="AO110" s="211"/>
      <c r="AP110" s="205"/>
      <c r="AQ110" s="206"/>
      <c r="AR110" s="206"/>
      <c r="AS110" s="206"/>
      <c r="AT110" s="206"/>
      <c r="AU110" s="206"/>
      <c r="AV110" s="206"/>
      <c r="AW110" s="211"/>
      <c r="AX110" s="205"/>
      <c r="AY110" s="205"/>
      <c r="AZ110" s="205"/>
      <c r="BA110" s="205"/>
      <c r="BB110" s="205"/>
      <c r="BC110" s="211"/>
      <c r="BD110" s="205"/>
      <c r="BE110" s="205"/>
      <c r="BF110" s="205"/>
      <c r="BG110" s="205"/>
      <c r="BH110" s="205"/>
      <c r="BI110" s="205"/>
      <c r="BJ110" s="206"/>
      <c r="BK110" s="211"/>
      <c r="BL110" s="205"/>
      <c r="BM110" s="206"/>
      <c r="BN110" s="211"/>
      <c r="BO110" s="205"/>
      <c r="BP110" s="205"/>
      <c r="BQ110" s="205"/>
      <c r="BR110" s="206"/>
      <c r="BS110" s="207"/>
      <c r="BT110" s="205"/>
      <c r="BU110" s="212"/>
      <c r="BV110" s="205"/>
      <c r="BW110" s="210"/>
      <c r="BX110" s="210"/>
      <c r="BY110" s="211"/>
      <c r="BZ110" s="212"/>
      <c r="CA110" s="205"/>
      <c r="CB110" s="206"/>
      <c r="CC110" s="206"/>
      <c r="CD110" s="207"/>
      <c r="CE110" s="298"/>
      <c r="CF110" s="208"/>
      <c r="CG110" s="212"/>
      <c r="CH110" s="205"/>
      <c r="CI110" s="207"/>
      <c r="CJ110" s="205"/>
      <c r="CK110" s="205"/>
      <c r="CL110" s="206"/>
      <c r="CM110" s="207"/>
      <c r="CN110" s="205"/>
      <c r="CO110" s="207"/>
      <c r="CP110" s="205"/>
      <c r="CQ110" s="207"/>
      <c r="CR110" s="214"/>
      <c r="CS110" s="205"/>
      <c r="CT110" s="294"/>
      <c r="CU110" s="435"/>
      <c r="CV110" s="193"/>
      <c r="CW110" s="224"/>
      <c r="CX110" s="224"/>
      <c r="CY110" s="224"/>
      <c r="CZ110" s="225"/>
      <c r="DA110" s="227"/>
      <c r="DB110" s="214"/>
      <c r="DC110" s="298"/>
      <c r="DD110" s="435"/>
      <c r="DE110" s="439"/>
      <c r="DF110" s="213"/>
      <c r="DG110" s="298"/>
      <c r="DH110" s="208"/>
      <c r="DI110" s="212">
        <v>179</v>
      </c>
      <c r="DJ110" s="214">
        <v>163</v>
      </c>
      <c r="DK110" s="205">
        <v>155</v>
      </c>
      <c r="DL110" s="206">
        <v>137</v>
      </c>
      <c r="DM110" s="207">
        <v>134</v>
      </c>
      <c r="DN110" s="214"/>
      <c r="DO110" s="214"/>
      <c r="DP110" s="214"/>
      <c r="DQ110" s="208">
        <v>171</v>
      </c>
      <c r="DR110" s="215"/>
      <c r="DS110" s="214"/>
      <c r="DT110" s="147"/>
      <c r="DU110" s="86"/>
      <c r="DV110" s="211"/>
      <c r="DW110" s="205"/>
      <c r="DX110" s="206"/>
      <c r="DY110" s="206"/>
      <c r="DZ110" s="206"/>
      <c r="EA110" s="206"/>
      <c r="EB110" s="206"/>
      <c r="EC110" s="206"/>
      <c r="ED110" s="206"/>
      <c r="EE110" s="206"/>
      <c r="EF110" s="206"/>
      <c r="EG110" s="206"/>
      <c r="EH110" s="211"/>
      <c r="EI110" s="33"/>
    </row>
    <row r="111" spans="1:139" s="29" customFormat="1" ht="13" x14ac:dyDescent="0.3">
      <c r="A111" s="10">
        <v>4942</v>
      </c>
      <c r="B111" s="11" t="s">
        <v>423</v>
      </c>
      <c r="C111" s="492">
        <v>1050</v>
      </c>
      <c r="D111" s="95">
        <v>193</v>
      </c>
      <c r="E111" s="63">
        <f t="shared" si="1"/>
        <v>0.18380952380952381</v>
      </c>
      <c r="F111" s="290"/>
      <c r="G111" s="207"/>
      <c r="H111" s="214"/>
      <c r="I111" s="205"/>
      <c r="J111" s="207"/>
      <c r="K111" s="205"/>
      <c r="L111" s="215"/>
      <c r="M111" s="213"/>
      <c r="N111" s="213"/>
      <c r="O111" s="214"/>
      <c r="P111" s="214"/>
      <c r="Q111" s="205"/>
      <c r="R111" s="210"/>
      <c r="S111" s="298"/>
      <c r="T111" s="207"/>
      <c r="U111" s="251"/>
      <c r="V111" s="211"/>
      <c r="W111" s="215"/>
      <c r="X111" s="206"/>
      <c r="Y111" s="206"/>
      <c r="Z111" s="206"/>
      <c r="AA111" s="206"/>
      <c r="AB111" s="206"/>
      <c r="AC111" s="205"/>
      <c r="AD111" s="205"/>
      <c r="AE111" s="211"/>
      <c r="AF111" s="205"/>
      <c r="AG111" s="205"/>
      <c r="AH111" s="205"/>
      <c r="AI111" s="251"/>
      <c r="AJ111" s="211"/>
      <c r="AK111" s="215"/>
      <c r="AL111" s="205"/>
      <c r="AM111" s="205"/>
      <c r="AN111" s="205"/>
      <c r="AO111" s="211"/>
      <c r="AP111" s="205"/>
      <c r="AQ111" s="206"/>
      <c r="AR111" s="206"/>
      <c r="AS111" s="206"/>
      <c r="AT111" s="206"/>
      <c r="AU111" s="206"/>
      <c r="AV111" s="206"/>
      <c r="AW111" s="211"/>
      <c r="AX111" s="205"/>
      <c r="AY111" s="205"/>
      <c r="AZ111" s="205"/>
      <c r="BA111" s="205"/>
      <c r="BB111" s="205"/>
      <c r="BC111" s="211"/>
      <c r="BD111" s="205"/>
      <c r="BE111" s="205"/>
      <c r="BF111" s="205"/>
      <c r="BG111" s="205"/>
      <c r="BH111" s="205"/>
      <c r="BI111" s="205"/>
      <c r="BJ111" s="206"/>
      <c r="BK111" s="211"/>
      <c r="BL111" s="205"/>
      <c r="BM111" s="206"/>
      <c r="BN111" s="211"/>
      <c r="BO111" s="205"/>
      <c r="BP111" s="205"/>
      <c r="BQ111" s="205"/>
      <c r="BR111" s="206"/>
      <c r="BS111" s="207"/>
      <c r="BT111" s="205"/>
      <c r="BU111" s="212"/>
      <c r="BV111" s="205"/>
      <c r="BW111" s="210"/>
      <c r="BX111" s="210"/>
      <c r="BY111" s="211"/>
      <c r="BZ111" s="212"/>
      <c r="CA111" s="205"/>
      <c r="CB111" s="206"/>
      <c r="CC111" s="206"/>
      <c r="CD111" s="207"/>
      <c r="CE111" s="298"/>
      <c r="CF111" s="208"/>
      <c r="CG111" s="212"/>
      <c r="CH111" s="205"/>
      <c r="CI111" s="207"/>
      <c r="CJ111" s="205"/>
      <c r="CK111" s="205"/>
      <c r="CL111" s="206"/>
      <c r="CM111" s="207"/>
      <c r="CN111" s="205"/>
      <c r="CO111" s="207"/>
      <c r="CP111" s="205"/>
      <c r="CQ111" s="207"/>
      <c r="CR111" s="214"/>
      <c r="CS111" s="205"/>
      <c r="CT111" s="294"/>
      <c r="CU111" s="435"/>
      <c r="CV111" s="193"/>
      <c r="CW111" s="224"/>
      <c r="CX111" s="224"/>
      <c r="CY111" s="224"/>
      <c r="CZ111" s="225"/>
      <c r="DA111" s="227"/>
      <c r="DB111" s="214"/>
      <c r="DC111" s="298"/>
      <c r="DD111" s="213"/>
      <c r="DE111" s="298"/>
      <c r="DF111" s="435"/>
      <c r="DG111" s="439"/>
      <c r="DH111" s="208"/>
      <c r="DI111" s="212">
        <v>134</v>
      </c>
      <c r="DJ111" s="214">
        <v>128</v>
      </c>
      <c r="DK111" s="205">
        <v>123</v>
      </c>
      <c r="DL111" s="206">
        <v>104</v>
      </c>
      <c r="DM111" s="207">
        <v>105</v>
      </c>
      <c r="DN111" s="214"/>
      <c r="DO111" s="214"/>
      <c r="DP111" s="214"/>
      <c r="DQ111" s="208">
        <v>132</v>
      </c>
      <c r="DR111" s="215"/>
      <c r="DS111" s="214"/>
      <c r="DT111" s="214"/>
      <c r="DU111" s="205"/>
      <c r="DV111" s="211"/>
      <c r="DW111" s="205"/>
      <c r="DX111" s="206"/>
      <c r="DY111" s="206"/>
      <c r="DZ111" s="206"/>
      <c r="EA111" s="206"/>
      <c r="EB111" s="206"/>
      <c r="EC111" s="206"/>
      <c r="ED111" s="206"/>
      <c r="EE111" s="206"/>
      <c r="EF111" s="206"/>
      <c r="EG111" s="206"/>
      <c r="EH111" s="211"/>
      <c r="EI111" s="33"/>
    </row>
    <row r="112" spans="1:139" s="29" customFormat="1" ht="12.75" customHeight="1" x14ac:dyDescent="0.3">
      <c r="A112" s="10">
        <v>5201</v>
      </c>
      <c r="B112" s="11" t="s">
        <v>424</v>
      </c>
      <c r="C112" s="492">
        <v>711</v>
      </c>
      <c r="D112" s="95">
        <v>158</v>
      </c>
      <c r="E112" s="63">
        <f t="shared" si="1"/>
        <v>0.22222222222222221</v>
      </c>
      <c r="F112" s="290"/>
      <c r="G112" s="207"/>
      <c r="H112" s="214"/>
      <c r="I112" s="205"/>
      <c r="J112" s="207"/>
      <c r="K112" s="205"/>
      <c r="L112" s="215"/>
      <c r="M112" s="213"/>
      <c r="N112" s="213"/>
      <c r="O112" s="214"/>
      <c r="P112" s="214"/>
      <c r="Q112" s="205"/>
      <c r="R112" s="210"/>
      <c r="S112" s="298"/>
      <c r="T112" s="207"/>
      <c r="U112" s="251"/>
      <c r="V112" s="211"/>
      <c r="W112" s="215"/>
      <c r="X112" s="206"/>
      <c r="Y112" s="206"/>
      <c r="Z112" s="206"/>
      <c r="AA112" s="206"/>
      <c r="AB112" s="206"/>
      <c r="AC112" s="205"/>
      <c r="AD112" s="205"/>
      <c r="AE112" s="211"/>
      <c r="AF112" s="205"/>
      <c r="AG112" s="205"/>
      <c r="AH112" s="205"/>
      <c r="AI112" s="251"/>
      <c r="AJ112" s="211"/>
      <c r="AK112" s="215"/>
      <c r="AL112" s="205"/>
      <c r="AM112" s="205"/>
      <c r="AN112" s="205"/>
      <c r="AO112" s="211"/>
      <c r="AP112" s="205"/>
      <c r="AQ112" s="206"/>
      <c r="AR112" s="206"/>
      <c r="AS112" s="206"/>
      <c r="AT112" s="206"/>
      <c r="AU112" s="206"/>
      <c r="AV112" s="206"/>
      <c r="AW112" s="211"/>
      <c r="AX112" s="205"/>
      <c r="AY112" s="205"/>
      <c r="AZ112" s="205"/>
      <c r="BA112" s="205"/>
      <c r="BB112" s="205"/>
      <c r="BC112" s="211"/>
      <c r="BD112" s="205"/>
      <c r="BE112" s="205"/>
      <c r="BF112" s="205"/>
      <c r="BG112" s="205"/>
      <c r="BH112" s="205"/>
      <c r="BI112" s="205"/>
      <c r="BJ112" s="206"/>
      <c r="BK112" s="211"/>
      <c r="BL112" s="205"/>
      <c r="BM112" s="206"/>
      <c r="BN112" s="211"/>
      <c r="BO112" s="205"/>
      <c r="BP112" s="205"/>
      <c r="BQ112" s="205"/>
      <c r="BR112" s="206"/>
      <c r="BS112" s="207"/>
      <c r="BT112" s="205"/>
      <c r="BU112" s="212"/>
      <c r="BV112" s="205"/>
      <c r="BW112" s="210"/>
      <c r="BX112" s="210"/>
      <c r="BY112" s="211"/>
      <c r="BZ112" s="212"/>
      <c r="CA112" s="205"/>
      <c r="CB112" s="206"/>
      <c r="CC112" s="206"/>
      <c r="CD112" s="207"/>
      <c r="CE112" s="298"/>
      <c r="CF112" s="208"/>
      <c r="CG112" s="212"/>
      <c r="CH112" s="205"/>
      <c r="CI112" s="207"/>
      <c r="CJ112" s="205"/>
      <c r="CK112" s="205"/>
      <c r="CL112" s="206"/>
      <c r="CM112" s="207"/>
      <c r="CN112" s="205"/>
      <c r="CO112" s="207"/>
      <c r="CP112" s="205"/>
      <c r="CQ112" s="207"/>
      <c r="CR112" s="214"/>
      <c r="CS112" s="205"/>
      <c r="CT112" s="294"/>
      <c r="CU112" s="435"/>
      <c r="CV112" s="193"/>
      <c r="CW112" s="224"/>
      <c r="CX112" s="224"/>
      <c r="CY112" s="224"/>
      <c r="CZ112" s="225"/>
      <c r="DA112" s="227"/>
      <c r="DB112" s="214"/>
      <c r="DC112" s="298"/>
      <c r="DD112" s="213"/>
      <c r="DE112" s="298"/>
      <c r="DF112" s="435"/>
      <c r="DG112" s="439"/>
      <c r="DH112" s="208"/>
      <c r="DI112" s="212"/>
      <c r="DJ112" s="214"/>
      <c r="DK112" s="205"/>
      <c r="DL112" s="206"/>
      <c r="DM112" s="207"/>
      <c r="DN112" s="214"/>
      <c r="DO112" s="214"/>
      <c r="DP112" s="214"/>
      <c r="DQ112" s="208"/>
      <c r="DR112" s="215">
        <v>100</v>
      </c>
      <c r="DS112" s="214"/>
      <c r="DT112" s="214"/>
      <c r="DU112" s="205"/>
      <c r="DV112" s="211"/>
      <c r="DW112" s="205"/>
      <c r="DX112" s="206"/>
      <c r="DY112" s="206"/>
      <c r="DZ112" s="206"/>
      <c r="EA112" s="206"/>
      <c r="EB112" s="206"/>
      <c r="EC112" s="206"/>
      <c r="ED112" s="206"/>
      <c r="EE112" s="206"/>
      <c r="EF112" s="206"/>
      <c r="EG112" s="206"/>
      <c r="EH112" s="211"/>
      <c r="EI112" s="33"/>
    </row>
    <row r="113" spans="1:139" s="29" customFormat="1" ht="13" x14ac:dyDescent="0.3">
      <c r="A113" s="10">
        <v>5202</v>
      </c>
      <c r="B113" s="11" t="s">
        <v>425</v>
      </c>
      <c r="C113" s="492">
        <v>936</v>
      </c>
      <c r="D113" s="95">
        <v>199</v>
      </c>
      <c r="E113" s="63">
        <f t="shared" si="1"/>
        <v>0.2126068376068376</v>
      </c>
      <c r="F113" s="290"/>
      <c r="G113" s="207"/>
      <c r="H113" s="214"/>
      <c r="I113" s="205"/>
      <c r="J113" s="207"/>
      <c r="K113" s="205"/>
      <c r="L113" s="215"/>
      <c r="M113" s="213"/>
      <c r="N113" s="213"/>
      <c r="O113" s="214"/>
      <c r="P113" s="214"/>
      <c r="Q113" s="205"/>
      <c r="R113" s="210"/>
      <c r="S113" s="298"/>
      <c r="T113" s="207"/>
      <c r="U113" s="251"/>
      <c r="V113" s="211"/>
      <c r="W113" s="215"/>
      <c r="X113" s="206"/>
      <c r="Y113" s="206"/>
      <c r="Z113" s="206"/>
      <c r="AA113" s="206"/>
      <c r="AB113" s="206"/>
      <c r="AC113" s="205"/>
      <c r="AD113" s="205"/>
      <c r="AE113" s="211"/>
      <c r="AF113" s="205"/>
      <c r="AG113" s="205"/>
      <c r="AH113" s="205"/>
      <c r="AI113" s="251"/>
      <c r="AJ113" s="211"/>
      <c r="AK113" s="215"/>
      <c r="AL113" s="205"/>
      <c r="AM113" s="205"/>
      <c r="AN113" s="205"/>
      <c r="AO113" s="211"/>
      <c r="AP113" s="205"/>
      <c r="AQ113" s="206"/>
      <c r="AR113" s="206"/>
      <c r="AS113" s="206"/>
      <c r="AT113" s="206"/>
      <c r="AU113" s="206"/>
      <c r="AV113" s="206"/>
      <c r="AW113" s="211"/>
      <c r="AX113" s="205"/>
      <c r="AY113" s="205"/>
      <c r="AZ113" s="205"/>
      <c r="BA113" s="205"/>
      <c r="BB113" s="205"/>
      <c r="BC113" s="211"/>
      <c r="BD113" s="205"/>
      <c r="BE113" s="205"/>
      <c r="BF113" s="205"/>
      <c r="BG113" s="205"/>
      <c r="BH113" s="205"/>
      <c r="BI113" s="205"/>
      <c r="BJ113" s="206"/>
      <c r="BK113" s="211"/>
      <c r="BL113" s="205"/>
      <c r="BM113" s="206"/>
      <c r="BN113" s="211"/>
      <c r="BO113" s="205"/>
      <c r="BP113" s="205"/>
      <c r="BQ113" s="205"/>
      <c r="BR113" s="206"/>
      <c r="BS113" s="207"/>
      <c r="BT113" s="205"/>
      <c r="BU113" s="212"/>
      <c r="BV113" s="205"/>
      <c r="BW113" s="210"/>
      <c r="BX113" s="210"/>
      <c r="BY113" s="211"/>
      <c r="BZ113" s="212"/>
      <c r="CA113" s="205"/>
      <c r="CB113" s="206"/>
      <c r="CC113" s="206"/>
      <c r="CD113" s="207"/>
      <c r="CE113" s="298"/>
      <c r="CF113" s="208"/>
      <c r="CG113" s="212"/>
      <c r="CH113" s="205"/>
      <c r="CI113" s="207"/>
      <c r="CJ113" s="205"/>
      <c r="CK113" s="205"/>
      <c r="CL113" s="206"/>
      <c r="CM113" s="207"/>
      <c r="CN113" s="205"/>
      <c r="CO113" s="207"/>
      <c r="CP113" s="205"/>
      <c r="CQ113" s="207"/>
      <c r="CR113" s="214"/>
      <c r="CS113" s="205"/>
      <c r="CT113" s="294"/>
      <c r="CU113" s="435"/>
      <c r="CV113" s="193"/>
      <c r="CW113" s="224"/>
      <c r="CX113" s="224"/>
      <c r="CY113" s="224"/>
      <c r="CZ113" s="225"/>
      <c r="DA113" s="227"/>
      <c r="DB113" s="214"/>
      <c r="DC113" s="298"/>
      <c r="DD113" s="213"/>
      <c r="DE113" s="298"/>
      <c r="DF113" s="213"/>
      <c r="DG113" s="298"/>
      <c r="DH113" s="228"/>
      <c r="DI113" s="212"/>
      <c r="DJ113" s="214"/>
      <c r="DK113" s="205"/>
      <c r="DL113" s="206"/>
      <c r="DM113" s="207"/>
      <c r="DN113" s="214"/>
      <c r="DO113" s="214"/>
      <c r="DP113" s="214"/>
      <c r="DQ113" s="208"/>
      <c r="DR113" s="215"/>
      <c r="DS113" s="214">
        <v>122</v>
      </c>
      <c r="DT113" s="214"/>
      <c r="DU113" s="205"/>
      <c r="DV113" s="220"/>
      <c r="DW113" s="205"/>
      <c r="DX113" s="206"/>
      <c r="DY113" s="206"/>
      <c r="DZ113" s="206"/>
      <c r="EA113" s="206"/>
      <c r="EB113" s="206"/>
      <c r="EC113" s="206"/>
      <c r="ED113" s="206"/>
      <c r="EE113" s="206"/>
      <c r="EF113" s="206"/>
      <c r="EG113" s="206"/>
      <c r="EH113" s="211"/>
      <c r="EI113" s="33"/>
    </row>
    <row r="114" spans="1:139" s="29" customFormat="1" ht="12.75" customHeight="1" x14ac:dyDescent="0.3">
      <c r="A114" s="10">
        <v>5203</v>
      </c>
      <c r="B114" s="11" t="s">
        <v>426</v>
      </c>
      <c r="C114" s="492">
        <v>1002</v>
      </c>
      <c r="D114" s="95">
        <v>198</v>
      </c>
      <c r="E114" s="63">
        <f t="shared" si="1"/>
        <v>0.19760479041916168</v>
      </c>
      <c r="F114" s="290"/>
      <c r="G114" s="207"/>
      <c r="H114" s="214"/>
      <c r="I114" s="205"/>
      <c r="J114" s="207"/>
      <c r="K114" s="205"/>
      <c r="L114" s="215"/>
      <c r="M114" s="213"/>
      <c r="N114" s="213"/>
      <c r="O114" s="214"/>
      <c r="P114" s="214"/>
      <c r="Q114" s="205"/>
      <c r="R114" s="210"/>
      <c r="S114" s="298"/>
      <c r="T114" s="207"/>
      <c r="U114" s="251"/>
      <c r="V114" s="211"/>
      <c r="W114" s="215"/>
      <c r="X114" s="206"/>
      <c r="Y114" s="206"/>
      <c r="Z114" s="206"/>
      <c r="AA114" s="206"/>
      <c r="AB114" s="206"/>
      <c r="AC114" s="205"/>
      <c r="AD114" s="205"/>
      <c r="AE114" s="211"/>
      <c r="AF114" s="205"/>
      <c r="AG114" s="205"/>
      <c r="AH114" s="205"/>
      <c r="AI114" s="251"/>
      <c r="AJ114" s="211"/>
      <c r="AK114" s="215"/>
      <c r="AL114" s="205"/>
      <c r="AM114" s="205"/>
      <c r="AN114" s="205"/>
      <c r="AO114" s="211"/>
      <c r="AP114" s="205"/>
      <c r="AQ114" s="206"/>
      <c r="AR114" s="206"/>
      <c r="AS114" s="206"/>
      <c r="AT114" s="206"/>
      <c r="AU114" s="206"/>
      <c r="AV114" s="206"/>
      <c r="AW114" s="211"/>
      <c r="AX114" s="205"/>
      <c r="AY114" s="205"/>
      <c r="AZ114" s="205"/>
      <c r="BA114" s="205"/>
      <c r="BB114" s="205"/>
      <c r="BC114" s="211"/>
      <c r="BD114" s="205"/>
      <c r="BE114" s="205"/>
      <c r="BF114" s="205"/>
      <c r="BG114" s="205"/>
      <c r="BH114" s="205"/>
      <c r="BI114" s="205"/>
      <c r="BJ114" s="206"/>
      <c r="BK114" s="211"/>
      <c r="BL114" s="205"/>
      <c r="BM114" s="206"/>
      <c r="BN114" s="211"/>
      <c r="BO114" s="205"/>
      <c r="BP114" s="205"/>
      <c r="BQ114" s="205"/>
      <c r="BR114" s="206"/>
      <c r="BS114" s="207"/>
      <c r="BT114" s="205"/>
      <c r="BU114" s="212"/>
      <c r="BV114" s="205"/>
      <c r="BW114" s="210"/>
      <c r="BX114" s="210"/>
      <c r="BY114" s="211"/>
      <c r="BZ114" s="212"/>
      <c r="CA114" s="205"/>
      <c r="CB114" s="206"/>
      <c r="CC114" s="206"/>
      <c r="CD114" s="207"/>
      <c r="CE114" s="298"/>
      <c r="CF114" s="208"/>
      <c r="CG114" s="212"/>
      <c r="CH114" s="205"/>
      <c r="CI114" s="207"/>
      <c r="CJ114" s="205"/>
      <c r="CK114" s="205"/>
      <c r="CL114" s="206"/>
      <c r="CM114" s="207"/>
      <c r="CN114" s="205"/>
      <c r="CO114" s="207"/>
      <c r="CP114" s="205"/>
      <c r="CQ114" s="207"/>
      <c r="CR114" s="214"/>
      <c r="CS114" s="205"/>
      <c r="CT114" s="294"/>
      <c r="CU114" s="435"/>
      <c r="CV114" s="193"/>
      <c r="CW114" s="224"/>
      <c r="CX114" s="224"/>
      <c r="CY114" s="224"/>
      <c r="CZ114" s="225"/>
      <c r="DA114" s="227"/>
      <c r="DB114" s="214"/>
      <c r="DC114" s="298"/>
      <c r="DD114" s="213"/>
      <c r="DE114" s="298"/>
      <c r="DF114" s="213"/>
      <c r="DG114" s="298"/>
      <c r="DH114" s="228"/>
      <c r="DI114" s="212"/>
      <c r="DJ114" s="214"/>
      <c r="DK114" s="205"/>
      <c r="DL114" s="206"/>
      <c r="DM114" s="207"/>
      <c r="DN114" s="214"/>
      <c r="DO114" s="214"/>
      <c r="DP114" s="214"/>
      <c r="DQ114" s="208"/>
      <c r="DR114" s="215"/>
      <c r="DS114" s="214"/>
      <c r="DT114" s="214">
        <v>143</v>
      </c>
      <c r="DU114" s="205"/>
      <c r="DV114" s="87"/>
      <c r="DW114" s="205"/>
      <c r="DX114" s="206"/>
      <c r="DY114" s="206"/>
      <c r="DZ114" s="206"/>
      <c r="EA114" s="206"/>
      <c r="EB114" s="206"/>
      <c r="EC114" s="206"/>
      <c r="ED114" s="206"/>
      <c r="EE114" s="206"/>
      <c r="EF114" s="206"/>
      <c r="EG114" s="206"/>
      <c r="EH114" s="211"/>
      <c r="EI114" s="33"/>
    </row>
    <row r="115" spans="1:139" s="29" customFormat="1" ht="13" x14ac:dyDescent="0.3">
      <c r="A115" s="10">
        <v>5204</v>
      </c>
      <c r="B115" s="11" t="s">
        <v>427</v>
      </c>
      <c r="C115" s="492">
        <v>797</v>
      </c>
      <c r="D115" s="95">
        <v>112</v>
      </c>
      <c r="E115" s="63">
        <f t="shared" si="1"/>
        <v>0.14052697616060225</v>
      </c>
      <c r="F115" s="290"/>
      <c r="G115" s="207"/>
      <c r="H115" s="214"/>
      <c r="I115" s="205"/>
      <c r="J115" s="207"/>
      <c r="K115" s="205"/>
      <c r="L115" s="215"/>
      <c r="M115" s="213"/>
      <c r="N115" s="213"/>
      <c r="O115" s="214"/>
      <c r="P115" s="214"/>
      <c r="Q115" s="205"/>
      <c r="R115" s="210"/>
      <c r="S115" s="298"/>
      <c r="T115" s="207"/>
      <c r="U115" s="251"/>
      <c r="V115" s="211"/>
      <c r="W115" s="215"/>
      <c r="X115" s="206"/>
      <c r="Y115" s="206"/>
      <c r="Z115" s="206"/>
      <c r="AA115" s="206"/>
      <c r="AB115" s="206"/>
      <c r="AC115" s="205"/>
      <c r="AD115" s="205"/>
      <c r="AE115" s="211"/>
      <c r="AF115" s="205"/>
      <c r="AG115" s="205"/>
      <c r="AH115" s="205"/>
      <c r="AI115" s="251"/>
      <c r="AJ115" s="211"/>
      <c r="AK115" s="215"/>
      <c r="AL115" s="205"/>
      <c r="AM115" s="205"/>
      <c r="AN115" s="205"/>
      <c r="AO115" s="211"/>
      <c r="AP115" s="205"/>
      <c r="AQ115" s="206"/>
      <c r="AR115" s="206"/>
      <c r="AS115" s="206"/>
      <c r="AT115" s="206"/>
      <c r="AU115" s="206"/>
      <c r="AV115" s="206"/>
      <c r="AW115" s="211"/>
      <c r="AX115" s="205"/>
      <c r="AY115" s="205"/>
      <c r="AZ115" s="205"/>
      <c r="BA115" s="205"/>
      <c r="BB115" s="205"/>
      <c r="BC115" s="211"/>
      <c r="BD115" s="205"/>
      <c r="BE115" s="205"/>
      <c r="BF115" s="205"/>
      <c r="BG115" s="205"/>
      <c r="BH115" s="205"/>
      <c r="BI115" s="205"/>
      <c r="BJ115" s="206"/>
      <c r="BK115" s="211"/>
      <c r="BL115" s="205"/>
      <c r="BM115" s="206"/>
      <c r="BN115" s="211"/>
      <c r="BO115" s="205"/>
      <c r="BP115" s="205"/>
      <c r="BQ115" s="205"/>
      <c r="BR115" s="206"/>
      <c r="BS115" s="207"/>
      <c r="BT115" s="205"/>
      <c r="BU115" s="212"/>
      <c r="BV115" s="205"/>
      <c r="BW115" s="210"/>
      <c r="BX115" s="210"/>
      <c r="BY115" s="211"/>
      <c r="BZ115" s="212"/>
      <c r="CA115" s="205"/>
      <c r="CB115" s="206"/>
      <c r="CC115" s="206"/>
      <c r="CD115" s="207"/>
      <c r="CE115" s="298"/>
      <c r="CF115" s="208"/>
      <c r="CG115" s="212"/>
      <c r="CH115" s="205"/>
      <c r="CI115" s="207"/>
      <c r="CJ115" s="205"/>
      <c r="CK115" s="205"/>
      <c r="CL115" s="206"/>
      <c r="CM115" s="207"/>
      <c r="CN115" s="205"/>
      <c r="CO115" s="207"/>
      <c r="CP115" s="205"/>
      <c r="CQ115" s="207"/>
      <c r="CR115" s="214"/>
      <c r="CS115" s="205"/>
      <c r="CT115" s="215"/>
      <c r="CU115" s="213"/>
      <c r="CV115" s="214"/>
      <c r="CW115" s="205"/>
      <c r="CX115" s="205"/>
      <c r="CY115" s="205"/>
      <c r="CZ115" s="206"/>
      <c r="DA115" s="207"/>
      <c r="DB115" s="214"/>
      <c r="DC115" s="298"/>
      <c r="DD115" s="213"/>
      <c r="DE115" s="298"/>
      <c r="DF115" s="213"/>
      <c r="DG115" s="298"/>
      <c r="DH115" s="208"/>
      <c r="DI115" s="212"/>
      <c r="DJ115" s="214"/>
      <c r="DK115" s="205"/>
      <c r="DL115" s="206"/>
      <c r="DM115" s="207"/>
      <c r="DN115" s="214"/>
      <c r="DO115" s="214"/>
      <c r="DP115" s="214"/>
      <c r="DQ115" s="208"/>
      <c r="DR115" s="215"/>
      <c r="DS115" s="214"/>
      <c r="DT115" s="214">
        <v>87</v>
      </c>
      <c r="DU115" s="205"/>
      <c r="DV115" s="211"/>
      <c r="DW115" s="205"/>
      <c r="DX115" s="206"/>
      <c r="DY115" s="206"/>
      <c r="DZ115" s="206"/>
      <c r="EA115" s="206"/>
      <c r="EB115" s="206"/>
      <c r="EC115" s="206"/>
      <c r="ED115" s="206"/>
      <c r="EE115" s="206"/>
      <c r="EF115" s="206"/>
      <c r="EG115" s="206"/>
      <c r="EH115" s="211"/>
      <c r="EI115" s="33"/>
    </row>
    <row r="116" spans="1:139" s="29" customFormat="1" ht="12.75" customHeight="1" x14ac:dyDescent="0.3">
      <c r="A116" s="10">
        <v>5205</v>
      </c>
      <c r="B116" s="11" t="s">
        <v>428</v>
      </c>
      <c r="C116" s="492">
        <v>928</v>
      </c>
      <c r="D116" s="95">
        <v>149</v>
      </c>
      <c r="E116" s="63">
        <f t="shared" si="1"/>
        <v>0.16056034482758622</v>
      </c>
      <c r="F116" s="290"/>
      <c r="G116" s="207"/>
      <c r="H116" s="214"/>
      <c r="I116" s="205"/>
      <c r="J116" s="207"/>
      <c r="K116" s="205"/>
      <c r="L116" s="215"/>
      <c r="M116" s="213"/>
      <c r="N116" s="213"/>
      <c r="O116" s="214"/>
      <c r="P116" s="214"/>
      <c r="Q116" s="205"/>
      <c r="R116" s="210"/>
      <c r="S116" s="298"/>
      <c r="T116" s="207"/>
      <c r="U116" s="251"/>
      <c r="V116" s="211"/>
      <c r="W116" s="215"/>
      <c r="X116" s="206"/>
      <c r="Y116" s="206"/>
      <c r="Z116" s="206"/>
      <c r="AA116" s="206"/>
      <c r="AB116" s="206"/>
      <c r="AC116" s="205"/>
      <c r="AD116" s="205"/>
      <c r="AE116" s="211"/>
      <c r="AF116" s="205"/>
      <c r="AG116" s="205"/>
      <c r="AH116" s="205"/>
      <c r="AI116" s="251"/>
      <c r="AJ116" s="211"/>
      <c r="AK116" s="215"/>
      <c r="AL116" s="205"/>
      <c r="AM116" s="205"/>
      <c r="AN116" s="205"/>
      <c r="AO116" s="211"/>
      <c r="AP116" s="205"/>
      <c r="AQ116" s="206"/>
      <c r="AR116" s="206"/>
      <c r="AS116" s="206"/>
      <c r="AT116" s="206"/>
      <c r="AU116" s="206"/>
      <c r="AV116" s="206"/>
      <c r="AW116" s="211"/>
      <c r="AX116" s="205"/>
      <c r="AY116" s="205"/>
      <c r="AZ116" s="205"/>
      <c r="BA116" s="205"/>
      <c r="BB116" s="205"/>
      <c r="BC116" s="211"/>
      <c r="BD116" s="205"/>
      <c r="BE116" s="205"/>
      <c r="BF116" s="205"/>
      <c r="BG116" s="205"/>
      <c r="BH116" s="205"/>
      <c r="BI116" s="205"/>
      <c r="BJ116" s="206"/>
      <c r="BK116" s="211"/>
      <c r="BL116" s="205"/>
      <c r="BM116" s="206"/>
      <c r="BN116" s="211"/>
      <c r="BO116" s="205"/>
      <c r="BP116" s="205"/>
      <c r="BQ116" s="205"/>
      <c r="BR116" s="206"/>
      <c r="BS116" s="207"/>
      <c r="BT116" s="205"/>
      <c r="BU116" s="212"/>
      <c r="BV116" s="205"/>
      <c r="BW116" s="210"/>
      <c r="BX116" s="210"/>
      <c r="BY116" s="211"/>
      <c r="BZ116" s="212"/>
      <c r="CA116" s="205"/>
      <c r="CB116" s="206"/>
      <c r="CC116" s="206"/>
      <c r="CD116" s="207"/>
      <c r="CE116" s="298"/>
      <c r="CF116" s="208"/>
      <c r="CG116" s="212"/>
      <c r="CH116" s="205"/>
      <c r="CI116" s="207"/>
      <c r="CJ116" s="205"/>
      <c r="CK116" s="205"/>
      <c r="CL116" s="206"/>
      <c r="CM116" s="207"/>
      <c r="CN116" s="205"/>
      <c r="CO116" s="207"/>
      <c r="CP116" s="205"/>
      <c r="CQ116" s="207"/>
      <c r="CR116" s="214"/>
      <c r="CS116" s="205"/>
      <c r="CT116" s="215"/>
      <c r="CU116" s="213"/>
      <c r="CV116" s="214"/>
      <c r="CW116" s="205"/>
      <c r="CX116" s="205"/>
      <c r="CY116" s="205"/>
      <c r="CZ116" s="206"/>
      <c r="DA116" s="207"/>
      <c r="DB116" s="214"/>
      <c r="DC116" s="298"/>
      <c r="DD116" s="213"/>
      <c r="DE116" s="298"/>
      <c r="DF116" s="213"/>
      <c r="DG116" s="298"/>
      <c r="DH116" s="208"/>
      <c r="DI116" s="212"/>
      <c r="DJ116" s="214"/>
      <c r="DK116" s="205"/>
      <c r="DL116" s="206"/>
      <c r="DM116" s="207"/>
      <c r="DN116" s="214"/>
      <c r="DO116" s="214"/>
      <c r="DP116" s="214"/>
      <c r="DQ116" s="208"/>
      <c r="DR116" s="215"/>
      <c r="DS116" s="214"/>
      <c r="DT116" s="214"/>
      <c r="DU116" s="205">
        <v>43</v>
      </c>
      <c r="DV116" s="87">
        <v>106</v>
      </c>
      <c r="DW116" s="205"/>
      <c r="DX116" s="206"/>
      <c r="DY116" s="206"/>
      <c r="DZ116" s="206"/>
      <c r="EA116" s="206"/>
      <c r="EB116" s="206"/>
      <c r="EC116" s="206"/>
      <c r="ED116" s="206"/>
      <c r="EE116" s="206"/>
      <c r="EF116" s="206"/>
      <c r="EG116" s="206"/>
      <c r="EH116" s="211"/>
      <c r="EI116" s="33"/>
    </row>
    <row r="117" spans="1:139" s="29" customFormat="1" ht="13" x14ac:dyDescent="0.3">
      <c r="A117" s="10">
        <v>5206</v>
      </c>
      <c r="B117" s="11" t="s">
        <v>429</v>
      </c>
      <c r="C117" s="492">
        <v>781</v>
      </c>
      <c r="D117" s="95">
        <v>135</v>
      </c>
      <c r="E117" s="63">
        <f t="shared" si="1"/>
        <v>0.17285531370038412</v>
      </c>
      <c r="F117" s="290"/>
      <c r="G117" s="207"/>
      <c r="H117" s="214"/>
      <c r="I117" s="205"/>
      <c r="J117" s="207"/>
      <c r="K117" s="205"/>
      <c r="L117" s="215"/>
      <c r="M117" s="213"/>
      <c r="N117" s="213"/>
      <c r="O117" s="214"/>
      <c r="P117" s="214"/>
      <c r="Q117" s="205"/>
      <c r="R117" s="210"/>
      <c r="S117" s="298"/>
      <c r="T117" s="207"/>
      <c r="U117" s="251"/>
      <c r="V117" s="211"/>
      <c r="W117" s="215"/>
      <c r="X117" s="206"/>
      <c r="Y117" s="206"/>
      <c r="Z117" s="206"/>
      <c r="AA117" s="206"/>
      <c r="AB117" s="206"/>
      <c r="AC117" s="205"/>
      <c r="AD117" s="205"/>
      <c r="AE117" s="211"/>
      <c r="AF117" s="205"/>
      <c r="AG117" s="205"/>
      <c r="AH117" s="205"/>
      <c r="AI117" s="251"/>
      <c r="AJ117" s="211"/>
      <c r="AK117" s="215"/>
      <c r="AL117" s="205"/>
      <c r="AM117" s="205"/>
      <c r="AN117" s="205"/>
      <c r="AO117" s="211"/>
      <c r="AP117" s="205"/>
      <c r="AQ117" s="206"/>
      <c r="AR117" s="206"/>
      <c r="AS117" s="206"/>
      <c r="AT117" s="206"/>
      <c r="AU117" s="206"/>
      <c r="AV117" s="206"/>
      <c r="AW117" s="211"/>
      <c r="AX117" s="205"/>
      <c r="AY117" s="205"/>
      <c r="AZ117" s="205"/>
      <c r="BA117" s="205"/>
      <c r="BB117" s="205"/>
      <c r="BC117" s="211"/>
      <c r="BD117" s="205"/>
      <c r="BE117" s="205"/>
      <c r="BF117" s="205"/>
      <c r="BG117" s="205"/>
      <c r="BH117" s="205"/>
      <c r="BI117" s="205"/>
      <c r="BJ117" s="206"/>
      <c r="BK117" s="211"/>
      <c r="BL117" s="205"/>
      <c r="BM117" s="206"/>
      <c r="BN117" s="211"/>
      <c r="BO117" s="205"/>
      <c r="BP117" s="205"/>
      <c r="BQ117" s="205"/>
      <c r="BR117" s="206"/>
      <c r="BS117" s="207"/>
      <c r="BT117" s="205"/>
      <c r="BU117" s="212"/>
      <c r="BV117" s="205"/>
      <c r="BW117" s="210"/>
      <c r="BX117" s="210"/>
      <c r="BY117" s="211"/>
      <c r="BZ117" s="212"/>
      <c r="CA117" s="205"/>
      <c r="CB117" s="206"/>
      <c r="CC117" s="206"/>
      <c r="CD117" s="207"/>
      <c r="CE117" s="298"/>
      <c r="CF117" s="208"/>
      <c r="CG117" s="212"/>
      <c r="CH117" s="205"/>
      <c r="CI117" s="207"/>
      <c r="CJ117" s="205"/>
      <c r="CK117" s="205"/>
      <c r="CL117" s="206"/>
      <c r="CM117" s="207"/>
      <c r="CN117" s="205"/>
      <c r="CO117" s="207"/>
      <c r="CP117" s="205"/>
      <c r="CQ117" s="207"/>
      <c r="CR117" s="214"/>
      <c r="CS117" s="205"/>
      <c r="CT117" s="215"/>
      <c r="CU117" s="213"/>
      <c r="CV117" s="214"/>
      <c r="CW117" s="205"/>
      <c r="CX117" s="205"/>
      <c r="CY117" s="205"/>
      <c r="CZ117" s="206"/>
      <c r="DA117" s="207"/>
      <c r="DB117" s="214"/>
      <c r="DC117" s="298"/>
      <c r="DD117" s="213"/>
      <c r="DE117" s="298"/>
      <c r="DF117" s="213"/>
      <c r="DG117" s="298"/>
      <c r="DH117" s="208"/>
      <c r="DI117" s="212"/>
      <c r="DJ117" s="214"/>
      <c r="DK117" s="205"/>
      <c r="DL117" s="206"/>
      <c r="DM117" s="207"/>
      <c r="DN117" s="214"/>
      <c r="DO117" s="214"/>
      <c r="DP117" s="214"/>
      <c r="DQ117" s="208"/>
      <c r="DR117" s="215"/>
      <c r="DS117" s="214">
        <v>92</v>
      </c>
      <c r="DT117" s="147"/>
      <c r="DU117" s="86"/>
      <c r="DV117" s="211"/>
      <c r="DW117" s="218"/>
      <c r="DX117" s="226"/>
      <c r="DY117" s="226"/>
      <c r="DZ117" s="226"/>
      <c r="EA117" s="226"/>
      <c r="EB117" s="226"/>
      <c r="EC117" s="226"/>
      <c r="ED117" s="226"/>
      <c r="EE117" s="226"/>
      <c r="EF117" s="226"/>
      <c r="EG117" s="226"/>
      <c r="EH117" s="295"/>
      <c r="EI117" s="33"/>
    </row>
    <row r="118" spans="1:139" s="29" customFormat="1" ht="12.75" customHeight="1" x14ac:dyDescent="0.3">
      <c r="A118" s="10">
        <v>5207</v>
      </c>
      <c r="B118" s="11" t="s">
        <v>430</v>
      </c>
      <c r="C118" s="492">
        <v>694</v>
      </c>
      <c r="D118" s="95">
        <v>107</v>
      </c>
      <c r="E118" s="63">
        <f t="shared" si="1"/>
        <v>0.15417867435158503</v>
      </c>
      <c r="F118" s="290"/>
      <c r="G118" s="207"/>
      <c r="H118" s="214"/>
      <c r="I118" s="205"/>
      <c r="J118" s="207"/>
      <c r="K118" s="205"/>
      <c r="L118" s="215"/>
      <c r="M118" s="213"/>
      <c r="N118" s="213"/>
      <c r="O118" s="214"/>
      <c r="P118" s="214"/>
      <c r="Q118" s="205"/>
      <c r="R118" s="210"/>
      <c r="S118" s="298"/>
      <c r="T118" s="207"/>
      <c r="U118" s="251"/>
      <c r="V118" s="211"/>
      <c r="W118" s="215"/>
      <c r="X118" s="206"/>
      <c r="Y118" s="206"/>
      <c r="Z118" s="206"/>
      <c r="AA118" s="206"/>
      <c r="AB118" s="206"/>
      <c r="AC118" s="205"/>
      <c r="AD118" s="205"/>
      <c r="AE118" s="211"/>
      <c r="AF118" s="205"/>
      <c r="AG118" s="205"/>
      <c r="AH118" s="205"/>
      <c r="AI118" s="251"/>
      <c r="AJ118" s="211"/>
      <c r="AK118" s="215"/>
      <c r="AL118" s="205"/>
      <c r="AM118" s="205"/>
      <c r="AN118" s="205"/>
      <c r="AO118" s="211"/>
      <c r="AP118" s="205"/>
      <c r="AQ118" s="206"/>
      <c r="AR118" s="206"/>
      <c r="AS118" s="206"/>
      <c r="AT118" s="206"/>
      <c r="AU118" s="206"/>
      <c r="AV118" s="206"/>
      <c r="AW118" s="211"/>
      <c r="AX118" s="205"/>
      <c r="AY118" s="205"/>
      <c r="AZ118" s="205"/>
      <c r="BA118" s="205"/>
      <c r="BB118" s="205"/>
      <c r="BC118" s="211"/>
      <c r="BD118" s="205"/>
      <c r="BE118" s="205"/>
      <c r="BF118" s="205"/>
      <c r="BG118" s="205"/>
      <c r="BH118" s="205"/>
      <c r="BI118" s="205"/>
      <c r="BJ118" s="206"/>
      <c r="BK118" s="211"/>
      <c r="BL118" s="205"/>
      <c r="BM118" s="206"/>
      <c r="BN118" s="211"/>
      <c r="BO118" s="205"/>
      <c r="BP118" s="205"/>
      <c r="BQ118" s="205"/>
      <c r="BR118" s="206"/>
      <c r="BS118" s="207"/>
      <c r="BT118" s="205"/>
      <c r="BU118" s="212"/>
      <c r="BV118" s="205"/>
      <c r="BW118" s="210"/>
      <c r="BX118" s="210"/>
      <c r="BY118" s="211"/>
      <c r="BZ118" s="212"/>
      <c r="CA118" s="205"/>
      <c r="CB118" s="206"/>
      <c r="CC118" s="206"/>
      <c r="CD118" s="207"/>
      <c r="CE118" s="298"/>
      <c r="CF118" s="208"/>
      <c r="CG118" s="212"/>
      <c r="CH118" s="205"/>
      <c r="CI118" s="207"/>
      <c r="CJ118" s="205"/>
      <c r="CK118" s="205"/>
      <c r="CL118" s="206"/>
      <c r="CM118" s="207"/>
      <c r="CN118" s="205"/>
      <c r="CO118" s="207"/>
      <c r="CP118" s="205"/>
      <c r="CQ118" s="207"/>
      <c r="CR118" s="214"/>
      <c r="CS118" s="205"/>
      <c r="CT118" s="215"/>
      <c r="CU118" s="213"/>
      <c r="CV118" s="214"/>
      <c r="CW118" s="205"/>
      <c r="CX118" s="205"/>
      <c r="CY118" s="205"/>
      <c r="CZ118" s="206"/>
      <c r="DA118" s="207"/>
      <c r="DB118" s="214"/>
      <c r="DC118" s="298"/>
      <c r="DD118" s="213"/>
      <c r="DE118" s="298"/>
      <c r="DF118" s="213"/>
      <c r="DG118" s="298"/>
      <c r="DH118" s="208"/>
      <c r="DI118" s="212"/>
      <c r="DJ118" s="214"/>
      <c r="DK118" s="205"/>
      <c r="DL118" s="206"/>
      <c r="DM118" s="207"/>
      <c r="DN118" s="214"/>
      <c r="DO118" s="214"/>
      <c r="DP118" s="214"/>
      <c r="DQ118" s="208"/>
      <c r="DR118" s="215"/>
      <c r="DS118" s="214"/>
      <c r="DT118" s="214"/>
      <c r="DU118" s="205">
        <v>55</v>
      </c>
      <c r="DV118" s="211">
        <v>49</v>
      </c>
      <c r="DW118" s="86"/>
      <c r="DX118" s="95"/>
      <c r="DY118" s="95"/>
      <c r="DZ118" s="95"/>
      <c r="EA118" s="95"/>
      <c r="EB118" s="95"/>
      <c r="EC118" s="95"/>
      <c r="ED118" s="95"/>
      <c r="EE118" s="95"/>
      <c r="EF118" s="95"/>
      <c r="EG118" s="95"/>
      <c r="EH118" s="87"/>
      <c r="EI118" s="33"/>
    </row>
    <row r="119" spans="1:139" s="29" customFormat="1" ht="13" x14ac:dyDescent="0.3">
      <c r="A119" s="10">
        <v>5208</v>
      </c>
      <c r="B119" s="11" t="s">
        <v>431</v>
      </c>
      <c r="C119" s="492">
        <v>874</v>
      </c>
      <c r="D119" s="95">
        <v>208</v>
      </c>
      <c r="E119" s="63">
        <f t="shared" si="1"/>
        <v>0.23798627002288331</v>
      </c>
      <c r="F119" s="290"/>
      <c r="G119" s="207"/>
      <c r="H119" s="214"/>
      <c r="I119" s="205"/>
      <c r="J119" s="207"/>
      <c r="K119" s="205"/>
      <c r="L119" s="215"/>
      <c r="M119" s="213"/>
      <c r="N119" s="213"/>
      <c r="O119" s="214"/>
      <c r="P119" s="214"/>
      <c r="Q119" s="205"/>
      <c r="R119" s="210"/>
      <c r="S119" s="298"/>
      <c r="T119" s="207"/>
      <c r="U119" s="251"/>
      <c r="V119" s="211"/>
      <c r="W119" s="215"/>
      <c r="X119" s="206"/>
      <c r="Y119" s="206"/>
      <c r="Z119" s="206"/>
      <c r="AA119" s="206"/>
      <c r="AB119" s="206"/>
      <c r="AC119" s="205"/>
      <c r="AD119" s="205"/>
      <c r="AE119" s="211"/>
      <c r="AF119" s="205"/>
      <c r="AG119" s="205"/>
      <c r="AH119" s="205"/>
      <c r="AI119" s="251"/>
      <c r="AJ119" s="211"/>
      <c r="AK119" s="215"/>
      <c r="AL119" s="205"/>
      <c r="AM119" s="205"/>
      <c r="AN119" s="205"/>
      <c r="AO119" s="211"/>
      <c r="AP119" s="205"/>
      <c r="AQ119" s="206"/>
      <c r="AR119" s="206"/>
      <c r="AS119" s="206"/>
      <c r="AT119" s="206"/>
      <c r="AU119" s="206"/>
      <c r="AV119" s="206"/>
      <c r="AW119" s="211"/>
      <c r="AX119" s="205"/>
      <c r="AY119" s="205"/>
      <c r="AZ119" s="205"/>
      <c r="BA119" s="205"/>
      <c r="BB119" s="205"/>
      <c r="BC119" s="211"/>
      <c r="BD119" s="205"/>
      <c r="BE119" s="205"/>
      <c r="BF119" s="205"/>
      <c r="BG119" s="205"/>
      <c r="BH119" s="205"/>
      <c r="BI119" s="205"/>
      <c r="BJ119" s="206"/>
      <c r="BK119" s="211"/>
      <c r="BL119" s="205"/>
      <c r="BM119" s="206"/>
      <c r="BN119" s="211"/>
      <c r="BO119" s="205"/>
      <c r="BP119" s="205"/>
      <c r="BQ119" s="205"/>
      <c r="BR119" s="206"/>
      <c r="BS119" s="207"/>
      <c r="BT119" s="205"/>
      <c r="BU119" s="212"/>
      <c r="BV119" s="205"/>
      <c r="BW119" s="210"/>
      <c r="BX119" s="210"/>
      <c r="BY119" s="211"/>
      <c r="BZ119" s="212"/>
      <c r="CA119" s="205"/>
      <c r="CB119" s="206"/>
      <c r="CC119" s="206"/>
      <c r="CD119" s="207"/>
      <c r="CE119" s="298"/>
      <c r="CF119" s="208"/>
      <c r="CG119" s="212"/>
      <c r="CH119" s="205"/>
      <c r="CI119" s="207"/>
      <c r="CJ119" s="205"/>
      <c r="CK119" s="205"/>
      <c r="CL119" s="206"/>
      <c r="CM119" s="207"/>
      <c r="CN119" s="205"/>
      <c r="CO119" s="207"/>
      <c r="CP119" s="205"/>
      <c r="CQ119" s="207"/>
      <c r="CR119" s="214"/>
      <c r="CS119" s="205"/>
      <c r="CT119" s="215"/>
      <c r="CU119" s="213"/>
      <c r="CV119" s="214"/>
      <c r="CW119" s="205"/>
      <c r="CX119" s="205"/>
      <c r="CY119" s="205"/>
      <c r="CZ119" s="206"/>
      <c r="DA119" s="207"/>
      <c r="DB119" s="214"/>
      <c r="DC119" s="298"/>
      <c r="DD119" s="213"/>
      <c r="DE119" s="298"/>
      <c r="DF119" s="213"/>
      <c r="DG119" s="298"/>
      <c r="DH119" s="208"/>
      <c r="DI119" s="204"/>
      <c r="DJ119" s="193"/>
      <c r="DK119" s="224"/>
      <c r="DL119" s="225"/>
      <c r="DM119" s="227"/>
      <c r="DN119" s="193"/>
      <c r="DO119" s="214"/>
      <c r="DP119" s="214"/>
      <c r="DQ119" s="208"/>
      <c r="DR119" s="215">
        <v>151</v>
      </c>
      <c r="DS119" s="214"/>
      <c r="DT119" s="214"/>
      <c r="DU119" s="205"/>
      <c r="DV119" s="211"/>
      <c r="DW119" s="86"/>
      <c r="DX119" s="95"/>
      <c r="DY119" s="95"/>
      <c r="DZ119" s="95"/>
      <c r="EA119" s="95"/>
      <c r="EB119" s="95"/>
      <c r="EC119" s="95"/>
      <c r="ED119" s="95"/>
      <c r="EE119" s="95"/>
      <c r="EF119" s="95"/>
      <c r="EG119" s="95"/>
      <c r="EH119" s="87"/>
      <c r="EI119" s="33"/>
    </row>
    <row r="120" spans="1:139" s="29" customFormat="1" ht="12.75" customHeight="1" x14ac:dyDescent="0.3">
      <c r="A120" s="10">
        <v>5301</v>
      </c>
      <c r="B120" s="11" t="s">
        <v>432</v>
      </c>
      <c r="C120" s="492">
        <v>1391</v>
      </c>
      <c r="D120" s="95">
        <v>797</v>
      </c>
      <c r="E120" s="63">
        <f t="shared" si="1"/>
        <v>0.5729690869877786</v>
      </c>
      <c r="F120" s="290"/>
      <c r="G120" s="207"/>
      <c r="H120" s="214"/>
      <c r="I120" s="205"/>
      <c r="J120" s="207"/>
      <c r="K120" s="205"/>
      <c r="L120" s="215"/>
      <c r="M120" s="213"/>
      <c r="N120" s="213"/>
      <c r="O120" s="214"/>
      <c r="P120" s="214"/>
      <c r="Q120" s="205"/>
      <c r="R120" s="210"/>
      <c r="S120" s="298"/>
      <c r="T120" s="207"/>
      <c r="U120" s="251"/>
      <c r="V120" s="211"/>
      <c r="W120" s="215"/>
      <c r="X120" s="206"/>
      <c r="Y120" s="206"/>
      <c r="Z120" s="206"/>
      <c r="AA120" s="206"/>
      <c r="AB120" s="206"/>
      <c r="AC120" s="205"/>
      <c r="AD120" s="205"/>
      <c r="AE120" s="211"/>
      <c r="AF120" s="205"/>
      <c r="AG120" s="205"/>
      <c r="AH120" s="205"/>
      <c r="AI120" s="251"/>
      <c r="AJ120" s="211"/>
      <c r="AK120" s="215"/>
      <c r="AL120" s="205"/>
      <c r="AM120" s="205"/>
      <c r="AN120" s="205"/>
      <c r="AO120" s="211"/>
      <c r="AP120" s="205"/>
      <c r="AQ120" s="206"/>
      <c r="AR120" s="206"/>
      <c r="AS120" s="206"/>
      <c r="AT120" s="206"/>
      <c r="AU120" s="206"/>
      <c r="AV120" s="206"/>
      <c r="AW120" s="211"/>
      <c r="AX120" s="205"/>
      <c r="AY120" s="205"/>
      <c r="AZ120" s="205"/>
      <c r="BA120" s="205"/>
      <c r="BB120" s="205"/>
      <c r="BC120" s="211"/>
      <c r="BD120" s="205"/>
      <c r="BE120" s="205"/>
      <c r="BF120" s="205"/>
      <c r="BG120" s="205"/>
      <c r="BH120" s="205"/>
      <c r="BI120" s="205"/>
      <c r="BJ120" s="206"/>
      <c r="BK120" s="211"/>
      <c r="BL120" s="205"/>
      <c r="BM120" s="206"/>
      <c r="BN120" s="211"/>
      <c r="BO120" s="205"/>
      <c r="BP120" s="205"/>
      <c r="BQ120" s="205"/>
      <c r="BR120" s="206"/>
      <c r="BS120" s="207"/>
      <c r="BT120" s="205"/>
      <c r="BU120" s="212"/>
      <c r="BV120" s="205"/>
      <c r="BW120" s="210"/>
      <c r="BX120" s="210"/>
      <c r="BY120" s="211"/>
      <c r="BZ120" s="212"/>
      <c r="CA120" s="205"/>
      <c r="CB120" s="206"/>
      <c r="CC120" s="206"/>
      <c r="CD120" s="207"/>
      <c r="CE120" s="298"/>
      <c r="CF120" s="208"/>
      <c r="CG120" s="212"/>
      <c r="CH120" s="205"/>
      <c r="CI120" s="207"/>
      <c r="CJ120" s="205"/>
      <c r="CK120" s="205"/>
      <c r="CL120" s="206"/>
      <c r="CM120" s="207"/>
      <c r="CN120" s="205"/>
      <c r="CO120" s="207"/>
      <c r="CP120" s="205"/>
      <c r="CQ120" s="207"/>
      <c r="CR120" s="214"/>
      <c r="CS120" s="205"/>
      <c r="CT120" s="215"/>
      <c r="CU120" s="213"/>
      <c r="CV120" s="214"/>
      <c r="CW120" s="205"/>
      <c r="CX120" s="205"/>
      <c r="CY120" s="205"/>
      <c r="CZ120" s="206"/>
      <c r="DA120" s="207"/>
      <c r="DB120" s="214"/>
      <c r="DC120" s="298"/>
      <c r="DD120" s="213"/>
      <c r="DE120" s="298"/>
      <c r="DF120" s="213"/>
      <c r="DG120" s="298"/>
      <c r="DH120" s="208"/>
      <c r="DI120" s="204"/>
      <c r="DJ120" s="193"/>
      <c r="DK120" s="224"/>
      <c r="DL120" s="225"/>
      <c r="DM120" s="227"/>
      <c r="DN120" s="193"/>
      <c r="DO120" s="214"/>
      <c r="DP120" s="214"/>
      <c r="DQ120" s="208"/>
      <c r="DR120" s="215"/>
      <c r="DS120" s="214"/>
      <c r="DT120" s="214"/>
      <c r="DU120" s="205"/>
      <c r="DV120" s="211"/>
      <c r="DW120" s="86">
        <v>399</v>
      </c>
      <c r="DX120" s="95">
        <v>447</v>
      </c>
      <c r="DY120" s="95">
        <v>335</v>
      </c>
      <c r="DZ120" s="95">
        <v>336</v>
      </c>
      <c r="EA120" s="95">
        <v>379</v>
      </c>
      <c r="EB120" s="95">
        <v>221</v>
      </c>
      <c r="EC120" s="95">
        <v>201</v>
      </c>
      <c r="ED120" s="95">
        <v>304</v>
      </c>
      <c r="EE120" s="95">
        <v>407</v>
      </c>
      <c r="EF120" s="95">
        <v>331</v>
      </c>
      <c r="EG120" s="95">
        <v>413</v>
      </c>
      <c r="EH120" s="87">
        <v>348</v>
      </c>
      <c r="EI120" s="33"/>
    </row>
    <row r="121" spans="1:139" s="29" customFormat="1" ht="13" x14ac:dyDescent="0.3">
      <c r="A121" s="10">
        <v>5302</v>
      </c>
      <c r="B121" s="11" t="s">
        <v>433</v>
      </c>
      <c r="C121" s="492">
        <v>1416</v>
      </c>
      <c r="D121" s="95">
        <v>814</v>
      </c>
      <c r="E121" s="63">
        <f t="shared" si="1"/>
        <v>0.57485875706214684</v>
      </c>
      <c r="F121" s="290"/>
      <c r="G121" s="207"/>
      <c r="H121" s="214"/>
      <c r="I121" s="205"/>
      <c r="J121" s="207"/>
      <c r="K121" s="205"/>
      <c r="L121" s="215"/>
      <c r="M121" s="213"/>
      <c r="N121" s="213"/>
      <c r="O121" s="214"/>
      <c r="P121" s="214"/>
      <c r="Q121" s="205"/>
      <c r="R121" s="210"/>
      <c r="S121" s="298"/>
      <c r="T121" s="207"/>
      <c r="U121" s="251"/>
      <c r="V121" s="211"/>
      <c r="W121" s="215"/>
      <c r="X121" s="206"/>
      <c r="Y121" s="206"/>
      <c r="Z121" s="206"/>
      <c r="AA121" s="206"/>
      <c r="AB121" s="206"/>
      <c r="AC121" s="205"/>
      <c r="AD121" s="205"/>
      <c r="AE121" s="211"/>
      <c r="AF121" s="205"/>
      <c r="AG121" s="205"/>
      <c r="AH121" s="205"/>
      <c r="AI121" s="251"/>
      <c r="AJ121" s="211"/>
      <c r="AK121" s="215"/>
      <c r="AL121" s="205"/>
      <c r="AM121" s="205"/>
      <c r="AN121" s="205"/>
      <c r="AO121" s="211"/>
      <c r="AP121" s="205"/>
      <c r="AQ121" s="206"/>
      <c r="AR121" s="206"/>
      <c r="AS121" s="206"/>
      <c r="AT121" s="206"/>
      <c r="AU121" s="206"/>
      <c r="AV121" s="206"/>
      <c r="AW121" s="211"/>
      <c r="AX121" s="205"/>
      <c r="AY121" s="205"/>
      <c r="AZ121" s="205"/>
      <c r="BA121" s="205"/>
      <c r="BB121" s="205"/>
      <c r="BC121" s="211"/>
      <c r="BD121" s="205"/>
      <c r="BE121" s="205"/>
      <c r="BF121" s="205"/>
      <c r="BG121" s="205"/>
      <c r="BH121" s="205"/>
      <c r="BI121" s="205"/>
      <c r="BJ121" s="206"/>
      <c r="BK121" s="211"/>
      <c r="BL121" s="205"/>
      <c r="BM121" s="206"/>
      <c r="BN121" s="211"/>
      <c r="BO121" s="205"/>
      <c r="BP121" s="205"/>
      <c r="BQ121" s="205"/>
      <c r="BR121" s="206"/>
      <c r="BS121" s="207"/>
      <c r="BT121" s="205"/>
      <c r="BU121" s="212"/>
      <c r="BV121" s="205"/>
      <c r="BW121" s="210"/>
      <c r="BX121" s="210"/>
      <c r="BY121" s="211"/>
      <c r="BZ121" s="212"/>
      <c r="CA121" s="205"/>
      <c r="CB121" s="206"/>
      <c r="CC121" s="206"/>
      <c r="CD121" s="207"/>
      <c r="CE121" s="298"/>
      <c r="CF121" s="208"/>
      <c r="CG121" s="212"/>
      <c r="CH121" s="205"/>
      <c r="CI121" s="207"/>
      <c r="CJ121" s="205"/>
      <c r="CK121" s="205"/>
      <c r="CL121" s="206"/>
      <c r="CM121" s="207"/>
      <c r="CN121" s="205"/>
      <c r="CO121" s="207"/>
      <c r="CP121" s="205"/>
      <c r="CQ121" s="207"/>
      <c r="CR121" s="214"/>
      <c r="CS121" s="205"/>
      <c r="CT121" s="215"/>
      <c r="CU121" s="213"/>
      <c r="CV121" s="214"/>
      <c r="CW121" s="205"/>
      <c r="CX121" s="205"/>
      <c r="CY121" s="205"/>
      <c r="CZ121" s="206"/>
      <c r="DA121" s="207"/>
      <c r="DB121" s="214"/>
      <c r="DC121" s="298"/>
      <c r="DD121" s="213"/>
      <c r="DE121" s="298"/>
      <c r="DF121" s="213"/>
      <c r="DG121" s="298"/>
      <c r="DH121" s="208"/>
      <c r="DI121" s="204"/>
      <c r="DJ121" s="193"/>
      <c r="DK121" s="224"/>
      <c r="DL121" s="225"/>
      <c r="DM121" s="227"/>
      <c r="DN121" s="214"/>
      <c r="DO121" s="193"/>
      <c r="DP121" s="214"/>
      <c r="DQ121" s="208"/>
      <c r="DR121" s="215"/>
      <c r="DS121" s="214"/>
      <c r="DT121" s="214"/>
      <c r="DU121" s="205"/>
      <c r="DV121" s="211"/>
      <c r="DW121" s="86">
        <v>387</v>
      </c>
      <c r="DX121" s="95">
        <v>479</v>
      </c>
      <c r="DY121" s="95">
        <v>381</v>
      </c>
      <c r="DZ121" s="95">
        <v>337</v>
      </c>
      <c r="EA121" s="95">
        <v>402</v>
      </c>
      <c r="EB121" s="95">
        <v>237</v>
      </c>
      <c r="EC121" s="95">
        <v>243</v>
      </c>
      <c r="ED121" s="95">
        <v>290</v>
      </c>
      <c r="EE121" s="95">
        <v>418</v>
      </c>
      <c r="EF121" s="95">
        <v>324</v>
      </c>
      <c r="EG121" s="95">
        <v>426</v>
      </c>
      <c r="EH121" s="87">
        <v>339</v>
      </c>
      <c r="EI121" s="33"/>
    </row>
    <row r="122" spans="1:139" s="29" customFormat="1" ht="12.75" customHeight="1" x14ac:dyDescent="0.3">
      <c r="A122" s="10">
        <v>5303</v>
      </c>
      <c r="B122" s="11" t="s">
        <v>434</v>
      </c>
      <c r="C122" s="492">
        <v>1412</v>
      </c>
      <c r="D122" s="95">
        <v>725</v>
      </c>
      <c r="E122" s="63">
        <f t="shared" si="1"/>
        <v>0.51345609065155806</v>
      </c>
      <c r="F122" s="290"/>
      <c r="G122" s="207"/>
      <c r="H122" s="214"/>
      <c r="I122" s="205"/>
      <c r="J122" s="207"/>
      <c r="K122" s="205"/>
      <c r="L122" s="215"/>
      <c r="M122" s="213"/>
      <c r="N122" s="213"/>
      <c r="O122" s="214"/>
      <c r="P122" s="214"/>
      <c r="Q122" s="205"/>
      <c r="R122" s="210"/>
      <c r="S122" s="298"/>
      <c r="T122" s="207"/>
      <c r="U122" s="251"/>
      <c r="V122" s="211"/>
      <c r="W122" s="215"/>
      <c r="X122" s="206"/>
      <c r="Y122" s="206"/>
      <c r="Z122" s="206"/>
      <c r="AA122" s="206"/>
      <c r="AB122" s="206"/>
      <c r="AC122" s="205"/>
      <c r="AD122" s="205"/>
      <c r="AE122" s="211"/>
      <c r="AF122" s="205"/>
      <c r="AG122" s="205"/>
      <c r="AH122" s="205"/>
      <c r="AI122" s="251"/>
      <c r="AJ122" s="211"/>
      <c r="AK122" s="215"/>
      <c r="AL122" s="205"/>
      <c r="AM122" s="205"/>
      <c r="AN122" s="205"/>
      <c r="AO122" s="211"/>
      <c r="AP122" s="205"/>
      <c r="AQ122" s="206"/>
      <c r="AR122" s="206"/>
      <c r="AS122" s="206"/>
      <c r="AT122" s="206"/>
      <c r="AU122" s="206"/>
      <c r="AV122" s="206"/>
      <c r="AW122" s="211"/>
      <c r="AX122" s="205"/>
      <c r="AY122" s="205"/>
      <c r="AZ122" s="205"/>
      <c r="BA122" s="205"/>
      <c r="BB122" s="205"/>
      <c r="BC122" s="211"/>
      <c r="BD122" s="205"/>
      <c r="BE122" s="205"/>
      <c r="BF122" s="205"/>
      <c r="BG122" s="205"/>
      <c r="BH122" s="205"/>
      <c r="BI122" s="205"/>
      <c r="BJ122" s="206"/>
      <c r="BK122" s="211"/>
      <c r="BL122" s="218"/>
      <c r="BM122" s="226"/>
      <c r="BN122" s="220"/>
      <c r="BO122" s="205"/>
      <c r="BP122" s="205"/>
      <c r="BQ122" s="205"/>
      <c r="BR122" s="206"/>
      <c r="BS122" s="207"/>
      <c r="BT122" s="205"/>
      <c r="BU122" s="212"/>
      <c r="BV122" s="205"/>
      <c r="BW122" s="210"/>
      <c r="BX122" s="210"/>
      <c r="BY122" s="211"/>
      <c r="BZ122" s="212"/>
      <c r="CA122" s="205"/>
      <c r="CB122" s="206"/>
      <c r="CC122" s="206"/>
      <c r="CD122" s="207"/>
      <c r="CE122" s="298"/>
      <c r="CF122" s="208"/>
      <c r="CG122" s="212"/>
      <c r="CH122" s="205"/>
      <c r="CI122" s="207"/>
      <c r="CJ122" s="205"/>
      <c r="CK122" s="205"/>
      <c r="CL122" s="206"/>
      <c r="CM122" s="207"/>
      <c r="CN122" s="205"/>
      <c r="CO122" s="207"/>
      <c r="CP122" s="205"/>
      <c r="CQ122" s="207"/>
      <c r="CR122" s="214"/>
      <c r="CS122" s="205"/>
      <c r="CT122" s="215"/>
      <c r="CU122" s="213"/>
      <c r="CV122" s="214"/>
      <c r="CW122" s="205"/>
      <c r="CX122" s="205"/>
      <c r="CY122" s="205"/>
      <c r="CZ122" s="206"/>
      <c r="DA122" s="207"/>
      <c r="DB122" s="214"/>
      <c r="DC122" s="298"/>
      <c r="DD122" s="213"/>
      <c r="DE122" s="298"/>
      <c r="DF122" s="213"/>
      <c r="DG122" s="298"/>
      <c r="DH122" s="208"/>
      <c r="DI122" s="212"/>
      <c r="DJ122" s="214"/>
      <c r="DK122" s="205"/>
      <c r="DL122" s="206"/>
      <c r="DM122" s="207"/>
      <c r="DN122" s="214"/>
      <c r="DO122" s="214"/>
      <c r="DP122" s="214"/>
      <c r="DQ122" s="208"/>
      <c r="DR122" s="215"/>
      <c r="DS122" s="214"/>
      <c r="DT122" s="214"/>
      <c r="DU122" s="205"/>
      <c r="DV122" s="211"/>
      <c r="DW122" s="86">
        <v>373</v>
      </c>
      <c r="DX122" s="95">
        <v>426</v>
      </c>
      <c r="DY122" s="95">
        <v>371</v>
      </c>
      <c r="DZ122" s="95">
        <v>290</v>
      </c>
      <c r="EA122" s="95">
        <v>397</v>
      </c>
      <c r="EB122" s="95">
        <v>248</v>
      </c>
      <c r="EC122" s="95">
        <v>204</v>
      </c>
      <c r="ED122" s="95">
        <v>221</v>
      </c>
      <c r="EE122" s="95">
        <v>393</v>
      </c>
      <c r="EF122" s="95">
        <v>255</v>
      </c>
      <c r="EG122" s="95">
        <v>384</v>
      </c>
      <c r="EH122" s="87">
        <v>298</v>
      </c>
      <c r="EI122" s="33"/>
    </row>
    <row r="123" spans="1:139" s="29" customFormat="1" ht="13" x14ac:dyDescent="0.3">
      <c r="A123" s="10">
        <v>5304</v>
      </c>
      <c r="B123" s="11" t="s">
        <v>435</v>
      </c>
      <c r="C123" s="492">
        <v>1392</v>
      </c>
      <c r="D123" s="95">
        <v>564</v>
      </c>
      <c r="E123" s="63">
        <f t="shared" si="1"/>
        <v>0.40517241379310343</v>
      </c>
      <c r="F123" s="290"/>
      <c r="G123" s="207"/>
      <c r="H123" s="214"/>
      <c r="I123" s="205"/>
      <c r="J123" s="207"/>
      <c r="K123" s="205"/>
      <c r="L123" s="215"/>
      <c r="M123" s="213"/>
      <c r="N123" s="213"/>
      <c r="O123" s="214"/>
      <c r="P123" s="214"/>
      <c r="Q123" s="205"/>
      <c r="R123" s="210"/>
      <c r="S123" s="298"/>
      <c r="T123" s="207"/>
      <c r="U123" s="251"/>
      <c r="V123" s="211"/>
      <c r="W123" s="215"/>
      <c r="X123" s="206"/>
      <c r="Y123" s="206"/>
      <c r="Z123" s="206"/>
      <c r="AA123" s="206"/>
      <c r="AB123" s="206"/>
      <c r="AC123" s="205"/>
      <c r="AD123" s="205"/>
      <c r="AE123" s="211"/>
      <c r="AF123" s="205"/>
      <c r="AG123" s="205"/>
      <c r="AH123" s="205"/>
      <c r="AI123" s="251"/>
      <c r="AJ123" s="211"/>
      <c r="AK123" s="215"/>
      <c r="AL123" s="205"/>
      <c r="AM123" s="205"/>
      <c r="AN123" s="205"/>
      <c r="AO123" s="211"/>
      <c r="AP123" s="205"/>
      <c r="AQ123" s="206"/>
      <c r="AR123" s="206"/>
      <c r="AS123" s="206"/>
      <c r="AT123" s="206"/>
      <c r="AU123" s="206"/>
      <c r="AV123" s="206"/>
      <c r="AW123" s="211"/>
      <c r="AX123" s="205"/>
      <c r="AY123" s="205"/>
      <c r="AZ123" s="205"/>
      <c r="BA123" s="205"/>
      <c r="BB123" s="205"/>
      <c r="BC123" s="211"/>
      <c r="BD123" s="205"/>
      <c r="BE123" s="205"/>
      <c r="BF123" s="205"/>
      <c r="BG123" s="205"/>
      <c r="BH123" s="205"/>
      <c r="BI123" s="205"/>
      <c r="BJ123" s="206"/>
      <c r="BK123" s="211"/>
      <c r="BL123" s="86"/>
      <c r="BM123" s="95"/>
      <c r="BN123" s="87"/>
      <c r="BO123" s="205"/>
      <c r="BP123" s="205"/>
      <c r="BQ123" s="205"/>
      <c r="BR123" s="206"/>
      <c r="BS123" s="207"/>
      <c r="BT123" s="205"/>
      <c r="BU123" s="212"/>
      <c r="BV123" s="205"/>
      <c r="BW123" s="210"/>
      <c r="BX123" s="210"/>
      <c r="BY123" s="211"/>
      <c r="BZ123" s="212"/>
      <c r="CA123" s="205"/>
      <c r="CB123" s="206"/>
      <c r="CC123" s="206"/>
      <c r="CD123" s="207"/>
      <c r="CE123" s="298"/>
      <c r="CF123" s="208"/>
      <c r="CG123" s="212"/>
      <c r="CH123" s="205"/>
      <c r="CI123" s="207"/>
      <c r="CJ123" s="205"/>
      <c r="CK123" s="205"/>
      <c r="CL123" s="206"/>
      <c r="CM123" s="207"/>
      <c r="CN123" s="205"/>
      <c r="CO123" s="207"/>
      <c r="CP123" s="205"/>
      <c r="CQ123" s="207"/>
      <c r="CR123" s="214"/>
      <c r="CS123" s="205"/>
      <c r="CT123" s="215"/>
      <c r="CU123" s="213"/>
      <c r="CV123" s="214"/>
      <c r="CW123" s="205"/>
      <c r="CX123" s="205"/>
      <c r="CY123" s="205"/>
      <c r="CZ123" s="206"/>
      <c r="DA123" s="207"/>
      <c r="DB123" s="214"/>
      <c r="DC123" s="298"/>
      <c r="DD123" s="213"/>
      <c r="DE123" s="298"/>
      <c r="DF123" s="213"/>
      <c r="DG123" s="298"/>
      <c r="DH123" s="208"/>
      <c r="DI123" s="212"/>
      <c r="DJ123" s="214"/>
      <c r="DK123" s="205"/>
      <c r="DL123" s="206"/>
      <c r="DM123" s="207"/>
      <c r="DN123" s="214"/>
      <c r="DO123" s="214"/>
      <c r="DP123" s="214"/>
      <c r="DQ123" s="208"/>
      <c r="DR123" s="215"/>
      <c r="DS123" s="214"/>
      <c r="DT123" s="214"/>
      <c r="DU123" s="205"/>
      <c r="DV123" s="211"/>
      <c r="DW123" s="205">
        <v>275</v>
      </c>
      <c r="DX123" s="206">
        <v>330</v>
      </c>
      <c r="DY123" s="206">
        <v>282</v>
      </c>
      <c r="DZ123" s="206">
        <v>235</v>
      </c>
      <c r="EA123" s="206">
        <v>275</v>
      </c>
      <c r="EB123" s="206">
        <v>179</v>
      </c>
      <c r="EC123" s="206">
        <v>148</v>
      </c>
      <c r="ED123" s="206">
        <v>191</v>
      </c>
      <c r="EE123" s="206">
        <v>305</v>
      </c>
      <c r="EF123" s="206">
        <v>189</v>
      </c>
      <c r="EG123" s="206">
        <v>299</v>
      </c>
      <c r="EH123" s="211">
        <v>216</v>
      </c>
      <c r="EI123" s="33"/>
    </row>
    <row r="124" spans="1:139" s="38" customFormat="1" ht="12.75" customHeight="1" x14ac:dyDescent="0.3">
      <c r="A124" s="10">
        <v>5305</v>
      </c>
      <c r="B124" s="11" t="s">
        <v>436</v>
      </c>
      <c r="C124" s="492">
        <v>1343</v>
      </c>
      <c r="D124" s="95">
        <v>743</v>
      </c>
      <c r="E124" s="63">
        <f t="shared" si="1"/>
        <v>0.55323901712583767</v>
      </c>
      <c r="F124" s="290"/>
      <c r="G124" s="207"/>
      <c r="H124" s="214"/>
      <c r="I124" s="205"/>
      <c r="J124" s="207"/>
      <c r="K124" s="205"/>
      <c r="L124" s="215"/>
      <c r="M124" s="213"/>
      <c r="N124" s="213"/>
      <c r="O124" s="214"/>
      <c r="P124" s="214"/>
      <c r="Q124" s="205"/>
      <c r="R124" s="210"/>
      <c r="S124" s="298"/>
      <c r="T124" s="207"/>
      <c r="U124" s="251"/>
      <c r="V124" s="211"/>
      <c r="W124" s="215"/>
      <c r="X124" s="206"/>
      <c r="Y124" s="206"/>
      <c r="Z124" s="206"/>
      <c r="AA124" s="206"/>
      <c r="AB124" s="206"/>
      <c r="AC124" s="205"/>
      <c r="AD124" s="205"/>
      <c r="AE124" s="211"/>
      <c r="AF124" s="205"/>
      <c r="AG124" s="205"/>
      <c r="AH124" s="205"/>
      <c r="AI124" s="251"/>
      <c r="AJ124" s="211"/>
      <c r="AK124" s="215"/>
      <c r="AL124" s="205"/>
      <c r="AM124" s="205"/>
      <c r="AN124" s="205"/>
      <c r="AO124" s="211"/>
      <c r="AP124" s="205"/>
      <c r="AQ124" s="206"/>
      <c r="AR124" s="206"/>
      <c r="AS124" s="206"/>
      <c r="AT124" s="206"/>
      <c r="AU124" s="206"/>
      <c r="AV124" s="206"/>
      <c r="AW124" s="211"/>
      <c r="AX124" s="205"/>
      <c r="AY124" s="205"/>
      <c r="AZ124" s="205"/>
      <c r="BA124" s="205"/>
      <c r="BB124" s="205"/>
      <c r="BC124" s="211"/>
      <c r="BD124" s="205"/>
      <c r="BE124" s="205"/>
      <c r="BF124" s="205"/>
      <c r="BG124" s="205"/>
      <c r="BH124" s="205"/>
      <c r="BI124" s="205"/>
      <c r="BJ124" s="206"/>
      <c r="BK124" s="211"/>
      <c r="BL124" s="86"/>
      <c r="BM124" s="95"/>
      <c r="BN124" s="87"/>
      <c r="BO124" s="205"/>
      <c r="BP124" s="205"/>
      <c r="BQ124" s="205"/>
      <c r="BR124" s="206"/>
      <c r="BS124" s="207"/>
      <c r="BT124" s="205"/>
      <c r="BU124" s="212"/>
      <c r="BV124" s="205"/>
      <c r="BW124" s="210"/>
      <c r="BX124" s="210"/>
      <c r="BY124" s="211"/>
      <c r="BZ124" s="212"/>
      <c r="CA124" s="205"/>
      <c r="CB124" s="206"/>
      <c r="CC124" s="206"/>
      <c r="CD124" s="207"/>
      <c r="CE124" s="298"/>
      <c r="CF124" s="208"/>
      <c r="CG124" s="212"/>
      <c r="CH124" s="205"/>
      <c r="CI124" s="207"/>
      <c r="CJ124" s="205"/>
      <c r="CK124" s="205"/>
      <c r="CL124" s="206"/>
      <c r="CM124" s="207"/>
      <c r="CN124" s="205"/>
      <c r="CO124" s="207"/>
      <c r="CP124" s="205"/>
      <c r="CQ124" s="207"/>
      <c r="CR124" s="214"/>
      <c r="CS124" s="205"/>
      <c r="CT124" s="215"/>
      <c r="CU124" s="213"/>
      <c r="CV124" s="214"/>
      <c r="CW124" s="205"/>
      <c r="CX124" s="205"/>
      <c r="CY124" s="205"/>
      <c r="CZ124" s="206"/>
      <c r="DA124" s="207"/>
      <c r="DB124" s="214"/>
      <c r="DC124" s="298"/>
      <c r="DD124" s="213"/>
      <c r="DE124" s="298"/>
      <c r="DF124" s="213"/>
      <c r="DG124" s="298"/>
      <c r="DH124" s="208"/>
      <c r="DI124" s="212"/>
      <c r="DJ124" s="214"/>
      <c r="DK124" s="205"/>
      <c r="DL124" s="206"/>
      <c r="DM124" s="207"/>
      <c r="DN124" s="214"/>
      <c r="DO124" s="214"/>
      <c r="DP124" s="214"/>
      <c r="DQ124" s="208"/>
      <c r="DR124" s="215"/>
      <c r="DS124" s="214"/>
      <c r="DT124" s="214"/>
      <c r="DU124" s="205"/>
      <c r="DV124" s="211"/>
      <c r="DW124" s="205">
        <v>368</v>
      </c>
      <c r="DX124" s="206">
        <v>416</v>
      </c>
      <c r="DY124" s="206">
        <v>337</v>
      </c>
      <c r="DZ124" s="206">
        <v>301</v>
      </c>
      <c r="EA124" s="206">
        <v>378</v>
      </c>
      <c r="EB124" s="206">
        <v>215</v>
      </c>
      <c r="EC124" s="206">
        <v>233</v>
      </c>
      <c r="ED124" s="206">
        <v>274</v>
      </c>
      <c r="EE124" s="206">
        <v>403</v>
      </c>
      <c r="EF124" s="206">
        <v>299</v>
      </c>
      <c r="EG124" s="206">
        <v>399</v>
      </c>
      <c r="EH124" s="211">
        <v>331</v>
      </c>
      <c r="EI124" s="33"/>
    </row>
    <row r="125" spans="1:139" s="44" customFormat="1" ht="12.75" customHeight="1" x14ac:dyDescent="0.3">
      <c r="A125" s="304">
        <v>6209</v>
      </c>
      <c r="B125" s="44" t="s">
        <v>522</v>
      </c>
      <c r="C125" s="492">
        <v>10</v>
      </c>
      <c r="D125" s="95">
        <v>5</v>
      </c>
      <c r="E125" s="63">
        <f t="shared" si="1"/>
        <v>0.5</v>
      </c>
      <c r="F125" s="290"/>
      <c r="G125" s="207"/>
      <c r="H125" s="214"/>
      <c r="I125" s="205"/>
      <c r="J125" s="207"/>
      <c r="K125" s="205"/>
      <c r="L125" s="215"/>
      <c r="M125" s="213"/>
      <c r="N125" s="213"/>
      <c r="O125" s="214"/>
      <c r="P125" s="214"/>
      <c r="Q125" s="205"/>
      <c r="R125" s="210"/>
      <c r="S125" s="298"/>
      <c r="T125" s="207"/>
      <c r="U125" s="251"/>
      <c r="V125" s="211"/>
      <c r="W125" s="215"/>
      <c r="X125" s="206"/>
      <c r="Y125" s="206"/>
      <c r="Z125" s="206"/>
      <c r="AA125" s="206"/>
      <c r="AB125" s="206"/>
      <c r="AC125" s="205"/>
      <c r="AD125" s="205"/>
      <c r="AE125" s="211"/>
      <c r="AF125" s="205"/>
      <c r="AG125" s="205"/>
      <c r="AH125" s="205"/>
      <c r="AI125" s="251"/>
      <c r="AJ125" s="211"/>
      <c r="AK125" s="215"/>
      <c r="AL125" s="205"/>
      <c r="AM125" s="205"/>
      <c r="AN125" s="205"/>
      <c r="AO125" s="211"/>
      <c r="AP125" s="205"/>
      <c r="AQ125" s="206"/>
      <c r="AR125" s="206"/>
      <c r="AS125" s="206"/>
      <c r="AT125" s="206"/>
      <c r="AU125" s="206"/>
      <c r="AV125" s="206"/>
      <c r="AW125" s="211"/>
      <c r="AX125" s="205"/>
      <c r="AY125" s="205"/>
      <c r="AZ125" s="205"/>
      <c r="BA125" s="205"/>
      <c r="BB125" s="205"/>
      <c r="BC125" s="211"/>
      <c r="BD125" s="205"/>
      <c r="BE125" s="205"/>
      <c r="BF125" s="205"/>
      <c r="BG125" s="205"/>
      <c r="BH125" s="205"/>
      <c r="BI125" s="205"/>
      <c r="BJ125" s="206"/>
      <c r="BK125" s="211"/>
      <c r="BL125" s="86">
        <v>4</v>
      </c>
      <c r="BM125" s="95">
        <v>4</v>
      </c>
      <c r="BN125" s="87">
        <v>4</v>
      </c>
      <c r="BO125" s="205"/>
      <c r="BP125" s="205"/>
      <c r="BQ125" s="205"/>
      <c r="BR125" s="206"/>
      <c r="BS125" s="207"/>
      <c r="BT125" s="205"/>
      <c r="BU125" s="212"/>
      <c r="BV125" s="205"/>
      <c r="BW125" s="210"/>
      <c r="BX125" s="210"/>
      <c r="BY125" s="211"/>
      <c r="BZ125" s="212"/>
      <c r="CA125" s="205"/>
      <c r="CB125" s="206"/>
      <c r="CC125" s="206"/>
      <c r="CD125" s="207"/>
      <c r="CE125" s="298"/>
      <c r="CF125" s="208"/>
      <c r="CG125" s="212"/>
      <c r="CH125" s="205"/>
      <c r="CI125" s="207"/>
      <c r="CJ125" s="205"/>
      <c r="CK125" s="205"/>
      <c r="CL125" s="206"/>
      <c r="CM125" s="207"/>
      <c r="CN125" s="205"/>
      <c r="CO125" s="207"/>
      <c r="CP125" s="205"/>
      <c r="CQ125" s="207"/>
      <c r="CR125" s="214"/>
      <c r="CS125" s="205"/>
      <c r="CT125" s="215"/>
      <c r="CU125" s="213"/>
      <c r="CV125" s="214"/>
      <c r="CW125" s="205"/>
      <c r="CX125" s="205"/>
      <c r="CY125" s="205"/>
      <c r="CZ125" s="206"/>
      <c r="DA125" s="207"/>
      <c r="DB125" s="214"/>
      <c r="DC125" s="298"/>
      <c r="DD125" s="213"/>
      <c r="DE125" s="298"/>
      <c r="DF125" s="213"/>
      <c r="DG125" s="298"/>
      <c r="DH125" s="208"/>
      <c r="DI125" s="212"/>
      <c r="DJ125" s="214"/>
      <c r="DK125" s="205"/>
      <c r="DL125" s="206"/>
      <c r="DM125" s="207"/>
      <c r="DN125" s="214"/>
      <c r="DO125" s="214"/>
      <c r="DP125" s="214"/>
      <c r="DQ125" s="208"/>
      <c r="DR125" s="215"/>
      <c r="DS125" s="214"/>
      <c r="DT125" s="214"/>
      <c r="DU125" s="205"/>
      <c r="DV125" s="211"/>
      <c r="DW125" s="205"/>
      <c r="DX125" s="206"/>
      <c r="DY125" s="206"/>
      <c r="DZ125" s="206"/>
      <c r="EA125" s="206"/>
      <c r="EB125" s="206"/>
      <c r="EC125" s="206"/>
      <c r="ED125" s="206"/>
      <c r="EE125" s="206"/>
      <c r="EF125" s="206"/>
      <c r="EG125" s="206"/>
      <c r="EH125" s="211"/>
      <c r="EI125" s="33"/>
    </row>
    <row r="126" spans="1:139" s="44" customFormat="1" ht="12.75" customHeight="1" x14ac:dyDescent="0.3">
      <c r="A126" s="304">
        <v>6210</v>
      </c>
      <c r="B126" s="44" t="s">
        <v>523</v>
      </c>
      <c r="C126" s="492">
        <v>4</v>
      </c>
      <c r="D126" s="95">
        <v>0</v>
      </c>
      <c r="E126" s="63">
        <f t="shared" si="1"/>
        <v>0</v>
      </c>
      <c r="F126" s="290"/>
      <c r="G126" s="207"/>
      <c r="H126" s="214"/>
      <c r="I126" s="205"/>
      <c r="J126" s="207"/>
      <c r="K126" s="205"/>
      <c r="L126" s="215"/>
      <c r="M126" s="213"/>
      <c r="N126" s="213"/>
      <c r="O126" s="214"/>
      <c r="P126" s="214"/>
      <c r="Q126" s="205"/>
      <c r="R126" s="210"/>
      <c r="S126" s="298"/>
      <c r="T126" s="207"/>
      <c r="U126" s="251"/>
      <c r="V126" s="211"/>
      <c r="W126" s="215"/>
      <c r="X126" s="206"/>
      <c r="Y126" s="206"/>
      <c r="Z126" s="206"/>
      <c r="AA126" s="206"/>
      <c r="AB126" s="206"/>
      <c r="AC126" s="205"/>
      <c r="AD126" s="205"/>
      <c r="AE126" s="211"/>
      <c r="AF126" s="205"/>
      <c r="AG126" s="205"/>
      <c r="AH126" s="205"/>
      <c r="AI126" s="251"/>
      <c r="AJ126" s="211"/>
      <c r="AK126" s="215"/>
      <c r="AL126" s="205"/>
      <c r="AM126" s="205"/>
      <c r="AN126" s="205"/>
      <c r="AO126" s="211"/>
      <c r="AP126" s="205"/>
      <c r="AQ126" s="206"/>
      <c r="AR126" s="206"/>
      <c r="AS126" s="206"/>
      <c r="AT126" s="206"/>
      <c r="AU126" s="206"/>
      <c r="AV126" s="206"/>
      <c r="AW126" s="211"/>
      <c r="AX126" s="205"/>
      <c r="AY126" s="205"/>
      <c r="AZ126" s="205"/>
      <c r="BA126" s="205"/>
      <c r="BB126" s="205"/>
      <c r="BC126" s="211"/>
      <c r="BD126" s="205"/>
      <c r="BE126" s="205"/>
      <c r="BF126" s="205"/>
      <c r="BG126" s="205"/>
      <c r="BH126" s="205"/>
      <c r="BI126" s="205"/>
      <c r="BJ126" s="206"/>
      <c r="BK126" s="211"/>
      <c r="BL126" s="86">
        <v>0</v>
      </c>
      <c r="BM126" s="95">
        <v>0</v>
      </c>
      <c r="BN126" s="87">
        <v>0</v>
      </c>
      <c r="BO126" s="205"/>
      <c r="BP126" s="205"/>
      <c r="BQ126" s="205"/>
      <c r="BR126" s="206"/>
      <c r="BS126" s="207"/>
      <c r="BT126" s="205"/>
      <c r="BU126" s="212"/>
      <c r="BV126" s="205"/>
      <c r="BW126" s="210"/>
      <c r="BX126" s="210"/>
      <c r="BY126" s="211"/>
      <c r="BZ126" s="212"/>
      <c r="CA126" s="205"/>
      <c r="CB126" s="206"/>
      <c r="CC126" s="206"/>
      <c r="CD126" s="207"/>
      <c r="CE126" s="298"/>
      <c r="CF126" s="208"/>
      <c r="CG126" s="212"/>
      <c r="CH126" s="205"/>
      <c r="CI126" s="207"/>
      <c r="CJ126" s="205"/>
      <c r="CK126" s="205"/>
      <c r="CL126" s="206"/>
      <c r="CM126" s="207"/>
      <c r="CN126" s="205"/>
      <c r="CO126" s="207"/>
      <c r="CP126" s="205"/>
      <c r="CQ126" s="207"/>
      <c r="CR126" s="214"/>
      <c r="CS126" s="205"/>
      <c r="CT126" s="215"/>
      <c r="CU126" s="213"/>
      <c r="CV126" s="214"/>
      <c r="CW126" s="205"/>
      <c r="CX126" s="205"/>
      <c r="CY126" s="205"/>
      <c r="CZ126" s="206"/>
      <c r="DA126" s="207"/>
      <c r="DB126" s="214"/>
      <c r="DC126" s="298"/>
      <c r="DD126" s="213"/>
      <c r="DE126" s="298"/>
      <c r="DF126" s="213"/>
      <c r="DG126" s="298"/>
      <c r="DH126" s="208"/>
      <c r="DI126" s="212"/>
      <c r="DJ126" s="214"/>
      <c r="DK126" s="205"/>
      <c r="DL126" s="206"/>
      <c r="DM126" s="207"/>
      <c r="DN126" s="214"/>
      <c r="DO126" s="214"/>
      <c r="DP126" s="214"/>
      <c r="DQ126" s="208"/>
      <c r="DR126" s="215"/>
      <c r="DS126" s="214"/>
      <c r="DT126" s="214"/>
      <c r="DU126" s="205"/>
      <c r="DV126" s="211"/>
      <c r="DW126" s="205"/>
      <c r="DX126" s="206"/>
      <c r="DY126" s="206"/>
      <c r="DZ126" s="206"/>
      <c r="EA126" s="206"/>
      <c r="EB126" s="206"/>
      <c r="EC126" s="206"/>
      <c r="ED126" s="206"/>
      <c r="EE126" s="206"/>
      <c r="EF126" s="206"/>
      <c r="EG126" s="206"/>
      <c r="EH126" s="211"/>
      <c r="EI126" s="33"/>
    </row>
    <row r="127" spans="1:139" s="29" customFormat="1" ht="13" x14ac:dyDescent="0.3">
      <c r="A127" s="304">
        <v>6211</v>
      </c>
      <c r="B127" s="30" t="s">
        <v>524</v>
      </c>
      <c r="C127" s="492">
        <v>11</v>
      </c>
      <c r="D127" s="709">
        <v>0</v>
      </c>
      <c r="E127" s="70">
        <f>SUM(D127/C127)</f>
        <v>0</v>
      </c>
      <c r="F127" s="296"/>
      <c r="G127" s="207"/>
      <c r="H127" s="214"/>
      <c r="I127" s="205"/>
      <c r="J127" s="207"/>
      <c r="K127" s="205"/>
      <c r="L127" s="215"/>
      <c r="M127" s="213"/>
      <c r="N127" s="213"/>
      <c r="O127" s="214"/>
      <c r="P127" s="214"/>
      <c r="Q127" s="205"/>
      <c r="R127" s="210"/>
      <c r="S127" s="298"/>
      <c r="T127" s="207"/>
      <c r="U127" s="251"/>
      <c r="V127" s="211"/>
      <c r="W127" s="215"/>
      <c r="X127" s="206"/>
      <c r="Y127" s="206"/>
      <c r="Z127" s="206"/>
      <c r="AA127" s="206"/>
      <c r="AB127" s="206"/>
      <c r="AC127" s="205"/>
      <c r="AD127" s="205"/>
      <c r="AE127" s="211"/>
      <c r="AF127" s="205"/>
      <c r="AG127" s="205"/>
      <c r="AH127" s="205"/>
      <c r="AI127" s="251"/>
      <c r="AJ127" s="211"/>
      <c r="AK127" s="215"/>
      <c r="AL127" s="205"/>
      <c r="AM127" s="205"/>
      <c r="AN127" s="205"/>
      <c r="AO127" s="211"/>
      <c r="AP127" s="205"/>
      <c r="AQ127" s="206"/>
      <c r="AR127" s="206"/>
      <c r="AS127" s="206"/>
      <c r="AT127" s="206"/>
      <c r="AU127" s="206"/>
      <c r="AV127" s="206"/>
      <c r="AW127" s="211"/>
      <c r="AX127" s="205"/>
      <c r="AY127" s="205"/>
      <c r="AZ127" s="205"/>
      <c r="BA127" s="205"/>
      <c r="BB127" s="205"/>
      <c r="BC127" s="211"/>
      <c r="BD127" s="205"/>
      <c r="BE127" s="205"/>
      <c r="BF127" s="205"/>
      <c r="BG127" s="205"/>
      <c r="BH127" s="205"/>
      <c r="BI127" s="205"/>
      <c r="BJ127" s="206"/>
      <c r="BK127" s="211"/>
      <c r="BL127" s="86">
        <v>0</v>
      </c>
      <c r="BM127" s="95">
        <v>0</v>
      </c>
      <c r="BN127" s="87">
        <v>0</v>
      </c>
      <c r="BO127" s="205"/>
      <c r="BP127" s="205"/>
      <c r="BQ127" s="205"/>
      <c r="BR127" s="206"/>
      <c r="BS127" s="207"/>
      <c r="BT127" s="205"/>
      <c r="BU127" s="212"/>
      <c r="BV127" s="205"/>
      <c r="BW127" s="210"/>
      <c r="BX127" s="210"/>
      <c r="BY127" s="211"/>
      <c r="BZ127" s="212"/>
      <c r="CA127" s="205"/>
      <c r="CB127" s="206"/>
      <c r="CC127" s="206"/>
      <c r="CD127" s="207"/>
      <c r="CE127" s="298"/>
      <c r="CF127" s="208"/>
      <c r="CG127" s="212"/>
      <c r="CH127" s="205"/>
      <c r="CI127" s="207"/>
      <c r="CJ127" s="205"/>
      <c r="CK127" s="205"/>
      <c r="CL127" s="206"/>
      <c r="CM127" s="207"/>
      <c r="CN127" s="205"/>
      <c r="CO127" s="207"/>
      <c r="CP127" s="205"/>
      <c r="CQ127" s="207"/>
      <c r="CR127" s="214"/>
      <c r="CS127" s="205"/>
      <c r="CT127" s="215"/>
      <c r="CU127" s="213"/>
      <c r="CV127" s="214"/>
      <c r="CW127" s="205"/>
      <c r="CX127" s="205"/>
      <c r="CY127" s="205"/>
      <c r="CZ127" s="206"/>
      <c r="DA127" s="207"/>
      <c r="DB127" s="214"/>
      <c r="DC127" s="298"/>
      <c r="DD127" s="213"/>
      <c r="DE127" s="298"/>
      <c r="DF127" s="213"/>
      <c r="DG127" s="298"/>
      <c r="DH127" s="208"/>
      <c r="DI127" s="212"/>
      <c r="DJ127" s="214"/>
      <c r="DK127" s="205"/>
      <c r="DL127" s="206"/>
      <c r="DM127" s="207"/>
      <c r="DN127" s="214"/>
      <c r="DO127" s="214"/>
      <c r="DP127" s="214"/>
      <c r="DQ127" s="208"/>
      <c r="DR127" s="215"/>
      <c r="DS127" s="214"/>
      <c r="DT127" s="214"/>
      <c r="DU127" s="205"/>
      <c r="DV127" s="211"/>
      <c r="DW127" s="205"/>
      <c r="DX127" s="206"/>
      <c r="DY127" s="206"/>
      <c r="DZ127" s="206"/>
      <c r="EA127" s="206"/>
      <c r="EB127" s="206"/>
      <c r="EC127" s="206"/>
      <c r="ED127" s="206"/>
      <c r="EE127" s="206"/>
      <c r="EF127" s="206"/>
      <c r="EG127" s="206"/>
      <c r="EH127" s="211"/>
      <c r="EI127" s="33"/>
    </row>
    <row r="128" spans="1:139" s="14" customFormat="1" ht="12.75" customHeight="1" x14ac:dyDescent="0.3">
      <c r="B128" s="14" t="s">
        <v>4</v>
      </c>
      <c r="C128" s="306">
        <f>SUM(C5:C127)</f>
        <v>121509</v>
      </c>
      <c r="D128" s="306">
        <f>SUM(D5:D127)</f>
        <v>33640</v>
      </c>
      <c r="E128" s="64">
        <f>SUM(D128/C128)</f>
        <v>0.27685192043387735</v>
      </c>
      <c r="F128" s="88">
        <f>SUM(F5:F121)</f>
        <v>1912</v>
      </c>
      <c r="G128" s="308">
        <f>SUM(G5:G121)</f>
        <v>1440</v>
      </c>
      <c r="H128" s="323">
        <f>SUM(H5:H121)</f>
        <v>2335</v>
      </c>
      <c r="I128" s="232">
        <f t="shared" ref="I128:AX128" si="2">SUM(I5:I121)</f>
        <v>545</v>
      </c>
      <c r="J128" s="234">
        <f t="shared" si="2"/>
        <v>404</v>
      </c>
      <c r="K128" s="232">
        <f t="shared" ref="K128" si="3">SUM(K5:K121)</f>
        <v>425</v>
      </c>
      <c r="L128" s="390">
        <f t="shared" si="2"/>
        <v>538</v>
      </c>
      <c r="M128" s="236">
        <f t="shared" ref="M128:N128" si="4">SUM(M5:M121)</f>
        <v>542</v>
      </c>
      <c r="N128" s="236">
        <f t="shared" si="4"/>
        <v>563</v>
      </c>
      <c r="O128" s="231">
        <f t="shared" si="2"/>
        <v>512</v>
      </c>
      <c r="P128" s="231">
        <f>SUM(P5:P121)</f>
        <v>177</v>
      </c>
      <c r="Q128" s="232">
        <f t="shared" si="2"/>
        <v>135</v>
      </c>
      <c r="R128" s="436">
        <f t="shared" si="2"/>
        <v>141</v>
      </c>
      <c r="S128" s="297">
        <f>SUM(S5:S121)</f>
        <v>99</v>
      </c>
      <c r="T128" s="234">
        <f t="shared" si="2"/>
        <v>133</v>
      </c>
      <c r="U128" s="444">
        <f t="shared" ref="U128" si="5">SUM(U5:U121)</f>
        <v>154</v>
      </c>
      <c r="V128" s="235">
        <f t="shared" si="2"/>
        <v>160</v>
      </c>
      <c r="W128" s="390">
        <f t="shared" si="2"/>
        <v>584</v>
      </c>
      <c r="X128" s="233">
        <f t="shared" si="2"/>
        <v>496</v>
      </c>
      <c r="Y128" s="233">
        <f>SUM(Y5:Y121)</f>
        <v>576</v>
      </c>
      <c r="Z128" s="233">
        <f t="shared" ref="Z128:AA128" si="6">SUM(Z5:Z121)</f>
        <v>580</v>
      </c>
      <c r="AA128" s="233">
        <f t="shared" si="6"/>
        <v>513</v>
      </c>
      <c r="AB128" s="233">
        <f>SUM(AB5:AB121)</f>
        <v>507</v>
      </c>
      <c r="AC128" s="232">
        <f t="shared" ref="AC128" si="7">SUM(AC5:AC121)</f>
        <v>477</v>
      </c>
      <c r="AD128" s="232">
        <f t="shared" si="2"/>
        <v>207</v>
      </c>
      <c r="AE128" s="235">
        <f t="shared" si="2"/>
        <v>302</v>
      </c>
      <c r="AF128" s="88">
        <f t="shared" si="2"/>
        <v>943</v>
      </c>
      <c r="AG128" s="306">
        <f t="shared" si="2"/>
        <v>1346</v>
      </c>
      <c r="AH128" s="306">
        <f>SUM(AH5:AH121)</f>
        <v>1017</v>
      </c>
      <c r="AI128" s="482">
        <f t="shared" ref="AI128" si="8">SUM(AI5:AI121)</f>
        <v>313</v>
      </c>
      <c r="AJ128" s="89">
        <f t="shared" si="2"/>
        <v>33</v>
      </c>
      <c r="AK128" s="101">
        <f t="shared" si="2"/>
        <v>769</v>
      </c>
      <c r="AL128" s="88">
        <f t="shared" si="2"/>
        <v>1297</v>
      </c>
      <c r="AM128" s="88">
        <f t="shared" ref="AM128:AN128" si="9">SUM(AM5:AM121)</f>
        <v>1158</v>
      </c>
      <c r="AN128" s="88">
        <f t="shared" si="9"/>
        <v>892</v>
      </c>
      <c r="AO128" s="89">
        <f t="shared" si="2"/>
        <v>911</v>
      </c>
      <c r="AP128" s="88">
        <f t="shared" si="2"/>
        <v>1013</v>
      </c>
      <c r="AQ128" s="306">
        <f t="shared" si="2"/>
        <v>959</v>
      </c>
      <c r="AR128" s="306">
        <f t="shared" si="2"/>
        <v>1083</v>
      </c>
      <c r="AS128" s="306">
        <f t="shared" ref="AS128" si="10">SUM(AS5:AS121)</f>
        <v>1150</v>
      </c>
      <c r="AT128" s="306">
        <f t="shared" si="2"/>
        <v>957</v>
      </c>
      <c r="AU128" s="306">
        <f t="shared" si="2"/>
        <v>1004</v>
      </c>
      <c r="AV128" s="306">
        <f t="shared" si="2"/>
        <v>1067</v>
      </c>
      <c r="AW128" s="89">
        <f t="shared" si="2"/>
        <v>517</v>
      </c>
      <c r="AX128" s="88">
        <f t="shared" si="2"/>
        <v>1092</v>
      </c>
      <c r="AY128" s="306">
        <f>SUM(AY5:AY121)</f>
        <v>1006</v>
      </c>
      <c r="AZ128" s="306">
        <f t="shared" ref="AZ128:BB128" si="11">SUM(AZ5:AZ121)</f>
        <v>516</v>
      </c>
      <c r="BA128" s="306">
        <f t="shared" si="11"/>
        <v>867</v>
      </c>
      <c r="BB128" s="306">
        <f t="shared" si="11"/>
        <v>921</v>
      </c>
      <c r="BC128" s="89">
        <f>SUM(BC5:BC121)</f>
        <v>956</v>
      </c>
      <c r="BD128" s="88">
        <f>SUM(BD5:BD121)</f>
        <v>1627</v>
      </c>
      <c r="BE128" s="306">
        <f>SUM(BE5:BE121)</f>
        <v>1485</v>
      </c>
      <c r="BF128" s="306">
        <f t="shared" ref="BF128:BI128" si="12">SUM(BF5:BF121)</f>
        <v>1743</v>
      </c>
      <c r="BG128" s="306">
        <f t="shared" si="12"/>
        <v>760</v>
      </c>
      <c r="BH128" s="306">
        <f t="shared" si="12"/>
        <v>1173</v>
      </c>
      <c r="BI128" s="306">
        <f t="shared" si="12"/>
        <v>1974</v>
      </c>
      <c r="BJ128" s="306">
        <f>SUM(BJ5:BJ121)</f>
        <v>1459</v>
      </c>
      <c r="BK128" s="89">
        <f>SUM(BK5:BK121)</f>
        <v>1253</v>
      </c>
      <c r="BL128" s="232">
        <f>SUM(BL5:BL127)</f>
        <v>4</v>
      </c>
      <c r="BM128" s="233">
        <f t="shared" ref="BM128:CF128" si="13">SUM(BM5:BM127)</f>
        <v>4</v>
      </c>
      <c r="BN128" s="235">
        <f t="shared" si="13"/>
        <v>4</v>
      </c>
      <c r="BO128" s="88">
        <f t="shared" si="13"/>
        <v>2056</v>
      </c>
      <c r="BP128" s="306">
        <f>SUM(BP5:BP127)</f>
        <v>2214</v>
      </c>
      <c r="BQ128" s="306">
        <f t="shared" ref="BQ128" si="14">SUM(BQ5:BQ121)</f>
        <v>1849</v>
      </c>
      <c r="BR128" s="306">
        <f t="shared" si="13"/>
        <v>1892</v>
      </c>
      <c r="BS128" s="308">
        <f>SUM(BS5:BS127)</f>
        <v>1577</v>
      </c>
      <c r="BT128" s="88">
        <f t="shared" ref="BT128" si="15">SUM(BT5:BT127)</f>
        <v>2345</v>
      </c>
      <c r="BU128" s="230">
        <f t="shared" si="13"/>
        <v>347</v>
      </c>
      <c r="BV128" s="232">
        <f t="shared" si="13"/>
        <v>365</v>
      </c>
      <c r="BW128" s="232">
        <f>SUM(BW5:BW127)</f>
        <v>355</v>
      </c>
      <c r="BX128" s="232">
        <f>SUM(BX5:BX127)</f>
        <v>257</v>
      </c>
      <c r="BY128" s="235">
        <f t="shared" si="13"/>
        <v>295</v>
      </c>
      <c r="BZ128" s="305">
        <f>SUM(BZ5:BZ127)</f>
        <v>697</v>
      </c>
      <c r="CA128" s="88">
        <f t="shared" si="13"/>
        <v>499</v>
      </c>
      <c r="CB128" s="306">
        <f t="shared" ref="CB128" si="16">SUM(CB5:CB127)</f>
        <v>391</v>
      </c>
      <c r="CC128" s="306">
        <f t="shared" ref="CC128" si="17">SUM(CC5:CC121)</f>
        <v>500</v>
      </c>
      <c r="CD128" s="308">
        <f t="shared" si="13"/>
        <v>584</v>
      </c>
      <c r="CE128" s="309">
        <f t="shared" ref="CE128" si="18">SUM(CE5:CE121)</f>
        <v>72</v>
      </c>
      <c r="CF128" s="120">
        <f t="shared" si="13"/>
        <v>13</v>
      </c>
      <c r="CG128" s="305">
        <f>SUM(CG5:CG121)</f>
        <v>1523</v>
      </c>
      <c r="CH128" s="88">
        <f>SUM(CH5:CH121)</f>
        <v>1276</v>
      </c>
      <c r="CI128" s="308">
        <f>SUM(CI5:CI121)</f>
        <v>1067</v>
      </c>
      <c r="CJ128" s="88">
        <f t="shared" ref="CJ128:CQ128" si="19">SUM(CJ5:CJ121)</f>
        <v>1265</v>
      </c>
      <c r="CK128" s="88">
        <f t="shared" si="19"/>
        <v>1207</v>
      </c>
      <c r="CL128" s="306">
        <f t="shared" si="19"/>
        <v>1091</v>
      </c>
      <c r="CM128" s="308">
        <f t="shared" si="19"/>
        <v>1291</v>
      </c>
      <c r="CN128" s="88">
        <f t="shared" si="19"/>
        <v>290</v>
      </c>
      <c r="CO128" s="308">
        <f t="shared" si="19"/>
        <v>254</v>
      </c>
      <c r="CP128" s="88">
        <f t="shared" si="19"/>
        <v>272</v>
      </c>
      <c r="CQ128" s="308">
        <f t="shared" si="19"/>
        <v>422</v>
      </c>
      <c r="CR128" s="323">
        <f t="shared" ref="CR128:DU128" si="20">SUM(CR5:CR121)</f>
        <v>398</v>
      </c>
      <c r="CS128" s="88">
        <f t="shared" si="20"/>
        <v>323</v>
      </c>
      <c r="CT128" s="101">
        <f t="shared" si="20"/>
        <v>972</v>
      </c>
      <c r="CU128" s="333">
        <f t="shared" ref="CU128" si="21">SUM(CU5:CU121)</f>
        <v>790</v>
      </c>
      <c r="CV128" s="323">
        <f t="shared" si="20"/>
        <v>1382</v>
      </c>
      <c r="CW128" s="88">
        <f t="shared" si="20"/>
        <v>730</v>
      </c>
      <c r="CX128" s="88">
        <f t="shared" ref="CX128:CY128" si="22">SUM(CX5:CX121)</f>
        <v>800</v>
      </c>
      <c r="CY128" s="88">
        <f t="shared" si="22"/>
        <v>1224</v>
      </c>
      <c r="CZ128" s="306">
        <f t="shared" si="20"/>
        <v>936</v>
      </c>
      <c r="DA128" s="308">
        <f t="shared" si="20"/>
        <v>837</v>
      </c>
      <c r="DB128" s="323">
        <f t="shared" si="20"/>
        <v>203</v>
      </c>
      <c r="DC128" s="309">
        <f t="shared" ref="DC128" si="23">SUM(DC5:DC121)</f>
        <v>262</v>
      </c>
      <c r="DD128" s="333">
        <f t="shared" si="20"/>
        <v>121</v>
      </c>
      <c r="DE128" s="309">
        <f t="shared" si="20"/>
        <v>242</v>
      </c>
      <c r="DF128" s="333">
        <f t="shared" si="20"/>
        <v>199</v>
      </c>
      <c r="DG128" s="309">
        <f t="shared" ref="DG128" si="24">SUM(DG5:DG121)</f>
        <v>427</v>
      </c>
      <c r="DH128" s="120">
        <f t="shared" si="20"/>
        <v>213</v>
      </c>
      <c r="DI128" s="305">
        <f t="shared" si="20"/>
        <v>1108</v>
      </c>
      <c r="DJ128" s="323">
        <f t="shared" si="20"/>
        <v>1039</v>
      </c>
      <c r="DK128" s="88">
        <f t="shared" si="20"/>
        <v>950</v>
      </c>
      <c r="DL128" s="306">
        <f t="shared" si="20"/>
        <v>841</v>
      </c>
      <c r="DM128" s="308">
        <f t="shared" si="20"/>
        <v>853</v>
      </c>
      <c r="DN128" s="323">
        <f t="shared" si="20"/>
        <v>137</v>
      </c>
      <c r="DO128" s="323">
        <f t="shared" si="20"/>
        <v>221</v>
      </c>
      <c r="DP128" s="323">
        <f t="shared" si="20"/>
        <v>410</v>
      </c>
      <c r="DQ128" s="120">
        <f t="shared" si="20"/>
        <v>303</v>
      </c>
      <c r="DR128" s="101">
        <f t="shared" si="20"/>
        <v>251</v>
      </c>
      <c r="DS128" s="323">
        <f t="shared" si="20"/>
        <v>214</v>
      </c>
      <c r="DT128" s="323">
        <f t="shared" si="20"/>
        <v>230</v>
      </c>
      <c r="DU128" s="88">
        <f t="shared" si="20"/>
        <v>98</v>
      </c>
      <c r="DV128" s="89">
        <f>SUM(DV5:DV127)</f>
        <v>155</v>
      </c>
      <c r="DW128" s="88">
        <f>SUM(DW5:DW127)</f>
        <v>1802</v>
      </c>
      <c r="DX128" s="306">
        <f t="shared" ref="DX128:EH128" si="25">SUM(DX5:DX127)</f>
        <v>2098</v>
      </c>
      <c r="DY128" s="306">
        <f>SUM(DY5:DY127)</f>
        <v>1706</v>
      </c>
      <c r="DZ128" s="306">
        <f>SUM(DZ5:DZ127)</f>
        <v>1499</v>
      </c>
      <c r="EA128" s="306">
        <f t="shared" ref="EA128:EH128" si="26">SUM(EA5:EA127)</f>
        <v>1831</v>
      </c>
      <c r="EB128" s="306">
        <f t="shared" si="26"/>
        <v>1100</v>
      </c>
      <c r="EC128" s="306">
        <f t="shared" si="26"/>
        <v>1029</v>
      </c>
      <c r="ED128" s="306">
        <f t="shared" si="26"/>
        <v>1280</v>
      </c>
      <c r="EE128" s="306">
        <f t="shared" si="26"/>
        <v>1926</v>
      </c>
      <c r="EF128" s="306">
        <f t="shared" si="26"/>
        <v>1398</v>
      </c>
      <c r="EG128" s="306">
        <f t="shared" si="26"/>
        <v>1921</v>
      </c>
      <c r="EH128" s="89">
        <f t="shared" si="26"/>
        <v>1532</v>
      </c>
      <c r="EI128" s="37"/>
    </row>
    <row r="129" spans="1:139" s="14" customFormat="1" ht="13" x14ac:dyDescent="0.3">
      <c r="B129" s="17" t="s">
        <v>5</v>
      </c>
      <c r="C129" s="306"/>
      <c r="D129" s="405">
        <v>32986</v>
      </c>
      <c r="E129" s="64">
        <f>SUM(D129/C128)</f>
        <v>0.27146960307466939</v>
      </c>
      <c r="F129" s="88">
        <f>SUM(F128-F130)</f>
        <v>1440</v>
      </c>
      <c r="G129" s="308">
        <f t="shared" ref="G129:AX129" si="27">SUM(G128-G130)</f>
        <v>1093</v>
      </c>
      <c r="H129" s="323">
        <f>SUM(H128-H130)</f>
        <v>1736</v>
      </c>
      <c r="I129" s="232">
        <f t="shared" si="27"/>
        <v>412</v>
      </c>
      <c r="J129" s="234">
        <f t="shared" si="27"/>
        <v>322</v>
      </c>
      <c r="K129" s="232">
        <f t="shared" ref="K129" si="28">SUM(K128-K130)</f>
        <v>334</v>
      </c>
      <c r="L129" s="390">
        <f t="shared" si="27"/>
        <v>467</v>
      </c>
      <c r="M129" s="236">
        <f t="shared" ref="M129:N129" si="29">SUM(M128-M130)</f>
        <v>492</v>
      </c>
      <c r="N129" s="236">
        <f t="shared" si="29"/>
        <v>513</v>
      </c>
      <c r="O129" s="231">
        <f t="shared" si="27"/>
        <v>441</v>
      </c>
      <c r="P129" s="231">
        <f t="shared" si="27"/>
        <v>165</v>
      </c>
      <c r="Q129" s="232">
        <f t="shared" si="27"/>
        <v>124</v>
      </c>
      <c r="R129" s="436">
        <f t="shared" si="27"/>
        <v>128</v>
      </c>
      <c r="S129" s="297">
        <f>SUM(S128-S130)</f>
        <v>84</v>
      </c>
      <c r="T129" s="234">
        <f t="shared" si="27"/>
        <v>123</v>
      </c>
      <c r="U129" s="444">
        <f t="shared" ref="U129" si="30">SUM(U128-U130)</f>
        <v>130</v>
      </c>
      <c r="V129" s="235">
        <f t="shared" si="27"/>
        <v>134</v>
      </c>
      <c r="W129" s="390">
        <f t="shared" si="27"/>
        <v>507</v>
      </c>
      <c r="X129" s="233">
        <f t="shared" si="27"/>
        <v>443</v>
      </c>
      <c r="Y129" s="233">
        <f>SUM(Y128-Y130)</f>
        <v>516</v>
      </c>
      <c r="Z129" s="233">
        <f t="shared" ref="Z129:AA129" si="31">SUM(Z128-Z130)</f>
        <v>521</v>
      </c>
      <c r="AA129" s="233">
        <f t="shared" si="31"/>
        <v>455</v>
      </c>
      <c r="AB129" s="233">
        <f>SUM(AB128-AB130)</f>
        <v>436</v>
      </c>
      <c r="AC129" s="232">
        <f t="shared" ref="AC129" si="32">SUM(AC128-AC130)</f>
        <v>424</v>
      </c>
      <c r="AD129" s="232">
        <f t="shared" si="27"/>
        <v>185</v>
      </c>
      <c r="AE129" s="235">
        <f t="shared" si="27"/>
        <v>264</v>
      </c>
      <c r="AF129" s="88">
        <f t="shared" si="27"/>
        <v>797</v>
      </c>
      <c r="AG129" s="306">
        <f t="shared" si="27"/>
        <v>1142</v>
      </c>
      <c r="AH129" s="306">
        <f>SUM(AH128-AH130)</f>
        <v>868</v>
      </c>
      <c r="AI129" s="482">
        <f t="shared" ref="AI129" si="33">SUM(AI128-AI130)</f>
        <v>258</v>
      </c>
      <c r="AJ129" s="89">
        <f t="shared" si="27"/>
        <v>27</v>
      </c>
      <c r="AK129" s="101">
        <f t="shared" si="27"/>
        <v>694</v>
      </c>
      <c r="AL129" s="88">
        <f t="shared" si="27"/>
        <v>1207</v>
      </c>
      <c r="AM129" s="88">
        <f t="shared" ref="AM129:AN129" si="34">SUM(AM128-AM130)</f>
        <v>1074</v>
      </c>
      <c r="AN129" s="88">
        <f t="shared" si="34"/>
        <v>808</v>
      </c>
      <c r="AO129" s="89">
        <f t="shared" si="27"/>
        <v>841</v>
      </c>
      <c r="AP129" s="88">
        <f t="shared" si="27"/>
        <v>921</v>
      </c>
      <c r="AQ129" s="306">
        <f t="shared" si="27"/>
        <v>864</v>
      </c>
      <c r="AR129" s="306">
        <f t="shared" si="27"/>
        <v>981</v>
      </c>
      <c r="AS129" s="306">
        <f t="shared" ref="AS129" si="35">SUM(AS128-AS130)</f>
        <v>1044</v>
      </c>
      <c r="AT129" s="306">
        <f t="shared" si="27"/>
        <v>866</v>
      </c>
      <c r="AU129" s="306">
        <f t="shared" si="27"/>
        <v>910</v>
      </c>
      <c r="AV129" s="306">
        <f t="shared" si="27"/>
        <v>971</v>
      </c>
      <c r="AW129" s="89">
        <f t="shared" si="27"/>
        <v>471</v>
      </c>
      <c r="AX129" s="88">
        <f t="shared" si="27"/>
        <v>977</v>
      </c>
      <c r="AY129" s="306">
        <f>SUM(AY128-AY130)</f>
        <v>879</v>
      </c>
      <c r="AZ129" s="306">
        <f t="shared" ref="AZ129:BB129" si="36">SUM(AZ128-AZ130)</f>
        <v>466</v>
      </c>
      <c r="BA129" s="306">
        <f t="shared" si="36"/>
        <v>757</v>
      </c>
      <c r="BB129" s="306">
        <f t="shared" si="36"/>
        <v>810</v>
      </c>
      <c r="BC129" s="89">
        <f t="shared" ref="BC129:CG129" si="37">SUM(BC128-BC130)</f>
        <v>833</v>
      </c>
      <c r="BD129" s="88">
        <f t="shared" si="37"/>
        <v>1442</v>
      </c>
      <c r="BE129" s="306">
        <f>SUM(BE128-BE130)</f>
        <v>1309</v>
      </c>
      <c r="BF129" s="306">
        <f t="shared" ref="BF129:BI129" si="38">SUM(BF128-BF130)</f>
        <v>1446</v>
      </c>
      <c r="BG129" s="306">
        <f t="shared" si="38"/>
        <v>644</v>
      </c>
      <c r="BH129" s="306">
        <f t="shared" si="38"/>
        <v>990</v>
      </c>
      <c r="BI129" s="306">
        <f t="shared" si="38"/>
        <v>1691</v>
      </c>
      <c r="BJ129" s="306">
        <f t="shared" si="37"/>
        <v>1177</v>
      </c>
      <c r="BK129" s="89">
        <f t="shared" si="37"/>
        <v>1038</v>
      </c>
      <c r="BL129" s="232">
        <f t="shared" si="37"/>
        <v>4</v>
      </c>
      <c r="BM129" s="233">
        <f t="shared" si="37"/>
        <v>4</v>
      </c>
      <c r="BN129" s="235">
        <f t="shared" si="37"/>
        <v>4</v>
      </c>
      <c r="BO129" s="88">
        <f t="shared" si="37"/>
        <v>1741</v>
      </c>
      <c r="BP129" s="306">
        <f>SUM(BP128-BP130)</f>
        <v>1880</v>
      </c>
      <c r="BQ129" s="306">
        <f t="shared" ref="BQ129" si="39">SUM(BQ128-BQ130)</f>
        <v>1561</v>
      </c>
      <c r="BR129" s="306">
        <f t="shared" si="37"/>
        <v>1537</v>
      </c>
      <c r="BS129" s="308">
        <f>SUM(BS128-BS130)</f>
        <v>1347</v>
      </c>
      <c r="BT129" s="88">
        <f t="shared" ref="BT129" si="40">SUM(BT128-BT130)</f>
        <v>1949</v>
      </c>
      <c r="BU129" s="230">
        <f t="shared" si="37"/>
        <v>316</v>
      </c>
      <c r="BV129" s="232">
        <f t="shared" si="37"/>
        <v>306</v>
      </c>
      <c r="BW129" s="232">
        <f>SUM(BW128-BW130)</f>
        <v>290</v>
      </c>
      <c r="BX129" s="232">
        <f>SUM(BX128-BX130)</f>
        <v>238</v>
      </c>
      <c r="BY129" s="235">
        <f t="shared" si="37"/>
        <v>274</v>
      </c>
      <c r="BZ129" s="305">
        <f>SUM(BZ128-BZ130)</f>
        <v>578</v>
      </c>
      <c r="CA129" s="88">
        <f t="shared" si="37"/>
        <v>397</v>
      </c>
      <c r="CB129" s="306">
        <f t="shared" ref="CB129:CC129" si="41">SUM(CB128-CB130)</f>
        <v>316</v>
      </c>
      <c r="CC129" s="306">
        <f t="shared" si="41"/>
        <v>413</v>
      </c>
      <c r="CD129" s="308">
        <f t="shared" si="37"/>
        <v>473</v>
      </c>
      <c r="CE129" s="309">
        <f t="shared" si="37"/>
        <v>49</v>
      </c>
      <c r="CF129" s="120">
        <f t="shared" si="37"/>
        <v>10</v>
      </c>
      <c r="CG129" s="305">
        <f t="shared" si="37"/>
        <v>1186</v>
      </c>
      <c r="CH129" s="88">
        <f>SUM(CH128-CH130)</f>
        <v>877</v>
      </c>
      <c r="CI129" s="308">
        <f>SUM(CI128-CI130)</f>
        <v>843</v>
      </c>
      <c r="CJ129" s="88">
        <f t="shared" ref="CJ129:CQ129" si="42">SUM(CJ128-CJ130)</f>
        <v>856</v>
      </c>
      <c r="CK129" s="88">
        <f t="shared" si="42"/>
        <v>943</v>
      </c>
      <c r="CL129" s="306">
        <f t="shared" si="42"/>
        <v>848</v>
      </c>
      <c r="CM129" s="308">
        <f t="shared" si="42"/>
        <v>884</v>
      </c>
      <c r="CN129" s="88">
        <f t="shared" si="42"/>
        <v>233</v>
      </c>
      <c r="CO129" s="308">
        <f t="shared" si="42"/>
        <v>176</v>
      </c>
      <c r="CP129" s="88">
        <f t="shared" si="42"/>
        <v>216</v>
      </c>
      <c r="CQ129" s="308">
        <f t="shared" si="42"/>
        <v>285</v>
      </c>
      <c r="CR129" s="323">
        <f>SUM(CR128-CR130)</f>
        <v>288</v>
      </c>
      <c r="CS129" s="88">
        <f>SUM(CS128-CS130)</f>
        <v>243</v>
      </c>
      <c r="CT129" s="101">
        <f t="shared" ref="CT129:DZ129" si="43">SUM(CT128-CT130)</f>
        <v>882</v>
      </c>
      <c r="CU129" s="333">
        <f t="shared" ref="CU129" si="44">SUM(CU128-CU130)</f>
        <v>668</v>
      </c>
      <c r="CV129" s="323">
        <f t="shared" si="43"/>
        <v>1224</v>
      </c>
      <c r="CW129" s="88">
        <f t="shared" si="43"/>
        <v>641</v>
      </c>
      <c r="CX129" s="88">
        <f t="shared" ref="CX129:CY129" si="45">SUM(CX128-CX130)</f>
        <v>699</v>
      </c>
      <c r="CY129" s="88">
        <f t="shared" si="45"/>
        <v>1064</v>
      </c>
      <c r="CZ129" s="306">
        <f>SUM(CZ128-CZ130)</f>
        <v>848</v>
      </c>
      <c r="DA129" s="308">
        <f t="shared" si="43"/>
        <v>746</v>
      </c>
      <c r="DB129" s="323">
        <f t="shared" si="43"/>
        <v>180</v>
      </c>
      <c r="DC129" s="309">
        <f t="shared" ref="DC129" si="46">SUM(DC128-DC130)</f>
        <v>226</v>
      </c>
      <c r="DD129" s="333">
        <f t="shared" si="43"/>
        <v>108</v>
      </c>
      <c r="DE129" s="309">
        <f t="shared" si="43"/>
        <v>206</v>
      </c>
      <c r="DF129" s="333">
        <f t="shared" si="43"/>
        <v>183</v>
      </c>
      <c r="DG129" s="309">
        <f t="shared" ref="DG129" si="47">SUM(DG128-DG130)</f>
        <v>377</v>
      </c>
      <c r="DH129" s="120">
        <f t="shared" si="43"/>
        <v>195</v>
      </c>
      <c r="DI129" s="305">
        <f t="shared" si="43"/>
        <v>982</v>
      </c>
      <c r="DJ129" s="323">
        <f t="shared" si="43"/>
        <v>918</v>
      </c>
      <c r="DK129" s="88">
        <f t="shared" si="43"/>
        <v>820</v>
      </c>
      <c r="DL129" s="306">
        <f t="shared" si="43"/>
        <v>739</v>
      </c>
      <c r="DM129" s="308">
        <f t="shared" si="43"/>
        <v>765</v>
      </c>
      <c r="DN129" s="323">
        <f t="shared" si="43"/>
        <v>110</v>
      </c>
      <c r="DO129" s="323">
        <f t="shared" si="43"/>
        <v>194</v>
      </c>
      <c r="DP129" s="323">
        <f t="shared" si="43"/>
        <v>371</v>
      </c>
      <c r="DQ129" s="120">
        <f t="shared" si="43"/>
        <v>273</v>
      </c>
      <c r="DR129" s="101">
        <f>SUM(DR128-DR130)</f>
        <v>224</v>
      </c>
      <c r="DS129" s="323">
        <f>SUM(DS128-DS130)</f>
        <v>169</v>
      </c>
      <c r="DT129" s="323">
        <f>SUM(DT128-DT130)</f>
        <v>177</v>
      </c>
      <c r="DU129" s="88">
        <f>SUM(DU128-DU130)</f>
        <v>88</v>
      </c>
      <c r="DV129" s="89">
        <f t="shared" si="43"/>
        <v>127</v>
      </c>
      <c r="DW129" s="88">
        <f t="shared" si="43"/>
        <v>1367</v>
      </c>
      <c r="DX129" s="306">
        <f t="shared" si="43"/>
        <v>1582</v>
      </c>
      <c r="DY129" s="306">
        <f t="shared" si="43"/>
        <v>1301</v>
      </c>
      <c r="DZ129" s="306">
        <f t="shared" si="43"/>
        <v>1206</v>
      </c>
      <c r="EA129" s="306">
        <f t="shared" ref="EA129:EH129" si="48">SUM(EA128-EA130)</f>
        <v>1370</v>
      </c>
      <c r="EB129" s="306">
        <f t="shared" si="48"/>
        <v>862</v>
      </c>
      <c r="EC129" s="306">
        <f t="shared" si="48"/>
        <v>837</v>
      </c>
      <c r="ED129" s="306">
        <f t="shared" si="48"/>
        <v>1061</v>
      </c>
      <c r="EE129" s="306">
        <f t="shared" si="48"/>
        <v>1481</v>
      </c>
      <c r="EF129" s="306">
        <f t="shared" si="48"/>
        <v>1125</v>
      </c>
      <c r="EG129" s="306">
        <f t="shared" si="48"/>
        <v>1458</v>
      </c>
      <c r="EH129" s="89">
        <f t="shared" si="48"/>
        <v>1276</v>
      </c>
      <c r="EI129" s="37"/>
    </row>
    <row r="130" spans="1:139" s="14" customFormat="1" ht="12.75" customHeight="1" x14ac:dyDescent="0.3">
      <c r="B130" s="17" t="s">
        <v>6</v>
      </c>
      <c r="C130" s="306"/>
      <c r="D130" s="405">
        <v>4941</v>
      </c>
      <c r="E130" s="64">
        <f>SUM(D130/C128)</f>
        <v>4.0663654544107843E-2</v>
      </c>
      <c r="F130" s="88">
        <v>472</v>
      </c>
      <c r="G130" s="308">
        <v>347</v>
      </c>
      <c r="H130" s="231">
        <v>599</v>
      </c>
      <c r="I130" s="232">
        <v>133</v>
      </c>
      <c r="J130" s="234">
        <v>82</v>
      </c>
      <c r="K130" s="232">
        <v>91</v>
      </c>
      <c r="L130" s="390">
        <v>71</v>
      </c>
      <c r="M130" s="236">
        <v>50</v>
      </c>
      <c r="N130" s="236">
        <v>50</v>
      </c>
      <c r="O130" s="231">
        <v>71</v>
      </c>
      <c r="P130" s="231">
        <v>12</v>
      </c>
      <c r="Q130" s="232">
        <v>11</v>
      </c>
      <c r="R130" s="436">
        <v>13</v>
      </c>
      <c r="S130" s="297">
        <v>15</v>
      </c>
      <c r="T130" s="234">
        <v>10</v>
      </c>
      <c r="U130" s="444">
        <v>24</v>
      </c>
      <c r="V130" s="235">
        <v>26</v>
      </c>
      <c r="W130" s="390">
        <v>77</v>
      </c>
      <c r="X130" s="233">
        <v>53</v>
      </c>
      <c r="Y130" s="233">
        <v>60</v>
      </c>
      <c r="Z130" s="233">
        <v>59</v>
      </c>
      <c r="AA130" s="233">
        <v>58</v>
      </c>
      <c r="AB130" s="233">
        <v>71</v>
      </c>
      <c r="AC130" s="232">
        <v>53</v>
      </c>
      <c r="AD130" s="232">
        <v>22</v>
      </c>
      <c r="AE130" s="235">
        <v>38</v>
      </c>
      <c r="AF130" s="232">
        <v>146</v>
      </c>
      <c r="AG130" s="233">
        <v>204</v>
      </c>
      <c r="AH130" s="233">
        <v>149</v>
      </c>
      <c r="AI130" s="436">
        <v>55</v>
      </c>
      <c r="AJ130" s="235">
        <v>6</v>
      </c>
      <c r="AK130" s="390">
        <v>75</v>
      </c>
      <c r="AL130" s="232">
        <v>90</v>
      </c>
      <c r="AM130" s="232">
        <v>84</v>
      </c>
      <c r="AN130" s="232">
        <v>84</v>
      </c>
      <c r="AO130" s="235">
        <v>70</v>
      </c>
      <c r="AP130" s="88">
        <v>92</v>
      </c>
      <c r="AQ130" s="306">
        <v>95</v>
      </c>
      <c r="AR130" s="306">
        <v>102</v>
      </c>
      <c r="AS130" s="306">
        <v>106</v>
      </c>
      <c r="AT130" s="306">
        <v>91</v>
      </c>
      <c r="AU130" s="306">
        <v>94</v>
      </c>
      <c r="AV130" s="306">
        <v>96</v>
      </c>
      <c r="AW130" s="89">
        <v>46</v>
      </c>
      <c r="AX130" s="88">
        <v>115</v>
      </c>
      <c r="AY130" s="306">
        <v>127</v>
      </c>
      <c r="AZ130" s="306">
        <v>50</v>
      </c>
      <c r="BA130" s="306">
        <v>110</v>
      </c>
      <c r="BB130" s="306">
        <v>111</v>
      </c>
      <c r="BC130" s="89">
        <v>123</v>
      </c>
      <c r="BD130" s="232">
        <v>185</v>
      </c>
      <c r="BE130" s="233">
        <v>176</v>
      </c>
      <c r="BF130" s="233">
        <v>297</v>
      </c>
      <c r="BG130" s="233">
        <v>116</v>
      </c>
      <c r="BH130" s="233">
        <v>183</v>
      </c>
      <c r="BI130" s="233">
        <v>283</v>
      </c>
      <c r="BJ130" s="233">
        <v>282</v>
      </c>
      <c r="BK130" s="235">
        <v>215</v>
      </c>
      <c r="BL130" s="232">
        <v>0</v>
      </c>
      <c r="BM130" s="233">
        <v>0</v>
      </c>
      <c r="BN130" s="235">
        <v>0</v>
      </c>
      <c r="BO130" s="88">
        <v>315</v>
      </c>
      <c r="BP130" s="306">
        <v>334</v>
      </c>
      <c r="BQ130" s="306">
        <v>288</v>
      </c>
      <c r="BR130" s="306">
        <v>355</v>
      </c>
      <c r="BS130" s="308">
        <v>230</v>
      </c>
      <c r="BT130" s="88">
        <v>396</v>
      </c>
      <c r="BU130" s="230">
        <v>31</v>
      </c>
      <c r="BV130" s="232">
        <v>59</v>
      </c>
      <c r="BW130" s="232">
        <v>65</v>
      </c>
      <c r="BX130" s="232">
        <v>19</v>
      </c>
      <c r="BY130" s="235">
        <v>21</v>
      </c>
      <c r="BZ130" s="305">
        <v>119</v>
      </c>
      <c r="CA130" s="88">
        <v>102</v>
      </c>
      <c r="CB130" s="306">
        <v>75</v>
      </c>
      <c r="CC130" s="306">
        <v>87</v>
      </c>
      <c r="CD130" s="308">
        <v>111</v>
      </c>
      <c r="CE130" s="309">
        <v>23</v>
      </c>
      <c r="CF130" s="120">
        <v>3</v>
      </c>
      <c r="CG130" s="230">
        <v>337</v>
      </c>
      <c r="CH130" s="232">
        <v>399</v>
      </c>
      <c r="CI130" s="234">
        <v>224</v>
      </c>
      <c r="CJ130" s="232">
        <v>409</v>
      </c>
      <c r="CK130" s="232">
        <v>264</v>
      </c>
      <c r="CL130" s="233">
        <v>243</v>
      </c>
      <c r="CM130" s="234">
        <v>407</v>
      </c>
      <c r="CN130" s="232">
        <v>57</v>
      </c>
      <c r="CO130" s="234">
        <v>78</v>
      </c>
      <c r="CP130" s="232">
        <v>56</v>
      </c>
      <c r="CQ130" s="234">
        <v>137</v>
      </c>
      <c r="CR130" s="231">
        <v>110</v>
      </c>
      <c r="CS130" s="232">
        <v>80</v>
      </c>
      <c r="CT130" s="101">
        <v>90</v>
      </c>
      <c r="CU130" s="333">
        <v>122</v>
      </c>
      <c r="CV130" s="323">
        <v>158</v>
      </c>
      <c r="CW130" s="88">
        <v>89</v>
      </c>
      <c r="CX130" s="88">
        <v>101</v>
      </c>
      <c r="CY130" s="88">
        <v>160</v>
      </c>
      <c r="CZ130" s="306">
        <v>88</v>
      </c>
      <c r="DA130" s="308">
        <v>91</v>
      </c>
      <c r="DB130" s="323">
        <v>23</v>
      </c>
      <c r="DC130" s="309">
        <v>36</v>
      </c>
      <c r="DD130" s="333">
        <v>13</v>
      </c>
      <c r="DE130" s="309">
        <v>36</v>
      </c>
      <c r="DF130" s="333">
        <v>16</v>
      </c>
      <c r="DG130" s="309">
        <v>50</v>
      </c>
      <c r="DH130" s="120">
        <v>18</v>
      </c>
      <c r="DI130" s="305">
        <v>126</v>
      </c>
      <c r="DJ130" s="323">
        <v>121</v>
      </c>
      <c r="DK130" s="88">
        <v>130</v>
      </c>
      <c r="DL130" s="306">
        <v>102</v>
      </c>
      <c r="DM130" s="308">
        <v>88</v>
      </c>
      <c r="DN130" s="323">
        <v>27</v>
      </c>
      <c r="DO130" s="323">
        <v>27</v>
      </c>
      <c r="DP130" s="323">
        <v>39</v>
      </c>
      <c r="DQ130" s="120">
        <v>30</v>
      </c>
      <c r="DR130" s="101">
        <v>27</v>
      </c>
      <c r="DS130" s="323">
        <v>45</v>
      </c>
      <c r="DT130" s="323">
        <v>53</v>
      </c>
      <c r="DU130" s="88">
        <v>10</v>
      </c>
      <c r="DV130" s="89">
        <v>28</v>
      </c>
      <c r="DW130" s="88">
        <v>435</v>
      </c>
      <c r="DX130" s="306">
        <v>516</v>
      </c>
      <c r="DY130" s="306">
        <v>405</v>
      </c>
      <c r="DZ130" s="306">
        <v>293</v>
      </c>
      <c r="EA130" s="306">
        <v>461</v>
      </c>
      <c r="EB130" s="306">
        <v>238</v>
      </c>
      <c r="EC130" s="306">
        <v>192</v>
      </c>
      <c r="ED130" s="306">
        <v>219</v>
      </c>
      <c r="EE130" s="306">
        <v>445</v>
      </c>
      <c r="EF130" s="306">
        <v>273</v>
      </c>
      <c r="EG130" s="306">
        <v>463</v>
      </c>
      <c r="EH130" s="89">
        <v>256</v>
      </c>
      <c r="EI130" s="37"/>
    </row>
    <row r="131" spans="1:139" s="29" customFormat="1" ht="13" x14ac:dyDescent="0.3">
      <c r="A131" s="30"/>
      <c r="B131" s="19"/>
      <c r="C131" s="383"/>
      <c r="D131" s="383"/>
      <c r="E131" s="63"/>
      <c r="F131" s="205"/>
      <c r="G131" s="207"/>
      <c r="H131" s="214"/>
      <c r="I131" s="205"/>
      <c r="J131" s="207"/>
      <c r="K131" s="205"/>
      <c r="L131" s="215"/>
      <c r="M131" s="213"/>
      <c r="N131" s="213"/>
      <c r="O131" s="214"/>
      <c r="P131" s="214"/>
      <c r="Q131" s="205"/>
      <c r="R131" s="210"/>
      <c r="S131" s="298"/>
      <c r="T131" s="207"/>
      <c r="U131" s="251"/>
      <c r="V131" s="211"/>
      <c r="W131" s="215"/>
      <c r="X131" s="206"/>
      <c r="Y131" s="206"/>
      <c r="Z131" s="206"/>
      <c r="AA131" s="206"/>
      <c r="AB131" s="206"/>
      <c r="AC131" s="205"/>
      <c r="AD131" s="205"/>
      <c r="AE131" s="211"/>
      <c r="AF131" s="205"/>
      <c r="AG131" s="206"/>
      <c r="AH131" s="206"/>
      <c r="AI131" s="210"/>
      <c r="AJ131" s="211"/>
      <c r="AK131" s="215"/>
      <c r="AL131" s="205"/>
      <c r="AM131" s="205"/>
      <c r="AN131" s="205"/>
      <c r="AO131" s="211"/>
      <c r="AP131" s="205"/>
      <c r="AQ131" s="206"/>
      <c r="AR131" s="206"/>
      <c r="AS131" s="206"/>
      <c r="AT131" s="206"/>
      <c r="AU131" s="206"/>
      <c r="AV131" s="206"/>
      <c r="AW131" s="211"/>
      <c r="AX131" s="205"/>
      <c r="AY131" s="206"/>
      <c r="AZ131" s="206"/>
      <c r="BA131" s="206"/>
      <c r="BB131" s="206"/>
      <c r="BC131" s="211"/>
      <c r="BD131" s="205"/>
      <c r="BE131" s="206"/>
      <c r="BF131" s="206"/>
      <c r="BG131" s="206"/>
      <c r="BH131" s="206"/>
      <c r="BI131" s="206"/>
      <c r="BJ131" s="206"/>
      <c r="BK131" s="211"/>
      <c r="BL131" s="205"/>
      <c r="BM131" s="206"/>
      <c r="BN131" s="211"/>
      <c r="BO131" s="205"/>
      <c r="BP131" s="206"/>
      <c r="BQ131" s="206"/>
      <c r="BR131" s="206"/>
      <c r="BS131" s="207"/>
      <c r="BT131" s="205"/>
      <c r="BU131" s="212"/>
      <c r="BV131" s="205"/>
      <c r="BW131" s="205"/>
      <c r="BX131" s="205"/>
      <c r="BY131" s="211"/>
      <c r="BZ131" s="212"/>
      <c r="CA131" s="205"/>
      <c r="CB131" s="206"/>
      <c r="CC131" s="206"/>
      <c r="CD131" s="207"/>
      <c r="CE131" s="298"/>
      <c r="CF131" s="208"/>
      <c r="CG131" s="212"/>
      <c r="CH131" s="205"/>
      <c r="CI131" s="207"/>
      <c r="CJ131" s="205"/>
      <c r="CK131" s="205"/>
      <c r="CL131" s="206"/>
      <c r="CM131" s="207"/>
      <c r="CN131" s="205"/>
      <c r="CO131" s="207"/>
      <c r="CP131" s="205"/>
      <c r="CQ131" s="207"/>
      <c r="CR131" s="214"/>
      <c r="CS131" s="205"/>
      <c r="CT131" s="215"/>
      <c r="CU131" s="213"/>
      <c r="CV131" s="214"/>
      <c r="CW131" s="205"/>
      <c r="CX131" s="205"/>
      <c r="CY131" s="205"/>
      <c r="CZ131" s="206"/>
      <c r="DA131" s="207"/>
      <c r="DB131" s="214"/>
      <c r="DC131" s="298"/>
      <c r="DD131" s="213"/>
      <c r="DE131" s="298"/>
      <c r="DF131" s="213"/>
      <c r="DG131" s="298"/>
      <c r="DH131" s="208"/>
      <c r="DI131" s="212"/>
      <c r="DJ131" s="214"/>
      <c r="DK131" s="205"/>
      <c r="DL131" s="206"/>
      <c r="DM131" s="207"/>
      <c r="DN131" s="214"/>
      <c r="DO131" s="214"/>
      <c r="DP131" s="214"/>
      <c r="DQ131" s="208"/>
      <c r="DR131" s="215"/>
      <c r="DS131" s="214"/>
      <c r="DT131" s="214"/>
      <c r="DU131" s="205"/>
      <c r="DV131" s="211"/>
      <c r="DW131" s="205"/>
      <c r="DX131" s="206"/>
      <c r="DY131" s="206"/>
      <c r="DZ131" s="206"/>
      <c r="EA131" s="206"/>
      <c r="EB131" s="206"/>
      <c r="EC131" s="206"/>
      <c r="ED131" s="206"/>
      <c r="EE131" s="206"/>
      <c r="EF131" s="206"/>
      <c r="EG131" s="206"/>
      <c r="EH131" s="211"/>
      <c r="EI131" s="33"/>
    </row>
    <row r="132" spans="1:139" s="29" customFormat="1" ht="12.75" customHeight="1" x14ac:dyDescent="0.3">
      <c r="A132" s="30"/>
      <c r="B132" s="23" t="s">
        <v>787</v>
      </c>
      <c r="C132" s="315">
        <f>SUM(C5:C15)</f>
        <v>10005</v>
      </c>
      <c r="D132" s="315">
        <f>SUM(D5:D15)</f>
        <v>3631</v>
      </c>
      <c r="E132" s="71">
        <f>SUM(D132/C132)</f>
        <v>0.3629185407296352</v>
      </c>
      <c r="F132" s="90">
        <f>SUM(F5:F15)</f>
        <v>1912</v>
      </c>
      <c r="G132" s="310">
        <f>SUM(G5:G15)</f>
        <v>1440</v>
      </c>
      <c r="H132" s="244">
        <f>SUM(H5:H15)</f>
        <v>2335</v>
      </c>
      <c r="I132" s="237">
        <f t="shared" ref="I132:CF132" si="49">SUM(I5:I15)</f>
        <v>545</v>
      </c>
      <c r="J132" s="239">
        <f t="shared" si="49"/>
        <v>404</v>
      </c>
      <c r="K132" s="237">
        <f t="shared" ref="K132" si="50">SUM(K5:K15)</f>
        <v>425</v>
      </c>
      <c r="L132" s="273">
        <f t="shared" si="49"/>
        <v>0</v>
      </c>
      <c r="M132" s="243">
        <f t="shared" ref="M132:N132" si="51">SUM(M5:M15)</f>
        <v>0</v>
      </c>
      <c r="N132" s="243">
        <f t="shared" si="51"/>
        <v>0</v>
      </c>
      <c r="O132" s="244">
        <f t="shared" si="49"/>
        <v>0</v>
      </c>
      <c r="P132" s="244">
        <f t="shared" si="49"/>
        <v>0</v>
      </c>
      <c r="Q132" s="237">
        <f t="shared" si="49"/>
        <v>0</v>
      </c>
      <c r="R132" s="242">
        <f t="shared" si="49"/>
        <v>0</v>
      </c>
      <c r="S132" s="299">
        <f>SUM(S5:S15)</f>
        <v>0</v>
      </c>
      <c r="T132" s="243">
        <f t="shared" si="49"/>
        <v>0</v>
      </c>
      <c r="U132" s="242">
        <f t="shared" ref="U132" si="52">SUM(U5:U15)</f>
        <v>0</v>
      </c>
      <c r="V132" s="245">
        <f t="shared" si="49"/>
        <v>0</v>
      </c>
      <c r="W132" s="273">
        <f t="shared" si="49"/>
        <v>0</v>
      </c>
      <c r="X132" s="238">
        <f t="shared" si="49"/>
        <v>0</v>
      </c>
      <c r="Y132" s="238">
        <f t="shared" si="49"/>
        <v>0</v>
      </c>
      <c r="Z132" s="238">
        <f t="shared" ref="Z132:AA132" si="53">SUM(Z5:Z15)</f>
        <v>0</v>
      </c>
      <c r="AA132" s="238">
        <f t="shared" si="53"/>
        <v>0</v>
      </c>
      <c r="AB132" s="238">
        <f t="shared" si="49"/>
        <v>0</v>
      </c>
      <c r="AC132" s="237">
        <f t="shared" ref="AC132" si="54">SUM(AC5:AC15)</f>
        <v>0</v>
      </c>
      <c r="AD132" s="237">
        <f t="shared" si="49"/>
        <v>0</v>
      </c>
      <c r="AE132" s="245">
        <f t="shared" si="49"/>
        <v>0</v>
      </c>
      <c r="AF132" s="237">
        <f t="shared" si="49"/>
        <v>0</v>
      </c>
      <c r="AG132" s="237">
        <f t="shared" si="49"/>
        <v>0</v>
      </c>
      <c r="AH132" s="237">
        <f>SUM(AH5:AH15)</f>
        <v>0</v>
      </c>
      <c r="AI132" s="242">
        <f t="shared" ref="AI132" si="55">SUM(AI5:AI15)</f>
        <v>0</v>
      </c>
      <c r="AJ132" s="245">
        <f t="shared" si="49"/>
        <v>0</v>
      </c>
      <c r="AK132" s="273">
        <f t="shared" si="49"/>
        <v>0</v>
      </c>
      <c r="AL132" s="237">
        <f t="shared" si="49"/>
        <v>0</v>
      </c>
      <c r="AM132" s="237">
        <f t="shared" ref="AM132:AN132" si="56">SUM(AM5:AM15)</f>
        <v>0</v>
      </c>
      <c r="AN132" s="237">
        <f t="shared" si="56"/>
        <v>0</v>
      </c>
      <c r="AO132" s="245">
        <f t="shared" si="49"/>
        <v>0</v>
      </c>
      <c r="AP132" s="237">
        <f t="shared" si="49"/>
        <v>0</v>
      </c>
      <c r="AQ132" s="237">
        <f t="shared" si="49"/>
        <v>0</v>
      </c>
      <c r="AR132" s="237">
        <f t="shared" si="49"/>
        <v>0</v>
      </c>
      <c r="AS132" s="237">
        <f t="shared" ref="AS132" si="57">SUM(AS5:AS15)</f>
        <v>0</v>
      </c>
      <c r="AT132" s="237">
        <f t="shared" si="49"/>
        <v>0</v>
      </c>
      <c r="AU132" s="237">
        <f t="shared" si="49"/>
        <v>0</v>
      </c>
      <c r="AV132" s="237">
        <f t="shared" si="49"/>
        <v>0</v>
      </c>
      <c r="AW132" s="245">
        <f t="shared" si="49"/>
        <v>0</v>
      </c>
      <c r="AX132" s="237">
        <f t="shared" si="49"/>
        <v>0</v>
      </c>
      <c r="AY132" s="237">
        <f>SUM(AY5:AY15)</f>
        <v>0</v>
      </c>
      <c r="AZ132" s="237">
        <f t="shared" ref="AZ132:BB132" si="58">SUM(AZ5:AZ15)</f>
        <v>0</v>
      </c>
      <c r="BA132" s="237">
        <f t="shared" si="58"/>
        <v>0</v>
      </c>
      <c r="BB132" s="237">
        <f t="shared" si="58"/>
        <v>0</v>
      </c>
      <c r="BC132" s="245">
        <f t="shared" si="49"/>
        <v>0</v>
      </c>
      <c r="BD132" s="237">
        <f t="shared" si="49"/>
        <v>0</v>
      </c>
      <c r="BE132" s="237">
        <f>SUM(BE5:BE15)</f>
        <v>0</v>
      </c>
      <c r="BF132" s="237">
        <f t="shared" ref="BF132:BI132" si="59">SUM(BF5:BF15)</f>
        <v>0</v>
      </c>
      <c r="BG132" s="237">
        <f t="shared" si="59"/>
        <v>0</v>
      </c>
      <c r="BH132" s="237">
        <f t="shared" si="59"/>
        <v>0</v>
      </c>
      <c r="BI132" s="237">
        <f t="shared" si="59"/>
        <v>0</v>
      </c>
      <c r="BJ132" s="237">
        <f t="shared" si="49"/>
        <v>0</v>
      </c>
      <c r="BK132" s="245">
        <f t="shared" si="49"/>
        <v>0</v>
      </c>
      <c r="BL132" s="237">
        <f t="shared" si="49"/>
        <v>0</v>
      </c>
      <c r="BM132" s="237">
        <f t="shared" si="49"/>
        <v>0</v>
      </c>
      <c r="BN132" s="245">
        <f t="shared" si="49"/>
        <v>0</v>
      </c>
      <c r="BO132" s="237">
        <f t="shared" si="49"/>
        <v>0</v>
      </c>
      <c r="BP132" s="237">
        <f>SUM(BP5:BP15)</f>
        <v>0</v>
      </c>
      <c r="BQ132" s="237">
        <f t="shared" ref="BQ132" si="60">SUM(BQ5:BQ15)</f>
        <v>0</v>
      </c>
      <c r="BR132" s="237">
        <f t="shared" si="49"/>
        <v>0</v>
      </c>
      <c r="BS132" s="239">
        <f>SUM(BS5:BS15)</f>
        <v>0</v>
      </c>
      <c r="BT132" s="237">
        <f t="shared" ref="BT132" si="61">SUM(BT5:BT15)</f>
        <v>0</v>
      </c>
      <c r="BU132" s="241">
        <f t="shared" si="49"/>
        <v>0</v>
      </c>
      <c r="BV132" s="237">
        <f t="shared" si="49"/>
        <v>0</v>
      </c>
      <c r="BW132" s="237">
        <f>SUM(BW5:BW15)</f>
        <v>0</v>
      </c>
      <c r="BX132" s="237">
        <f>SUM(BX5:BX15)</f>
        <v>0</v>
      </c>
      <c r="BY132" s="245">
        <f t="shared" si="49"/>
        <v>0</v>
      </c>
      <c r="BZ132" s="241">
        <f>SUM(BZ5:BZ15)</f>
        <v>0</v>
      </c>
      <c r="CA132" s="237">
        <f t="shared" si="49"/>
        <v>0</v>
      </c>
      <c r="CB132" s="237">
        <f t="shared" ref="CB132:CC132" si="62">SUM(CB5:CB15)</f>
        <v>0</v>
      </c>
      <c r="CC132" s="237">
        <f t="shared" si="62"/>
        <v>0</v>
      </c>
      <c r="CD132" s="243">
        <f t="shared" si="49"/>
        <v>0</v>
      </c>
      <c r="CE132" s="299">
        <f t="shared" ref="CE132" si="63">SUM(CE5:CE15)</f>
        <v>0</v>
      </c>
      <c r="CF132" s="240">
        <f t="shared" si="49"/>
        <v>0</v>
      </c>
      <c r="CG132" s="241">
        <f t="shared" ref="CG132:DZ132" si="64">SUM(CG5:CG15)</f>
        <v>0</v>
      </c>
      <c r="CH132" s="237">
        <f t="shared" si="64"/>
        <v>0</v>
      </c>
      <c r="CI132" s="239">
        <f t="shared" si="64"/>
        <v>0</v>
      </c>
      <c r="CJ132" s="237">
        <f t="shared" ref="CJ132:CQ132" si="65">SUM(CJ5:CJ15)</f>
        <v>0</v>
      </c>
      <c r="CK132" s="237">
        <f t="shared" si="65"/>
        <v>0</v>
      </c>
      <c r="CL132" s="237">
        <f t="shared" si="65"/>
        <v>0</v>
      </c>
      <c r="CM132" s="239">
        <f t="shared" si="65"/>
        <v>0</v>
      </c>
      <c r="CN132" s="237">
        <f t="shared" si="65"/>
        <v>0</v>
      </c>
      <c r="CO132" s="239">
        <f t="shared" si="65"/>
        <v>0</v>
      </c>
      <c r="CP132" s="237">
        <f t="shared" si="65"/>
        <v>0</v>
      </c>
      <c r="CQ132" s="243">
        <f t="shared" si="65"/>
        <v>0</v>
      </c>
      <c r="CR132" s="244">
        <f t="shared" si="64"/>
        <v>0</v>
      </c>
      <c r="CS132" s="237">
        <f t="shared" si="64"/>
        <v>0</v>
      </c>
      <c r="CT132" s="103">
        <f t="shared" si="64"/>
        <v>0</v>
      </c>
      <c r="CU132" s="311">
        <f t="shared" ref="CU132" si="66">SUM(CU5:CU15)</f>
        <v>0</v>
      </c>
      <c r="CV132" s="322">
        <f t="shared" si="64"/>
        <v>0</v>
      </c>
      <c r="CW132" s="90">
        <f t="shared" si="64"/>
        <v>0</v>
      </c>
      <c r="CX132" s="90">
        <f t="shared" ref="CX132:CY132" si="67">SUM(CX5:CX15)</f>
        <v>0</v>
      </c>
      <c r="CY132" s="90">
        <f t="shared" si="67"/>
        <v>0</v>
      </c>
      <c r="CZ132" s="90">
        <f>SUM(CZ5:CZ15)</f>
        <v>0</v>
      </c>
      <c r="DA132" s="310">
        <f t="shared" si="64"/>
        <v>0</v>
      </c>
      <c r="DB132" s="322">
        <f t="shared" si="64"/>
        <v>0</v>
      </c>
      <c r="DC132" s="396">
        <f t="shared" ref="DC132" si="68">SUM(DC5:DC15)</f>
        <v>0</v>
      </c>
      <c r="DD132" s="311">
        <f t="shared" si="64"/>
        <v>0</v>
      </c>
      <c r="DE132" s="396">
        <f t="shared" si="64"/>
        <v>0</v>
      </c>
      <c r="DF132" s="311">
        <f t="shared" si="64"/>
        <v>0</v>
      </c>
      <c r="DG132" s="396">
        <f t="shared" ref="DG132" si="69">SUM(DG5:DG15)</f>
        <v>0</v>
      </c>
      <c r="DH132" s="124">
        <f t="shared" si="64"/>
        <v>0</v>
      </c>
      <c r="DI132" s="241">
        <f t="shared" si="64"/>
        <v>0</v>
      </c>
      <c r="DJ132" s="244">
        <f t="shared" si="64"/>
        <v>0</v>
      </c>
      <c r="DK132" s="237">
        <f t="shared" si="64"/>
        <v>0</v>
      </c>
      <c r="DL132" s="237">
        <f t="shared" si="64"/>
        <v>0</v>
      </c>
      <c r="DM132" s="239">
        <f t="shared" si="64"/>
        <v>0</v>
      </c>
      <c r="DN132" s="244">
        <f t="shared" si="64"/>
        <v>0</v>
      </c>
      <c r="DO132" s="244">
        <f t="shared" si="64"/>
        <v>0</v>
      </c>
      <c r="DP132" s="244">
        <f t="shared" si="64"/>
        <v>0</v>
      </c>
      <c r="DQ132" s="240">
        <f t="shared" si="64"/>
        <v>0</v>
      </c>
      <c r="DR132" s="273">
        <f t="shared" si="64"/>
        <v>0</v>
      </c>
      <c r="DS132" s="244">
        <f t="shared" si="64"/>
        <v>0</v>
      </c>
      <c r="DT132" s="244">
        <f>SUM(DT5:DT15)</f>
        <v>0</v>
      </c>
      <c r="DU132" s="237">
        <f>SUM(DU5:DU15)</f>
        <v>0</v>
      </c>
      <c r="DV132" s="245">
        <f t="shared" si="64"/>
        <v>0</v>
      </c>
      <c r="DW132" s="237">
        <f t="shared" si="64"/>
        <v>0</v>
      </c>
      <c r="DX132" s="237">
        <f t="shared" si="64"/>
        <v>0</v>
      </c>
      <c r="DY132" s="237">
        <f t="shared" si="64"/>
        <v>0</v>
      </c>
      <c r="DZ132" s="237">
        <f t="shared" si="64"/>
        <v>0</v>
      </c>
      <c r="EA132" s="237">
        <f t="shared" ref="EA132:EH132" si="70">SUM(EA5:EA15)</f>
        <v>0</v>
      </c>
      <c r="EB132" s="237">
        <f t="shared" si="70"/>
        <v>0</v>
      </c>
      <c r="EC132" s="237">
        <f t="shared" si="70"/>
        <v>0</v>
      </c>
      <c r="ED132" s="237">
        <f t="shared" si="70"/>
        <v>0</v>
      </c>
      <c r="EE132" s="237">
        <f t="shared" si="70"/>
        <v>0</v>
      </c>
      <c r="EF132" s="237">
        <f t="shared" si="70"/>
        <v>0</v>
      </c>
      <c r="EG132" s="237">
        <f t="shared" si="70"/>
        <v>0</v>
      </c>
      <c r="EH132" s="245">
        <f t="shared" si="70"/>
        <v>0</v>
      </c>
      <c r="EI132" s="33"/>
    </row>
    <row r="133" spans="1:139" s="29" customFormat="1" ht="13" x14ac:dyDescent="0.3">
      <c r="A133" s="30"/>
      <c r="B133" s="23" t="s">
        <v>707</v>
      </c>
      <c r="C133" s="315">
        <f>SUM(C16:C19)</f>
        <v>5721</v>
      </c>
      <c r="D133" s="315">
        <f>SUM(D16:D19)</f>
        <v>1112</v>
      </c>
      <c r="E133" s="71">
        <f t="shared" ref="E133:E148" si="71">SUM(D133/C133)</f>
        <v>0.19437161335430869</v>
      </c>
      <c r="F133" s="90">
        <f>SUM(F16:F19)</f>
        <v>0</v>
      </c>
      <c r="G133" s="310">
        <f>SUM(G16:G19)</f>
        <v>0</v>
      </c>
      <c r="H133" s="244">
        <f>SUM(H16:H19)</f>
        <v>0</v>
      </c>
      <c r="I133" s="237">
        <f t="shared" ref="I133:CF133" si="72">SUM(I16:I19)</f>
        <v>0</v>
      </c>
      <c r="J133" s="239">
        <f t="shared" si="72"/>
        <v>0</v>
      </c>
      <c r="K133" s="237">
        <f t="shared" ref="K133" si="73">SUM(K16:K19)</f>
        <v>0</v>
      </c>
      <c r="L133" s="273">
        <f t="shared" si="72"/>
        <v>538</v>
      </c>
      <c r="M133" s="243">
        <f t="shared" ref="M133:N133" si="74">SUM(M16:M19)</f>
        <v>542</v>
      </c>
      <c r="N133" s="243">
        <f t="shared" si="74"/>
        <v>563</v>
      </c>
      <c r="O133" s="244">
        <f t="shared" si="72"/>
        <v>512</v>
      </c>
      <c r="P133" s="244">
        <f t="shared" si="72"/>
        <v>177</v>
      </c>
      <c r="Q133" s="237">
        <f t="shared" si="72"/>
        <v>135</v>
      </c>
      <c r="R133" s="242">
        <f t="shared" si="72"/>
        <v>141</v>
      </c>
      <c r="S133" s="299">
        <f>SUM(S16:S19)</f>
        <v>99</v>
      </c>
      <c r="T133" s="243">
        <f t="shared" si="72"/>
        <v>133</v>
      </c>
      <c r="U133" s="242">
        <f t="shared" ref="U133" si="75">SUM(U16:U19)</f>
        <v>154</v>
      </c>
      <c r="V133" s="245">
        <f t="shared" si="72"/>
        <v>160</v>
      </c>
      <c r="W133" s="103">
        <f t="shared" si="72"/>
        <v>0</v>
      </c>
      <c r="X133" s="315">
        <f t="shared" si="72"/>
        <v>0</v>
      </c>
      <c r="Y133" s="315">
        <f t="shared" si="72"/>
        <v>0</v>
      </c>
      <c r="Z133" s="315">
        <f t="shared" ref="Z133:AA133" si="76">SUM(Z16:Z19)</f>
        <v>0</v>
      </c>
      <c r="AA133" s="315">
        <f t="shared" si="76"/>
        <v>0</v>
      </c>
      <c r="AB133" s="315">
        <f t="shared" si="72"/>
        <v>0</v>
      </c>
      <c r="AC133" s="90">
        <f t="shared" ref="AC133" si="77">SUM(AC16:AC19)</f>
        <v>0</v>
      </c>
      <c r="AD133" s="90">
        <f t="shared" si="72"/>
        <v>0</v>
      </c>
      <c r="AE133" s="91">
        <f t="shared" si="72"/>
        <v>0</v>
      </c>
      <c r="AF133" s="237">
        <f t="shared" si="72"/>
        <v>0</v>
      </c>
      <c r="AG133" s="237">
        <f t="shared" si="72"/>
        <v>0</v>
      </c>
      <c r="AH133" s="237">
        <f>SUM(AH16:AH19)</f>
        <v>0</v>
      </c>
      <c r="AI133" s="242">
        <f t="shared" ref="AI133" si="78">SUM(AI16:AI19)</f>
        <v>0</v>
      </c>
      <c r="AJ133" s="245">
        <f t="shared" si="72"/>
        <v>0</v>
      </c>
      <c r="AK133" s="273">
        <f t="shared" si="72"/>
        <v>0</v>
      </c>
      <c r="AL133" s="237">
        <f t="shared" si="72"/>
        <v>0</v>
      </c>
      <c r="AM133" s="237">
        <f t="shared" ref="AM133:AN133" si="79">SUM(AM16:AM19)</f>
        <v>0</v>
      </c>
      <c r="AN133" s="237">
        <f t="shared" si="79"/>
        <v>0</v>
      </c>
      <c r="AO133" s="245">
        <f t="shared" si="72"/>
        <v>0</v>
      </c>
      <c r="AP133" s="237">
        <f t="shared" si="72"/>
        <v>0</v>
      </c>
      <c r="AQ133" s="237">
        <f t="shared" si="72"/>
        <v>0</v>
      </c>
      <c r="AR133" s="237">
        <f t="shared" si="72"/>
        <v>0</v>
      </c>
      <c r="AS133" s="237">
        <f t="shared" ref="AS133" si="80">SUM(AS16:AS19)</f>
        <v>0</v>
      </c>
      <c r="AT133" s="237">
        <f t="shared" si="72"/>
        <v>0</v>
      </c>
      <c r="AU133" s="237">
        <f t="shared" si="72"/>
        <v>0</v>
      </c>
      <c r="AV133" s="237">
        <f t="shared" si="72"/>
        <v>0</v>
      </c>
      <c r="AW133" s="245">
        <f t="shared" si="72"/>
        <v>0</v>
      </c>
      <c r="AX133" s="237">
        <f t="shared" si="72"/>
        <v>0</v>
      </c>
      <c r="AY133" s="237">
        <f>SUM(AY16:AY19)</f>
        <v>0</v>
      </c>
      <c r="AZ133" s="237">
        <f t="shared" ref="AZ133:BB133" si="81">SUM(AZ16:AZ19)</f>
        <v>0</v>
      </c>
      <c r="BA133" s="237">
        <f t="shared" si="81"/>
        <v>0</v>
      </c>
      <c r="BB133" s="237">
        <f t="shared" si="81"/>
        <v>0</v>
      </c>
      <c r="BC133" s="245">
        <f t="shared" si="72"/>
        <v>0</v>
      </c>
      <c r="BD133" s="237">
        <f t="shared" si="72"/>
        <v>0</v>
      </c>
      <c r="BE133" s="237">
        <f>SUM(BE16:BE19)</f>
        <v>0</v>
      </c>
      <c r="BF133" s="237">
        <f t="shared" ref="BF133:BI133" si="82">SUM(BF16:BF19)</f>
        <v>0</v>
      </c>
      <c r="BG133" s="237">
        <f t="shared" si="82"/>
        <v>0</v>
      </c>
      <c r="BH133" s="237">
        <f t="shared" si="82"/>
        <v>0</v>
      </c>
      <c r="BI133" s="237">
        <f t="shared" si="82"/>
        <v>0</v>
      </c>
      <c r="BJ133" s="237">
        <f t="shared" si="72"/>
        <v>0</v>
      </c>
      <c r="BK133" s="245">
        <f t="shared" si="72"/>
        <v>0</v>
      </c>
      <c r="BL133" s="237">
        <f t="shared" si="72"/>
        <v>0</v>
      </c>
      <c r="BM133" s="237">
        <f t="shared" si="72"/>
        <v>0</v>
      </c>
      <c r="BN133" s="245">
        <f t="shared" si="72"/>
        <v>0</v>
      </c>
      <c r="BO133" s="237">
        <f t="shared" si="72"/>
        <v>0</v>
      </c>
      <c r="BP133" s="237">
        <f>SUM(BP16:BP19)</f>
        <v>0</v>
      </c>
      <c r="BQ133" s="237">
        <f t="shared" ref="BQ133" si="83">SUM(BQ16:BQ19)</f>
        <v>0</v>
      </c>
      <c r="BR133" s="237">
        <f t="shared" si="72"/>
        <v>0</v>
      </c>
      <c r="BS133" s="239">
        <f>SUM(BS16:BS19)</f>
        <v>0</v>
      </c>
      <c r="BT133" s="237">
        <f t="shared" ref="BT133" si="84">SUM(BT16:BT19)</f>
        <v>0</v>
      </c>
      <c r="BU133" s="241">
        <f t="shared" si="72"/>
        <v>0</v>
      </c>
      <c r="BV133" s="237">
        <f t="shared" si="72"/>
        <v>0</v>
      </c>
      <c r="BW133" s="237">
        <f>SUM(BW16:BW19)</f>
        <v>0</v>
      </c>
      <c r="BX133" s="237">
        <f>SUM(BX16:BX19)</f>
        <v>0</v>
      </c>
      <c r="BY133" s="245">
        <f t="shared" si="72"/>
        <v>0</v>
      </c>
      <c r="BZ133" s="241">
        <f>SUM(BZ16:BZ19)</f>
        <v>0</v>
      </c>
      <c r="CA133" s="237">
        <f t="shared" si="72"/>
        <v>0</v>
      </c>
      <c r="CB133" s="237">
        <f t="shared" ref="CB133:CC133" si="85">SUM(CB16:CB19)</f>
        <v>0</v>
      </c>
      <c r="CC133" s="237">
        <f t="shared" si="85"/>
        <v>0</v>
      </c>
      <c r="CD133" s="243">
        <f t="shared" si="72"/>
        <v>0</v>
      </c>
      <c r="CE133" s="299">
        <f t="shared" ref="CE133" si="86">SUM(CE16:CE19)</f>
        <v>0</v>
      </c>
      <c r="CF133" s="240">
        <f t="shared" si="72"/>
        <v>0</v>
      </c>
      <c r="CG133" s="241">
        <f t="shared" ref="CG133:DZ133" si="87">SUM(CG16:CG19)</f>
        <v>0</v>
      </c>
      <c r="CH133" s="237">
        <f t="shared" si="87"/>
        <v>0</v>
      </c>
      <c r="CI133" s="239">
        <f t="shared" si="87"/>
        <v>0</v>
      </c>
      <c r="CJ133" s="237">
        <f t="shared" ref="CJ133:CQ133" si="88">SUM(CJ16:CJ19)</f>
        <v>0</v>
      </c>
      <c r="CK133" s="237">
        <f t="shared" si="88"/>
        <v>0</v>
      </c>
      <c r="CL133" s="237">
        <f t="shared" si="88"/>
        <v>0</v>
      </c>
      <c r="CM133" s="239">
        <f t="shared" si="88"/>
        <v>0</v>
      </c>
      <c r="CN133" s="237">
        <f t="shared" si="88"/>
        <v>0</v>
      </c>
      <c r="CO133" s="239">
        <f t="shared" si="88"/>
        <v>0</v>
      </c>
      <c r="CP133" s="237">
        <f t="shared" si="88"/>
        <v>0</v>
      </c>
      <c r="CQ133" s="243">
        <f t="shared" si="88"/>
        <v>0</v>
      </c>
      <c r="CR133" s="244">
        <f t="shared" si="87"/>
        <v>0</v>
      </c>
      <c r="CS133" s="237">
        <f t="shared" si="87"/>
        <v>0</v>
      </c>
      <c r="CT133" s="103">
        <f t="shared" si="87"/>
        <v>0</v>
      </c>
      <c r="CU133" s="311">
        <f t="shared" ref="CU133" si="89">SUM(CU16:CU19)</f>
        <v>0</v>
      </c>
      <c r="CV133" s="322">
        <f t="shared" si="87"/>
        <v>0</v>
      </c>
      <c r="CW133" s="90">
        <f t="shared" si="87"/>
        <v>0</v>
      </c>
      <c r="CX133" s="90">
        <f t="shared" ref="CX133:CY133" si="90">SUM(CX16:CX19)</f>
        <v>0</v>
      </c>
      <c r="CY133" s="90">
        <f t="shared" si="90"/>
        <v>0</v>
      </c>
      <c r="CZ133" s="90">
        <f>SUM(CZ16:CZ19)</f>
        <v>0</v>
      </c>
      <c r="DA133" s="310">
        <f t="shared" si="87"/>
        <v>0</v>
      </c>
      <c r="DB133" s="322">
        <f t="shared" si="87"/>
        <v>0</v>
      </c>
      <c r="DC133" s="396">
        <f t="shared" ref="DC133" si="91">SUM(DC16:DC19)</f>
        <v>0</v>
      </c>
      <c r="DD133" s="311">
        <f t="shared" si="87"/>
        <v>0</v>
      </c>
      <c r="DE133" s="396">
        <f t="shared" si="87"/>
        <v>0</v>
      </c>
      <c r="DF133" s="311">
        <f t="shared" si="87"/>
        <v>0</v>
      </c>
      <c r="DG133" s="396">
        <f t="shared" ref="DG133" si="92">SUM(DG16:DG19)</f>
        <v>0</v>
      </c>
      <c r="DH133" s="124">
        <f t="shared" si="87"/>
        <v>0</v>
      </c>
      <c r="DI133" s="241">
        <f t="shared" si="87"/>
        <v>0</v>
      </c>
      <c r="DJ133" s="244">
        <f t="shared" si="87"/>
        <v>0</v>
      </c>
      <c r="DK133" s="237">
        <f t="shared" si="87"/>
        <v>0</v>
      </c>
      <c r="DL133" s="237">
        <f t="shared" si="87"/>
        <v>0</v>
      </c>
      <c r="DM133" s="239">
        <f t="shared" si="87"/>
        <v>0</v>
      </c>
      <c r="DN133" s="244">
        <f t="shared" si="87"/>
        <v>0</v>
      </c>
      <c r="DO133" s="244">
        <f t="shared" si="87"/>
        <v>0</v>
      </c>
      <c r="DP133" s="244">
        <f t="shared" si="87"/>
        <v>0</v>
      </c>
      <c r="DQ133" s="240">
        <f t="shared" si="87"/>
        <v>0</v>
      </c>
      <c r="DR133" s="273">
        <f t="shared" si="87"/>
        <v>0</v>
      </c>
      <c r="DS133" s="244">
        <f t="shared" si="87"/>
        <v>0</v>
      </c>
      <c r="DT133" s="244">
        <f>SUM(DT16:DT19)</f>
        <v>0</v>
      </c>
      <c r="DU133" s="237">
        <f>SUM(DU16:DU19)</f>
        <v>0</v>
      </c>
      <c r="DV133" s="245">
        <f t="shared" si="87"/>
        <v>0</v>
      </c>
      <c r="DW133" s="237">
        <f t="shared" si="87"/>
        <v>0</v>
      </c>
      <c r="DX133" s="237">
        <f t="shared" si="87"/>
        <v>0</v>
      </c>
      <c r="DY133" s="237">
        <f t="shared" si="87"/>
        <v>0</v>
      </c>
      <c r="DZ133" s="237">
        <f t="shared" si="87"/>
        <v>0</v>
      </c>
      <c r="EA133" s="237">
        <f t="shared" ref="EA133:EH133" si="93">SUM(EA16:EA19)</f>
        <v>0</v>
      </c>
      <c r="EB133" s="237">
        <f t="shared" si="93"/>
        <v>0</v>
      </c>
      <c r="EC133" s="237">
        <f t="shared" si="93"/>
        <v>0</v>
      </c>
      <c r="ED133" s="237">
        <f t="shared" si="93"/>
        <v>0</v>
      </c>
      <c r="EE133" s="237">
        <f t="shared" si="93"/>
        <v>0</v>
      </c>
      <c r="EF133" s="237">
        <f t="shared" si="93"/>
        <v>0</v>
      </c>
      <c r="EG133" s="237">
        <f t="shared" si="93"/>
        <v>0</v>
      </c>
      <c r="EH133" s="245">
        <f t="shared" si="93"/>
        <v>0</v>
      </c>
      <c r="EI133" s="33"/>
    </row>
    <row r="134" spans="1:139" s="29" customFormat="1" ht="12.75" customHeight="1" x14ac:dyDescent="0.3">
      <c r="A134" s="30"/>
      <c r="B134" s="23" t="s">
        <v>8</v>
      </c>
      <c r="C134" s="315">
        <f>SUM(C20:C23)</f>
        <v>3931</v>
      </c>
      <c r="D134" s="315">
        <f>SUM(D20:D23)</f>
        <v>1134</v>
      </c>
      <c r="E134" s="71">
        <f t="shared" si="71"/>
        <v>0.28847621470363777</v>
      </c>
      <c r="F134" s="237">
        <f>SUM(F20:F23)</f>
        <v>0</v>
      </c>
      <c r="G134" s="239">
        <f>SUM(G20:G23)</f>
        <v>0</v>
      </c>
      <c r="H134" s="244">
        <f>SUM(H20:H23)</f>
        <v>0</v>
      </c>
      <c r="I134" s="237">
        <f t="shared" ref="I134:CF134" si="94">SUM(I20:I23)</f>
        <v>0</v>
      </c>
      <c r="J134" s="239">
        <f t="shared" si="94"/>
        <v>0</v>
      </c>
      <c r="K134" s="237">
        <f t="shared" ref="K134" si="95">SUM(K20:K23)</f>
        <v>0</v>
      </c>
      <c r="L134" s="273">
        <f t="shared" si="94"/>
        <v>0</v>
      </c>
      <c r="M134" s="243">
        <f t="shared" ref="M134:N134" si="96">SUM(M20:M23)</f>
        <v>0</v>
      </c>
      <c r="N134" s="243">
        <f t="shared" si="96"/>
        <v>0</v>
      </c>
      <c r="O134" s="244">
        <f t="shared" si="94"/>
        <v>0</v>
      </c>
      <c r="P134" s="244">
        <f t="shared" si="94"/>
        <v>0</v>
      </c>
      <c r="Q134" s="237">
        <f t="shared" si="94"/>
        <v>0</v>
      </c>
      <c r="R134" s="242">
        <f t="shared" si="94"/>
        <v>0</v>
      </c>
      <c r="S134" s="299">
        <f>SUM(S20:S23)</f>
        <v>0</v>
      </c>
      <c r="T134" s="243">
        <f t="shared" si="94"/>
        <v>0</v>
      </c>
      <c r="U134" s="242">
        <f t="shared" ref="U134" si="97">SUM(U20:U23)</f>
        <v>0</v>
      </c>
      <c r="V134" s="245">
        <f t="shared" si="94"/>
        <v>0</v>
      </c>
      <c r="W134" s="103">
        <f t="shared" si="94"/>
        <v>584</v>
      </c>
      <c r="X134" s="315">
        <f t="shared" si="94"/>
        <v>496</v>
      </c>
      <c r="Y134" s="315">
        <f t="shared" si="94"/>
        <v>576</v>
      </c>
      <c r="Z134" s="315">
        <f t="shared" ref="Z134:AA134" si="98">SUM(Z20:Z23)</f>
        <v>580</v>
      </c>
      <c r="AA134" s="315">
        <f t="shared" si="98"/>
        <v>513</v>
      </c>
      <c r="AB134" s="315">
        <f t="shared" si="94"/>
        <v>507</v>
      </c>
      <c r="AC134" s="90">
        <f t="shared" ref="AC134" si="99">SUM(AC20:AC23)</f>
        <v>477</v>
      </c>
      <c r="AD134" s="90">
        <f t="shared" si="94"/>
        <v>207</v>
      </c>
      <c r="AE134" s="91">
        <f t="shared" si="94"/>
        <v>302</v>
      </c>
      <c r="AF134" s="237">
        <f t="shared" si="94"/>
        <v>0</v>
      </c>
      <c r="AG134" s="237">
        <f t="shared" si="94"/>
        <v>0</v>
      </c>
      <c r="AH134" s="237">
        <f>SUM(AH20:AH23)</f>
        <v>0</v>
      </c>
      <c r="AI134" s="242">
        <f t="shared" ref="AI134" si="100">SUM(AI20:AI23)</f>
        <v>0</v>
      </c>
      <c r="AJ134" s="245">
        <f t="shared" si="94"/>
        <v>0</v>
      </c>
      <c r="AK134" s="273">
        <f t="shared" si="94"/>
        <v>0</v>
      </c>
      <c r="AL134" s="237">
        <f t="shared" si="94"/>
        <v>0</v>
      </c>
      <c r="AM134" s="237">
        <f t="shared" ref="AM134:AN134" si="101">SUM(AM20:AM23)</f>
        <v>0</v>
      </c>
      <c r="AN134" s="237">
        <f t="shared" si="101"/>
        <v>0</v>
      </c>
      <c r="AO134" s="245">
        <f t="shared" si="94"/>
        <v>0</v>
      </c>
      <c r="AP134" s="237">
        <f t="shared" si="94"/>
        <v>0</v>
      </c>
      <c r="AQ134" s="237">
        <f t="shared" si="94"/>
        <v>0</v>
      </c>
      <c r="AR134" s="237">
        <f t="shared" si="94"/>
        <v>0</v>
      </c>
      <c r="AS134" s="237">
        <f t="shared" ref="AS134" si="102">SUM(AS20:AS23)</f>
        <v>0</v>
      </c>
      <c r="AT134" s="237">
        <f t="shared" si="94"/>
        <v>0</v>
      </c>
      <c r="AU134" s="237">
        <f t="shared" si="94"/>
        <v>0</v>
      </c>
      <c r="AV134" s="237">
        <f t="shared" si="94"/>
        <v>0</v>
      </c>
      <c r="AW134" s="245">
        <f t="shared" si="94"/>
        <v>0</v>
      </c>
      <c r="AX134" s="237">
        <f t="shared" si="94"/>
        <v>0</v>
      </c>
      <c r="AY134" s="237">
        <f>SUM(AY20:AY23)</f>
        <v>0</v>
      </c>
      <c r="AZ134" s="237">
        <f t="shared" ref="AZ134:BB134" si="103">SUM(AZ20:AZ23)</f>
        <v>0</v>
      </c>
      <c r="BA134" s="237">
        <f t="shared" si="103"/>
        <v>0</v>
      </c>
      <c r="BB134" s="237">
        <f t="shared" si="103"/>
        <v>0</v>
      </c>
      <c r="BC134" s="245">
        <f t="shared" si="94"/>
        <v>0</v>
      </c>
      <c r="BD134" s="237">
        <f t="shared" si="94"/>
        <v>0</v>
      </c>
      <c r="BE134" s="237">
        <f>SUM(BE20:BE23)</f>
        <v>0</v>
      </c>
      <c r="BF134" s="237">
        <f t="shared" ref="BF134:BI134" si="104">SUM(BF20:BF23)</f>
        <v>0</v>
      </c>
      <c r="BG134" s="237">
        <f t="shared" si="104"/>
        <v>0</v>
      </c>
      <c r="BH134" s="237">
        <f t="shared" si="104"/>
        <v>0</v>
      </c>
      <c r="BI134" s="237">
        <f t="shared" si="104"/>
        <v>0</v>
      </c>
      <c r="BJ134" s="237">
        <f t="shared" si="94"/>
        <v>0</v>
      </c>
      <c r="BK134" s="245">
        <f t="shared" si="94"/>
        <v>0</v>
      </c>
      <c r="BL134" s="237">
        <f t="shared" si="94"/>
        <v>0</v>
      </c>
      <c r="BM134" s="237">
        <f t="shared" si="94"/>
        <v>0</v>
      </c>
      <c r="BN134" s="245">
        <f t="shared" si="94"/>
        <v>0</v>
      </c>
      <c r="BO134" s="237">
        <f t="shared" si="94"/>
        <v>0</v>
      </c>
      <c r="BP134" s="237">
        <f>SUM(BP20:BP23)</f>
        <v>0</v>
      </c>
      <c r="BQ134" s="237">
        <f t="shared" ref="BQ134" si="105">SUM(BQ20:BQ23)</f>
        <v>0</v>
      </c>
      <c r="BR134" s="237">
        <f t="shared" si="94"/>
        <v>0</v>
      </c>
      <c r="BS134" s="239">
        <f>SUM(BS20:BS23)</f>
        <v>0</v>
      </c>
      <c r="BT134" s="237">
        <f t="shared" ref="BT134" si="106">SUM(BT20:BT23)</f>
        <v>0</v>
      </c>
      <c r="BU134" s="241">
        <f t="shared" si="94"/>
        <v>0</v>
      </c>
      <c r="BV134" s="237">
        <f t="shared" si="94"/>
        <v>0</v>
      </c>
      <c r="BW134" s="237">
        <f>SUM(BW20:BW23)</f>
        <v>0</v>
      </c>
      <c r="BX134" s="237">
        <f>SUM(BX20:BX23)</f>
        <v>0</v>
      </c>
      <c r="BY134" s="245">
        <f t="shared" si="94"/>
        <v>0</v>
      </c>
      <c r="BZ134" s="241">
        <f>SUM(BZ20:BZ23)</f>
        <v>0</v>
      </c>
      <c r="CA134" s="237">
        <f t="shared" si="94"/>
        <v>0</v>
      </c>
      <c r="CB134" s="237">
        <f t="shared" ref="CB134:CC134" si="107">SUM(CB20:CB23)</f>
        <v>0</v>
      </c>
      <c r="CC134" s="237">
        <f t="shared" si="107"/>
        <v>0</v>
      </c>
      <c r="CD134" s="243">
        <f t="shared" si="94"/>
        <v>0</v>
      </c>
      <c r="CE134" s="299">
        <f t="shared" ref="CE134" si="108">SUM(CE20:CE23)</f>
        <v>0</v>
      </c>
      <c r="CF134" s="240">
        <f t="shared" si="94"/>
        <v>0</v>
      </c>
      <c r="CG134" s="241">
        <f t="shared" ref="CG134:DZ134" si="109">SUM(CG20:CG23)</f>
        <v>0</v>
      </c>
      <c r="CH134" s="237">
        <f t="shared" si="109"/>
        <v>0</v>
      </c>
      <c r="CI134" s="239">
        <f t="shared" si="109"/>
        <v>0</v>
      </c>
      <c r="CJ134" s="237">
        <f t="shared" ref="CJ134:CQ134" si="110">SUM(CJ20:CJ23)</f>
        <v>0</v>
      </c>
      <c r="CK134" s="237">
        <f t="shared" si="110"/>
        <v>0</v>
      </c>
      <c r="CL134" s="237">
        <f t="shared" si="110"/>
        <v>0</v>
      </c>
      <c r="CM134" s="239">
        <f t="shared" si="110"/>
        <v>0</v>
      </c>
      <c r="CN134" s="237">
        <f t="shared" si="110"/>
        <v>0</v>
      </c>
      <c r="CO134" s="239">
        <f t="shared" si="110"/>
        <v>0</v>
      </c>
      <c r="CP134" s="237">
        <f t="shared" si="110"/>
        <v>0</v>
      </c>
      <c r="CQ134" s="243">
        <f t="shared" si="110"/>
        <v>0</v>
      </c>
      <c r="CR134" s="244">
        <f t="shared" si="109"/>
        <v>0</v>
      </c>
      <c r="CS134" s="237">
        <f t="shared" si="109"/>
        <v>0</v>
      </c>
      <c r="CT134" s="103">
        <f t="shared" si="109"/>
        <v>0</v>
      </c>
      <c r="CU134" s="311">
        <f t="shared" ref="CU134" si="111">SUM(CU20:CU23)</f>
        <v>0</v>
      </c>
      <c r="CV134" s="322">
        <f t="shared" si="109"/>
        <v>0</v>
      </c>
      <c r="CW134" s="90">
        <f t="shared" si="109"/>
        <v>0</v>
      </c>
      <c r="CX134" s="90">
        <f t="shared" ref="CX134:CY134" si="112">SUM(CX20:CX23)</f>
        <v>0</v>
      </c>
      <c r="CY134" s="90">
        <f t="shared" si="112"/>
        <v>0</v>
      </c>
      <c r="CZ134" s="90">
        <f>SUM(CZ20:CZ23)</f>
        <v>0</v>
      </c>
      <c r="DA134" s="310">
        <f t="shared" si="109"/>
        <v>0</v>
      </c>
      <c r="DB134" s="322">
        <f t="shared" si="109"/>
        <v>0</v>
      </c>
      <c r="DC134" s="396">
        <f t="shared" ref="DC134" si="113">SUM(DC20:DC23)</f>
        <v>0</v>
      </c>
      <c r="DD134" s="311">
        <f t="shared" si="109"/>
        <v>0</v>
      </c>
      <c r="DE134" s="396">
        <f t="shared" si="109"/>
        <v>0</v>
      </c>
      <c r="DF134" s="311">
        <f t="shared" si="109"/>
        <v>0</v>
      </c>
      <c r="DG134" s="396">
        <f t="shared" ref="DG134" si="114">SUM(DG20:DG23)</f>
        <v>0</v>
      </c>
      <c r="DH134" s="124">
        <f t="shared" si="109"/>
        <v>0</v>
      </c>
      <c r="DI134" s="241">
        <f t="shared" si="109"/>
        <v>0</v>
      </c>
      <c r="DJ134" s="244">
        <f t="shared" si="109"/>
        <v>0</v>
      </c>
      <c r="DK134" s="237">
        <f t="shared" si="109"/>
        <v>0</v>
      </c>
      <c r="DL134" s="237">
        <f t="shared" si="109"/>
        <v>0</v>
      </c>
      <c r="DM134" s="239">
        <f t="shared" si="109"/>
        <v>0</v>
      </c>
      <c r="DN134" s="244">
        <f t="shared" si="109"/>
        <v>0</v>
      </c>
      <c r="DO134" s="244">
        <f t="shared" si="109"/>
        <v>0</v>
      </c>
      <c r="DP134" s="244">
        <f t="shared" si="109"/>
        <v>0</v>
      </c>
      <c r="DQ134" s="240">
        <f t="shared" si="109"/>
        <v>0</v>
      </c>
      <c r="DR134" s="273">
        <f t="shared" si="109"/>
        <v>0</v>
      </c>
      <c r="DS134" s="244">
        <f t="shared" si="109"/>
        <v>0</v>
      </c>
      <c r="DT134" s="244">
        <f>SUM(DT20:DT23)</f>
        <v>0</v>
      </c>
      <c r="DU134" s="237">
        <f>SUM(DU20:DU23)</f>
        <v>0</v>
      </c>
      <c r="DV134" s="245">
        <f t="shared" si="109"/>
        <v>0</v>
      </c>
      <c r="DW134" s="237">
        <f t="shared" si="109"/>
        <v>0</v>
      </c>
      <c r="DX134" s="237">
        <f t="shared" si="109"/>
        <v>0</v>
      </c>
      <c r="DY134" s="237">
        <f t="shared" si="109"/>
        <v>0</v>
      </c>
      <c r="DZ134" s="237">
        <f t="shared" si="109"/>
        <v>0</v>
      </c>
      <c r="EA134" s="237">
        <f t="shared" ref="EA134:EH134" si="115">SUM(EA20:EA23)</f>
        <v>0</v>
      </c>
      <c r="EB134" s="237">
        <f t="shared" si="115"/>
        <v>0</v>
      </c>
      <c r="EC134" s="237">
        <f t="shared" si="115"/>
        <v>0</v>
      </c>
      <c r="ED134" s="237">
        <f t="shared" si="115"/>
        <v>0</v>
      </c>
      <c r="EE134" s="237">
        <f t="shared" si="115"/>
        <v>0</v>
      </c>
      <c r="EF134" s="237">
        <f t="shared" si="115"/>
        <v>0</v>
      </c>
      <c r="EG134" s="237">
        <f t="shared" si="115"/>
        <v>0</v>
      </c>
      <c r="EH134" s="245">
        <f t="shared" si="115"/>
        <v>0</v>
      </c>
      <c r="EI134" s="33"/>
    </row>
    <row r="135" spans="1:139" s="29" customFormat="1" ht="13" x14ac:dyDescent="0.3">
      <c r="A135" s="30"/>
      <c r="B135" s="23" t="s">
        <v>17</v>
      </c>
      <c r="C135" s="315">
        <f>SUM(C24:C36)</f>
        <v>12479</v>
      </c>
      <c r="D135" s="315">
        <f>SUM(D24:D36)</f>
        <v>2077</v>
      </c>
      <c r="E135" s="71">
        <f t="shared" si="71"/>
        <v>0.16643961855917941</v>
      </c>
      <c r="F135" s="237">
        <f>SUM(F24:F36)</f>
        <v>0</v>
      </c>
      <c r="G135" s="239">
        <f>SUM(G24:G36)</f>
        <v>0</v>
      </c>
      <c r="H135" s="244">
        <f>SUM(H24:H36)</f>
        <v>0</v>
      </c>
      <c r="I135" s="237">
        <f t="shared" ref="I135:CF135" si="116">SUM(I24:I36)</f>
        <v>0</v>
      </c>
      <c r="J135" s="239">
        <f t="shared" si="116"/>
        <v>0</v>
      </c>
      <c r="K135" s="237">
        <f t="shared" ref="K135" si="117">SUM(K24:K36)</f>
        <v>0</v>
      </c>
      <c r="L135" s="273">
        <f t="shared" si="116"/>
        <v>0</v>
      </c>
      <c r="M135" s="243">
        <f t="shared" ref="M135:N135" si="118">SUM(M24:M36)</f>
        <v>0</v>
      </c>
      <c r="N135" s="243">
        <f t="shared" si="118"/>
        <v>0</v>
      </c>
      <c r="O135" s="244">
        <f t="shared" si="116"/>
        <v>0</v>
      </c>
      <c r="P135" s="244">
        <f t="shared" si="116"/>
        <v>0</v>
      </c>
      <c r="Q135" s="237">
        <f t="shared" si="116"/>
        <v>0</v>
      </c>
      <c r="R135" s="242">
        <f t="shared" si="116"/>
        <v>0</v>
      </c>
      <c r="S135" s="299">
        <f>SUM(S24:S36)</f>
        <v>0</v>
      </c>
      <c r="T135" s="243">
        <f t="shared" si="116"/>
        <v>0</v>
      </c>
      <c r="U135" s="242">
        <f t="shared" ref="U135" si="119">SUM(U24:U36)</f>
        <v>0</v>
      </c>
      <c r="V135" s="245">
        <f t="shared" si="116"/>
        <v>0</v>
      </c>
      <c r="W135" s="103">
        <f t="shared" si="116"/>
        <v>0</v>
      </c>
      <c r="X135" s="315">
        <f t="shared" si="116"/>
        <v>0</v>
      </c>
      <c r="Y135" s="315">
        <f t="shared" si="116"/>
        <v>0</v>
      </c>
      <c r="Z135" s="315">
        <f t="shared" ref="Z135:AA135" si="120">SUM(Z24:Z36)</f>
        <v>0</v>
      </c>
      <c r="AA135" s="315">
        <f t="shared" si="120"/>
        <v>0</v>
      </c>
      <c r="AB135" s="315">
        <f t="shared" si="116"/>
        <v>0</v>
      </c>
      <c r="AC135" s="90">
        <f t="shared" ref="AC135" si="121">SUM(AC24:AC36)</f>
        <v>0</v>
      </c>
      <c r="AD135" s="90">
        <f t="shared" si="116"/>
        <v>0</v>
      </c>
      <c r="AE135" s="91">
        <f t="shared" si="116"/>
        <v>0</v>
      </c>
      <c r="AF135" s="90">
        <f t="shared" si="116"/>
        <v>943</v>
      </c>
      <c r="AG135" s="90">
        <f t="shared" si="116"/>
        <v>1346</v>
      </c>
      <c r="AH135" s="90">
        <f>SUM(AH24:AH36)</f>
        <v>1017</v>
      </c>
      <c r="AI135" s="375">
        <f t="shared" ref="AI135" si="122">SUM(AI24:AI36)</f>
        <v>313</v>
      </c>
      <c r="AJ135" s="91">
        <f t="shared" si="116"/>
        <v>33</v>
      </c>
      <c r="AK135" s="273">
        <f t="shared" si="116"/>
        <v>0</v>
      </c>
      <c r="AL135" s="237">
        <f t="shared" si="116"/>
        <v>0</v>
      </c>
      <c r="AM135" s="237">
        <f t="shared" ref="AM135:AN135" si="123">SUM(AM24:AM36)</f>
        <v>0</v>
      </c>
      <c r="AN135" s="237">
        <f t="shared" si="123"/>
        <v>0</v>
      </c>
      <c r="AO135" s="245">
        <f t="shared" si="116"/>
        <v>0</v>
      </c>
      <c r="AP135" s="237">
        <f t="shared" si="116"/>
        <v>0</v>
      </c>
      <c r="AQ135" s="237">
        <f t="shared" si="116"/>
        <v>0</v>
      </c>
      <c r="AR135" s="237">
        <f t="shared" si="116"/>
        <v>0</v>
      </c>
      <c r="AS135" s="237">
        <f t="shared" ref="AS135" si="124">SUM(AS24:AS36)</f>
        <v>0</v>
      </c>
      <c r="AT135" s="237">
        <f t="shared" si="116"/>
        <v>0</v>
      </c>
      <c r="AU135" s="237">
        <f t="shared" si="116"/>
        <v>0</v>
      </c>
      <c r="AV135" s="237">
        <f t="shared" si="116"/>
        <v>0</v>
      </c>
      <c r="AW135" s="245">
        <f t="shared" si="116"/>
        <v>0</v>
      </c>
      <c r="AX135" s="237">
        <f t="shared" si="116"/>
        <v>0</v>
      </c>
      <c r="AY135" s="237">
        <f>SUM(AY24:AY36)</f>
        <v>0</v>
      </c>
      <c r="AZ135" s="237">
        <f t="shared" ref="AZ135:BB135" si="125">SUM(AZ24:AZ36)</f>
        <v>0</v>
      </c>
      <c r="BA135" s="237">
        <f t="shared" si="125"/>
        <v>0</v>
      </c>
      <c r="BB135" s="237">
        <f t="shared" si="125"/>
        <v>0</v>
      </c>
      <c r="BC135" s="245">
        <f t="shared" si="116"/>
        <v>0</v>
      </c>
      <c r="BD135" s="237">
        <f t="shared" si="116"/>
        <v>0</v>
      </c>
      <c r="BE135" s="237">
        <f>SUM(BE24:BE36)</f>
        <v>0</v>
      </c>
      <c r="BF135" s="237">
        <f t="shared" ref="BF135:BI135" si="126">SUM(BF24:BF36)</f>
        <v>0</v>
      </c>
      <c r="BG135" s="237">
        <f t="shared" si="126"/>
        <v>0</v>
      </c>
      <c r="BH135" s="237">
        <f t="shared" si="126"/>
        <v>0</v>
      </c>
      <c r="BI135" s="237">
        <f t="shared" si="126"/>
        <v>0</v>
      </c>
      <c r="BJ135" s="237">
        <f t="shared" si="116"/>
        <v>0</v>
      </c>
      <c r="BK135" s="245">
        <f t="shared" si="116"/>
        <v>0</v>
      </c>
      <c r="BL135" s="237">
        <f t="shared" si="116"/>
        <v>0</v>
      </c>
      <c r="BM135" s="237">
        <f t="shared" si="116"/>
        <v>0</v>
      </c>
      <c r="BN135" s="245">
        <f t="shared" si="116"/>
        <v>0</v>
      </c>
      <c r="BO135" s="237">
        <f t="shared" si="116"/>
        <v>0</v>
      </c>
      <c r="BP135" s="237">
        <f>SUM(BP24:BP36)</f>
        <v>0</v>
      </c>
      <c r="BQ135" s="237">
        <f t="shared" ref="BQ135" si="127">SUM(BQ24:BQ36)</f>
        <v>0</v>
      </c>
      <c r="BR135" s="237">
        <f t="shared" si="116"/>
        <v>0</v>
      </c>
      <c r="BS135" s="239">
        <f>SUM(BS24:BS36)</f>
        <v>0</v>
      </c>
      <c r="BT135" s="237">
        <f t="shared" ref="BT135" si="128">SUM(BT24:BT36)</f>
        <v>0</v>
      </c>
      <c r="BU135" s="241">
        <f t="shared" si="116"/>
        <v>0</v>
      </c>
      <c r="BV135" s="237">
        <f t="shared" si="116"/>
        <v>0</v>
      </c>
      <c r="BW135" s="237">
        <f>SUM(BW24:BW36)</f>
        <v>0</v>
      </c>
      <c r="BX135" s="237">
        <f>SUM(BX24:BX36)</f>
        <v>0</v>
      </c>
      <c r="BY135" s="245">
        <f t="shared" si="116"/>
        <v>0</v>
      </c>
      <c r="BZ135" s="241">
        <f>SUM(BZ24:BZ36)</f>
        <v>0</v>
      </c>
      <c r="CA135" s="237">
        <f t="shared" si="116"/>
        <v>0</v>
      </c>
      <c r="CB135" s="237">
        <f t="shared" ref="CB135:CC135" si="129">SUM(CB24:CB36)</f>
        <v>0</v>
      </c>
      <c r="CC135" s="237">
        <f t="shared" si="129"/>
        <v>0</v>
      </c>
      <c r="CD135" s="243">
        <f t="shared" si="116"/>
        <v>0</v>
      </c>
      <c r="CE135" s="299">
        <f t="shared" ref="CE135" si="130">SUM(CE24:CE36)</f>
        <v>0</v>
      </c>
      <c r="CF135" s="240">
        <f t="shared" si="116"/>
        <v>0</v>
      </c>
      <c r="CG135" s="241">
        <f t="shared" ref="CG135:DZ135" si="131">SUM(CG24:CG36)</f>
        <v>0</v>
      </c>
      <c r="CH135" s="237">
        <f t="shared" si="131"/>
        <v>0</v>
      </c>
      <c r="CI135" s="239">
        <f t="shared" si="131"/>
        <v>0</v>
      </c>
      <c r="CJ135" s="237">
        <f t="shared" ref="CJ135:CQ135" si="132">SUM(CJ24:CJ36)</f>
        <v>0</v>
      </c>
      <c r="CK135" s="237">
        <f t="shared" si="132"/>
        <v>0</v>
      </c>
      <c r="CL135" s="237">
        <f t="shared" si="132"/>
        <v>0</v>
      </c>
      <c r="CM135" s="239">
        <f t="shared" si="132"/>
        <v>0</v>
      </c>
      <c r="CN135" s="237">
        <f t="shared" si="132"/>
        <v>0</v>
      </c>
      <c r="CO135" s="239">
        <f t="shared" si="132"/>
        <v>0</v>
      </c>
      <c r="CP135" s="237">
        <f t="shared" si="132"/>
        <v>0</v>
      </c>
      <c r="CQ135" s="243">
        <f t="shared" si="132"/>
        <v>0</v>
      </c>
      <c r="CR135" s="244">
        <f t="shared" si="131"/>
        <v>0</v>
      </c>
      <c r="CS135" s="237">
        <f t="shared" si="131"/>
        <v>0</v>
      </c>
      <c r="CT135" s="103">
        <f t="shared" si="131"/>
        <v>0</v>
      </c>
      <c r="CU135" s="311">
        <f t="shared" ref="CU135" si="133">SUM(CU24:CU36)</f>
        <v>0</v>
      </c>
      <c r="CV135" s="322">
        <f t="shared" si="131"/>
        <v>0</v>
      </c>
      <c r="CW135" s="90">
        <f t="shared" si="131"/>
        <v>0</v>
      </c>
      <c r="CX135" s="90">
        <f t="shared" ref="CX135:CY135" si="134">SUM(CX24:CX36)</f>
        <v>0</v>
      </c>
      <c r="CY135" s="90">
        <f t="shared" si="134"/>
        <v>0</v>
      </c>
      <c r="CZ135" s="90">
        <f>SUM(CZ24:CZ36)</f>
        <v>0</v>
      </c>
      <c r="DA135" s="310">
        <f t="shared" si="131"/>
        <v>0</v>
      </c>
      <c r="DB135" s="322">
        <f t="shared" si="131"/>
        <v>0</v>
      </c>
      <c r="DC135" s="396">
        <f t="shared" ref="DC135" si="135">SUM(DC24:DC36)</f>
        <v>0</v>
      </c>
      <c r="DD135" s="311">
        <f t="shared" si="131"/>
        <v>0</v>
      </c>
      <c r="DE135" s="396">
        <f t="shared" si="131"/>
        <v>0</v>
      </c>
      <c r="DF135" s="311">
        <f t="shared" si="131"/>
        <v>0</v>
      </c>
      <c r="DG135" s="396">
        <f t="shared" ref="DG135" si="136">SUM(DG24:DG36)</f>
        <v>0</v>
      </c>
      <c r="DH135" s="124">
        <f t="shared" si="131"/>
        <v>0</v>
      </c>
      <c r="DI135" s="241">
        <f t="shared" si="131"/>
        <v>0</v>
      </c>
      <c r="DJ135" s="244">
        <f t="shared" si="131"/>
        <v>0</v>
      </c>
      <c r="DK135" s="237">
        <f t="shared" si="131"/>
        <v>0</v>
      </c>
      <c r="DL135" s="237">
        <f t="shared" si="131"/>
        <v>0</v>
      </c>
      <c r="DM135" s="239">
        <f t="shared" si="131"/>
        <v>0</v>
      </c>
      <c r="DN135" s="244">
        <f t="shared" si="131"/>
        <v>0</v>
      </c>
      <c r="DO135" s="244">
        <f t="shared" si="131"/>
        <v>0</v>
      </c>
      <c r="DP135" s="244">
        <f t="shared" si="131"/>
        <v>0</v>
      </c>
      <c r="DQ135" s="240">
        <f t="shared" si="131"/>
        <v>0</v>
      </c>
      <c r="DR135" s="273">
        <f t="shared" si="131"/>
        <v>0</v>
      </c>
      <c r="DS135" s="244">
        <f t="shared" si="131"/>
        <v>0</v>
      </c>
      <c r="DT135" s="244">
        <f>SUM(DT24:DT36)</f>
        <v>0</v>
      </c>
      <c r="DU135" s="237">
        <f>SUM(DU24:DU36)</f>
        <v>0</v>
      </c>
      <c r="DV135" s="245">
        <f t="shared" si="131"/>
        <v>0</v>
      </c>
      <c r="DW135" s="237">
        <f t="shared" si="131"/>
        <v>0</v>
      </c>
      <c r="DX135" s="237">
        <f t="shared" si="131"/>
        <v>0</v>
      </c>
      <c r="DY135" s="237">
        <f t="shared" si="131"/>
        <v>0</v>
      </c>
      <c r="DZ135" s="237">
        <f t="shared" si="131"/>
        <v>0</v>
      </c>
      <c r="EA135" s="237">
        <f t="shared" ref="EA135:EH135" si="137">SUM(EA24:EA36)</f>
        <v>0</v>
      </c>
      <c r="EB135" s="237">
        <f t="shared" si="137"/>
        <v>0</v>
      </c>
      <c r="EC135" s="237">
        <f t="shared" si="137"/>
        <v>0</v>
      </c>
      <c r="ED135" s="237">
        <f t="shared" si="137"/>
        <v>0</v>
      </c>
      <c r="EE135" s="237">
        <f t="shared" si="137"/>
        <v>0</v>
      </c>
      <c r="EF135" s="237">
        <f t="shared" si="137"/>
        <v>0</v>
      </c>
      <c r="EG135" s="237">
        <f t="shared" si="137"/>
        <v>0</v>
      </c>
      <c r="EH135" s="245">
        <f t="shared" si="137"/>
        <v>0</v>
      </c>
      <c r="EI135" s="33"/>
    </row>
    <row r="136" spans="1:139" s="29" customFormat="1" ht="12.75" customHeight="1" x14ac:dyDescent="0.3">
      <c r="A136" s="30"/>
      <c r="B136" s="23" t="s">
        <v>839</v>
      </c>
      <c r="C136" s="315">
        <f>SUM(C38:C43)</f>
        <v>7478</v>
      </c>
      <c r="D136" s="315">
        <f>SUM(D37:D43)</f>
        <v>1847</v>
      </c>
      <c r="E136" s="71">
        <f t="shared" si="71"/>
        <v>0.2469911741107248</v>
      </c>
      <c r="F136" s="237">
        <f>SUM(F37:F42)</f>
        <v>0</v>
      </c>
      <c r="G136" s="239">
        <f>SUM(G37:G42)</f>
        <v>0</v>
      </c>
      <c r="H136" s="244">
        <f>SUM(H37:H42)</f>
        <v>0</v>
      </c>
      <c r="I136" s="237">
        <f t="shared" ref="I136:CF136" si="138">SUM(I37:I42)</f>
        <v>0</v>
      </c>
      <c r="J136" s="239">
        <f t="shared" si="138"/>
        <v>0</v>
      </c>
      <c r="K136" s="237">
        <f t="shared" ref="K136" si="139">SUM(K37:K42)</f>
        <v>0</v>
      </c>
      <c r="L136" s="273">
        <f t="shared" si="138"/>
        <v>0</v>
      </c>
      <c r="M136" s="243">
        <f t="shared" ref="M136:N136" si="140">SUM(M37:M42)</f>
        <v>0</v>
      </c>
      <c r="N136" s="243">
        <f t="shared" si="140"/>
        <v>0</v>
      </c>
      <c r="O136" s="244">
        <f t="shared" si="138"/>
        <v>0</v>
      </c>
      <c r="P136" s="244">
        <f t="shared" si="138"/>
        <v>0</v>
      </c>
      <c r="Q136" s="237">
        <f t="shared" si="138"/>
        <v>0</v>
      </c>
      <c r="R136" s="242">
        <f t="shared" si="138"/>
        <v>0</v>
      </c>
      <c r="S136" s="299">
        <f>SUM(S37:S42)</f>
        <v>0</v>
      </c>
      <c r="T136" s="243">
        <f t="shared" si="138"/>
        <v>0</v>
      </c>
      <c r="U136" s="242">
        <f t="shared" ref="U136" si="141">SUM(U37:U42)</f>
        <v>0</v>
      </c>
      <c r="V136" s="245">
        <f t="shared" si="138"/>
        <v>0</v>
      </c>
      <c r="W136" s="273">
        <f t="shared" si="138"/>
        <v>0</v>
      </c>
      <c r="X136" s="238">
        <f t="shared" si="138"/>
        <v>0</v>
      </c>
      <c r="Y136" s="238">
        <f t="shared" si="138"/>
        <v>0</v>
      </c>
      <c r="Z136" s="238">
        <f t="shared" ref="Z136:AA136" si="142">SUM(Z37:Z42)</f>
        <v>0</v>
      </c>
      <c r="AA136" s="238">
        <f t="shared" si="142"/>
        <v>0</v>
      </c>
      <c r="AB136" s="238">
        <f t="shared" si="138"/>
        <v>0</v>
      </c>
      <c r="AC136" s="237">
        <f t="shared" ref="AC136" si="143">SUM(AC37:AC42)</f>
        <v>0</v>
      </c>
      <c r="AD136" s="237">
        <f t="shared" si="138"/>
        <v>0</v>
      </c>
      <c r="AE136" s="245">
        <f t="shared" si="138"/>
        <v>0</v>
      </c>
      <c r="AF136" s="237">
        <f t="shared" si="138"/>
        <v>0</v>
      </c>
      <c r="AG136" s="237">
        <f t="shared" si="138"/>
        <v>0</v>
      </c>
      <c r="AH136" s="237">
        <f>SUM(AH37:AH42)</f>
        <v>0</v>
      </c>
      <c r="AI136" s="242">
        <f t="shared" ref="AI136" si="144">SUM(AI37:AI42)</f>
        <v>0</v>
      </c>
      <c r="AJ136" s="245">
        <f t="shared" si="138"/>
        <v>0</v>
      </c>
      <c r="AK136" s="103">
        <f t="shared" si="138"/>
        <v>728</v>
      </c>
      <c r="AL136" s="90">
        <f t="shared" si="138"/>
        <v>1246</v>
      </c>
      <c r="AM136" s="90">
        <f t="shared" ref="AM136:AN136" si="145">SUM(AM37:AM42)</f>
        <v>1117</v>
      </c>
      <c r="AN136" s="90">
        <f t="shared" si="145"/>
        <v>855</v>
      </c>
      <c r="AO136" s="91">
        <f t="shared" si="138"/>
        <v>875</v>
      </c>
      <c r="AP136" s="90">
        <f t="shared" si="138"/>
        <v>0</v>
      </c>
      <c r="AQ136" s="90">
        <f t="shared" si="138"/>
        <v>0</v>
      </c>
      <c r="AR136" s="90">
        <f t="shared" si="138"/>
        <v>0</v>
      </c>
      <c r="AS136" s="90">
        <f t="shared" ref="AS136" si="146">SUM(AS37:AS42)</f>
        <v>0</v>
      </c>
      <c r="AT136" s="90">
        <f t="shared" si="138"/>
        <v>0</v>
      </c>
      <c r="AU136" s="90">
        <f t="shared" si="138"/>
        <v>0</v>
      </c>
      <c r="AV136" s="90">
        <f t="shared" si="138"/>
        <v>0</v>
      </c>
      <c r="AW136" s="91">
        <f t="shared" si="138"/>
        <v>0</v>
      </c>
      <c r="AX136" s="237">
        <f t="shared" si="138"/>
        <v>0</v>
      </c>
      <c r="AY136" s="237">
        <f>SUM(AY37:AY42)</f>
        <v>0</v>
      </c>
      <c r="AZ136" s="237">
        <f t="shared" ref="AZ136:BB136" si="147">SUM(AZ37:AZ42)</f>
        <v>0</v>
      </c>
      <c r="BA136" s="237">
        <f t="shared" si="147"/>
        <v>0</v>
      </c>
      <c r="BB136" s="237">
        <f t="shared" si="147"/>
        <v>0</v>
      </c>
      <c r="BC136" s="245">
        <f t="shared" si="138"/>
        <v>0</v>
      </c>
      <c r="BD136" s="237">
        <f t="shared" si="138"/>
        <v>0</v>
      </c>
      <c r="BE136" s="237">
        <f>SUM(BE37:BE42)</f>
        <v>0</v>
      </c>
      <c r="BF136" s="237">
        <f t="shared" ref="BF136:BI136" si="148">SUM(BF37:BF42)</f>
        <v>0</v>
      </c>
      <c r="BG136" s="237">
        <f t="shared" si="148"/>
        <v>0</v>
      </c>
      <c r="BH136" s="237">
        <f t="shared" si="148"/>
        <v>0</v>
      </c>
      <c r="BI136" s="237">
        <f t="shared" si="148"/>
        <v>0</v>
      </c>
      <c r="BJ136" s="237">
        <f t="shared" si="138"/>
        <v>0</v>
      </c>
      <c r="BK136" s="245">
        <f t="shared" si="138"/>
        <v>0</v>
      </c>
      <c r="BL136" s="237">
        <f t="shared" si="138"/>
        <v>0</v>
      </c>
      <c r="BM136" s="237">
        <f t="shared" si="138"/>
        <v>0</v>
      </c>
      <c r="BN136" s="245">
        <f t="shared" si="138"/>
        <v>0</v>
      </c>
      <c r="BO136" s="237">
        <f t="shared" si="138"/>
        <v>0</v>
      </c>
      <c r="BP136" s="237">
        <f>SUM(BP37:BP42)</f>
        <v>0</v>
      </c>
      <c r="BQ136" s="237">
        <f t="shared" ref="BQ136" si="149">SUM(BQ37:BQ42)</f>
        <v>0</v>
      </c>
      <c r="BR136" s="237">
        <f t="shared" si="138"/>
        <v>0</v>
      </c>
      <c r="BS136" s="239">
        <f>SUM(BS37:BS42)</f>
        <v>0</v>
      </c>
      <c r="BT136" s="237">
        <f t="shared" ref="BT136" si="150">SUM(BT37:BT42)</f>
        <v>0</v>
      </c>
      <c r="BU136" s="241">
        <f t="shared" si="138"/>
        <v>0</v>
      </c>
      <c r="BV136" s="237">
        <f t="shared" si="138"/>
        <v>0</v>
      </c>
      <c r="BW136" s="237">
        <f>SUM(BW37:BW42)</f>
        <v>0</v>
      </c>
      <c r="BX136" s="237">
        <f>SUM(BX37:BX42)</f>
        <v>0</v>
      </c>
      <c r="BY136" s="245">
        <f t="shared" si="138"/>
        <v>0</v>
      </c>
      <c r="BZ136" s="241">
        <f>SUM(BZ37:BZ42)</f>
        <v>0</v>
      </c>
      <c r="CA136" s="237">
        <f t="shared" si="138"/>
        <v>0</v>
      </c>
      <c r="CB136" s="237">
        <f t="shared" ref="CB136:CC136" si="151">SUM(CB37:CB42)</f>
        <v>0</v>
      </c>
      <c r="CC136" s="237">
        <f t="shared" si="151"/>
        <v>0</v>
      </c>
      <c r="CD136" s="243">
        <f t="shared" si="138"/>
        <v>0</v>
      </c>
      <c r="CE136" s="299">
        <f t="shared" ref="CE136" si="152">SUM(CE37:CE42)</f>
        <v>0</v>
      </c>
      <c r="CF136" s="240">
        <f t="shared" si="138"/>
        <v>0</v>
      </c>
      <c r="CG136" s="241">
        <f t="shared" ref="CG136:DZ136" si="153">SUM(CG37:CG42)</f>
        <v>0</v>
      </c>
      <c r="CH136" s="237">
        <f t="shared" si="153"/>
        <v>0</v>
      </c>
      <c r="CI136" s="239">
        <f t="shared" si="153"/>
        <v>0</v>
      </c>
      <c r="CJ136" s="237">
        <f t="shared" ref="CJ136:CQ136" si="154">SUM(CJ37:CJ42)</f>
        <v>0</v>
      </c>
      <c r="CK136" s="237">
        <f t="shared" si="154"/>
        <v>0</v>
      </c>
      <c r="CL136" s="237">
        <f t="shared" si="154"/>
        <v>0</v>
      </c>
      <c r="CM136" s="239">
        <f t="shared" si="154"/>
        <v>0</v>
      </c>
      <c r="CN136" s="237">
        <f t="shared" si="154"/>
        <v>0</v>
      </c>
      <c r="CO136" s="239">
        <f t="shared" si="154"/>
        <v>0</v>
      </c>
      <c r="CP136" s="237">
        <f t="shared" si="154"/>
        <v>0</v>
      </c>
      <c r="CQ136" s="243">
        <f t="shared" si="154"/>
        <v>0</v>
      </c>
      <c r="CR136" s="244">
        <f t="shared" si="153"/>
        <v>0</v>
      </c>
      <c r="CS136" s="237">
        <f t="shared" si="153"/>
        <v>0</v>
      </c>
      <c r="CT136" s="103">
        <f t="shared" si="153"/>
        <v>0</v>
      </c>
      <c r="CU136" s="311">
        <f t="shared" ref="CU136" si="155">SUM(CU37:CU42)</f>
        <v>0</v>
      </c>
      <c r="CV136" s="322">
        <f t="shared" si="153"/>
        <v>0</v>
      </c>
      <c r="CW136" s="90">
        <f t="shared" si="153"/>
        <v>0</v>
      </c>
      <c r="CX136" s="90">
        <f t="shared" ref="CX136:CY136" si="156">SUM(CX37:CX42)</f>
        <v>0</v>
      </c>
      <c r="CY136" s="90">
        <f t="shared" si="156"/>
        <v>0</v>
      </c>
      <c r="CZ136" s="90">
        <f>SUM(CZ37:CZ42)</f>
        <v>0</v>
      </c>
      <c r="DA136" s="310">
        <f t="shared" si="153"/>
        <v>0</v>
      </c>
      <c r="DB136" s="322">
        <f t="shared" si="153"/>
        <v>0</v>
      </c>
      <c r="DC136" s="396">
        <f t="shared" ref="DC136" si="157">SUM(DC37:DC42)</f>
        <v>0</v>
      </c>
      <c r="DD136" s="311">
        <f t="shared" si="153"/>
        <v>0</v>
      </c>
      <c r="DE136" s="396">
        <f t="shared" si="153"/>
        <v>0</v>
      </c>
      <c r="DF136" s="311">
        <f t="shared" si="153"/>
        <v>0</v>
      </c>
      <c r="DG136" s="396">
        <f t="shared" ref="DG136" si="158">SUM(DG37:DG42)</f>
        <v>0</v>
      </c>
      <c r="DH136" s="124">
        <f t="shared" si="153"/>
        <v>0</v>
      </c>
      <c r="DI136" s="241">
        <f t="shared" si="153"/>
        <v>0</v>
      </c>
      <c r="DJ136" s="244">
        <f t="shared" si="153"/>
        <v>0</v>
      </c>
      <c r="DK136" s="237">
        <f t="shared" si="153"/>
        <v>0</v>
      </c>
      <c r="DL136" s="237">
        <f t="shared" si="153"/>
        <v>0</v>
      </c>
      <c r="DM136" s="239">
        <f t="shared" si="153"/>
        <v>0</v>
      </c>
      <c r="DN136" s="244">
        <f t="shared" si="153"/>
        <v>0</v>
      </c>
      <c r="DO136" s="244">
        <f t="shared" si="153"/>
        <v>0</v>
      </c>
      <c r="DP136" s="244">
        <f t="shared" si="153"/>
        <v>0</v>
      </c>
      <c r="DQ136" s="240">
        <f t="shared" si="153"/>
        <v>0</v>
      </c>
      <c r="DR136" s="273">
        <f t="shared" si="153"/>
        <v>0</v>
      </c>
      <c r="DS136" s="244">
        <f t="shared" si="153"/>
        <v>0</v>
      </c>
      <c r="DT136" s="244">
        <f>SUM(DT37:DT42)</f>
        <v>0</v>
      </c>
      <c r="DU136" s="237">
        <f>SUM(DU37:DU42)</f>
        <v>0</v>
      </c>
      <c r="DV136" s="245">
        <f t="shared" si="153"/>
        <v>0</v>
      </c>
      <c r="DW136" s="237">
        <f t="shared" si="153"/>
        <v>0</v>
      </c>
      <c r="DX136" s="237">
        <f t="shared" si="153"/>
        <v>0</v>
      </c>
      <c r="DY136" s="237">
        <f t="shared" si="153"/>
        <v>0</v>
      </c>
      <c r="DZ136" s="237">
        <f t="shared" si="153"/>
        <v>0</v>
      </c>
      <c r="EA136" s="237">
        <f t="shared" ref="EA136:EH136" si="159">SUM(EA37:EA42)</f>
        <v>0</v>
      </c>
      <c r="EB136" s="237">
        <f t="shared" si="159"/>
        <v>0</v>
      </c>
      <c r="EC136" s="237">
        <f t="shared" si="159"/>
        <v>0</v>
      </c>
      <c r="ED136" s="237">
        <f t="shared" si="159"/>
        <v>0</v>
      </c>
      <c r="EE136" s="237">
        <f t="shared" si="159"/>
        <v>0</v>
      </c>
      <c r="EF136" s="237">
        <f t="shared" si="159"/>
        <v>0</v>
      </c>
      <c r="EG136" s="237">
        <f t="shared" si="159"/>
        <v>0</v>
      </c>
      <c r="EH136" s="245">
        <f t="shared" si="159"/>
        <v>0</v>
      </c>
      <c r="EI136" s="33"/>
    </row>
    <row r="137" spans="1:139" s="29" customFormat="1" ht="13" x14ac:dyDescent="0.3">
      <c r="A137" s="30"/>
      <c r="B137" s="23" t="s">
        <v>18</v>
      </c>
      <c r="C137" s="315">
        <f>SUM(C44:C49)</f>
        <v>5236</v>
      </c>
      <c r="D137" s="315">
        <f>SUM(D44:D49)</f>
        <v>1794</v>
      </c>
      <c r="E137" s="71">
        <f t="shared" si="71"/>
        <v>0.34262796027501907</v>
      </c>
      <c r="F137" s="237">
        <f>SUM(F44:F49)</f>
        <v>0</v>
      </c>
      <c r="G137" s="239">
        <f>SUM(G44:G49)</f>
        <v>0</v>
      </c>
      <c r="H137" s="244">
        <f>SUM(H44:H49)</f>
        <v>0</v>
      </c>
      <c r="I137" s="237">
        <f t="shared" ref="I137:CF137" si="160">SUM(I44:I49)</f>
        <v>0</v>
      </c>
      <c r="J137" s="239">
        <f t="shared" si="160"/>
        <v>0</v>
      </c>
      <c r="K137" s="237">
        <f t="shared" ref="K137" si="161">SUM(K44:K49)</f>
        <v>0</v>
      </c>
      <c r="L137" s="273">
        <f t="shared" si="160"/>
        <v>0</v>
      </c>
      <c r="M137" s="243">
        <f t="shared" ref="M137:N137" si="162">SUM(M44:M49)</f>
        <v>0</v>
      </c>
      <c r="N137" s="243">
        <f t="shared" si="162"/>
        <v>0</v>
      </c>
      <c r="O137" s="244">
        <f t="shared" si="160"/>
        <v>0</v>
      </c>
      <c r="P137" s="244">
        <f t="shared" si="160"/>
        <v>0</v>
      </c>
      <c r="Q137" s="237">
        <f t="shared" si="160"/>
        <v>0</v>
      </c>
      <c r="R137" s="242">
        <f t="shared" si="160"/>
        <v>0</v>
      </c>
      <c r="S137" s="299">
        <f>SUM(S44:S49)</f>
        <v>0</v>
      </c>
      <c r="T137" s="243">
        <f t="shared" si="160"/>
        <v>0</v>
      </c>
      <c r="U137" s="242">
        <f t="shared" ref="U137" si="163">SUM(U44:U49)</f>
        <v>0</v>
      </c>
      <c r="V137" s="245">
        <f t="shared" si="160"/>
        <v>0</v>
      </c>
      <c r="W137" s="273">
        <f t="shared" si="160"/>
        <v>0</v>
      </c>
      <c r="X137" s="238">
        <f t="shared" si="160"/>
        <v>0</v>
      </c>
      <c r="Y137" s="238">
        <f t="shared" si="160"/>
        <v>0</v>
      </c>
      <c r="Z137" s="238">
        <f t="shared" ref="Z137:AA137" si="164">SUM(Z44:Z49)</f>
        <v>0</v>
      </c>
      <c r="AA137" s="238">
        <f t="shared" si="164"/>
        <v>0</v>
      </c>
      <c r="AB137" s="238">
        <f t="shared" si="160"/>
        <v>0</v>
      </c>
      <c r="AC137" s="237">
        <f t="shared" ref="AC137" si="165">SUM(AC44:AC49)</f>
        <v>0</v>
      </c>
      <c r="AD137" s="237">
        <f t="shared" si="160"/>
        <v>0</v>
      </c>
      <c r="AE137" s="245">
        <f t="shared" si="160"/>
        <v>0</v>
      </c>
      <c r="AF137" s="237">
        <f t="shared" si="160"/>
        <v>0</v>
      </c>
      <c r="AG137" s="237">
        <f t="shared" si="160"/>
        <v>0</v>
      </c>
      <c r="AH137" s="237">
        <f>SUM(AH44:AH49)</f>
        <v>0</v>
      </c>
      <c r="AI137" s="242">
        <f t="shared" ref="AI137" si="166">SUM(AI44:AI49)</f>
        <v>0</v>
      </c>
      <c r="AJ137" s="245">
        <f t="shared" si="160"/>
        <v>0</v>
      </c>
      <c r="AK137" s="273">
        <f t="shared" si="160"/>
        <v>0</v>
      </c>
      <c r="AL137" s="237">
        <f t="shared" si="160"/>
        <v>0</v>
      </c>
      <c r="AM137" s="237">
        <f t="shared" ref="AM137:AN137" si="167">SUM(AM44:AM49)</f>
        <v>0</v>
      </c>
      <c r="AN137" s="237">
        <f t="shared" si="167"/>
        <v>0</v>
      </c>
      <c r="AO137" s="245">
        <f t="shared" si="160"/>
        <v>0</v>
      </c>
      <c r="AP137" s="90">
        <f t="shared" si="160"/>
        <v>1013</v>
      </c>
      <c r="AQ137" s="90">
        <f t="shared" si="160"/>
        <v>959</v>
      </c>
      <c r="AR137" s="90">
        <f t="shared" si="160"/>
        <v>1083</v>
      </c>
      <c r="AS137" s="90">
        <f t="shared" ref="AS137" si="168">SUM(AS44:AS49)</f>
        <v>1150</v>
      </c>
      <c r="AT137" s="90">
        <f t="shared" si="160"/>
        <v>957</v>
      </c>
      <c r="AU137" s="90">
        <f t="shared" si="160"/>
        <v>1004</v>
      </c>
      <c r="AV137" s="90">
        <f t="shared" si="160"/>
        <v>1067</v>
      </c>
      <c r="AW137" s="91">
        <f t="shared" si="160"/>
        <v>517</v>
      </c>
      <c r="AX137" s="237">
        <f t="shared" si="160"/>
        <v>0</v>
      </c>
      <c r="AY137" s="237">
        <f>SUM(AY44:AY49)</f>
        <v>0</v>
      </c>
      <c r="AZ137" s="237">
        <f t="shared" ref="AZ137:BB137" si="169">SUM(AZ44:AZ49)</f>
        <v>0</v>
      </c>
      <c r="BA137" s="237">
        <f t="shared" si="169"/>
        <v>0</v>
      </c>
      <c r="BB137" s="237">
        <f t="shared" si="169"/>
        <v>0</v>
      </c>
      <c r="BC137" s="245">
        <f t="shared" si="160"/>
        <v>0</v>
      </c>
      <c r="BD137" s="237">
        <f t="shared" si="160"/>
        <v>0</v>
      </c>
      <c r="BE137" s="237">
        <f>SUM(BE44:BE49)</f>
        <v>0</v>
      </c>
      <c r="BF137" s="237">
        <f t="shared" ref="BF137:BI137" si="170">SUM(BF44:BF49)</f>
        <v>0</v>
      </c>
      <c r="BG137" s="237">
        <f t="shared" si="170"/>
        <v>0</v>
      </c>
      <c r="BH137" s="237">
        <f t="shared" si="170"/>
        <v>0</v>
      </c>
      <c r="BI137" s="237">
        <f t="shared" si="170"/>
        <v>0</v>
      </c>
      <c r="BJ137" s="237">
        <f t="shared" si="160"/>
        <v>0</v>
      </c>
      <c r="BK137" s="245">
        <f t="shared" si="160"/>
        <v>0</v>
      </c>
      <c r="BL137" s="237">
        <f t="shared" si="160"/>
        <v>0</v>
      </c>
      <c r="BM137" s="237">
        <f t="shared" si="160"/>
        <v>0</v>
      </c>
      <c r="BN137" s="245">
        <f t="shared" si="160"/>
        <v>0</v>
      </c>
      <c r="BO137" s="237">
        <f t="shared" si="160"/>
        <v>0</v>
      </c>
      <c r="BP137" s="237">
        <f>SUM(BP44:BP49)</f>
        <v>0</v>
      </c>
      <c r="BQ137" s="237">
        <f t="shared" ref="BQ137" si="171">SUM(BQ44:BQ49)</f>
        <v>0</v>
      </c>
      <c r="BR137" s="237">
        <f t="shared" si="160"/>
        <v>0</v>
      </c>
      <c r="BS137" s="239">
        <f>SUM(BS44:BS49)</f>
        <v>0</v>
      </c>
      <c r="BT137" s="237">
        <f t="shared" ref="BT137" si="172">SUM(BT44:BT49)</f>
        <v>0</v>
      </c>
      <c r="BU137" s="241">
        <f t="shared" si="160"/>
        <v>0</v>
      </c>
      <c r="BV137" s="237">
        <f t="shared" si="160"/>
        <v>0</v>
      </c>
      <c r="BW137" s="237">
        <f>SUM(BW44:BW49)</f>
        <v>0</v>
      </c>
      <c r="BX137" s="237">
        <f>SUM(BX44:BX49)</f>
        <v>0</v>
      </c>
      <c r="BY137" s="245">
        <f t="shared" si="160"/>
        <v>0</v>
      </c>
      <c r="BZ137" s="241">
        <f>SUM(BZ44:BZ49)</f>
        <v>0</v>
      </c>
      <c r="CA137" s="237">
        <f t="shared" si="160"/>
        <v>0</v>
      </c>
      <c r="CB137" s="237">
        <f t="shared" ref="CB137:CC137" si="173">SUM(CB44:CB49)</f>
        <v>0</v>
      </c>
      <c r="CC137" s="237">
        <f t="shared" si="173"/>
        <v>0</v>
      </c>
      <c r="CD137" s="243">
        <f t="shared" si="160"/>
        <v>0</v>
      </c>
      <c r="CE137" s="299">
        <f t="shared" ref="CE137" si="174">SUM(CE44:CE49)</f>
        <v>0</v>
      </c>
      <c r="CF137" s="240">
        <f t="shared" si="160"/>
        <v>0</v>
      </c>
      <c r="CG137" s="241">
        <f t="shared" ref="CG137:DZ137" si="175">SUM(CG44:CG49)</f>
        <v>0</v>
      </c>
      <c r="CH137" s="237">
        <f t="shared" si="175"/>
        <v>0</v>
      </c>
      <c r="CI137" s="239">
        <f t="shared" si="175"/>
        <v>0</v>
      </c>
      <c r="CJ137" s="237">
        <f t="shared" ref="CJ137:CQ137" si="176">SUM(CJ44:CJ49)</f>
        <v>0</v>
      </c>
      <c r="CK137" s="237">
        <f t="shared" si="176"/>
        <v>0</v>
      </c>
      <c r="CL137" s="237">
        <f t="shared" si="176"/>
        <v>0</v>
      </c>
      <c r="CM137" s="239">
        <f t="shared" si="176"/>
        <v>0</v>
      </c>
      <c r="CN137" s="237">
        <f t="shared" si="176"/>
        <v>0</v>
      </c>
      <c r="CO137" s="239">
        <f t="shared" si="176"/>
        <v>0</v>
      </c>
      <c r="CP137" s="237">
        <f t="shared" si="176"/>
        <v>0</v>
      </c>
      <c r="CQ137" s="243">
        <f t="shared" si="176"/>
        <v>0</v>
      </c>
      <c r="CR137" s="244">
        <f t="shared" si="175"/>
        <v>0</v>
      </c>
      <c r="CS137" s="237">
        <f t="shared" si="175"/>
        <v>0</v>
      </c>
      <c r="CT137" s="103">
        <f t="shared" si="175"/>
        <v>0</v>
      </c>
      <c r="CU137" s="311">
        <f t="shared" ref="CU137" si="177">SUM(CU44:CU49)</f>
        <v>0</v>
      </c>
      <c r="CV137" s="322">
        <f t="shared" si="175"/>
        <v>0</v>
      </c>
      <c r="CW137" s="90">
        <f t="shared" si="175"/>
        <v>0</v>
      </c>
      <c r="CX137" s="90">
        <f t="shared" ref="CX137:CY137" si="178">SUM(CX44:CX49)</f>
        <v>0</v>
      </c>
      <c r="CY137" s="90">
        <f t="shared" si="178"/>
        <v>0</v>
      </c>
      <c r="CZ137" s="90">
        <f>SUM(CZ44:CZ49)</f>
        <v>0</v>
      </c>
      <c r="DA137" s="310">
        <f t="shared" si="175"/>
        <v>0</v>
      </c>
      <c r="DB137" s="322">
        <f t="shared" si="175"/>
        <v>0</v>
      </c>
      <c r="DC137" s="396">
        <f t="shared" ref="DC137" si="179">SUM(DC44:DC49)</f>
        <v>0</v>
      </c>
      <c r="DD137" s="311">
        <f t="shared" si="175"/>
        <v>0</v>
      </c>
      <c r="DE137" s="396">
        <f t="shared" si="175"/>
        <v>0</v>
      </c>
      <c r="DF137" s="311">
        <f t="shared" si="175"/>
        <v>0</v>
      </c>
      <c r="DG137" s="396">
        <f t="shared" ref="DG137" si="180">SUM(DG44:DG49)</f>
        <v>0</v>
      </c>
      <c r="DH137" s="124">
        <f t="shared" si="175"/>
        <v>0</v>
      </c>
      <c r="DI137" s="241">
        <f t="shared" si="175"/>
        <v>0</v>
      </c>
      <c r="DJ137" s="244">
        <f t="shared" si="175"/>
        <v>0</v>
      </c>
      <c r="DK137" s="237">
        <f t="shared" si="175"/>
        <v>0</v>
      </c>
      <c r="DL137" s="237">
        <f t="shared" si="175"/>
        <v>0</v>
      </c>
      <c r="DM137" s="239">
        <f t="shared" si="175"/>
        <v>0</v>
      </c>
      <c r="DN137" s="244">
        <f t="shared" si="175"/>
        <v>0</v>
      </c>
      <c r="DO137" s="244">
        <f t="shared" si="175"/>
        <v>0</v>
      </c>
      <c r="DP137" s="244">
        <f t="shared" si="175"/>
        <v>0</v>
      </c>
      <c r="DQ137" s="240">
        <f t="shared" si="175"/>
        <v>0</v>
      </c>
      <c r="DR137" s="273">
        <f t="shared" si="175"/>
        <v>0</v>
      </c>
      <c r="DS137" s="244">
        <f t="shared" si="175"/>
        <v>0</v>
      </c>
      <c r="DT137" s="244">
        <f>SUM(DT44:DT49)</f>
        <v>0</v>
      </c>
      <c r="DU137" s="237">
        <f>SUM(DU44:DU49)</f>
        <v>0</v>
      </c>
      <c r="DV137" s="245">
        <f t="shared" si="175"/>
        <v>0</v>
      </c>
      <c r="DW137" s="237">
        <f t="shared" si="175"/>
        <v>0</v>
      </c>
      <c r="DX137" s="237">
        <f t="shared" si="175"/>
        <v>0</v>
      </c>
      <c r="DY137" s="237">
        <f t="shared" si="175"/>
        <v>0</v>
      </c>
      <c r="DZ137" s="237">
        <f t="shared" si="175"/>
        <v>0</v>
      </c>
      <c r="EA137" s="237">
        <f t="shared" ref="EA137:EH137" si="181">SUM(EA44:EA49)</f>
        <v>0</v>
      </c>
      <c r="EB137" s="237">
        <f t="shared" si="181"/>
        <v>0</v>
      </c>
      <c r="EC137" s="237">
        <f t="shared" si="181"/>
        <v>0</v>
      </c>
      <c r="ED137" s="237">
        <f t="shared" si="181"/>
        <v>0</v>
      </c>
      <c r="EE137" s="237">
        <f t="shared" si="181"/>
        <v>0</v>
      </c>
      <c r="EF137" s="237">
        <f t="shared" si="181"/>
        <v>0</v>
      </c>
      <c r="EG137" s="237">
        <f t="shared" si="181"/>
        <v>0</v>
      </c>
      <c r="EH137" s="245">
        <f t="shared" si="181"/>
        <v>0</v>
      </c>
      <c r="EI137" s="33"/>
    </row>
    <row r="138" spans="1:139" s="29" customFormat="1" ht="12.75" customHeight="1" x14ac:dyDescent="0.3">
      <c r="A138" s="30"/>
      <c r="B138" s="23" t="s">
        <v>708</v>
      </c>
      <c r="C138" s="315">
        <f>SUM(C50:C56)</f>
        <v>6668</v>
      </c>
      <c r="D138" s="315">
        <f>SUM(D50:D56)</f>
        <v>1975</v>
      </c>
      <c r="E138" s="71">
        <f t="shared" si="71"/>
        <v>0.29619076184763049</v>
      </c>
      <c r="F138" s="237">
        <f>SUM(F50:F56)</f>
        <v>0</v>
      </c>
      <c r="G138" s="239">
        <f>SUM(G50:G56)</f>
        <v>0</v>
      </c>
      <c r="H138" s="244">
        <f>SUM(H50:H56)</f>
        <v>0</v>
      </c>
      <c r="I138" s="237">
        <f t="shared" ref="I138:CF138" si="182">SUM(I50:I56)</f>
        <v>0</v>
      </c>
      <c r="J138" s="239">
        <f t="shared" si="182"/>
        <v>0</v>
      </c>
      <c r="K138" s="237">
        <f t="shared" ref="K138" si="183">SUM(K50:K56)</f>
        <v>0</v>
      </c>
      <c r="L138" s="273">
        <f t="shared" si="182"/>
        <v>0</v>
      </c>
      <c r="M138" s="243">
        <f t="shared" ref="M138:N138" si="184">SUM(M50:M56)</f>
        <v>0</v>
      </c>
      <c r="N138" s="243">
        <f t="shared" si="184"/>
        <v>0</v>
      </c>
      <c r="O138" s="244">
        <f t="shared" si="182"/>
        <v>0</v>
      </c>
      <c r="P138" s="244">
        <f t="shared" si="182"/>
        <v>0</v>
      </c>
      <c r="Q138" s="237">
        <f t="shared" si="182"/>
        <v>0</v>
      </c>
      <c r="R138" s="242">
        <f t="shared" si="182"/>
        <v>0</v>
      </c>
      <c r="S138" s="299">
        <f>SUM(S50:S56)</f>
        <v>0</v>
      </c>
      <c r="T138" s="243">
        <f t="shared" si="182"/>
        <v>0</v>
      </c>
      <c r="U138" s="242">
        <f t="shared" ref="U138" si="185">SUM(U50:U56)</f>
        <v>0</v>
      </c>
      <c r="V138" s="245">
        <f t="shared" si="182"/>
        <v>0</v>
      </c>
      <c r="W138" s="273">
        <f t="shared" si="182"/>
        <v>0</v>
      </c>
      <c r="X138" s="238">
        <f t="shared" si="182"/>
        <v>0</v>
      </c>
      <c r="Y138" s="238">
        <f t="shared" si="182"/>
        <v>0</v>
      </c>
      <c r="Z138" s="238">
        <f t="shared" ref="Z138:AA138" si="186">SUM(Z50:Z56)</f>
        <v>0</v>
      </c>
      <c r="AA138" s="238">
        <f t="shared" si="186"/>
        <v>0</v>
      </c>
      <c r="AB138" s="238">
        <f t="shared" si="182"/>
        <v>0</v>
      </c>
      <c r="AC138" s="237">
        <f t="shared" ref="AC138" si="187">SUM(AC50:AC56)</f>
        <v>0</v>
      </c>
      <c r="AD138" s="237">
        <f t="shared" si="182"/>
        <v>0</v>
      </c>
      <c r="AE138" s="245">
        <f t="shared" si="182"/>
        <v>0</v>
      </c>
      <c r="AF138" s="237">
        <f t="shared" si="182"/>
        <v>0</v>
      </c>
      <c r="AG138" s="237">
        <f t="shared" si="182"/>
        <v>0</v>
      </c>
      <c r="AH138" s="237">
        <f>SUM(AH50:AH56)</f>
        <v>0</v>
      </c>
      <c r="AI138" s="242">
        <f t="shared" ref="AI138" si="188">SUM(AI50:AI56)</f>
        <v>0</v>
      </c>
      <c r="AJ138" s="245">
        <f t="shared" si="182"/>
        <v>0</v>
      </c>
      <c r="AK138" s="273">
        <f t="shared" si="182"/>
        <v>0</v>
      </c>
      <c r="AL138" s="237">
        <f t="shared" si="182"/>
        <v>0</v>
      </c>
      <c r="AM138" s="237">
        <f t="shared" ref="AM138:AN138" si="189">SUM(AM50:AM56)</f>
        <v>0</v>
      </c>
      <c r="AN138" s="237">
        <f t="shared" si="189"/>
        <v>0</v>
      </c>
      <c r="AO138" s="245">
        <f t="shared" si="182"/>
        <v>0</v>
      </c>
      <c r="AP138" s="90">
        <f t="shared" si="182"/>
        <v>0</v>
      </c>
      <c r="AQ138" s="90">
        <f t="shared" si="182"/>
        <v>0</v>
      </c>
      <c r="AR138" s="90">
        <f t="shared" si="182"/>
        <v>0</v>
      </c>
      <c r="AS138" s="90">
        <f t="shared" ref="AS138" si="190">SUM(AS50:AS56)</f>
        <v>0</v>
      </c>
      <c r="AT138" s="90">
        <f t="shared" si="182"/>
        <v>0</v>
      </c>
      <c r="AU138" s="90">
        <f t="shared" si="182"/>
        <v>0</v>
      </c>
      <c r="AV138" s="90">
        <f t="shared" si="182"/>
        <v>0</v>
      </c>
      <c r="AW138" s="91">
        <f t="shared" si="182"/>
        <v>0</v>
      </c>
      <c r="AX138" s="237">
        <f t="shared" si="182"/>
        <v>1092</v>
      </c>
      <c r="AY138" s="237">
        <f>SUM(AY50:AY56)</f>
        <v>1006</v>
      </c>
      <c r="AZ138" s="237">
        <f t="shared" ref="AZ138:BB138" si="191">SUM(AZ50:AZ56)</f>
        <v>516</v>
      </c>
      <c r="BA138" s="237">
        <f t="shared" si="191"/>
        <v>867</v>
      </c>
      <c r="BB138" s="237">
        <f t="shared" si="191"/>
        <v>921</v>
      </c>
      <c r="BC138" s="245">
        <f t="shared" si="182"/>
        <v>956</v>
      </c>
      <c r="BD138" s="90">
        <f t="shared" si="182"/>
        <v>0</v>
      </c>
      <c r="BE138" s="90">
        <f>SUM(BE50:BE56)</f>
        <v>0</v>
      </c>
      <c r="BF138" s="90">
        <f t="shared" ref="BF138:BI138" si="192">SUM(BF50:BF56)</f>
        <v>0</v>
      </c>
      <c r="BG138" s="90">
        <f t="shared" si="192"/>
        <v>0</v>
      </c>
      <c r="BH138" s="90">
        <f t="shared" si="192"/>
        <v>0</v>
      </c>
      <c r="BI138" s="90">
        <f t="shared" si="192"/>
        <v>0</v>
      </c>
      <c r="BJ138" s="90">
        <f t="shared" si="182"/>
        <v>0</v>
      </c>
      <c r="BK138" s="91">
        <f t="shared" si="182"/>
        <v>0</v>
      </c>
      <c r="BL138" s="237">
        <f t="shared" si="182"/>
        <v>0</v>
      </c>
      <c r="BM138" s="237">
        <f t="shared" si="182"/>
        <v>0</v>
      </c>
      <c r="BN138" s="245">
        <f t="shared" si="182"/>
        <v>0</v>
      </c>
      <c r="BO138" s="237">
        <f t="shared" si="182"/>
        <v>0</v>
      </c>
      <c r="BP138" s="237">
        <f>SUM(BP50:BP56)</f>
        <v>0</v>
      </c>
      <c r="BQ138" s="237">
        <f t="shared" ref="BQ138" si="193">SUM(BQ50:BQ56)</f>
        <v>0</v>
      </c>
      <c r="BR138" s="237">
        <f t="shared" si="182"/>
        <v>0</v>
      </c>
      <c r="BS138" s="239">
        <f>SUM(BS50:BS56)</f>
        <v>0</v>
      </c>
      <c r="BT138" s="237">
        <f t="shared" ref="BT138" si="194">SUM(BT50:BT56)</f>
        <v>0</v>
      </c>
      <c r="BU138" s="241">
        <f t="shared" si="182"/>
        <v>0</v>
      </c>
      <c r="BV138" s="237">
        <f t="shared" si="182"/>
        <v>0</v>
      </c>
      <c r="BW138" s="237">
        <f>SUM(BW50:BW56)</f>
        <v>0</v>
      </c>
      <c r="BX138" s="237">
        <f>SUM(BX50:BX56)</f>
        <v>0</v>
      </c>
      <c r="BY138" s="245">
        <f t="shared" si="182"/>
        <v>0</v>
      </c>
      <c r="BZ138" s="241">
        <f>SUM(BZ50:BZ56)</f>
        <v>0</v>
      </c>
      <c r="CA138" s="237">
        <f t="shared" si="182"/>
        <v>0</v>
      </c>
      <c r="CB138" s="237">
        <f t="shared" ref="CB138:CC138" si="195">SUM(CB50:CB56)</f>
        <v>0</v>
      </c>
      <c r="CC138" s="237">
        <f t="shared" si="195"/>
        <v>0</v>
      </c>
      <c r="CD138" s="243">
        <f t="shared" si="182"/>
        <v>0</v>
      </c>
      <c r="CE138" s="299">
        <f t="shared" ref="CE138" si="196">SUM(CE50:CE56)</f>
        <v>0</v>
      </c>
      <c r="CF138" s="240">
        <f t="shared" si="182"/>
        <v>0</v>
      </c>
      <c r="CG138" s="241">
        <f t="shared" ref="CG138:DZ138" si="197">SUM(CG50:CG56)</f>
        <v>0</v>
      </c>
      <c r="CH138" s="237">
        <f t="shared" si="197"/>
        <v>0</v>
      </c>
      <c r="CI138" s="239">
        <f t="shared" si="197"/>
        <v>0</v>
      </c>
      <c r="CJ138" s="237">
        <f t="shared" ref="CJ138:CQ138" si="198">SUM(CJ50:CJ56)</f>
        <v>0</v>
      </c>
      <c r="CK138" s="237">
        <f t="shared" si="198"/>
        <v>0</v>
      </c>
      <c r="CL138" s="237">
        <f t="shared" si="198"/>
        <v>0</v>
      </c>
      <c r="CM138" s="239">
        <f t="shared" si="198"/>
        <v>0</v>
      </c>
      <c r="CN138" s="237">
        <f t="shared" si="198"/>
        <v>0</v>
      </c>
      <c r="CO138" s="239">
        <f t="shared" si="198"/>
        <v>0</v>
      </c>
      <c r="CP138" s="237">
        <f t="shared" si="198"/>
        <v>0</v>
      </c>
      <c r="CQ138" s="243">
        <f t="shared" si="198"/>
        <v>0</v>
      </c>
      <c r="CR138" s="244">
        <f t="shared" si="197"/>
        <v>0</v>
      </c>
      <c r="CS138" s="237">
        <f t="shared" si="197"/>
        <v>0</v>
      </c>
      <c r="CT138" s="103">
        <f t="shared" si="197"/>
        <v>0</v>
      </c>
      <c r="CU138" s="311">
        <f t="shared" ref="CU138" si="199">SUM(CU50:CU56)</f>
        <v>0</v>
      </c>
      <c r="CV138" s="322">
        <f t="shared" si="197"/>
        <v>0</v>
      </c>
      <c r="CW138" s="90">
        <f t="shared" si="197"/>
        <v>0</v>
      </c>
      <c r="CX138" s="90">
        <f t="shared" ref="CX138:CY138" si="200">SUM(CX50:CX56)</f>
        <v>0</v>
      </c>
      <c r="CY138" s="90">
        <f t="shared" si="200"/>
        <v>0</v>
      </c>
      <c r="CZ138" s="90">
        <f>SUM(CZ50:CZ56)</f>
        <v>0</v>
      </c>
      <c r="DA138" s="310">
        <f t="shared" si="197"/>
        <v>0</v>
      </c>
      <c r="DB138" s="322">
        <f t="shared" si="197"/>
        <v>0</v>
      </c>
      <c r="DC138" s="396">
        <f t="shared" ref="DC138" si="201">SUM(DC50:DC56)</f>
        <v>0</v>
      </c>
      <c r="DD138" s="311">
        <f t="shared" si="197"/>
        <v>0</v>
      </c>
      <c r="DE138" s="396">
        <f t="shared" si="197"/>
        <v>0</v>
      </c>
      <c r="DF138" s="311">
        <f t="shared" si="197"/>
        <v>0</v>
      </c>
      <c r="DG138" s="396">
        <f t="shared" ref="DG138" si="202">SUM(DG50:DG56)</f>
        <v>0</v>
      </c>
      <c r="DH138" s="124">
        <f t="shared" si="197"/>
        <v>0</v>
      </c>
      <c r="DI138" s="241">
        <f t="shared" si="197"/>
        <v>0</v>
      </c>
      <c r="DJ138" s="244">
        <f t="shared" si="197"/>
        <v>0</v>
      </c>
      <c r="DK138" s="237">
        <f t="shared" si="197"/>
        <v>0</v>
      </c>
      <c r="DL138" s="237">
        <f t="shared" si="197"/>
        <v>0</v>
      </c>
      <c r="DM138" s="239">
        <f t="shared" si="197"/>
        <v>0</v>
      </c>
      <c r="DN138" s="244">
        <f t="shared" si="197"/>
        <v>0</v>
      </c>
      <c r="DO138" s="244">
        <f t="shared" si="197"/>
        <v>0</v>
      </c>
      <c r="DP138" s="244">
        <f t="shared" si="197"/>
        <v>0</v>
      </c>
      <c r="DQ138" s="240">
        <f t="shared" si="197"/>
        <v>0</v>
      </c>
      <c r="DR138" s="273">
        <f t="shared" si="197"/>
        <v>0</v>
      </c>
      <c r="DS138" s="244">
        <f t="shared" si="197"/>
        <v>0</v>
      </c>
      <c r="DT138" s="244">
        <f>SUM(DT50:DT56)</f>
        <v>0</v>
      </c>
      <c r="DU138" s="237">
        <f>SUM(DU50:DU56)</f>
        <v>0</v>
      </c>
      <c r="DV138" s="245">
        <f t="shared" si="197"/>
        <v>0</v>
      </c>
      <c r="DW138" s="237">
        <f t="shared" si="197"/>
        <v>0</v>
      </c>
      <c r="DX138" s="237">
        <f t="shared" si="197"/>
        <v>0</v>
      </c>
      <c r="DY138" s="237">
        <f t="shared" si="197"/>
        <v>0</v>
      </c>
      <c r="DZ138" s="237">
        <f t="shared" si="197"/>
        <v>0</v>
      </c>
      <c r="EA138" s="237">
        <f t="shared" ref="EA138:EH138" si="203">SUM(EA50:EA56)</f>
        <v>0</v>
      </c>
      <c r="EB138" s="237">
        <f t="shared" si="203"/>
        <v>0</v>
      </c>
      <c r="EC138" s="237">
        <f t="shared" si="203"/>
        <v>0</v>
      </c>
      <c r="ED138" s="237">
        <f t="shared" si="203"/>
        <v>0</v>
      </c>
      <c r="EE138" s="237">
        <f t="shared" si="203"/>
        <v>0</v>
      </c>
      <c r="EF138" s="237">
        <f t="shared" si="203"/>
        <v>0</v>
      </c>
      <c r="EG138" s="237">
        <f t="shared" si="203"/>
        <v>0</v>
      </c>
      <c r="EH138" s="245">
        <f t="shared" si="203"/>
        <v>0</v>
      </c>
      <c r="EI138" s="33"/>
    </row>
    <row r="139" spans="1:139" s="29" customFormat="1" ht="13" x14ac:dyDescent="0.3">
      <c r="A139" s="30"/>
      <c r="B139" s="23" t="s">
        <v>709</v>
      </c>
      <c r="C139" s="315">
        <f>SUM(C57:C64)</f>
        <v>7128</v>
      </c>
      <c r="D139" s="315">
        <f>SUM(D57:D64)</f>
        <v>3564</v>
      </c>
      <c r="E139" s="71">
        <f t="shared" si="71"/>
        <v>0.5</v>
      </c>
      <c r="F139" s="237">
        <f>SUM(F57:F64)</f>
        <v>0</v>
      </c>
      <c r="G139" s="239">
        <f>SUM(G57:G64)</f>
        <v>0</v>
      </c>
      <c r="H139" s="244">
        <f>SUM(H57:H64)</f>
        <v>0</v>
      </c>
      <c r="I139" s="237">
        <f t="shared" ref="I139:CF139" si="204">SUM(I57:I64)</f>
        <v>0</v>
      </c>
      <c r="J139" s="239">
        <f t="shared" si="204"/>
        <v>0</v>
      </c>
      <c r="K139" s="237">
        <f t="shared" ref="K139" si="205">SUM(K57:K64)</f>
        <v>0</v>
      </c>
      <c r="L139" s="273">
        <f t="shared" si="204"/>
        <v>0</v>
      </c>
      <c r="M139" s="243">
        <f t="shared" ref="M139:N139" si="206">SUM(M57:M64)</f>
        <v>0</v>
      </c>
      <c r="N139" s="243">
        <f t="shared" si="206"/>
        <v>0</v>
      </c>
      <c r="O139" s="244">
        <f t="shared" si="204"/>
        <v>0</v>
      </c>
      <c r="P139" s="244">
        <f t="shared" si="204"/>
        <v>0</v>
      </c>
      <c r="Q139" s="237">
        <f t="shared" si="204"/>
        <v>0</v>
      </c>
      <c r="R139" s="242">
        <f t="shared" si="204"/>
        <v>0</v>
      </c>
      <c r="S139" s="299">
        <f>SUM(S57:S64)</f>
        <v>0</v>
      </c>
      <c r="T139" s="243">
        <f t="shared" si="204"/>
        <v>0</v>
      </c>
      <c r="U139" s="242">
        <f t="shared" ref="U139" si="207">SUM(U57:U64)</f>
        <v>0</v>
      </c>
      <c r="V139" s="245">
        <f t="shared" si="204"/>
        <v>0</v>
      </c>
      <c r="W139" s="273">
        <f t="shared" si="204"/>
        <v>0</v>
      </c>
      <c r="X139" s="238">
        <f t="shared" si="204"/>
        <v>0</v>
      </c>
      <c r="Y139" s="238">
        <f t="shared" si="204"/>
        <v>0</v>
      </c>
      <c r="Z139" s="238">
        <f t="shared" ref="Z139:AA139" si="208">SUM(Z57:Z64)</f>
        <v>0</v>
      </c>
      <c r="AA139" s="238">
        <f t="shared" si="208"/>
        <v>0</v>
      </c>
      <c r="AB139" s="238">
        <f t="shared" si="204"/>
        <v>0</v>
      </c>
      <c r="AC139" s="237">
        <f t="shared" ref="AC139" si="209">SUM(AC57:AC64)</f>
        <v>0</v>
      </c>
      <c r="AD139" s="237">
        <f t="shared" si="204"/>
        <v>0</v>
      </c>
      <c r="AE139" s="245">
        <f t="shared" si="204"/>
        <v>0</v>
      </c>
      <c r="AF139" s="237">
        <f t="shared" si="204"/>
        <v>0</v>
      </c>
      <c r="AG139" s="237">
        <f t="shared" si="204"/>
        <v>0</v>
      </c>
      <c r="AH139" s="237">
        <f>SUM(AH57:AH64)</f>
        <v>0</v>
      </c>
      <c r="AI139" s="242">
        <f t="shared" ref="AI139" si="210">SUM(AI57:AI64)</f>
        <v>0</v>
      </c>
      <c r="AJ139" s="245">
        <f t="shared" si="204"/>
        <v>0</v>
      </c>
      <c r="AK139" s="273">
        <f t="shared" si="204"/>
        <v>0</v>
      </c>
      <c r="AL139" s="237">
        <f t="shared" si="204"/>
        <v>0</v>
      </c>
      <c r="AM139" s="237">
        <f t="shared" ref="AM139:AN139" si="211">SUM(AM57:AM64)</f>
        <v>0</v>
      </c>
      <c r="AN139" s="237">
        <f t="shared" si="211"/>
        <v>0</v>
      </c>
      <c r="AO139" s="245">
        <f t="shared" si="204"/>
        <v>0</v>
      </c>
      <c r="AP139" s="237">
        <f t="shared" si="204"/>
        <v>0</v>
      </c>
      <c r="AQ139" s="237">
        <f t="shared" si="204"/>
        <v>0</v>
      </c>
      <c r="AR139" s="237">
        <f t="shared" si="204"/>
        <v>0</v>
      </c>
      <c r="AS139" s="237">
        <f t="shared" ref="AS139" si="212">SUM(AS57:AS64)</f>
        <v>0</v>
      </c>
      <c r="AT139" s="237">
        <f t="shared" si="204"/>
        <v>0</v>
      </c>
      <c r="AU139" s="237">
        <f t="shared" si="204"/>
        <v>0</v>
      </c>
      <c r="AV139" s="237">
        <f t="shared" si="204"/>
        <v>0</v>
      </c>
      <c r="AW139" s="245">
        <f t="shared" si="204"/>
        <v>0</v>
      </c>
      <c r="AX139" s="237">
        <f t="shared" si="204"/>
        <v>0</v>
      </c>
      <c r="AY139" s="237">
        <f>SUM(AY57:AY64)</f>
        <v>0</v>
      </c>
      <c r="AZ139" s="237">
        <f t="shared" ref="AZ139:BB139" si="213">SUM(AZ57:AZ64)</f>
        <v>0</v>
      </c>
      <c r="BA139" s="237">
        <f t="shared" si="213"/>
        <v>0</v>
      </c>
      <c r="BB139" s="237">
        <f t="shared" si="213"/>
        <v>0</v>
      </c>
      <c r="BC139" s="245">
        <f t="shared" si="204"/>
        <v>0</v>
      </c>
      <c r="BD139" s="90">
        <f t="shared" si="204"/>
        <v>1627</v>
      </c>
      <c r="BE139" s="90">
        <f>SUM(BE57:BE64)</f>
        <v>1485</v>
      </c>
      <c r="BF139" s="90">
        <f t="shared" ref="BF139:BI139" si="214">SUM(BF57:BF64)</f>
        <v>1743</v>
      </c>
      <c r="BG139" s="90">
        <f t="shared" si="214"/>
        <v>760</v>
      </c>
      <c r="BH139" s="90">
        <f t="shared" si="214"/>
        <v>1173</v>
      </c>
      <c r="BI139" s="90">
        <f t="shared" si="214"/>
        <v>1974</v>
      </c>
      <c r="BJ139" s="90">
        <f t="shared" si="204"/>
        <v>1459</v>
      </c>
      <c r="BK139" s="91">
        <f t="shared" si="204"/>
        <v>1253</v>
      </c>
      <c r="BL139" s="237">
        <f t="shared" si="204"/>
        <v>0</v>
      </c>
      <c r="BM139" s="237">
        <f t="shared" si="204"/>
        <v>0</v>
      </c>
      <c r="BN139" s="245">
        <f t="shared" si="204"/>
        <v>0</v>
      </c>
      <c r="BO139" s="237">
        <f t="shared" si="204"/>
        <v>0</v>
      </c>
      <c r="BP139" s="237">
        <f>SUM(BP57:BP64)</f>
        <v>0</v>
      </c>
      <c r="BQ139" s="237">
        <f t="shared" ref="BQ139" si="215">SUM(BQ57:BQ64)</f>
        <v>0</v>
      </c>
      <c r="BR139" s="237">
        <f t="shared" si="204"/>
        <v>0</v>
      </c>
      <c r="BS139" s="239">
        <f>SUM(BS57:BS64)</f>
        <v>0</v>
      </c>
      <c r="BT139" s="237">
        <f t="shared" ref="BT139" si="216">SUM(BT57:BT64)</f>
        <v>0</v>
      </c>
      <c r="BU139" s="241">
        <f t="shared" si="204"/>
        <v>0</v>
      </c>
      <c r="BV139" s="237">
        <f t="shared" si="204"/>
        <v>0</v>
      </c>
      <c r="BW139" s="237">
        <f>SUM(BW57:BW64)</f>
        <v>0</v>
      </c>
      <c r="BX139" s="237">
        <f>SUM(BX57:BX64)</f>
        <v>0</v>
      </c>
      <c r="BY139" s="245">
        <f t="shared" si="204"/>
        <v>0</v>
      </c>
      <c r="BZ139" s="241">
        <f>SUM(BZ57:BZ64)</f>
        <v>0</v>
      </c>
      <c r="CA139" s="237">
        <f t="shared" si="204"/>
        <v>0</v>
      </c>
      <c r="CB139" s="237">
        <f t="shared" ref="CB139:CC139" si="217">SUM(CB57:CB64)</f>
        <v>0</v>
      </c>
      <c r="CC139" s="237">
        <f t="shared" si="217"/>
        <v>0</v>
      </c>
      <c r="CD139" s="243">
        <f t="shared" si="204"/>
        <v>0</v>
      </c>
      <c r="CE139" s="299">
        <f t="shared" ref="CE139" si="218">SUM(CE57:CE64)</f>
        <v>0</v>
      </c>
      <c r="CF139" s="240">
        <f t="shared" si="204"/>
        <v>0</v>
      </c>
      <c r="CG139" s="241">
        <f t="shared" ref="CG139:DZ139" si="219">SUM(CG57:CG64)</f>
        <v>0</v>
      </c>
      <c r="CH139" s="237">
        <f t="shared" si="219"/>
        <v>0</v>
      </c>
      <c r="CI139" s="239">
        <f t="shared" si="219"/>
        <v>0</v>
      </c>
      <c r="CJ139" s="237">
        <f t="shared" ref="CJ139:CQ139" si="220">SUM(CJ57:CJ64)</f>
        <v>0</v>
      </c>
      <c r="CK139" s="237">
        <f t="shared" si="220"/>
        <v>0</v>
      </c>
      <c r="CL139" s="237">
        <f t="shared" si="220"/>
        <v>0</v>
      </c>
      <c r="CM139" s="239">
        <f t="shared" si="220"/>
        <v>0</v>
      </c>
      <c r="CN139" s="237">
        <f t="shared" si="220"/>
        <v>0</v>
      </c>
      <c r="CO139" s="239">
        <f t="shared" si="220"/>
        <v>0</v>
      </c>
      <c r="CP139" s="237">
        <f t="shared" si="220"/>
        <v>0</v>
      </c>
      <c r="CQ139" s="243">
        <f t="shared" si="220"/>
        <v>0</v>
      </c>
      <c r="CR139" s="244">
        <f t="shared" si="219"/>
        <v>0</v>
      </c>
      <c r="CS139" s="237">
        <f t="shared" si="219"/>
        <v>0</v>
      </c>
      <c r="CT139" s="103">
        <f t="shared" si="219"/>
        <v>0</v>
      </c>
      <c r="CU139" s="311">
        <f t="shared" ref="CU139" si="221">SUM(CU57:CU64)</f>
        <v>0</v>
      </c>
      <c r="CV139" s="322">
        <f t="shared" si="219"/>
        <v>0</v>
      </c>
      <c r="CW139" s="90">
        <f t="shared" si="219"/>
        <v>0</v>
      </c>
      <c r="CX139" s="90">
        <f t="shared" ref="CX139:CY139" si="222">SUM(CX57:CX64)</f>
        <v>0</v>
      </c>
      <c r="CY139" s="90">
        <f t="shared" si="222"/>
        <v>0</v>
      </c>
      <c r="CZ139" s="90">
        <f>SUM(CZ57:CZ64)</f>
        <v>0</v>
      </c>
      <c r="DA139" s="310">
        <f t="shared" si="219"/>
        <v>0</v>
      </c>
      <c r="DB139" s="322">
        <f t="shared" si="219"/>
        <v>0</v>
      </c>
      <c r="DC139" s="396">
        <f t="shared" ref="DC139" si="223">SUM(DC57:DC64)</f>
        <v>0</v>
      </c>
      <c r="DD139" s="311">
        <f t="shared" si="219"/>
        <v>0</v>
      </c>
      <c r="DE139" s="396">
        <f t="shared" si="219"/>
        <v>0</v>
      </c>
      <c r="DF139" s="311">
        <f t="shared" si="219"/>
        <v>0</v>
      </c>
      <c r="DG139" s="396">
        <f t="shared" ref="DG139" si="224">SUM(DG57:DG64)</f>
        <v>0</v>
      </c>
      <c r="DH139" s="124">
        <f t="shared" si="219"/>
        <v>0</v>
      </c>
      <c r="DI139" s="241">
        <f t="shared" si="219"/>
        <v>0</v>
      </c>
      <c r="DJ139" s="244">
        <f t="shared" si="219"/>
        <v>0</v>
      </c>
      <c r="DK139" s="237">
        <f t="shared" si="219"/>
        <v>0</v>
      </c>
      <c r="DL139" s="237">
        <f t="shared" si="219"/>
        <v>0</v>
      </c>
      <c r="DM139" s="239">
        <f t="shared" si="219"/>
        <v>0</v>
      </c>
      <c r="DN139" s="244">
        <f t="shared" si="219"/>
        <v>0</v>
      </c>
      <c r="DO139" s="244">
        <f t="shared" si="219"/>
        <v>0</v>
      </c>
      <c r="DP139" s="244">
        <f t="shared" si="219"/>
        <v>0</v>
      </c>
      <c r="DQ139" s="240">
        <f t="shared" si="219"/>
        <v>0</v>
      </c>
      <c r="DR139" s="273">
        <f t="shared" si="219"/>
        <v>0</v>
      </c>
      <c r="DS139" s="244">
        <f t="shared" si="219"/>
        <v>0</v>
      </c>
      <c r="DT139" s="244">
        <f>SUM(DT57:DT64)</f>
        <v>0</v>
      </c>
      <c r="DU139" s="237">
        <f>SUM(DU57:DU64)</f>
        <v>0</v>
      </c>
      <c r="DV139" s="245">
        <f t="shared" si="219"/>
        <v>0</v>
      </c>
      <c r="DW139" s="237">
        <f t="shared" si="219"/>
        <v>0</v>
      </c>
      <c r="DX139" s="237">
        <f t="shared" si="219"/>
        <v>0</v>
      </c>
      <c r="DY139" s="237">
        <f t="shared" si="219"/>
        <v>0</v>
      </c>
      <c r="DZ139" s="237">
        <f t="shared" si="219"/>
        <v>0</v>
      </c>
      <c r="EA139" s="237">
        <f t="shared" ref="EA139:EH139" si="225">SUM(EA57:EA64)</f>
        <v>0</v>
      </c>
      <c r="EB139" s="237">
        <f t="shared" si="225"/>
        <v>0</v>
      </c>
      <c r="EC139" s="237">
        <f t="shared" si="225"/>
        <v>0</v>
      </c>
      <c r="ED139" s="237">
        <f t="shared" si="225"/>
        <v>0</v>
      </c>
      <c r="EE139" s="237">
        <f t="shared" si="225"/>
        <v>0</v>
      </c>
      <c r="EF139" s="237">
        <f t="shared" si="225"/>
        <v>0</v>
      </c>
      <c r="EG139" s="237">
        <f t="shared" si="225"/>
        <v>0</v>
      </c>
      <c r="EH139" s="245">
        <f t="shared" si="225"/>
        <v>0</v>
      </c>
      <c r="EI139" s="33"/>
    </row>
    <row r="140" spans="1:139" s="29" customFormat="1" ht="12.75" customHeight="1" x14ac:dyDescent="0.3">
      <c r="A140" s="30"/>
      <c r="B140" s="23" t="s">
        <v>9</v>
      </c>
      <c r="C140" s="385">
        <f>SUM(C125:C127)</f>
        <v>25</v>
      </c>
      <c r="D140" s="385">
        <f>SUM(D125:D127)</f>
        <v>5</v>
      </c>
      <c r="E140" s="71">
        <f t="shared" si="71"/>
        <v>0.2</v>
      </c>
      <c r="F140" s="237">
        <f>SUM(F127)</f>
        <v>0</v>
      </c>
      <c r="G140" s="239">
        <f>SUM(G127)</f>
        <v>0</v>
      </c>
      <c r="H140" s="244">
        <f>SUM(H127)</f>
        <v>0</v>
      </c>
      <c r="I140" s="237">
        <f t="shared" ref="I140:CF140" si="226">SUM(I127)</f>
        <v>0</v>
      </c>
      <c r="J140" s="239">
        <f t="shared" si="226"/>
        <v>0</v>
      </c>
      <c r="K140" s="237">
        <f t="shared" ref="K140" si="227">SUM(K127)</f>
        <v>0</v>
      </c>
      <c r="L140" s="273">
        <f t="shared" si="226"/>
        <v>0</v>
      </c>
      <c r="M140" s="243">
        <f t="shared" ref="M140:N140" si="228">SUM(M127)</f>
        <v>0</v>
      </c>
      <c r="N140" s="243">
        <f t="shared" si="228"/>
        <v>0</v>
      </c>
      <c r="O140" s="244">
        <f t="shared" si="226"/>
        <v>0</v>
      </c>
      <c r="P140" s="244">
        <f t="shared" si="226"/>
        <v>0</v>
      </c>
      <c r="Q140" s="237">
        <f t="shared" si="226"/>
        <v>0</v>
      </c>
      <c r="R140" s="242">
        <f t="shared" si="226"/>
        <v>0</v>
      </c>
      <c r="S140" s="299">
        <f>SUM(S127)</f>
        <v>0</v>
      </c>
      <c r="T140" s="243">
        <f t="shared" si="226"/>
        <v>0</v>
      </c>
      <c r="U140" s="242">
        <f t="shared" ref="U140" si="229">SUM(U127)</f>
        <v>0</v>
      </c>
      <c r="V140" s="245">
        <f t="shared" si="226"/>
        <v>0</v>
      </c>
      <c r="W140" s="273">
        <f t="shared" si="226"/>
        <v>0</v>
      </c>
      <c r="X140" s="238">
        <f t="shared" si="226"/>
        <v>0</v>
      </c>
      <c r="Y140" s="238">
        <f t="shared" si="226"/>
        <v>0</v>
      </c>
      <c r="Z140" s="238">
        <f t="shared" ref="Z140:AA140" si="230">SUM(Z127)</f>
        <v>0</v>
      </c>
      <c r="AA140" s="238">
        <f t="shared" si="230"/>
        <v>0</v>
      </c>
      <c r="AB140" s="238">
        <f t="shared" si="226"/>
        <v>0</v>
      </c>
      <c r="AC140" s="237">
        <f t="shared" ref="AC140" si="231">SUM(AC127)</f>
        <v>0</v>
      </c>
      <c r="AD140" s="237">
        <f t="shared" si="226"/>
        <v>0</v>
      </c>
      <c r="AE140" s="245">
        <f t="shared" si="226"/>
        <v>0</v>
      </c>
      <c r="AF140" s="237">
        <f t="shared" si="226"/>
        <v>0</v>
      </c>
      <c r="AG140" s="237">
        <f t="shared" si="226"/>
        <v>0</v>
      </c>
      <c r="AH140" s="237">
        <f>SUM(AH127)</f>
        <v>0</v>
      </c>
      <c r="AI140" s="242">
        <f t="shared" ref="AI140" si="232">SUM(AI127)</f>
        <v>0</v>
      </c>
      <c r="AJ140" s="245">
        <f t="shared" si="226"/>
        <v>0</v>
      </c>
      <c r="AK140" s="273">
        <f t="shared" si="226"/>
        <v>0</v>
      </c>
      <c r="AL140" s="237">
        <f t="shared" si="226"/>
        <v>0</v>
      </c>
      <c r="AM140" s="237">
        <f t="shared" ref="AM140:AN140" si="233">SUM(AM127)</f>
        <v>0</v>
      </c>
      <c r="AN140" s="237">
        <f t="shared" si="233"/>
        <v>0</v>
      </c>
      <c r="AO140" s="245">
        <f t="shared" si="226"/>
        <v>0</v>
      </c>
      <c r="AP140" s="237">
        <f t="shared" si="226"/>
        <v>0</v>
      </c>
      <c r="AQ140" s="237">
        <f t="shared" si="226"/>
        <v>0</v>
      </c>
      <c r="AR140" s="237">
        <f t="shared" si="226"/>
        <v>0</v>
      </c>
      <c r="AS140" s="237">
        <f t="shared" ref="AS140" si="234">SUM(AS127)</f>
        <v>0</v>
      </c>
      <c r="AT140" s="237">
        <f t="shared" si="226"/>
        <v>0</v>
      </c>
      <c r="AU140" s="237">
        <f t="shared" si="226"/>
        <v>0</v>
      </c>
      <c r="AV140" s="237">
        <f t="shared" si="226"/>
        <v>0</v>
      </c>
      <c r="AW140" s="245">
        <f t="shared" si="226"/>
        <v>0</v>
      </c>
      <c r="AX140" s="237">
        <f t="shared" si="226"/>
        <v>0</v>
      </c>
      <c r="AY140" s="237">
        <f>SUM(AY127)</f>
        <v>0</v>
      </c>
      <c r="AZ140" s="237">
        <f t="shared" ref="AZ140:BB140" si="235">SUM(AZ127)</f>
        <v>0</v>
      </c>
      <c r="BA140" s="237">
        <f t="shared" si="235"/>
        <v>0</v>
      </c>
      <c r="BB140" s="237">
        <f t="shared" si="235"/>
        <v>0</v>
      </c>
      <c r="BC140" s="245">
        <f t="shared" si="226"/>
        <v>0</v>
      </c>
      <c r="BD140" s="90">
        <f t="shared" si="226"/>
        <v>0</v>
      </c>
      <c r="BE140" s="90">
        <f>SUM(BE127)</f>
        <v>0</v>
      </c>
      <c r="BF140" s="90">
        <f t="shared" ref="BF140:BI140" si="236">SUM(BF127)</f>
        <v>0</v>
      </c>
      <c r="BG140" s="90">
        <f t="shared" si="236"/>
        <v>0</v>
      </c>
      <c r="BH140" s="90">
        <f t="shared" si="236"/>
        <v>0</v>
      </c>
      <c r="BI140" s="90">
        <f t="shared" si="236"/>
        <v>0</v>
      </c>
      <c r="BJ140" s="90">
        <f t="shared" si="226"/>
        <v>0</v>
      </c>
      <c r="BK140" s="91">
        <f t="shared" si="226"/>
        <v>0</v>
      </c>
      <c r="BL140" s="237">
        <f>SUM(BL125:BL127)</f>
        <v>4</v>
      </c>
      <c r="BM140" s="237">
        <f t="shared" ref="BM140:BN140" si="237">SUM(BM125:BM127)</f>
        <v>4</v>
      </c>
      <c r="BN140" s="245">
        <f t="shared" si="237"/>
        <v>4</v>
      </c>
      <c r="BO140" s="237">
        <f t="shared" si="226"/>
        <v>0</v>
      </c>
      <c r="BP140" s="237">
        <f>SUM(BP127)</f>
        <v>0</v>
      </c>
      <c r="BQ140" s="237">
        <f t="shared" ref="BQ140" si="238">SUM(BQ127)</f>
        <v>0</v>
      </c>
      <c r="BR140" s="237">
        <f t="shared" si="226"/>
        <v>0</v>
      </c>
      <c r="BS140" s="239">
        <f>SUM(BS127)</f>
        <v>0</v>
      </c>
      <c r="BT140" s="237">
        <f t="shared" ref="BT140" si="239">SUM(BT127)</f>
        <v>0</v>
      </c>
      <c r="BU140" s="241">
        <f t="shared" si="226"/>
        <v>0</v>
      </c>
      <c r="BV140" s="237">
        <f t="shared" si="226"/>
        <v>0</v>
      </c>
      <c r="BW140" s="237">
        <f>SUM(BW127)</f>
        <v>0</v>
      </c>
      <c r="BX140" s="237">
        <f>SUM(BX127)</f>
        <v>0</v>
      </c>
      <c r="BY140" s="245">
        <f t="shared" si="226"/>
        <v>0</v>
      </c>
      <c r="BZ140" s="241">
        <f>SUM(BZ127)</f>
        <v>0</v>
      </c>
      <c r="CA140" s="237">
        <f t="shared" si="226"/>
        <v>0</v>
      </c>
      <c r="CB140" s="237">
        <f t="shared" ref="CB140" si="240">SUM(CB127)</f>
        <v>0</v>
      </c>
      <c r="CC140" s="237">
        <f t="shared" ref="CC140" si="241">SUM(CC127)</f>
        <v>0</v>
      </c>
      <c r="CD140" s="243">
        <f t="shared" si="226"/>
        <v>0</v>
      </c>
      <c r="CE140" s="299">
        <f t="shared" ref="CE140" si="242">SUM(CE127)</f>
        <v>0</v>
      </c>
      <c r="CF140" s="240">
        <f t="shared" si="226"/>
        <v>0</v>
      </c>
      <c r="CG140" s="241">
        <f t="shared" ref="CG140:DX140" si="243">SUM(CG127)</f>
        <v>0</v>
      </c>
      <c r="CH140" s="237">
        <f t="shared" si="243"/>
        <v>0</v>
      </c>
      <c r="CI140" s="239">
        <f t="shared" si="243"/>
        <v>0</v>
      </c>
      <c r="CJ140" s="237">
        <f t="shared" ref="CJ140:CQ140" si="244">SUM(CJ127)</f>
        <v>0</v>
      </c>
      <c r="CK140" s="237">
        <f t="shared" ref="CK140" si="245">SUM(CK127)</f>
        <v>0</v>
      </c>
      <c r="CL140" s="237">
        <f t="shared" si="244"/>
        <v>0</v>
      </c>
      <c r="CM140" s="239">
        <f t="shared" si="244"/>
        <v>0</v>
      </c>
      <c r="CN140" s="237">
        <f t="shared" si="244"/>
        <v>0</v>
      </c>
      <c r="CO140" s="239">
        <f t="shared" si="244"/>
        <v>0</v>
      </c>
      <c r="CP140" s="237">
        <f t="shared" si="244"/>
        <v>0</v>
      </c>
      <c r="CQ140" s="243">
        <f t="shared" si="244"/>
        <v>0</v>
      </c>
      <c r="CR140" s="244">
        <f t="shared" si="243"/>
        <v>0</v>
      </c>
      <c r="CS140" s="237">
        <f t="shared" si="243"/>
        <v>0</v>
      </c>
      <c r="CT140" s="103">
        <f t="shared" si="243"/>
        <v>0</v>
      </c>
      <c r="CU140" s="311">
        <f t="shared" ref="CU140" si="246">SUM(CU127)</f>
        <v>0</v>
      </c>
      <c r="CV140" s="322">
        <f t="shared" si="243"/>
        <v>0</v>
      </c>
      <c r="CW140" s="90">
        <f t="shared" si="243"/>
        <v>0</v>
      </c>
      <c r="CX140" s="90">
        <f t="shared" ref="CX140:CY140" si="247">SUM(CX127)</f>
        <v>0</v>
      </c>
      <c r="CY140" s="90">
        <f t="shared" si="247"/>
        <v>0</v>
      </c>
      <c r="CZ140" s="90">
        <f>SUM(CZ127)</f>
        <v>0</v>
      </c>
      <c r="DA140" s="310">
        <f t="shared" si="243"/>
        <v>0</v>
      </c>
      <c r="DB140" s="322">
        <f t="shared" si="243"/>
        <v>0</v>
      </c>
      <c r="DC140" s="396">
        <f t="shared" ref="DC140" si="248">SUM(DC127)</f>
        <v>0</v>
      </c>
      <c r="DD140" s="311">
        <f t="shared" si="243"/>
        <v>0</v>
      </c>
      <c r="DE140" s="396">
        <f t="shared" ref="DE140" si="249">SUM(DE127)</f>
        <v>0</v>
      </c>
      <c r="DF140" s="311">
        <f t="shared" si="243"/>
        <v>0</v>
      </c>
      <c r="DG140" s="396">
        <f t="shared" ref="DG140" si="250">SUM(DG127)</f>
        <v>0</v>
      </c>
      <c r="DH140" s="124">
        <f t="shared" si="243"/>
        <v>0</v>
      </c>
      <c r="DI140" s="241">
        <f t="shared" si="243"/>
        <v>0</v>
      </c>
      <c r="DJ140" s="244">
        <f t="shared" si="243"/>
        <v>0</v>
      </c>
      <c r="DK140" s="237">
        <f t="shared" si="243"/>
        <v>0</v>
      </c>
      <c r="DL140" s="237">
        <f t="shared" si="243"/>
        <v>0</v>
      </c>
      <c r="DM140" s="239">
        <f t="shared" si="243"/>
        <v>0</v>
      </c>
      <c r="DN140" s="244">
        <f t="shared" si="243"/>
        <v>0</v>
      </c>
      <c r="DO140" s="244">
        <f t="shared" si="243"/>
        <v>0</v>
      </c>
      <c r="DP140" s="244">
        <f t="shared" si="243"/>
        <v>0</v>
      </c>
      <c r="DQ140" s="240">
        <f t="shared" si="243"/>
        <v>0</v>
      </c>
      <c r="DR140" s="273">
        <f t="shared" si="243"/>
        <v>0</v>
      </c>
      <c r="DS140" s="244">
        <f t="shared" si="243"/>
        <v>0</v>
      </c>
      <c r="DT140" s="244">
        <f>SUM(DT127)</f>
        <v>0</v>
      </c>
      <c r="DU140" s="237">
        <f>SUM(DU127)</f>
        <v>0</v>
      </c>
      <c r="DV140" s="245">
        <f t="shared" si="243"/>
        <v>0</v>
      </c>
      <c r="DW140" s="237">
        <f t="shared" si="243"/>
        <v>0</v>
      </c>
      <c r="DX140" s="237">
        <f t="shared" si="243"/>
        <v>0</v>
      </c>
      <c r="DY140" s="237">
        <f t="shared" ref="DY140:EA140" si="251">SUM(DY127)</f>
        <v>0</v>
      </c>
      <c r="DZ140" s="237">
        <f t="shared" si="251"/>
        <v>0</v>
      </c>
      <c r="EA140" s="237">
        <f t="shared" ref="EA140:EH140" si="252">SUM(EA127)</f>
        <v>0</v>
      </c>
      <c r="EB140" s="237">
        <f t="shared" si="252"/>
        <v>0</v>
      </c>
      <c r="EC140" s="237">
        <f t="shared" si="252"/>
        <v>0</v>
      </c>
      <c r="ED140" s="237">
        <f t="shared" si="252"/>
        <v>0</v>
      </c>
      <c r="EE140" s="237">
        <f t="shared" si="252"/>
        <v>0</v>
      </c>
      <c r="EF140" s="237">
        <f t="shared" si="252"/>
        <v>0</v>
      </c>
      <c r="EG140" s="237">
        <f t="shared" si="252"/>
        <v>0</v>
      </c>
      <c r="EH140" s="245">
        <f t="shared" si="252"/>
        <v>0</v>
      </c>
      <c r="EI140" s="33"/>
    </row>
    <row r="141" spans="1:139" s="29" customFormat="1" ht="13" x14ac:dyDescent="0.3">
      <c r="A141" s="30"/>
      <c r="B141" s="23" t="s">
        <v>710</v>
      </c>
      <c r="C141" s="315">
        <f>SUM(C65:C73)</f>
        <v>8793</v>
      </c>
      <c r="D141" s="315">
        <f>SUM(D65:D73)</f>
        <v>3834</v>
      </c>
      <c r="E141" s="71">
        <f t="shared" si="71"/>
        <v>0.436028659160696</v>
      </c>
      <c r="F141" s="237">
        <f>SUM(F65:F73)</f>
        <v>0</v>
      </c>
      <c r="G141" s="239">
        <f>SUM(G65:G73)</f>
        <v>0</v>
      </c>
      <c r="H141" s="244">
        <f>SUM(H65:H73)</f>
        <v>0</v>
      </c>
      <c r="I141" s="237">
        <f t="shared" ref="I141:CF141" si="253">SUM(I65:I73)</f>
        <v>0</v>
      </c>
      <c r="J141" s="239">
        <f t="shared" si="253"/>
        <v>0</v>
      </c>
      <c r="K141" s="237">
        <f t="shared" ref="K141" si="254">SUM(K65:K73)</f>
        <v>0</v>
      </c>
      <c r="L141" s="273">
        <f t="shared" si="253"/>
        <v>0</v>
      </c>
      <c r="M141" s="243">
        <f t="shared" ref="M141:N141" si="255">SUM(M65:M73)</f>
        <v>0</v>
      </c>
      <c r="N141" s="243">
        <f t="shared" si="255"/>
        <v>0</v>
      </c>
      <c r="O141" s="244">
        <f t="shared" si="253"/>
        <v>0</v>
      </c>
      <c r="P141" s="244">
        <f t="shared" si="253"/>
        <v>0</v>
      </c>
      <c r="Q141" s="237">
        <f t="shared" si="253"/>
        <v>0</v>
      </c>
      <c r="R141" s="242">
        <f t="shared" si="253"/>
        <v>0</v>
      </c>
      <c r="S141" s="299">
        <f>SUM(S65:S73)</f>
        <v>0</v>
      </c>
      <c r="T141" s="243">
        <f t="shared" si="253"/>
        <v>0</v>
      </c>
      <c r="U141" s="242">
        <f t="shared" ref="U141" si="256">SUM(U65:U73)</f>
        <v>0</v>
      </c>
      <c r="V141" s="245">
        <f t="shared" si="253"/>
        <v>0</v>
      </c>
      <c r="W141" s="273">
        <f t="shared" si="253"/>
        <v>0</v>
      </c>
      <c r="X141" s="238">
        <f t="shared" si="253"/>
        <v>0</v>
      </c>
      <c r="Y141" s="238">
        <f t="shared" si="253"/>
        <v>0</v>
      </c>
      <c r="Z141" s="238">
        <f t="shared" ref="Z141:AA141" si="257">SUM(Z65:Z73)</f>
        <v>0</v>
      </c>
      <c r="AA141" s="238">
        <f t="shared" si="257"/>
        <v>0</v>
      </c>
      <c r="AB141" s="238">
        <f t="shared" si="253"/>
        <v>0</v>
      </c>
      <c r="AC141" s="237">
        <f t="shared" ref="AC141" si="258">SUM(AC65:AC73)</f>
        <v>0</v>
      </c>
      <c r="AD141" s="237">
        <f t="shared" si="253"/>
        <v>0</v>
      </c>
      <c r="AE141" s="245">
        <f t="shared" si="253"/>
        <v>0</v>
      </c>
      <c r="AF141" s="237">
        <f t="shared" si="253"/>
        <v>0</v>
      </c>
      <c r="AG141" s="237">
        <f t="shared" si="253"/>
        <v>0</v>
      </c>
      <c r="AH141" s="237">
        <f>SUM(AH65:AH73)</f>
        <v>0</v>
      </c>
      <c r="AI141" s="242">
        <f t="shared" ref="AI141" si="259">SUM(AI65:AI73)</f>
        <v>0</v>
      </c>
      <c r="AJ141" s="245">
        <f t="shared" si="253"/>
        <v>0</v>
      </c>
      <c r="AK141" s="273">
        <f t="shared" si="253"/>
        <v>0</v>
      </c>
      <c r="AL141" s="237">
        <f t="shared" si="253"/>
        <v>0</v>
      </c>
      <c r="AM141" s="237">
        <f t="shared" ref="AM141:AN141" si="260">SUM(AM65:AM73)</f>
        <v>0</v>
      </c>
      <c r="AN141" s="237">
        <f t="shared" si="260"/>
        <v>0</v>
      </c>
      <c r="AO141" s="245">
        <f t="shared" si="253"/>
        <v>0</v>
      </c>
      <c r="AP141" s="237">
        <f t="shared" si="253"/>
        <v>0</v>
      </c>
      <c r="AQ141" s="237">
        <f t="shared" si="253"/>
        <v>0</v>
      </c>
      <c r="AR141" s="237">
        <f t="shared" si="253"/>
        <v>0</v>
      </c>
      <c r="AS141" s="237">
        <f t="shared" ref="AS141" si="261">SUM(AS65:AS73)</f>
        <v>0</v>
      </c>
      <c r="AT141" s="237">
        <f t="shared" si="253"/>
        <v>0</v>
      </c>
      <c r="AU141" s="237">
        <f t="shared" si="253"/>
        <v>0</v>
      </c>
      <c r="AV141" s="237">
        <f t="shared" si="253"/>
        <v>0</v>
      </c>
      <c r="AW141" s="245">
        <f t="shared" si="253"/>
        <v>0</v>
      </c>
      <c r="AX141" s="237">
        <f t="shared" si="253"/>
        <v>0</v>
      </c>
      <c r="AY141" s="237">
        <f>SUM(AY65:AY73)</f>
        <v>0</v>
      </c>
      <c r="AZ141" s="237">
        <f t="shared" ref="AZ141:BB141" si="262">SUM(AZ65:AZ73)</f>
        <v>0</v>
      </c>
      <c r="BA141" s="237">
        <f t="shared" si="262"/>
        <v>0</v>
      </c>
      <c r="BB141" s="237">
        <f t="shared" si="262"/>
        <v>0</v>
      </c>
      <c r="BC141" s="245">
        <f t="shared" si="253"/>
        <v>0</v>
      </c>
      <c r="BD141" s="90">
        <f t="shared" si="253"/>
        <v>0</v>
      </c>
      <c r="BE141" s="90">
        <f>SUM(BE65:BE73)</f>
        <v>0</v>
      </c>
      <c r="BF141" s="90">
        <f t="shared" ref="BF141:BI141" si="263">SUM(BF65:BF73)</f>
        <v>0</v>
      </c>
      <c r="BG141" s="90">
        <f t="shared" si="263"/>
        <v>0</v>
      </c>
      <c r="BH141" s="90">
        <f t="shared" si="263"/>
        <v>0</v>
      </c>
      <c r="BI141" s="90">
        <f t="shared" si="263"/>
        <v>0</v>
      </c>
      <c r="BJ141" s="90">
        <f t="shared" si="253"/>
        <v>0</v>
      </c>
      <c r="BK141" s="91">
        <f t="shared" si="253"/>
        <v>0</v>
      </c>
      <c r="BL141" s="237">
        <f t="shared" si="253"/>
        <v>0</v>
      </c>
      <c r="BM141" s="237">
        <f t="shared" si="253"/>
        <v>0</v>
      </c>
      <c r="BN141" s="245">
        <f t="shared" si="253"/>
        <v>0</v>
      </c>
      <c r="BO141" s="237">
        <f t="shared" si="253"/>
        <v>2056</v>
      </c>
      <c r="BP141" s="237">
        <f>SUM(BP65:BP73)</f>
        <v>2214</v>
      </c>
      <c r="BQ141" s="237">
        <f t="shared" ref="BQ141" si="264">SUM(BQ65:BQ73)</f>
        <v>1849</v>
      </c>
      <c r="BR141" s="237">
        <f t="shared" si="253"/>
        <v>1892</v>
      </c>
      <c r="BS141" s="239">
        <f>SUM(BS65:BS73)</f>
        <v>1577</v>
      </c>
      <c r="BT141" s="237">
        <f t="shared" ref="BT141" si="265">SUM(BT65:BT73)</f>
        <v>2345</v>
      </c>
      <c r="BU141" s="241">
        <f t="shared" si="253"/>
        <v>0</v>
      </c>
      <c r="BV141" s="237">
        <f t="shared" si="253"/>
        <v>0</v>
      </c>
      <c r="BW141" s="237">
        <f>SUM(BW65:BW73)</f>
        <v>0</v>
      </c>
      <c r="BX141" s="237">
        <f>SUM(BX65:BX73)</f>
        <v>0</v>
      </c>
      <c r="BY141" s="245">
        <f t="shared" si="253"/>
        <v>0</v>
      </c>
      <c r="BZ141" s="241">
        <f>SUM(BZ65:BZ73)</f>
        <v>0</v>
      </c>
      <c r="CA141" s="237">
        <f t="shared" si="253"/>
        <v>0</v>
      </c>
      <c r="CB141" s="237">
        <f t="shared" ref="CB141:CC141" si="266">SUM(CB65:CB73)</f>
        <v>0</v>
      </c>
      <c r="CC141" s="237">
        <f t="shared" si="266"/>
        <v>0</v>
      </c>
      <c r="CD141" s="243">
        <f t="shared" si="253"/>
        <v>0</v>
      </c>
      <c r="CE141" s="299">
        <f t="shared" ref="CE141" si="267">SUM(CE65:CE73)</f>
        <v>0</v>
      </c>
      <c r="CF141" s="240">
        <f t="shared" si="253"/>
        <v>0</v>
      </c>
      <c r="CG141" s="241">
        <f t="shared" ref="CG141:DZ141" si="268">SUM(CG65:CG73)</f>
        <v>0</v>
      </c>
      <c r="CH141" s="237">
        <f t="shared" si="268"/>
        <v>0</v>
      </c>
      <c r="CI141" s="239">
        <f t="shared" si="268"/>
        <v>0</v>
      </c>
      <c r="CJ141" s="237">
        <f t="shared" ref="CJ141:CQ141" si="269">SUM(CJ65:CJ73)</f>
        <v>0</v>
      </c>
      <c r="CK141" s="237">
        <f t="shared" si="269"/>
        <v>0</v>
      </c>
      <c r="CL141" s="237">
        <f t="shared" si="269"/>
        <v>0</v>
      </c>
      <c r="CM141" s="239">
        <f t="shared" si="269"/>
        <v>0</v>
      </c>
      <c r="CN141" s="237">
        <f t="shared" si="269"/>
        <v>0</v>
      </c>
      <c r="CO141" s="239">
        <f t="shared" si="269"/>
        <v>0</v>
      </c>
      <c r="CP141" s="237">
        <f t="shared" si="269"/>
        <v>0</v>
      </c>
      <c r="CQ141" s="243">
        <f t="shared" si="269"/>
        <v>0</v>
      </c>
      <c r="CR141" s="244">
        <f t="shared" si="268"/>
        <v>0</v>
      </c>
      <c r="CS141" s="237">
        <f t="shared" si="268"/>
        <v>0</v>
      </c>
      <c r="CT141" s="103">
        <f t="shared" si="268"/>
        <v>0</v>
      </c>
      <c r="CU141" s="311">
        <f t="shared" ref="CU141" si="270">SUM(CU65:CU73)</f>
        <v>0</v>
      </c>
      <c r="CV141" s="322">
        <f t="shared" si="268"/>
        <v>0</v>
      </c>
      <c r="CW141" s="90">
        <f t="shared" si="268"/>
        <v>0</v>
      </c>
      <c r="CX141" s="90">
        <f t="shared" ref="CX141:CY141" si="271">SUM(CX65:CX73)</f>
        <v>0</v>
      </c>
      <c r="CY141" s="90">
        <f t="shared" si="271"/>
        <v>0</v>
      </c>
      <c r="CZ141" s="90">
        <f>SUM(CZ65:CZ73)</f>
        <v>0</v>
      </c>
      <c r="DA141" s="310">
        <f t="shared" si="268"/>
        <v>0</v>
      </c>
      <c r="DB141" s="322">
        <f t="shared" si="268"/>
        <v>0</v>
      </c>
      <c r="DC141" s="396">
        <f t="shared" ref="DC141" si="272">SUM(DC65:DC73)</f>
        <v>0</v>
      </c>
      <c r="DD141" s="311">
        <f t="shared" si="268"/>
        <v>0</v>
      </c>
      <c r="DE141" s="396">
        <f t="shared" si="268"/>
        <v>0</v>
      </c>
      <c r="DF141" s="311">
        <f t="shared" si="268"/>
        <v>0</v>
      </c>
      <c r="DG141" s="396">
        <f t="shared" ref="DG141" si="273">SUM(DG65:DG73)</f>
        <v>0</v>
      </c>
      <c r="DH141" s="124">
        <f t="shared" si="268"/>
        <v>0</v>
      </c>
      <c r="DI141" s="241">
        <f t="shared" si="268"/>
        <v>0</v>
      </c>
      <c r="DJ141" s="244">
        <f t="shared" si="268"/>
        <v>0</v>
      </c>
      <c r="DK141" s="237">
        <f t="shared" si="268"/>
        <v>0</v>
      </c>
      <c r="DL141" s="237">
        <f t="shared" si="268"/>
        <v>0</v>
      </c>
      <c r="DM141" s="239">
        <f t="shared" si="268"/>
        <v>0</v>
      </c>
      <c r="DN141" s="244">
        <f t="shared" si="268"/>
        <v>0</v>
      </c>
      <c r="DO141" s="244">
        <f t="shared" si="268"/>
        <v>0</v>
      </c>
      <c r="DP141" s="244">
        <f t="shared" si="268"/>
        <v>0</v>
      </c>
      <c r="DQ141" s="240">
        <f t="shared" si="268"/>
        <v>0</v>
      </c>
      <c r="DR141" s="273">
        <f t="shared" si="268"/>
        <v>0</v>
      </c>
      <c r="DS141" s="244">
        <f t="shared" si="268"/>
        <v>0</v>
      </c>
      <c r="DT141" s="244">
        <f>SUM(DT65:DT73)</f>
        <v>0</v>
      </c>
      <c r="DU141" s="237">
        <f>SUM(DU65:DU73)</f>
        <v>0</v>
      </c>
      <c r="DV141" s="245">
        <f t="shared" si="268"/>
        <v>0</v>
      </c>
      <c r="DW141" s="237">
        <f t="shared" si="268"/>
        <v>0</v>
      </c>
      <c r="DX141" s="237">
        <f t="shared" si="268"/>
        <v>0</v>
      </c>
      <c r="DY141" s="237">
        <f t="shared" si="268"/>
        <v>0</v>
      </c>
      <c r="DZ141" s="237">
        <f t="shared" si="268"/>
        <v>0</v>
      </c>
      <c r="EA141" s="237">
        <f t="shared" ref="EA141:EH141" si="274">SUM(EA65:EA73)</f>
        <v>0</v>
      </c>
      <c r="EB141" s="237">
        <f t="shared" si="274"/>
        <v>0</v>
      </c>
      <c r="EC141" s="237">
        <f t="shared" si="274"/>
        <v>0</v>
      </c>
      <c r="ED141" s="237">
        <f t="shared" si="274"/>
        <v>0</v>
      </c>
      <c r="EE141" s="237">
        <f t="shared" si="274"/>
        <v>0</v>
      </c>
      <c r="EF141" s="237">
        <f t="shared" si="274"/>
        <v>0</v>
      </c>
      <c r="EG141" s="237">
        <f t="shared" si="274"/>
        <v>0</v>
      </c>
      <c r="EH141" s="245">
        <f t="shared" si="274"/>
        <v>0</v>
      </c>
      <c r="EI141" s="33"/>
    </row>
    <row r="142" spans="1:139" s="29" customFormat="1" ht="12.75" customHeight="1" x14ac:dyDescent="0.3">
      <c r="A142" s="30"/>
      <c r="B142" s="23" t="s">
        <v>711</v>
      </c>
      <c r="C142" s="315">
        <f>SUM(C74:C77)</f>
        <v>4550</v>
      </c>
      <c r="D142" s="315">
        <f>SUM(D74:D77)</f>
        <v>636</v>
      </c>
      <c r="E142" s="71">
        <f t="shared" si="71"/>
        <v>0.13978021978021979</v>
      </c>
      <c r="F142" s="237">
        <f>SUM(F74:F77)</f>
        <v>0</v>
      </c>
      <c r="G142" s="239">
        <f>SUM(G74:G77)</f>
        <v>0</v>
      </c>
      <c r="H142" s="244">
        <f>SUM(H74:H77)</f>
        <v>0</v>
      </c>
      <c r="I142" s="237">
        <f t="shared" ref="I142:CF142" si="275">SUM(I74:I77)</f>
        <v>0</v>
      </c>
      <c r="J142" s="239">
        <f t="shared" si="275"/>
        <v>0</v>
      </c>
      <c r="K142" s="237">
        <f t="shared" ref="K142" si="276">SUM(K74:K77)</f>
        <v>0</v>
      </c>
      <c r="L142" s="273">
        <f t="shared" si="275"/>
        <v>0</v>
      </c>
      <c r="M142" s="243">
        <f t="shared" ref="M142:N142" si="277">SUM(M74:M77)</f>
        <v>0</v>
      </c>
      <c r="N142" s="243">
        <f t="shared" si="277"/>
        <v>0</v>
      </c>
      <c r="O142" s="244">
        <f t="shared" si="275"/>
        <v>0</v>
      </c>
      <c r="P142" s="244">
        <f t="shared" si="275"/>
        <v>0</v>
      </c>
      <c r="Q142" s="237">
        <f t="shared" si="275"/>
        <v>0</v>
      </c>
      <c r="R142" s="242">
        <f t="shared" si="275"/>
        <v>0</v>
      </c>
      <c r="S142" s="299">
        <f>SUM(S74:S77)</f>
        <v>0</v>
      </c>
      <c r="T142" s="243">
        <f t="shared" si="275"/>
        <v>0</v>
      </c>
      <c r="U142" s="242">
        <f t="shared" ref="U142" si="278">SUM(U74:U77)</f>
        <v>0</v>
      </c>
      <c r="V142" s="245">
        <f t="shared" si="275"/>
        <v>0</v>
      </c>
      <c r="W142" s="273">
        <f t="shared" si="275"/>
        <v>0</v>
      </c>
      <c r="X142" s="238">
        <f t="shared" si="275"/>
        <v>0</v>
      </c>
      <c r="Y142" s="238">
        <f t="shared" si="275"/>
        <v>0</v>
      </c>
      <c r="Z142" s="238">
        <f t="shared" ref="Z142:AA142" si="279">SUM(Z74:Z77)</f>
        <v>0</v>
      </c>
      <c r="AA142" s="238">
        <f t="shared" si="279"/>
        <v>0</v>
      </c>
      <c r="AB142" s="238">
        <f t="shared" si="275"/>
        <v>0</v>
      </c>
      <c r="AC142" s="237">
        <f t="shared" ref="AC142" si="280">SUM(AC74:AC77)</f>
        <v>0</v>
      </c>
      <c r="AD142" s="237">
        <f t="shared" si="275"/>
        <v>0</v>
      </c>
      <c r="AE142" s="245">
        <f t="shared" si="275"/>
        <v>0</v>
      </c>
      <c r="AF142" s="237">
        <f t="shared" si="275"/>
        <v>0</v>
      </c>
      <c r="AG142" s="237">
        <f t="shared" si="275"/>
        <v>0</v>
      </c>
      <c r="AH142" s="237">
        <f>SUM(AH74:AH77)</f>
        <v>0</v>
      </c>
      <c r="AI142" s="242">
        <f t="shared" ref="AI142" si="281">SUM(AI74:AI77)</f>
        <v>0</v>
      </c>
      <c r="AJ142" s="245">
        <f t="shared" si="275"/>
        <v>0</v>
      </c>
      <c r="AK142" s="273">
        <f t="shared" si="275"/>
        <v>0</v>
      </c>
      <c r="AL142" s="237">
        <f t="shared" si="275"/>
        <v>0</v>
      </c>
      <c r="AM142" s="237">
        <f t="shared" ref="AM142:AN142" si="282">SUM(AM74:AM77)</f>
        <v>0</v>
      </c>
      <c r="AN142" s="237">
        <f t="shared" si="282"/>
        <v>0</v>
      </c>
      <c r="AO142" s="245">
        <f t="shared" si="275"/>
        <v>0</v>
      </c>
      <c r="AP142" s="237">
        <f t="shared" si="275"/>
        <v>0</v>
      </c>
      <c r="AQ142" s="237">
        <f t="shared" si="275"/>
        <v>0</v>
      </c>
      <c r="AR142" s="237">
        <f t="shared" si="275"/>
        <v>0</v>
      </c>
      <c r="AS142" s="237">
        <f t="shared" ref="AS142" si="283">SUM(AS74:AS77)</f>
        <v>0</v>
      </c>
      <c r="AT142" s="237">
        <f t="shared" si="275"/>
        <v>0</v>
      </c>
      <c r="AU142" s="237">
        <f t="shared" si="275"/>
        <v>0</v>
      </c>
      <c r="AV142" s="237">
        <f t="shared" si="275"/>
        <v>0</v>
      </c>
      <c r="AW142" s="245">
        <f t="shared" si="275"/>
        <v>0</v>
      </c>
      <c r="AX142" s="237">
        <f t="shared" si="275"/>
        <v>0</v>
      </c>
      <c r="AY142" s="237">
        <f>SUM(AY74:AY77)</f>
        <v>0</v>
      </c>
      <c r="AZ142" s="237">
        <f t="shared" ref="AZ142:BB142" si="284">SUM(AZ74:AZ77)</f>
        <v>0</v>
      </c>
      <c r="BA142" s="237">
        <f t="shared" si="284"/>
        <v>0</v>
      </c>
      <c r="BB142" s="237">
        <f t="shared" si="284"/>
        <v>0</v>
      </c>
      <c r="BC142" s="245">
        <f t="shared" si="275"/>
        <v>0</v>
      </c>
      <c r="BD142" s="237">
        <f t="shared" si="275"/>
        <v>0</v>
      </c>
      <c r="BE142" s="237">
        <f>SUM(BE74:BE77)</f>
        <v>0</v>
      </c>
      <c r="BF142" s="237">
        <f t="shared" ref="BF142:BI142" si="285">SUM(BF74:BF77)</f>
        <v>0</v>
      </c>
      <c r="BG142" s="237">
        <f t="shared" si="285"/>
        <v>0</v>
      </c>
      <c r="BH142" s="237">
        <f t="shared" si="285"/>
        <v>0</v>
      </c>
      <c r="BI142" s="237">
        <f t="shared" si="285"/>
        <v>0</v>
      </c>
      <c r="BJ142" s="237">
        <f t="shared" si="275"/>
        <v>0</v>
      </c>
      <c r="BK142" s="245">
        <f t="shared" si="275"/>
        <v>0</v>
      </c>
      <c r="BL142" s="237">
        <f t="shared" si="275"/>
        <v>0</v>
      </c>
      <c r="BM142" s="237">
        <f t="shared" si="275"/>
        <v>0</v>
      </c>
      <c r="BN142" s="245">
        <f t="shared" si="275"/>
        <v>0</v>
      </c>
      <c r="BO142" s="237">
        <f t="shared" si="275"/>
        <v>0</v>
      </c>
      <c r="BP142" s="237">
        <f>SUM(BP74:BP77)</f>
        <v>0</v>
      </c>
      <c r="BQ142" s="237">
        <f t="shared" ref="BQ142" si="286">SUM(BQ74:BQ77)</f>
        <v>0</v>
      </c>
      <c r="BR142" s="237">
        <f t="shared" si="275"/>
        <v>0</v>
      </c>
      <c r="BS142" s="239">
        <f>SUM(BS74:BS77)</f>
        <v>0</v>
      </c>
      <c r="BT142" s="237">
        <f t="shared" ref="BT142" si="287">SUM(BT74:BT77)</f>
        <v>0</v>
      </c>
      <c r="BU142" s="241">
        <f t="shared" si="275"/>
        <v>347</v>
      </c>
      <c r="BV142" s="237">
        <f t="shared" si="275"/>
        <v>365</v>
      </c>
      <c r="BW142" s="237">
        <f>SUM(BW74:BW77)</f>
        <v>355</v>
      </c>
      <c r="BX142" s="237">
        <f>SUM(BX74:BX77)</f>
        <v>257</v>
      </c>
      <c r="BY142" s="245">
        <f t="shared" si="275"/>
        <v>295</v>
      </c>
      <c r="BZ142" s="241">
        <f>SUM(BZ74:BZ77)</f>
        <v>0</v>
      </c>
      <c r="CA142" s="237">
        <f t="shared" si="275"/>
        <v>0</v>
      </c>
      <c r="CB142" s="237">
        <f t="shared" ref="CB142:CC142" si="288">SUM(CB74:CB77)</f>
        <v>0</v>
      </c>
      <c r="CC142" s="237">
        <f t="shared" si="288"/>
        <v>0</v>
      </c>
      <c r="CD142" s="243">
        <f t="shared" si="275"/>
        <v>0</v>
      </c>
      <c r="CE142" s="299">
        <f t="shared" ref="CE142" si="289">SUM(CE74:CE77)</f>
        <v>0</v>
      </c>
      <c r="CF142" s="240">
        <f t="shared" si="275"/>
        <v>0</v>
      </c>
      <c r="CG142" s="241">
        <f t="shared" ref="CG142:DZ142" si="290">SUM(CG74:CG77)</f>
        <v>0</v>
      </c>
      <c r="CH142" s="237">
        <f t="shared" si="290"/>
        <v>0</v>
      </c>
      <c r="CI142" s="239">
        <f t="shared" si="290"/>
        <v>0</v>
      </c>
      <c r="CJ142" s="237">
        <f t="shared" ref="CJ142:CQ142" si="291">SUM(CJ74:CJ77)</f>
        <v>0</v>
      </c>
      <c r="CK142" s="237">
        <f t="shared" si="291"/>
        <v>0</v>
      </c>
      <c r="CL142" s="237">
        <f t="shared" si="291"/>
        <v>0</v>
      </c>
      <c r="CM142" s="239">
        <f t="shared" si="291"/>
        <v>0</v>
      </c>
      <c r="CN142" s="237">
        <f t="shared" si="291"/>
        <v>0</v>
      </c>
      <c r="CO142" s="239">
        <f t="shared" si="291"/>
        <v>0</v>
      </c>
      <c r="CP142" s="237">
        <f t="shared" si="291"/>
        <v>0</v>
      </c>
      <c r="CQ142" s="243">
        <f t="shared" si="291"/>
        <v>0</v>
      </c>
      <c r="CR142" s="244">
        <f t="shared" si="290"/>
        <v>0</v>
      </c>
      <c r="CS142" s="237">
        <f t="shared" si="290"/>
        <v>0</v>
      </c>
      <c r="CT142" s="103">
        <f t="shared" si="290"/>
        <v>0</v>
      </c>
      <c r="CU142" s="311">
        <f t="shared" ref="CU142" si="292">SUM(CU74:CU77)</f>
        <v>0</v>
      </c>
      <c r="CV142" s="322">
        <f t="shared" si="290"/>
        <v>0</v>
      </c>
      <c r="CW142" s="90">
        <f t="shared" si="290"/>
        <v>0</v>
      </c>
      <c r="CX142" s="90">
        <f t="shared" ref="CX142:CY142" si="293">SUM(CX74:CX77)</f>
        <v>0</v>
      </c>
      <c r="CY142" s="90">
        <f t="shared" si="293"/>
        <v>0</v>
      </c>
      <c r="CZ142" s="90">
        <f>SUM(CZ74:CZ77)</f>
        <v>0</v>
      </c>
      <c r="DA142" s="310">
        <f t="shared" si="290"/>
        <v>0</v>
      </c>
      <c r="DB142" s="322">
        <f t="shared" si="290"/>
        <v>0</v>
      </c>
      <c r="DC142" s="396">
        <f t="shared" ref="DC142" si="294">SUM(DC74:DC77)</f>
        <v>0</v>
      </c>
      <c r="DD142" s="311">
        <f t="shared" si="290"/>
        <v>0</v>
      </c>
      <c r="DE142" s="396">
        <f t="shared" si="290"/>
        <v>0</v>
      </c>
      <c r="DF142" s="311">
        <f t="shared" si="290"/>
        <v>0</v>
      </c>
      <c r="DG142" s="396">
        <f t="shared" ref="DG142" si="295">SUM(DG74:DG77)</f>
        <v>0</v>
      </c>
      <c r="DH142" s="124">
        <f t="shared" si="290"/>
        <v>0</v>
      </c>
      <c r="DI142" s="241">
        <f t="shared" si="290"/>
        <v>0</v>
      </c>
      <c r="DJ142" s="244">
        <f t="shared" si="290"/>
        <v>0</v>
      </c>
      <c r="DK142" s="237">
        <f t="shared" si="290"/>
        <v>0</v>
      </c>
      <c r="DL142" s="237">
        <f t="shared" si="290"/>
        <v>0</v>
      </c>
      <c r="DM142" s="239">
        <f t="shared" si="290"/>
        <v>0</v>
      </c>
      <c r="DN142" s="244">
        <f t="shared" si="290"/>
        <v>0</v>
      </c>
      <c r="DO142" s="244">
        <f t="shared" si="290"/>
        <v>0</v>
      </c>
      <c r="DP142" s="244">
        <f t="shared" si="290"/>
        <v>0</v>
      </c>
      <c r="DQ142" s="240">
        <f t="shared" si="290"/>
        <v>0</v>
      </c>
      <c r="DR142" s="273">
        <f t="shared" si="290"/>
        <v>0</v>
      </c>
      <c r="DS142" s="244">
        <f t="shared" si="290"/>
        <v>0</v>
      </c>
      <c r="DT142" s="244">
        <f>SUM(DT74:DT77)</f>
        <v>0</v>
      </c>
      <c r="DU142" s="237">
        <f>SUM(DU74:DU77)</f>
        <v>0</v>
      </c>
      <c r="DV142" s="245">
        <f t="shared" si="290"/>
        <v>0</v>
      </c>
      <c r="DW142" s="237">
        <f t="shared" si="290"/>
        <v>0</v>
      </c>
      <c r="DX142" s="237">
        <f t="shared" si="290"/>
        <v>0</v>
      </c>
      <c r="DY142" s="237">
        <f t="shared" si="290"/>
        <v>0</v>
      </c>
      <c r="DZ142" s="237">
        <f t="shared" si="290"/>
        <v>0</v>
      </c>
      <c r="EA142" s="237">
        <f t="shared" ref="EA142:EH142" si="296">SUM(EA74:EA77)</f>
        <v>0</v>
      </c>
      <c r="EB142" s="237">
        <f t="shared" si="296"/>
        <v>0</v>
      </c>
      <c r="EC142" s="237">
        <f t="shared" si="296"/>
        <v>0</v>
      </c>
      <c r="ED142" s="237">
        <f t="shared" si="296"/>
        <v>0</v>
      </c>
      <c r="EE142" s="237">
        <f t="shared" si="296"/>
        <v>0</v>
      </c>
      <c r="EF142" s="237">
        <f t="shared" si="296"/>
        <v>0</v>
      </c>
      <c r="EG142" s="237">
        <f t="shared" si="296"/>
        <v>0</v>
      </c>
      <c r="EH142" s="245">
        <f t="shared" si="296"/>
        <v>0</v>
      </c>
      <c r="EI142" s="33"/>
    </row>
    <row r="143" spans="1:139" s="29" customFormat="1" ht="13" x14ac:dyDescent="0.3">
      <c r="A143" s="30"/>
      <c r="B143" s="23" t="s">
        <v>19</v>
      </c>
      <c r="C143" s="315">
        <f>SUM(C78:C84)</f>
        <v>6443</v>
      </c>
      <c r="D143" s="315">
        <f>SUM(D78:D84)</f>
        <v>1152</v>
      </c>
      <c r="E143" s="71">
        <f t="shared" si="71"/>
        <v>0.17879869625950645</v>
      </c>
      <c r="F143" s="237">
        <f>SUM(F78:F84)</f>
        <v>0</v>
      </c>
      <c r="G143" s="239">
        <f>SUM(G78:G84)</f>
        <v>0</v>
      </c>
      <c r="H143" s="244">
        <f>SUM(H78:H84)</f>
        <v>0</v>
      </c>
      <c r="I143" s="237">
        <f t="shared" ref="I143:CF143" si="297">SUM(I78:I84)</f>
        <v>0</v>
      </c>
      <c r="J143" s="239">
        <f t="shared" si="297"/>
        <v>0</v>
      </c>
      <c r="K143" s="237">
        <f t="shared" ref="K143" si="298">SUM(K78:K84)</f>
        <v>0</v>
      </c>
      <c r="L143" s="273">
        <f t="shared" si="297"/>
        <v>0</v>
      </c>
      <c r="M143" s="243">
        <f t="shared" ref="M143:N143" si="299">SUM(M78:M84)</f>
        <v>0</v>
      </c>
      <c r="N143" s="243">
        <f t="shared" si="299"/>
        <v>0</v>
      </c>
      <c r="O143" s="244">
        <f t="shared" si="297"/>
        <v>0</v>
      </c>
      <c r="P143" s="244">
        <f t="shared" si="297"/>
        <v>0</v>
      </c>
      <c r="Q143" s="237">
        <f t="shared" si="297"/>
        <v>0</v>
      </c>
      <c r="R143" s="242">
        <f t="shared" si="297"/>
        <v>0</v>
      </c>
      <c r="S143" s="299">
        <f>SUM(S78:S84)</f>
        <v>0</v>
      </c>
      <c r="T143" s="243">
        <f t="shared" si="297"/>
        <v>0</v>
      </c>
      <c r="U143" s="242">
        <f t="shared" ref="U143" si="300">SUM(U78:U84)</f>
        <v>0</v>
      </c>
      <c r="V143" s="245">
        <f t="shared" si="297"/>
        <v>0</v>
      </c>
      <c r="W143" s="273">
        <f t="shared" si="297"/>
        <v>0</v>
      </c>
      <c r="X143" s="238">
        <f t="shared" si="297"/>
        <v>0</v>
      </c>
      <c r="Y143" s="238">
        <f t="shared" si="297"/>
        <v>0</v>
      </c>
      <c r="Z143" s="238">
        <f t="shared" ref="Z143:AA143" si="301">SUM(Z78:Z84)</f>
        <v>0</v>
      </c>
      <c r="AA143" s="238">
        <f t="shared" si="301"/>
        <v>0</v>
      </c>
      <c r="AB143" s="238">
        <f t="shared" si="297"/>
        <v>0</v>
      </c>
      <c r="AC143" s="237">
        <f t="shared" ref="AC143" si="302">SUM(AC78:AC84)</f>
        <v>0</v>
      </c>
      <c r="AD143" s="237">
        <f t="shared" si="297"/>
        <v>0</v>
      </c>
      <c r="AE143" s="245">
        <f t="shared" si="297"/>
        <v>0</v>
      </c>
      <c r="AF143" s="237">
        <f t="shared" si="297"/>
        <v>0</v>
      </c>
      <c r="AG143" s="237">
        <f t="shared" si="297"/>
        <v>0</v>
      </c>
      <c r="AH143" s="237">
        <f>SUM(AH78:AH84)</f>
        <v>0</v>
      </c>
      <c r="AI143" s="242">
        <f t="shared" ref="AI143" si="303">SUM(AI78:AI84)</f>
        <v>0</v>
      </c>
      <c r="AJ143" s="245">
        <f t="shared" si="297"/>
        <v>0</v>
      </c>
      <c r="AK143" s="273">
        <f t="shared" si="297"/>
        <v>0</v>
      </c>
      <c r="AL143" s="237">
        <f t="shared" si="297"/>
        <v>0</v>
      </c>
      <c r="AM143" s="237">
        <f t="shared" ref="AM143:AN143" si="304">SUM(AM78:AM84)</f>
        <v>0</v>
      </c>
      <c r="AN143" s="237">
        <f t="shared" si="304"/>
        <v>0</v>
      </c>
      <c r="AO143" s="245">
        <f t="shared" si="297"/>
        <v>0</v>
      </c>
      <c r="AP143" s="237">
        <f t="shared" si="297"/>
        <v>0</v>
      </c>
      <c r="AQ143" s="237">
        <f t="shared" si="297"/>
        <v>0</v>
      </c>
      <c r="AR143" s="237">
        <f t="shared" si="297"/>
        <v>0</v>
      </c>
      <c r="AS143" s="237">
        <f t="shared" ref="AS143" si="305">SUM(AS78:AS84)</f>
        <v>0</v>
      </c>
      <c r="AT143" s="237">
        <f t="shared" si="297"/>
        <v>0</v>
      </c>
      <c r="AU143" s="237">
        <f t="shared" si="297"/>
        <v>0</v>
      </c>
      <c r="AV143" s="237">
        <f t="shared" si="297"/>
        <v>0</v>
      </c>
      <c r="AW143" s="245">
        <f t="shared" si="297"/>
        <v>0</v>
      </c>
      <c r="AX143" s="237">
        <f t="shared" si="297"/>
        <v>0</v>
      </c>
      <c r="AY143" s="237">
        <f>SUM(AY78:AY84)</f>
        <v>0</v>
      </c>
      <c r="AZ143" s="237">
        <f t="shared" ref="AZ143:BB143" si="306">SUM(AZ78:AZ84)</f>
        <v>0</v>
      </c>
      <c r="BA143" s="237">
        <f t="shared" si="306"/>
        <v>0</v>
      </c>
      <c r="BB143" s="237">
        <f t="shared" si="306"/>
        <v>0</v>
      </c>
      <c r="BC143" s="245">
        <f t="shared" si="297"/>
        <v>0</v>
      </c>
      <c r="BD143" s="237">
        <f t="shared" si="297"/>
        <v>0</v>
      </c>
      <c r="BE143" s="237">
        <f>SUM(BE78:BE84)</f>
        <v>0</v>
      </c>
      <c r="BF143" s="237">
        <f t="shared" ref="BF143:BI143" si="307">SUM(BF78:BF84)</f>
        <v>0</v>
      </c>
      <c r="BG143" s="237">
        <f t="shared" si="307"/>
        <v>0</v>
      </c>
      <c r="BH143" s="237">
        <f t="shared" si="307"/>
        <v>0</v>
      </c>
      <c r="BI143" s="237">
        <f t="shared" si="307"/>
        <v>0</v>
      </c>
      <c r="BJ143" s="237">
        <f t="shared" si="297"/>
        <v>0</v>
      </c>
      <c r="BK143" s="245">
        <f t="shared" si="297"/>
        <v>0</v>
      </c>
      <c r="BL143" s="237">
        <f t="shared" si="297"/>
        <v>0</v>
      </c>
      <c r="BM143" s="237">
        <f t="shared" si="297"/>
        <v>0</v>
      </c>
      <c r="BN143" s="245">
        <f t="shared" si="297"/>
        <v>0</v>
      </c>
      <c r="BO143" s="237">
        <f t="shared" si="297"/>
        <v>0</v>
      </c>
      <c r="BP143" s="237">
        <f>SUM(BP78:BP84)</f>
        <v>0</v>
      </c>
      <c r="BQ143" s="237">
        <f t="shared" ref="BQ143" si="308">SUM(BQ78:BQ84)</f>
        <v>0</v>
      </c>
      <c r="BR143" s="237">
        <f t="shared" si="297"/>
        <v>0</v>
      </c>
      <c r="BS143" s="239">
        <f>SUM(BS78:BS84)</f>
        <v>0</v>
      </c>
      <c r="BT143" s="237">
        <f t="shared" ref="BT143" si="309">SUM(BT78:BT84)</f>
        <v>0</v>
      </c>
      <c r="BU143" s="241">
        <f t="shared" si="297"/>
        <v>0</v>
      </c>
      <c r="BV143" s="237">
        <f t="shared" si="297"/>
        <v>0</v>
      </c>
      <c r="BW143" s="237">
        <f>SUM(BW78:BW84)</f>
        <v>0</v>
      </c>
      <c r="BX143" s="237">
        <f>SUM(BX78:BX84)</f>
        <v>0</v>
      </c>
      <c r="BY143" s="245">
        <f t="shared" si="297"/>
        <v>0</v>
      </c>
      <c r="BZ143" s="241">
        <f>SUM(BZ78:BZ84)</f>
        <v>697</v>
      </c>
      <c r="CA143" s="237">
        <f t="shared" si="297"/>
        <v>499</v>
      </c>
      <c r="CB143" s="237">
        <f t="shared" ref="CB143:CC143" si="310">SUM(CB78:CB84)</f>
        <v>391</v>
      </c>
      <c r="CC143" s="237">
        <f t="shared" si="310"/>
        <v>500</v>
      </c>
      <c r="CD143" s="243">
        <f t="shared" si="297"/>
        <v>584</v>
      </c>
      <c r="CE143" s="299">
        <f t="shared" ref="CE143" si="311">SUM(CE78:CE84)</f>
        <v>72</v>
      </c>
      <c r="CF143" s="240">
        <f t="shared" si="297"/>
        <v>13</v>
      </c>
      <c r="CG143" s="241">
        <f t="shared" ref="CG143:DZ143" si="312">SUM(CG78:CG84)</f>
        <v>0</v>
      </c>
      <c r="CH143" s="237">
        <f t="shared" si="312"/>
        <v>0</v>
      </c>
      <c r="CI143" s="239">
        <f t="shared" si="312"/>
        <v>0</v>
      </c>
      <c r="CJ143" s="237">
        <f t="shared" ref="CJ143:CQ143" si="313">SUM(CJ78:CJ84)</f>
        <v>0</v>
      </c>
      <c r="CK143" s="237">
        <f t="shared" si="313"/>
        <v>0</v>
      </c>
      <c r="CL143" s="237">
        <f t="shared" si="313"/>
        <v>0</v>
      </c>
      <c r="CM143" s="239">
        <f t="shared" si="313"/>
        <v>0</v>
      </c>
      <c r="CN143" s="237">
        <f t="shared" si="313"/>
        <v>0</v>
      </c>
      <c r="CO143" s="239">
        <f t="shared" si="313"/>
        <v>0</v>
      </c>
      <c r="CP143" s="237">
        <f t="shared" si="313"/>
        <v>0</v>
      </c>
      <c r="CQ143" s="243">
        <f t="shared" si="313"/>
        <v>0</v>
      </c>
      <c r="CR143" s="244">
        <f t="shared" si="312"/>
        <v>0</v>
      </c>
      <c r="CS143" s="237">
        <f t="shared" si="312"/>
        <v>0</v>
      </c>
      <c r="CT143" s="103">
        <f t="shared" si="312"/>
        <v>0</v>
      </c>
      <c r="CU143" s="311">
        <f t="shared" ref="CU143" si="314">SUM(CU78:CU84)</f>
        <v>0</v>
      </c>
      <c r="CV143" s="322">
        <f t="shared" si="312"/>
        <v>0</v>
      </c>
      <c r="CW143" s="90">
        <f t="shared" si="312"/>
        <v>0</v>
      </c>
      <c r="CX143" s="90">
        <f t="shared" ref="CX143:CY143" si="315">SUM(CX78:CX84)</f>
        <v>0</v>
      </c>
      <c r="CY143" s="90">
        <f t="shared" si="315"/>
        <v>0</v>
      </c>
      <c r="CZ143" s="90">
        <f>SUM(CZ78:CZ84)</f>
        <v>0</v>
      </c>
      <c r="DA143" s="310">
        <f t="shared" si="312"/>
        <v>0</v>
      </c>
      <c r="DB143" s="322">
        <f t="shared" si="312"/>
        <v>0</v>
      </c>
      <c r="DC143" s="396">
        <f t="shared" ref="DC143" si="316">SUM(DC78:DC84)</f>
        <v>0</v>
      </c>
      <c r="DD143" s="311">
        <f t="shared" si="312"/>
        <v>0</v>
      </c>
      <c r="DE143" s="396">
        <f t="shared" si="312"/>
        <v>0</v>
      </c>
      <c r="DF143" s="311">
        <f t="shared" si="312"/>
        <v>0</v>
      </c>
      <c r="DG143" s="396">
        <f t="shared" ref="DG143" si="317">SUM(DG78:DG84)</f>
        <v>0</v>
      </c>
      <c r="DH143" s="124">
        <f t="shared" si="312"/>
        <v>0</v>
      </c>
      <c r="DI143" s="241">
        <f t="shared" si="312"/>
        <v>0</v>
      </c>
      <c r="DJ143" s="244">
        <f t="shared" si="312"/>
        <v>0</v>
      </c>
      <c r="DK143" s="237">
        <f t="shared" si="312"/>
        <v>0</v>
      </c>
      <c r="DL143" s="237">
        <f t="shared" si="312"/>
        <v>0</v>
      </c>
      <c r="DM143" s="239">
        <f t="shared" si="312"/>
        <v>0</v>
      </c>
      <c r="DN143" s="244">
        <f t="shared" si="312"/>
        <v>0</v>
      </c>
      <c r="DO143" s="244">
        <f t="shared" si="312"/>
        <v>0</v>
      </c>
      <c r="DP143" s="244">
        <f t="shared" si="312"/>
        <v>0</v>
      </c>
      <c r="DQ143" s="240">
        <f t="shared" si="312"/>
        <v>0</v>
      </c>
      <c r="DR143" s="273">
        <f t="shared" si="312"/>
        <v>0</v>
      </c>
      <c r="DS143" s="244">
        <f t="shared" si="312"/>
        <v>0</v>
      </c>
      <c r="DT143" s="244">
        <f>SUM(DT78:DT84)</f>
        <v>0</v>
      </c>
      <c r="DU143" s="237">
        <f>SUM(DU78:DU84)</f>
        <v>0</v>
      </c>
      <c r="DV143" s="245">
        <f t="shared" si="312"/>
        <v>0</v>
      </c>
      <c r="DW143" s="237">
        <f t="shared" si="312"/>
        <v>0</v>
      </c>
      <c r="DX143" s="237">
        <f t="shared" si="312"/>
        <v>0</v>
      </c>
      <c r="DY143" s="237">
        <f t="shared" si="312"/>
        <v>0</v>
      </c>
      <c r="DZ143" s="237">
        <f t="shared" si="312"/>
        <v>0</v>
      </c>
      <c r="EA143" s="237">
        <f t="shared" ref="EA143:EH143" si="318">SUM(EA78:EA84)</f>
        <v>0</v>
      </c>
      <c r="EB143" s="237">
        <f t="shared" si="318"/>
        <v>0</v>
      </c>
      <c r="EC143" s="237">
        <f t="shared" si="318"/>
        <v>0</v>
      </c>
      <c r="ED143" s="237">
        <f t="shared" si="318"/>
        <v>0</v>
      </c>
      <c r="EE143" s="237">
        <f t="shared" si="318"/>
        <v>0</v>
      </c>
      <c r="EF143" s="237">
        <f t="shared" si="318"/>
        <v>0</v>
      </c>
      <c r="EG143" s="237">
        <f t="shared" si="318"/>
        <v>0</v>
      </c>
      <c r="EH143" s="245">
        <f t="shared" si="318"/>
        <v>0</v>
      </c>
      <c r="EI143" s="33"/>
    </row>
    <row r="144" spans="1:139" s="29" customFormat="1" ht="12.75" customHeight="1" x14ac:dyDescent="0.3">
      <c r="A144" s="30"/>
      <c r="B144" s="23" t="s">
        <v>788</v>
      </c>
      <c r="C144" s="315">
        <f>SUM(C85:C96)</f>
        <v>12931</v>
      </c>
      <c r="D144" s="315">
        <f>SUM(D85:D96)</f>
        <v>2460</v>
      </c>
      <c r="E144" s="71">
        <f t="shared" si="71"/>
        <v>0.1902405073080195</v>
      </c>
      <c r="F144" s="237">
        <f>SUM(F85:F96)</f>
        <v>0</v>
      </c>
      <c r="G144" s="239">
        <f>SUM(G85:G96)</f>
        <v>0</v>
      </c>
      <c r="H144" s="244">
        <f>SUM(H85:H96)</f>
        <v>0</v>
      </c>
      <c r="I144" s="237">
        <f t="shared" ref="I144:CF144" si="319">SUM(I85:I96)</f>
        <v>0</v>
      </c>
      <c r="J144" s="239">
        <f t="shared" si="319"/>
        <v>0</v>
      </c>
      <c r="K144" s="237">
        <f t="shared" ref="K144" si="320">SUM(K85:K96)</f>
        <v>0</v>
      </c>
      <c r="L144" s="273">
        <f t="shared" si="319"/>
        <v>0</v>
      </c>
      <c r="M144" s="243">
        <f t="shared" ref="M144:N144" si="321">SUM(M85:M96)</f>
        <v>0</v>
      </c>
      <c r="N144" s="243">
        <f t="shared" si="321"/>
        <v>0</v>
      </c>
      <c r="O144" s="244">
        <f t="shared" si="319"/>
        <v>0</v>
      </c>
      <c r="P144" s="244">
        <f t="shared" si="319"/>
        <v>0</v>
      </c>
      <c r="Q144" s="237">
        <f t="shared" si="319"/>
        <v>0</v>
      </c>
      <c r="R144" s="242">
        <f t="shared" si="319"/>
        <v>0</v>
      </c>
      <c r="S144" s="299">
        <f>SUM(S85:S96)</f>
        <v>0</v>
      </c>
      <c r="T144" s="243">
        <f t="shared" si="319"/>
        <v>0</v>
      </c>
      <c r="U144" s="242">
        <f t="shared" ref="U144" si="322">SUM(U85:U96)</f>
        <v>0</v>
      </c>
      <c r="V144" s="245">
        <f t="shared" si="319"/>
        <v>0</v>
      </c>
      <c r="W144" s="273">
        <f t="shared" si="319"/>
        <v>0</v>
      </c>
      <c r="X144" s="238">
        <f t="shared" si="319"/>
        <v>0</v>
      </c>
      <c r="Y144" s="238">
        <f t="shared" si="319"/>
        <v>0</v>
      </c>
      <c r="Z144" s="238">
        <f t="shared" ref="Z144:AA144" si="323">SUM(Z85:Z96)</f>
        <v>0</v>
      </c>
      <c r="AA144" s="238">
        <f t="shared" si="323"/>
        <v>0</v>
      </c>
      <c r="AB144" s="238">
        <f t="shared" si="319"/>
        <v>0</v>
      </c>
      <c r="AC144" s="237">
        <f t="shared" ref="AC144" si="324">SUM(AC85:AC96)</f>
        <v>0</v>
      </c>
      <c r="AD144" s="237">
        <f t="shared" si="319"/>
        <v>0</v>
      </c>
      <c r="AE144" s="245">
        <f t="shared" si="319"/>
        <v>0</v>
      </c>
      <c r="AF144" s="237">
        <f t="shared" si="319"/>
        <v>0</v>
      </c>
      <c r="AG144" s="237">
        <f t="shared" si="319"/>
        <v>0</v>
      </c>
      <c r="AH144" s="237">
        <f>SUM(AH85:AH96)</f>
        <v>0</v>
      </c>
      <c r="AI144" s="242">
        <f t="shared" ref="AI144" si="325">SUM(AI85:AI96)</f>
        <v>0</v>
      </c>
      <c r="AJ144" s="245">
        <f t="shared" si="319"/>
        <v>0</v>
      </c>
      <c r="AK144" s="273">
        <f t="shared" si="319"/>
        <v>0</v>
      </c>
      <c r="AL144" s="237">
        <f t="shared" si="319"/>
        <v>0</v>
      </c>
      <c r="AM144" s="237">
        <f t="shared" ref="AM144:AN144" si="326">SUM(AM85:AM96)</f>
        <v>0</v>
      </c>
      <c r="AN144" s="237">
        <f t="shared" si="326"/>
        <v>0</v>
      </c>
      <c r="AO144" s="245">
        <f t="shared" si="319"/>
        <v>0</v>
      </c>
      <c r="AP144" s="237">
        <f t="shared" si="319"/>
        <v>0</v>
      </c>
      <c r="AQ144" s="237">
        <f t="shared" si="319"/>
        <v>0</v>
      </c>
      <c r="AR144" s="237">
        <f t="shared" si="319"/>
        <v>0</v>
      </c>
      <c r="AS144" s="237">
        <f t="shared" ref="AS144" si="327">SUM(AS85:AS96)</f>
        <v>0</v>
      </c>
      <c r="AT144" s="237">
        <f t="shared" si="319"/>
        <v>0</v>
      </c>
      <c r="AU144" s="237">
        <f t="shared" si="319"/>
        <v>0</v>
      </c>
      <c r="AV144" s="237">
        <f t="shared" si="319"/>
        <v>0</v>
      </c>
      <c r="AW144" s="245">
        <f t="shared" si="319"/>
        <v>0</v>
      </c>
      <c r="AX144" s="237">
        <f t="shared" si="319"/>
        <v>0</v>
      </c>
      <c r="AY144" s="237">
        <f>SUM(AY85:AY96)</f>
        <v>0</v>
      </c>
      <c r="AZ144" s="237">
        <f t="shared" ref="AZ144:BB144" si="328">SUM(AZ85:AZ96)</f>
        <v>0</v>
      </c>
      <c r="BA144" s="237">
        <f t="shared" si="328"/>
        <v>0</v>
      </c>
      <c r="BB144" s="237">
        <f t="shared" si="328"/>
        <v>0</v>
      </c>
      <c r="BC144" s="245">
        <f t="shared" si="319"/>
        <v>0</v>
      </c>
      <c r="BD144" s="237">
        <f t="shared" si="319"/>
        <v>0</v>
      </c>
      <c r="BE144" s="237">
        <f>SUM(BE85:BE96)</f>
        <v>0</v>
      </c>
      <c r="BF144" s="237">
        <f t="shared" ref="BF144:BI144" si="329">SUM(BF85:BF96)</f>
        <v>0</v>
      </c>
      <c r="BG144" s="237">
        <f t="shared" si="329"/>
        <v>0</v>
      </c>
      <c r="BH144" s="237">
        <f t="shared" si="329"/>
        <v>0</v>
      </c>
      <c r="BI144" s="237">
        <f t="shared" si="329"/>
        <v>0</v>
      </c>
      <c r="BJ144" s="237">
        <f t="shared" si="319"/>
        <v>0</v>
      </c>
      <c r="BK144" s="245">
        <f t="shared" si="319"/>
        <v>0</v>
      </c>
      <c r="BL144" s="237">
        <f t="shared" si="319"/>
        <v>0</v>
      </c>
      <c r="BM144" s="237">
        <f t="shared" si="319"/>
        <v>0</v>
      </c>
      <c r="BN144" s="245">
        <f t="shared" si="319"/>
        <v>0</v>
      </c>
      <c r="BO144" s="237">
        <f t="shared" si="319"/>
        <v>0</v>
      </c>
      <c r="BP144" s="237">
        <f>SUM(BP85:BP96)</f>
        <v>0</v>
      </c>
      <c r="BQ144" s="237">
        <f t="shared" ref="BQ144" si="330">SUM(BQ85:BQ96)</f>
        <v>0</v>
      </c>
      <c r="BR144" s="237">
        <f t="shared" si="319"/>
        <v>0</v>
      </c>
      <c r="BS144" s="239">
        <f>SUM(BS85:BS96)</f>
        <v>0</v>
      </c>
      <c r="BT144" s="237">
        <f t="shared" ref="BT144" si="331">SUM(BT85:BT96)</f>
        <v>0</v>
      </c>
      <c r="BU144" s="241">
        <f t="shared" si="319"/>
        <v>0</v>
      </c>
      <c r="BV144" s="237">
        <f t="shared" si="319"/>
        <v>0</v>
      </c>
      <c r="BW144" s="237">
        <f>SUM(BW85:BW96)</f>
        <v>0</v>
      </c>
      <c r="BX144" s="237">
        <f>SUM(BX85:BX96)</f>
        <v>0</v>
      </c>
      <c r="BY144" s="245">
        <f t="shared" si="319"/>
        <v>0</v>
      </c>
      <c r="BZ144" s="241">
        <f>SUM(BZ85:BZ96)</f>
        <v>0</v>
      </c>
      <c r="CA144" s="237">
        <f t="shared" si="319"/>
        <v>0</v>
      </c>
      <c r="CB144" s="237">
        <f t="shared" ref="CB144:CC144" si="332">SUM(CB85:CB96)</f>
        <v>0</v>
      </c>
      <c r="CC144" s="237">
        <f t="shared" si="332"/>
        <v>0</v>
      </c>
      <c r="CD144" s="243">
        <f t="shared" si="319"/>
        <v>0</v>
      </c>
      <c r="CE144" s="299">
        <f t="shared" ref="CE144" si="333">SUM(CE85:CE96)</f>
        <v>0</v>
      </c>
      <c r="CF144" s="240">
        <f t="shared" si="319"/>
        <v>0</v>
      </c>
      <c r="CG144" s="307">
        <f t="shared" ref="CG144:DZ144" si="334">SUM(CG85:CG96)</f>
        <v>1523</v>
      </c>
      <c r="CH144" s="90">
        <f t="shared" si="334"/>
        <v>1276</v>
      </c>
      <c r="CI144" s="310">
        <f t="shared" si="334"/>
        <v>1067</v>
      </c>
      <c r="CJ144" s="90">
        <f t="shared" ref="CJ144:CQ144" si="335">SUM(CJ85:CJ96)</f>
        <v>1265</v>
      </c>
      <c r="CK144" s="90">
        <f t="shared" si="335"/>
        <v>1207</v>
      </c>
      <c r="CL144" s="90">
        <f t="shared" si="335"/>
        <v>1091</v>
      </c>
      <c r="CM144" s="310">
        <f t="shared" si="335"/>
        <v>1291</v>
      </c>
      <c r="CN144" s="90">
        <f t="shared" si="335"/>
        <v>290</v>
      </c>
      <c r="CO144" s="310">
        <f t="shared" si="335"/>
        <v>254</v>
      </c>
      <c r="CP144" s="90">
        <f t="shared" si="335"/>
        <v>272</v>
      </c>
      <c r="CQ144" s="311">
        <f t="shared" si="335"/>
        <v>422</v>
      </c>
      <c r="CR144" s="322">
        <f t="shared" si="334"/>
        <v>398</v>
      </c>
      <c r="CS144" s="90">
        <f t="shared" si="334"/>
        <v>323</v>
      </c>
      <c r="CT144" s="103">
        <f t="shared" si="334"/>
        <v>0</v>
      </c>
      <c r="CU144" s="311">
        <f t="shared" ref="CU144" si="336">SUM(CU85:CU96)</f>
        <v>0</v>
      </c>
      <c r="CV144" s="322">
        <f t="shared" si="334"/>
        <v>0</v>
      </c>
      <c r="CW144" s="90">
        <f t="shared" si="334"/>
        <v>0</v>
      </c>
      <c r="CX144" s="90">
        <f t="shared" ref="CX144:CY144" si="337">SUM(CX85:CX96)</f>
        <v>0</v>
      </c>
      <c r="CY144" s="90">
        <f t="shared" si="337"/>
        <v>0</v>
      </c>
      <c r="CZ144" s="90">
        <f>SUM(CZ85:CZ96)</f>
        <v>0</v>
      </c>
      <c r="DA144" s="310">
        <f t="shared" si="334"/>
        <v>0</v>
      </c>
      <c r="DB144" s="322">
        <f t="shared" si="334"/>
        <v>0</v>
      </c>
      <c r="DC144" s="396">
        <f t="shared" ref="DC144" si="338">SUM(DC85:DC96)</f>
        <v>0</v>
      </c>
      <c r="DD144" s="311">
        <f t="shared" si="334"/>
        <v>0</v>
      </c>
      <c r="DE144" s="396">
        <f t="shared" si="334"/>
        <v>0</v>
      </c>
      <c r="DF144" s="311">
        <f t="shared" si="334"/>
        <v>0</v>
      </c>
      <c r="DG144" s="396">
        <f t="shared" ref="DG144" si="339">SUM(DG85:DG96)</f>
        <v>0</v>
      </c>
      <c r="DH144" s="124">
        <f t="shared" si="334"/>
        <v>0</v>
      </c>
      <c r="DI144" s="241">
        <f t="shared" si="334"/>
        <v>0</v>
      </c>
      <c r="DJ144" s="244">
        <f t="shared" si="334"/>
        <v>0</v>
      </c>
      <c r="DK144" s="237">
        <f t="shared" si="334"/>
        <v>0</v>
      </c>
      <c r="DL144" s="237">
        <f t="shared" si="334"/>
        <v>0</v>
      </c>
      <c r="DM144" s="239">
        <f t="shared" si="334"/>
        <v>0</v>
      </c>
      <c r="DN144" s="244">
        <f t="shared" si="334"/>
        <v>0</v>
      </c>
      <c r="DO144" s="244">
        <f t="shared" si="334"/>
        <v>0</v>
      </c>
      <c r="DP144" s="244">
        <f t="shared" si="334"/>
        <v>0</v>
      </c>
      <c r="DQ144" s="240">
        <f t="shared" si="334"/>
        <v>0</v>
      </c>
      <c r="DR144" s="273">
        <f t="shared" si="334"/>
        <v>0</v>
      </c>
      <c r="DS144" s="244">
        <f t="shared" si="334"/>
        <v>0</v>
      </c>
      <c r="DT144" s="244">
        <f>SUM(DT85:DT96)</f>
        <v>0</v>
      </c>
      <c r="DU144" s="237">
        <f>SUM(DU85:DU96)</f>
        <v>0</v>
      </c>
      <c r="DV144" s="245">
        <f t="shared" si="334"/>
        <v>0</v>
      </c>
      <c r="DW144" s="237">
        <f t="shared" si="334"/>
        <v>0</v>
      </c>
      <c r="DX144" s="237">
        <f t="shared" si="334"/>
        <v>0</v>
      </c>
      <c r="DY144" s="237">
        <f t="shared" si="334"/>
        <v>0</v>
      </c>
      <c r="DZ144" s="237">
        <f t="shared" si="334"/>
        <v>0</v>
      </c>
      <c r="EA144" s="237">
        <f t="shared" ref="EA144:EH144" si="340">SUM(EA85:EA96)</f>
        <v>0</v>
      </c>
      <c r="EB144" s="237">
        <f t="shared" si="340"/>
        <v>0</v>
      </c>
      <c r="EC144" s="237">
        <f t="shared" si="340"/>
        <v>0</v>
      </c>
      <c r="ED144" s="237">
        <f t="shared" si="340"/>
        <v>0</v>
      </c>
      <c r="EE144" s="237">
        <f t="shared" si="340"/>
        <v>0</v>
      </c>
      <c r="EF144" s="237">
        <f t="shared" si="340"/>
        <v>0</v>
      </c>
      <c r="EG144" s="237">
        <f t="shared" si="340"/>
        <v>0</v>
      </c>
      <c r="EH144" s="245">
        <f t="shared" si="340"/>
        <v>0</v>
      </c>
      <c r="EI144" s="33"/>
    </row>
    <row r="145" spans="1:139" s="29" customFormat="1" ht="13" x14ac:dyDescent="0.3">
      <c r="A145" s="30"/>
      <c r="B145" s="23" t="s">
        <v>712</v>
      </c>
      <c r="C145" s="315">
        <f>SUM(C97:C104)</f>
        <v>7249</v>
      </c>
      <c r="D145" s="315">
        <f>SUM(D97:D104)</f>
        <v>1911</v>
      </c>
      <c r="E145" s="71">
        <f t="shared" si="71"/>
        <v>0.26362256863015587</v>
      </c>
      <c r="F145" s="237">
        <f>SUM(F97:F104)</f>
        <v>0</v>
      </c>
      <c r="G145" s="239">
        <f>SUM(G97:G104)</f>
        <v>0</v>
      </c>
      <c r="H145" s="244">
        <f>SUM(H97:H104)</f>
        <v>0</v>
      </c>
      <c r="I145" s="237">
        <f t="shared" ref="I145:CF145" si="341">SUM(I97:I104)</f>
        <v>0</v>
      </c>
      <c r="J145" s="239">
        <f t="shared" si="341"/>
        <v>0</v>
      </c>
      <c r="K145" s="237">
        <f t="shared" ref="K145" si="342">SUM(K97:K104)</f>
        <v>0</v>
      </c>
      <c r="L145" s="273">
        <f t="shared" si="341"/>
        <v>0</v>
      </c>
      <c r="M145" s="243">
        <f t="shared" ref="M145:N145" si="343">SUM(M97:M104)</f>
        <v>0</v>
      </c>
      <c r="N145" s="243">
        <f t="shared" si="343"/>
        <v>0</v>
      </c>
      <c r="O145" s="244">
        <f t="shared" si="341"/>
        <v>0</v>
      </c>
      <c r="P145" s="244">
        <f t="shared" si="341"/>
        <v>0</v>
      </c>
      <c r="Q145" s="237">
        <f t="shared" si="341"/>
        <v>0</v>
      </c>
      <c r="R145" s="242">
        <f t="shared" si="341"/>
        <v>0</v>
      </c>
      <c r="S145" s="299">
        <f>SUM(S97:S104)</f>
        <v>0</v>
      </c>
      <c r="T145" s="243">
        <f t="shared" si="341"/>
        <v>0</v>
      </c>
      <c r="U145" s="242">
        <f t="shared" ref="U145" si="344">SUM(U97:U104)</f>
        <v>0</v>
      </c>
      <c r="V145" s="245">
        <f t="shared" si="341"/>
        <v>0</v>
      </c>
      <c r="W145" s="273">
        <f t="shared" si="341"/>
        <v>0</v>
      </c>
      <c r="X145" s="238">
        <f t="shared" si="341"/>
        <v>0</v>
      </c>
      <c r="Y145" s="238">
        <f t="shared" si="341"/>
        <v>0</v>
      </c>
      <c r="Z145" s="238">
        <f t="shared" ref="Z145:AA145" si="345">SUM(Z97:Z104)</f>
        <v>0</v>
      </c>
      <c r="AA145" s="238">
        <f t="shared" si="345"/>
        <v>0</v>
      </c>
      <c r="AB145" s="238">
        <f t="shared" si="341"/>
        <v>0</v>
      </c>
      <c r="AC145" s="237">
        <f t="shared" ref="AC145" si="346">SUM(AC97:AC104)</f>
        <v>0</v>
      </c>
      <c r="AD145" s="237">
        <f t="shared" si="341"/>
        <v>0</v>
      </c>
      <c r="AE145" s="245">
        <f t="shared" si="341"/>
        <v>0</v>
      </c>
      <c r="AF145" s="237">
        <f t="shared" si="341"/>
        <v>0</v>
      </c>
      <c r="AG145" s="237">
        <f t="shared" si="341"/>
        <v>0</v>
      </c>
      <c r="AH145" s="237">
        <f>SUM(AH97:AH104)</f>
        <v>0</v>
      </c>
      <c r="AI145" s="242">
        <f t="shared" ref="AI145" si="347">SUM(AI97:AI104)</f>
        <v>0</v>
      </c>
      <c r="AJ145" s="245">
        <f t="shared" si="341"/>
        <v>0</v>
      </c>
      <c r="AK145" s="273">
        <f t="shared" si="341"/>
        <v>0</v>
      </c>
      <c r="AL145" s="237">
        <f t="shared" si="341"/>
        <v>0</v>
      </c>
      <c r="AM145" s="237">
        <f t="shared" ref="AM145:AN145" si="348">SUM(AM97:AM104)</f>
        <v>0</v>
      </c>
      <c r="AN145" s="237">
        <f t="shared" si="348"/>
        <v>0</v>
      </c>
      <c r="AO145" s="245">
        <f t="shared" si="341"/>
        <v>0</v>
      </c>
      <c r="AP145" s="237">
        <f t="shared" si="341"/>
        <v>0</v>
      </c>
      <c r="AQ145" s="237">
        <f t="shared" si="341"/>
        <v>0</v>
      </c>
      <c r="AR145" s="237">
        <f t="shared" si="341"/>
        <v>0</v>
      </c>
      <c r="AS145" s="237">
        <f t="shared" ref="AS145" si="349">SUM(AS97:AS104)</f>
        <v>0</v>
      </c>
      <c r="AT145" s="237">
        <f t="shared" si="341"/>
        <v>0</v>
      </c>
      <c r="AU145" s="237">
        <f t="shared" si="341"/>
        <v>0</v>
      </c>
      <c r="AV145" s="237">
        <f t="shared" si="341"/>
        <v>0</v>
      </c>
      <c r="AW145" s="245">
        <f t="shared" si="341"/>
        <v>0</v>
      </c>
      <c r="AX145" s="237">
        <f t="shared" si="341"/>
        <v>0</v>
      </c>
      <c r="AY145" s="237">
        <f>SUM(AY97:AY104)</f>
        <v>0</v>
      </c>
      <c r="AZ145" s="237">
        <f t="shared" ref="AZ145:BB145" si="350">SUM(AZ97:AZ104)</f>
        <v>0</v>
      </c>
      <c r="BA145" s="237">
        <f t="shared" si="350"/>
        <v>0</v>
      </c>
      <c r="BB145" s="237">
        <f t="shared" si="350"/>
        <v>0</v>
      </c>
      <c r="BC145" s="245">
        <f t="shared" si="341"/>
        <v>0</v>
      </c>
      <c r="BD145" s="237">
        <f t="shared" si="341"/>
        <v>0</v>
      </c>
      <c r="BE145" s="237">
        <f>SUM(BE97:BE104)</f>
        <v>0</v>
      </c>
      <c r="BF145" s="237">
        <f t="shared" ref="BF145:BI145" si="351">SUM(BF97:BF104)</f>
        <v>0</v>
      </c>
      <c r="BG145" s="237">
        <f t="shared" si="351"/>
        <v>0</v>
      </c>
      <c r="BH145" s="237">
        <f t="shared" si="351"/>
        <v>0</v>
      </c>
      <c r="BI145" s="237">
        <f t="shared" si="351"/>
        <v>0</v>
      </c>
      <c r="BJ145" s="237">
        <f t="shared" si="341"/>
        <v>0</v>
      </c>
      <c r="BK145" s="245">
        <f t="shared" si="341"/>
        <v>0</v>
      </c>
      <c r="BL145" s="237">
        <f t="shared" si="341"/>
        <v>0</v>
      </c>
      <c r="BM145" s="237">
        <f t="shared" si="341"/>
        <v>0</v>
      </c>
      <c r="BN145" s="245">
        <f t="shared" si="341"/>
        <v>0</v>
      </c>
      <c r="BO145" s="237">
        <f t="shared" si="341"/>
        <v>0</v>
      </c>
      <c r="BP145" s="237">
        <f>SUM(BP97:BP104)</f>
        <v>0</v>
      </c>
      <c r="BQ145" s="237">
        <f t="shared" ref="BQ145" si="352">SUM(BQ97:BQ104)</f>
        <v>0</v>
      </c>
      <c r="BR145" s="237">
        <f t="shared" si="341"/>
        <v>0</v>
      </c>
      <c r="BS145" s="239">
        <f>SUM(BS97:BS104)</f>
        <v>0</v>
      </c>
      <c r="BT145" s="237">
        <f t="shared" ref="BT145" si="353">SUM(BT97:BT104)</f>
        <v>0</v>
      </c>
      <c r="BU145" s="241">
        <f t="shared" si="341"/>
        <v>0</v>
      </c>
      <c r="BV145" s="237">
        <f t="shared" si="341"/>
        <v>0</v>
      </c>
      <c r="BW145" s="237">
        <f>SUM(BW97:BW104)</f>
        <v>0</v>
      </c>
      <c r="BX145" s="237">
        <f>SUM(BX97:BX104)</f>
        <v>0</v>
      </c>
      <c r="BY145" s="245">
        <f t="shared" si="341"/>
        <v>0</v>
      </c>
      <c r="BZ145" s="241">
        <f>SUM(BZ97:BZ104)</f>
        <v>0</v>
      </c>
      <c r="CA145" s="237">
        <f t="shared" si="341"/>
        <v>0</v>
      </c>
      <c r="CB145" s="237">
        <f t="shared" ref="CB145:CC145" si="354">SUM(CB97:CB104)</f>
        <v>0</v>
      </c>
      <c r="CC145" s="237">
        <f t="shared" si="354"/>
        <v>0</v>
      </c>
      <c r="CD145" s="243">
        <f t="shared" si="341"/>
        <v>0</v>
      </c>
      <c r="CE145" s="299">
        <f t="shared" ref="CE145" si="355">SUM(CE97:CE104)</f>
        <v>0</v>
      </c>
      <c r="CF145" s="240">
        <f t="shared" si="341"/>
        <v>0</v>
      </c>
      <c r="CG145" s="241">
        <f t="shared" ref="CG145:DZ145" si="356">SUM(CG97:CG104)</f>
        <v>0</v>
      </c>
      <c r="CH145" s="237">
        <f t="shared" si="356"/>
        <v>0</v>
      </c>
      <c r="CI145" s="239">
        <f t="shared" si="356"/>
        <v>0</v>
      </c>
      <c r="CJ145" s="237">
        <f t="shared" ref="CJ145:CQ145" si="357">SUM(CJ97:CJ104)</f>
        <v>0</v>
      </c>
      <c r="CK145" s="237">
        <f t="shared" si="357"/>
        <v>0</v>
      </c>
      <c r="CL145" s="237">
        <f t="shared" si="357"/>
        <v>0</v>
      </c>
      <c r="CM145" s="239">
        <f t="shared" si="357"/>
        <v>0</v>
      </c>
      <c r="CN145" s="237">
        <f t="shared" si="357"/>
        <v>0</v>
      </c>
      <c r="CO145" s="239">
        <f t="shared" si="357"/>
        <v>0</v>
      </c>
      <c r="CP145" s="237">
        <f t="shared" si="357"/>
        <v>0</v>
      </c>
      <c r="CQ145" s="243">
        <f t="shared" si="357"/>
        <v>0</v>
      </c>
      <c r="CR145" s="244">
        <f t="shared" si="356"/>
        <v>0</v>
      </c>
      <c r="CS145" s="237">
        <f t="shared" si="356"/>
        <v>0</v>
      </c>
      <c r="CT145" s="103">
        <f t="shared" si="356"/>
        <v>972</v>
      </c>
      <c r="CU145" s="311">
        <f t="shared" ref="CU145" si="358">SUM(CU97:CU104)</f>
        <v>790</v>
      </c>
      <c r="CV145" s="322">
        <f t="shared" si="356"/>
        <v>1382</v>
      </c>
      <c r="CW145" s="90">
        <f t="shared" si="356"/>
        <v>730</v>
      </c>
      <c r="CX145" s="90">
        <f t="shared" ref="CX145:CY145" si="359">SUM(CX97:CX104)</f>
        <v>800</v>
      </c>
      <c r="CY145" s="90">
        <f t="shared" si="359"/>
        <v>1224</v>
      </c>
      <c r="CZ145" s="90">
        <f>SUM(CZ97:CZ104)</f>
        <v>936</v>
      </c>
      <c r="DA145" s="310">
        <f t="shared" si="356"/>
        <v>837</v>
      </c>
      <c r="DB145" s="322">
        <f t="shared" si="356"/>
        <v>203</v>
      </c>
      <c r="DC145" s="396">
        <f t="shared" ref="DC145" si="360">SUM(DC97:DC104)</f>
        <v>262</v>
      </c>
      <c r="DD145" s="311">
        <f t="shared" si="356"/>
        <v>121</v>
      </c>
      <c r="DE145" s="396">
        <f t="shared" si="356"/>
        <v>242</v>
      </c>
      <c r="DF145" s="311">
        <f t="shared" si="356"/>
        <v>199</v>
      </c>
      <c r="DG145" s="396">
        <f t="shared" ref="DG145" si="361">SUM(DG97:DG104)</f>
        <v>427</v>
      </c>
      <c r="DH145" s="124">
        <f t="shared" si="356"/>
        <v>213</v>
      </c>
      <c r="DI145" s="307">
        <f t="shared" si="356"/>
        <v>0</v>
      </c>
      <c r="DJ145" s="322">
        <f t="shared" si="356"/>
        <v>0</v>
      </c>
      <c r="DK145" s="90">
        <f t="shared" si="356"/>
        <v>0</v>
      </c>
      <c r="DL145" s="90">
        <f t="shared" si="356"/>
        <v>0</v>
      </c>
      <c r="DM145" s="310">
        <f t="shared" si="356"/>
        <v>0</v>
      </c>
      <c r="DN145" s="322">
        <f t="shared" si="356"/>
        <v>0</v>
      </c>
      <c r="DO145" s="322">
        <f t="shared" si="356"/>
        <v>0</v>
      </c>
      <c r="DP145" s="322">
        <f t="shared" si="356"/>
        <v>0</v>
      </c>
      <c r="DQ145" s="124">
        <f t="shared" si="356"/>
        <v>0</v>
      </c>
      <c r="DR145" s="103">
        <f t="shared" si="356"/>
        <v>0</v>
      </c>
      <c r="DS145" s="244">
        <f t="shared" si="356"/>
        <v>0</v>
      </c>
      <c r="DT145" s="244">
        <f>SUM(DT97:DT104)</f>
        <v>0</v>
      </c>
      <c r="DU145" s="237">
        <f>SUM(DU97:DU104)</f>
        <v>0</v>
      </c>
      <c r="DV145" s="245">
        <f t="shared" si="356"/>
        <v>0</v>
      </c>
      <c r="DW145" s="237">
        <f t="shared" si="356"/>
        <v>0</v>
      </c>
      <c r="DX145" s="237">
        <f t="shared" si="356"/>
        <v>0</v>
      </c>
      <c r="DY145" s="237">
        <f t="shared" si="356"/>
        <v>0</v>
      </c>
      <c r="DZ145" s="237">
        <f t="shared" si="356"/>
        <v>0</v>
      </c>
      <c r="EA145" s="237">
        <f t="shared" ref="EA145:EH145" si="362">SUM(EA97:EA104)</f>
        <v>0</v>
      </c>
      <c r="EB145" s="237">
        <f t="shared" si="362"/>
        <v>0</v>
      </c>
      <c r="EC145" s="237">
        <f t="shared" si="362"/>
        <v>0</v>
      </c>
      <c r="ED145" s="237">
        <f t="shared" si="362"/>
        <v>0</v>
      </c>
      <c r="EE145" s="237">
        <f t="shared" si="362"/>
        <v>0</v>
      </c>
      <c r="EF145" s="237">
        <f t="shared" si="362"/>
        <v>0</v>
      </c>
      <c r="EG145" s="237">
        <f t="shared" si="362"/>
        <v>0</v>
      </c>
      <c r="EH145" s="245">
        <f t="shared" si="362"/>
        <v>0</v>
      </c>
      <c r="EI145" s="33"/>
    </row>
    <row r="146" spans="1:139" s="29" customFormat="1" ht="12.75" customHeight="1" x14ac:dyDescent="0.3">
      <c r="A146" s="30"/>
      <c r="B146" s="23" t="s">
        <v>713</v>
      </c>
      <c r="C146" s="315">
        <f>SUM(C105:C111)</f>
        <v>7799</v>
      </c>
      <c r="D146" s="315">
        <f>SUM(D105:D111)</f>
        <v>1599</v>
      </c>
      <c r="E146" s="71">
        <f t="shared" si="71"/>
        <v>0.20502628542120785</v>
      </c>
      <c r="F146" s="237">
        <f>SUM(F105:F111)</f>
        <v>0</v>
      </c>
      <c r="G146" s="239">
        <f>SUM(G105:G111)</f>
        <v>0</v>
      </c>
      <c r="H146" s="244">
        <f>SUM(H105:H111)</f>
        <v>0</v>
      </c>
      <c r="I146" s="237">
        <f t="shared" ref="I146:CF146" si="363">SUM(I105:I111)</f>
        <v>0</v>
      </c>
      <c r="J146" s="239">
        <f t="shared" si="363"/>
        <v>0</v>
      </c>
      <c r="K146" s="237">
        <f t="shared" ref="K146" si="364">SUM(K105:K111)</f>
        <v>0</v>
      </c>
      <c r="L146" s="273">
        <f t="shared" si="363"/>
        <v>0</v>
      </c>
      <c r="M146" s="243">
        <f t="shared" ref="M146:N146" si="365">SUM(M105:M111)</f>
        <v>0</v>
      </c>
      <c r="N146" s="243">
        <f t="shared" si="365"/>
        <v>0</v>
      </c>
      <c r="O146" s="244">
        <f t="shared" si="363"/>
        <v>0</v>
      </c>
      <c r="P146" s="244">
        <f t="shared" si="363"/>
        <v>0</v>
      </c>
      <c r="Q146" s="237">
        <f t="shared" si="363"/>
        <v>0</v>
      </c>
      <c r="R146" s="242">
        <f t="shared" si="363"/>
        <v>0</v>
      </c>
      <c r="S146" s="299">
        <f>SUM(S105:S111)</f>
        <v>0</v>
      </c>
      <c r="T146" s="243">
        <f t="shared" si="363"/>
        <v>0</v>
      </c>
      <c r="U146" s="242">
        <f t="shared" ref="U146" si="366">SUM(U105:U111)</f>
        <v>0</v>
      </c>
      <c r="V146" s="245">
        <f t="shared" si="363"/>
        <v>0</v>
      </c>
      <c r="W146" s="273">
        <f t="shared" si="363"/>
        <v>0</v>
      </c>
      <c r="X146" s="238">
        <f t="shared" si="363"/>
        <v>0</v>
      </c>
      <c r="Y146" s="238">
        <f t="shared" si="363"/>
        <v>0</v>
      </c>
      <c r="Z146" s="238">
        <f t="shared" ref="Z146:AA146" si="367">SUM(Z105:Z111)</f>
        <v>0</v>
      </c>
      <c r="AA146" s="238">
        <f t="shared" si="367"/>
        <v>0</v>
      </c>
      <c r="AB146" s="238">
        <f t="shared" si="363"/>
        <v>0</v>
      </c>
      <c r="AC146" s="237">
        <f t="shared" ref="AC146" si="368">SUM(AC105:AC111)</f>
        <v>0</v>
      </c>
      <c r="AD146" s="237">
        <f t="shared" si="363"/>
        <v>0</v>
      </c>
      <c r="AE146" s="245">
        <f t="shared" si="363"/>
        <v>0</v>
      </c>
      <c r="AF146" s="237">
        <f t="shared" si="363"/>
        <v>0</v>
      </c>
      <c r="AG146" s="237">
        <f t="shared" si="363"/>
        <v>0</v>
      </c>
      <c r="AH146" s="237">
        <f>SUM(AH105:AH111)</f>
        <v>0</v>
      </c>
      <c r="AI146" s="242">
        <f t="shared" ref="AI146" si="369">SUM(AI105:AI111)</f>
        <v>0</v>
      </c>
      <c r="AJ146" s="245">
        <f t="shared" si="363"/>
        <v>0</v>
      </c>
      <c r="AK146" s="273">
        <f t="shared" si="363"/>
        <v>0</v>
      </c>
      <c r="AL146" s="237">
        <f t="shared" si="363"/>
        <v>0</v>
      </c>
      <c r="AM146" s="237">
        <f t="shared" ref="AM146:AN146" si="370">SUM(AM105:AM111)</f>
        <v>0</v>
      </c>
      <c r="AN146" s="237">
        <f t="shared" si="370"/>
        <v>0</v>
      </c>
      <c r="AO146" s="245">
        <f t="shared" si="363"/>
        <v>0</v>
      </c>
      <c r="AP146" s="237">
        <f t="shared" si="363"/>
        <v>0</v>
      </c>
      <c r="AQ146" s="237">
        <f t="shared" si="363"/>
        <v>0</v>
      </c>
      <c r="AR146" s="237">
        <f t="shared" si="363"/>
        <v>0</v>
      </c>
      <c r="AS146" s="237">
        <f t="shared" ref="AS146" si="371">SUM(AS105:AS111)</f>
        <v>0</v>
      </c>
      <c r="AT146" s="237">
        <f t="shared" si="363"/>
        <v>0</v>
      </c>
      <c r="AU146" s="237">
        <f t="shared" si="363"/>
        <v>0</v>
      </c>
      <c r="AV146" s="237">
        <f t="shared" si="363"/>
        <v>0</v>
      </c>
      <c r="AW146" s="245">
        <f t="shared" si="363"/>
        <v>0</v>
      </c>
      <c r="AX146" s="237">
        <f t="shared" si="363"/>
        <v>0</v>
      </c>
      <c r="AY146" s="237">
        <f>SUM(AY105:AY111)</f>
        <v>0</v>
      </c>
      <c r="AZ146" s="237">
        <f t="shared" ref="AZ146:BB146" si="372">SUM(AZ105:AZ111)</f>
        <v>0</v>
      </c>
      <c r="BA146" s="237">
        <f t="shared" si="372"/>
        <v>0</v>
      </c>
      <c r="BB146" s="237">
        <f t="shared" si="372"/>
        <v>0</v>
      </c>
      <c r="BC146" s="245">
        <f t="shared" si="363"/>
        <v>0</v>
      </c>
      <c r="BD146" s="237">
        <f t="shared" si="363"/>
        <v>0</v>
      </c>
      <c r="BE146" s="237">
        <f>SUM(BE105:BE111)</f>
        <v>0</v>
      </c>
      <c r="BF146" s="237">
        <f t="shared" ref="BF146:BI146" si="373">SUM(BF105:BF111)</f>
        <v>0</v>
      </c>
      <c r="BG146" s="237">
        <f t="shared" si="373"/>
        <v>0</v>
      </c>
      <c r="BH146" s="237">
        <f t="shared" si="373"/>
        <v>0</v>
      </c>
      <c r="BI146" s="237">
        <f t="shared" si="373"/>
        <v>0</v>
      </c>
      <c r="BJ146" s="237">
        <f t="shared" si="363"/>
        <v>0</v>
      </c>
      <c r="BK146" s="245">
        <f t="shared" si="363"/>
        <v>0</v>
      </c>
      <c r="BL146" s="237">
        <f t="shared" si="363"/>
        <v>0</v>
      </c>
      <c r="BM146" s="237">
        <f t="shared" si="363"/>
        <v>0</v>
      </c>
      <c r="BN146" s="245">
        <f t="shared" si="363"/>
        <v>0</v>
      </c>
      <c r="BO146" s="237">
        <f t="shared" si="363"/>
        <v>0</v>
      </c>
      <c r="BP146" s="237">
        <f>SUM(BP105:BP111)</f>
        <v>0</v>
      </c>
      <c r="BQ146" s="237">
        <f t="shared" ref="BQ146" si="374">SUM(BQ105:BQ111)</f>
        <v>0</v>
      </c>
      <c r="BR146" s="237">
        <f t="shared" si="363"/>
        <v>0</v>
      </c>
      <c r="BS146" s="239">
        <f>SUM(BS105:BS111)</f>
        <v>0</v>
      </c>
      <c r="BT146" s="237">
        <f t="shared" ref="BT146" si="375">SUM(BT105:BT111)</f>
        <v>0</v>
      </c>
      <c r="BU146" s="241">
        <f t="shared" si="363"/>
        <v>0</v>
      </c>
      <c r="BV146" s="237">
        <f t="shared" si="363"/>
        <v>0</v>
      </c>
      <c r="BW146" s="237">
        <f>SUM(BW105:BW111)</f>
        <v>0</v>
      </c>
      <c r="BX146" s="237">
        <f>SUM(BX105:BX111)</f>
        <v>0</v>
      </c>
      <c r="BY146" s="245">
        <f t="shared" si="363"/>
        <v>0</v>
      </c>
      <c r="BZ146" s="241">
        <f>SUM(BZ105:BZ111)</f>
        <v>0</v>
      </c>
      <c r="CA146" s="237">
        <f t="shared" si="363"/>
        <v>0</v>
      </c>
      <c r="CB146" s="237">
        <f t="shared" ref="CB146:CC146" si="376">SUM(CB105:CB111)</f>
        <v>0</v>
      </c>
      <c r="CC146" s="237">
        <f t="shared" si="376"/>
        <v>0</v>
      </c>
      <c r="CD146" s="243">
        <f t="shared" si="363"/>
        <v>0</v>
      </c>
      <c r="CE146" s="299">
        <f t="shared" ref="CE146" si="377">SUM(CE105:CE111)</f>
        <v>0</v>
      </c>
      <c r="CF146" s="240">
        <f t="shared" si="363"/>
        <v>0</v>
      </c>
      <c r="CG146" s="241">
        <f t="shared" ref="CG146:DZ146" si="378">SUM(CG105:CG111)</f>
        <v>0</v>
      </c>
      <c r="CH146" s="237">
        <f t="shared" si="378"/>
        <v>0</v>
      </c>
      <c r="CI146" s="239">
        <f t="shared" si="378"/>
        <v>0</v>
      </c>
      <c r="CJ146" s="237">
        <f t="shared" ref="CJ146:CQ146" si="379">SUM(CJ105:CJ111)</f>
        <v>0</v>
      </c>
      <c r="CK146" s="237">
        <f t="shared" si="379"/>
        <v>0</v>
      </c>
      <c r="CL146" s="237">
        <f t="shared" si="379"/>
        <v>0</v>
      </c>
      <c r="CM146" s="239">
        <f t="shared" si="379"/>
        <v>0</v>
      </c>
      <c r="CN146" s="237">
        <f t="shared" si="379"/>
        <v>0</v>
      </c>
      <c r="CO146" s="239">
        <f t="shared" si="379"/>
        <v>0</v>
      </c>
      <c r="CP146" s="237">
        <f t="shared" si="379"/>
        <v>0</v>
      </c>
      <c r="CQ146" s="243">
        <f t="shared" si="379"/>
        <v>0</v>
      </c>
      <c r="CR146" s="244">
        <f t="shared" si="378"/>
        <v>0</v>
      </c>
      <c r="CS146" s="237">
        <f t="shared" si="378"/>
        <v>0</v>
      </c>
      <c r="CT146" s="103">
        <f t="shared" si="378"/>
        <v>0</v>
      </c>
      <c r="CU146" s="311">
        <f t="shared" ref="CU146" si="380">SUM(CU105:CU111)</f>
        <v>0</v>
      </c>
      <c r="CV146" s="322">
        <f t="shared" si="378"/>
        <v>0</v>
      </c>
      <c r="CW146" s="90">
        <f t="shared" si="378"/>
        <v>0</v>
      </c>
      <c r="CX146" s="90">
        <f t="shared" ref="CX146:CY146" si="381">SUM(CX105:CX111)</f>
        <v>0</v>
      </c>
      <c r="CY146" s="90">
        <f t="shared" si="381"/>
        <v>0</v>
      </c>
      <c r="CZ146" s="90">
        <f>SUM(CZ105:CZ111)</f>
        <v>0</v>
      </c>
      <c r="DA146" s="310">
        <f t="shared" si="378"/>
        <v>0</v>
      </c>
      <c r="DB146" s="322">
        <f t="shared" si="378"/>
        <v>0</v>
      </c>
      <c r="DC146" s="396">
        <f t="shared" ref="DC146" si="382">SUM(DC105:DC111)</f>
        <v>0</v>
      </c>
      <c r="DD146" s="311">
        <f t="shared" si="378"/>
        <v>0</v>
      </c>
      <c r="DE146" s="396">
        <f t="shared" si="378"/>
        <v>0</v>
      </c>
      <c r="DF146" s="311">
        <f t="shared" si="378"/>
        <v>0</v>
      </c>
      <c r="DG146" s="396">
        <f t="shared" ref="DG146" si="383">SUM(DG105:DG111)</f>
        <v>0</v>
      </c>
      <c r="DH146" s="124">
        <f t="shared" si="378"/>
        <v>0</v>
      </c>
      <c r="DI146" s="307">
        <f t="shared" si="378"/>
        <v>1108</v>
      </c>
      <c r="DJ146" s="322">
        <f t="shared" si="378"/>
        <v>1039</v>
      </c>
      <c r="DK146" s="90">
        <f t="shared" si="378"/>
        <v>950</v>
      </c>
      <c r="DL146" s="90">
        <f t="shared" si="378"/>
        <v>841</v>
      </c>
      <c r="DM146" s="310">
        <f t="shared" si="378"/>
        <v>853</v>
      </c>
      <c r="DN146" s="322">
        <f t="shared" si="378"/>
        <v>137</v>
      </c>
      <c r="DO146" s="322">
        <f t="shared" si="378"/>
        <v>221</v>
      </c>
      <c r="DP146" s="322">
        <f t="shared" si="378"/>
        <v>410</v>
      </c>
      <c r="DQ146" s="124">
        <f t="shared" si="378"/>
        <v>303</v>
      </c>
      <c r="DR146" s="103">
        <f t="shared" si="378"/>
        <v>0</v>
      </c>
      <c r="DS146" s="322">
        <f t="shared" si="378"/>
        <v>0</v>
      </c>
      <c r="DT146" s="322">
        <f>SUM(DT105:DT111)</f>
        <v>0</v>
      </c>
      <c r="DU146" s="90">
        <f>SUM(DU105:DU111)</f>
        <v>0</v>
      </c>
      <c r="DV146" s="91">
        <f t="shared" si="378"/>
        <v>0</v>
      </c>
      <c r="DW146" s="90">
        <f t="shared" si="378"/>
        <v>0</v>
      </c>
      <c r="DX146" s="90">
        <f t="shared" si="378"/>
        <v>0</v>
      </c>
      <c r="DY146" s="90">
        <f t="shared" si="378"/>
        <v>0</v>
      </c>
      <c r="DZ146" s="90">
        <f t="shared" si="378"/>
        <v>0</v>
      </c>
      <c r="EA146" s="90">
        <f t="shared" ref="EA146:EH146" si="384">SUM(EA105:EA111)</f>
        <v>0</v>
      </c>
      <c r="EB146" s="90">
        <f t="shared" si="384"/>
        <v>0</v>
      </c>
      <c r="EC146" s="90">
        <f t="shared" si="384"/>
        <v>0</v>
      </c>
      <c r="ED146" s="90">
        <f t="shared" si="384"/>
        <v>0</v>
      </c>
      <c r="EE146" s="90">
        <f t="shared" si="384"/>
        <v>0</v>
      </c>
      <c r="EF146" s="90">
        <f t="shared" si="384"/>
        <v>0</v>
      </c>
      <c r="EG146" s="90">
        <f t="shared" si="384"/>
        <v>0</v>
      </c>
      <c r="EH146" s="91">
        <f t="shared" si="384"/>
        <v>0</v>
      </c>
      <c r="EI146" s="33"/>
    </row>
    <row r="147" spans="1:139" s="29" customFormat="1" ht="13" x14ac:dyDescent="0.3">
      <c r="A147" s="30"/>
      <c r="B147" s="23" t="s">
        <v>740</v>
      </c>
      <c r="C147" s="315">
        <f>SUM(C112:C119)</f>
        <v>6723</v>
      </c>
      <c r="D147" s="315">
        <f>SUM(D112:D119)</f>
        <v>1266</v>
      </c>
      <c r="E147" s="71">
        <f t="shared" si="71"/>
        <v>0.18830879071842926</v>
      </c>
      <c r="F147" s="237">
        <f>SUM(F112:F119)</f>
        <v>0</v>
      </c>
      <c r="G147" s="239">
        <f>SUM(G112:G119)</f>
        <v>0</v>
      </c>
      <c r="H147" s="244">
        <f>SUM(H112:H119)</f>
        <v>0</v>
      </c>
      <c r="I147" s="237">
        <f t="shared" ref="I147:CF147" si="385">SUM(I112:I119)</f>
        <v>0</v>
      </c>
      <c r="J147" s="239">
        <f t="shared" si="385"/>
        <v>0</v>
      </c>
      <c r="K147" s="237">
        <f t="shared" ref="K147" si="386">SUM(K112:K119)</f>
        <v>0</v>
      </c>
      <c r="L147" s="273">
        <f t="shared" si="385"/>
        <v>0</v>
      </c>
      <c r="M147" s="243">
        <f t="shared" ref="M147:N147" si="387">SUM(M112:M119)</f>
        <v>0</v>
      </c>
      <c r="N147" s="243">
        <f t="shared" si="387"/>
        <v>0</v>
      </c>
      <c r="O147" s="244">
        <f t="shared" si="385"/>
        <v>0</v>
      </c>
      <c r="P147" s="244">
        <f t="shared" si="385"/>
        <v>0</v>
      </c>
      <c r="Q147" s="237">
        <f t="shared" si="385"/>
        <v>0</v>
      </c>
      <c r="R147" s="242">
        <f t="shared" si="385"/>
        <v>0</v>
      </c>
      <c r="S147" s="299">
        <f>SUM(S112:S119)</f>
        <v>0</v>
      </c>
      <c r="T147" s="243">
        <f t="shared" si="385"/>
        <v>0</v>
      </c>
      <c r="U147" s="242">
        <f t="shared" ref="U147" si="388">SUM(U112:U119)</f>
        <v>0</v>
      </c>
      <c r="V147" s="245">
        <f t="shared" si="385"/>
        <v>0</v>
      </c>
      <c r="W147" s="273">
        <f t="shared" si="385"/>
        <v>0</v>
      </c>
      <c r="X147" s="238">
        <f t="shared" si="385"/>
        <v>0</v>
      </c>
      <c r="Y147" s="238">
        <f t="shared" si="385"/>
        <v>0</v>
      </c>
      <c r="Z147" s="238">
        <f t="shared" ref="Z147:AA147" si="389">SUM(Z112:Z119)</f>
        <v>0</v>
      </c>
      <c r="AA147" s="238">
        <f t="shared" si="389"/>
        <v>0</v>
      </c>
      <c r="AB147" s="238">
        <f t="shared" si="385"/>
        <v>0</v>
      </c>
      <c r="AC147" s="237">
        <f t="shared" ref="AC147" si="390">SUM(AC112:AC119)</f>
        <v>0</v>
      </c>
      <c r="AD147" s="237">
        <f t="shared" si="385"/>
        <v>0</v>
      </c>
      <c r="AE147" s="245">
        <f t="shared" si="385"/>
        <v>0</v>
      </c>
      <c r="AF147" s="237">
        <f t="shared" si="385"/>
        <v>0</v>
      </c>
      <c r="AG147" s="237">
        <f t="shared" si="385"/>
        <v>0</v>
      </c>
      <c r="AH147" s="237">
        <f>SUM(AH112:AH119)</f>
        <v>0</v>
      </c>
      <c r="AI147" s="242">
        <f t="shared" ref="AI147" si="391">SUM(AI112:AI119)</f>
        <v>0</v>
      </c>
      <c r="AJ147" s="245">
        <f t="shared" si="385"/>
        <v>0</v>
      </c>
      <c r="AK147" s="273">
        <f t="shared" si="385"/>
        <v>0</v>
      </c>
      <c r="AL147" s="237">
        <f t="shared" si="385"/>
        <v>0</v>
      </c>
      <c r="AM147" s="237">
        <f t="shared" ref="AM147:AN147" si="392">SUM(AM112:AM119)</f>
        <v>0</v>
      </c>
      <c r="AN147" s="237">
        <f t="shared" si="392"/>
        <v>0</v>
      </c>
      <c r="AO147" s="245">
        <f t="shared" si="385"/>
        <v>0</v>
      </c>
      <c r="AP147" s="237">
        <f t="shared" si="385"/>
        <v>0</v>
      </c>
      <c r="AQ147" s="237">
        <f t="shared" si="385"/>
        <v>0</v>
      </c>
      <c r="AR147" s="237">
        <f t="shared" si="385"/>
        <v>0</v>
      </c>
      <c r="AS147" s="237">
        <f t="shared" ref="AS147" si="393">SUM(AS112:AS119)</f>
        <v>0</v>
      </c>
      <c r="AT147" s="237">
        <f t="shared" si="385"/>
        <v>0</v>
      </c>
      <c r="AU147" s="237">
        <f t="shared" si="385"/>
        <v>0</v>
      </c>
      <c r="AV147" s="237">
        <f t="shared" si="385"/>
        <v>0</v>
      </c>
      <c r="AW147" s="245">
        <f t="shared" si="385"/>
        <v>0</v>
      </c>
      <c r="AX147" s="237">
        <f t="shared" si="385"/>
        <v>0</v>
      </c>
      <c r="AY147" s="237">
        <f>SUM(AY112:AY119)</f>
        <v>0</v>
      </c>
      <c r="AZ147" s="237">
        <f t="shared" ref="AZ147:BB147" si="394">SUM(AZ112:AZ119)</f>
        <v>0</v>
      </c>
      <c r="BA147" s="237">
        <f t="shared" si="394"/>
        <v>0</v>
      </c>
      <c r="BB147" s="237">
        <f t="shared" si="394"/>
        <v>0</v>
      </c>
      <c r="BC147" s="245">
        <f t="shared" si="385"/>
        <v>0</v>
      </c>
      <c r="BD147" s="237">
        <f t="shared" si="385"/>
        <v>0</v>
      </c>
      <c r="BE147" s="237">
        <f>SUM(BE112:BE119)</f>
        <v>0</v>
      </c>
      <c r="BF147" s="237">
        <f t="shared" ref="BF147:BI147" si="395">SUM(BF112:BF119)</f>
        <v>0</v>
      </c>
      <c r="BG147" s="237">
        <f t="shared" si="395"/>
        <v>0</v>
      </c>
      <c r="BH147" s="237">
        <f t="shared" si="395"/>
        <v>0</v>
      </c>
      <c r="BI147" s="237">
        <f t="shared" si="395"/>
        <v>0</v>
      </c>
      <c r="BJ147" s="237">
        <f t="shared" si="385"/>
        <v>0</v>
      </c>
      <c r="BK147" s="245">
        <f t="shared" si="385"/>
        <v>0</v>
      </c>
      <c r="BL147" s="237">
        <f t="shared" si="385"/>
        <v>0</v>
      </c>
      <c r="BM147" s="237">
        <f t="shared" si="385"/>
        <v>0</v>
      </c>
      <c r="BN147" s="245">
        <f t="shared" si="385"/>
        <v>0</v>
      </c>
      <c r="BO147" s="237">
        <f t="shared" si="385"/>
        <v>0</v>
      </c>
      <c r="BP147" s="237">
        <f>SUM(BP112:BP119)</f>
        <v>0</v>
      </c>
      <c r="BQ147" s="237">
        <f t="shared" ref="BQ147" si="396">SUM(BQ112:BQ119)</f>
        <v>0</v>
      </c>
      <c r="BR147" s="237">
        <f t="shared" si="385"/>
        <v>0</v>
      </c>
      <c r="BS147" s="239">
        <f>SUM(BS112:BS119)</f>
        <v>0</v>
      </c>
      <c r="BT147" s="237">
        <f t="shared" ref="BT147" si="397">SUM(BT112:BT119)</f>
        <v>0</v>
      </c>
      <c r="BU147" s="241">
        <f t="shared" si="385"/>
        <v>0</v>
      </c>
      <c r="BV147" s="237">
        <f t="shared" si="385"/>
        <v>0</v>
      </c>
      <c r="BW147" s="237">
        <f>SUM(BW112:BW119)</f>
        <v>0</v>
      </c>
      <c r="BX147" s="237">
        <f>SUM(BX112:BX119)</f>
        <v>0</v>
      </c>
      <c r="BY147" s="245">
        <f t="shared" si="385"/>
        <v>0</v>
      </c>
      <c r="BZ147" s="241">
        <f>SUM(BZ112:BZ119)</f>
        <v>0</v>
      </c>
      <c r="CA147" s="237">
        <f t="shared" si="385"/>
        <v>0</v>
      </c>
      <c r="CB147" s="237">
        <f t="shared" ref="CB147:CC147" si="398">SUM(CB112:CB119)</f>
        <v>0</v>
      </c>
      <c r="CC147" s="237">
        <f t="shared" si="398"/>
        <v>0</v>
      </c>
      <c r="CD147" s="243">
        <f t="shared" si="385"/>
        <v>0</v>
      </c>
      <c r="CE147" s="299">
        <f t="shared" ref="CE147" si="399">SUM(CE112:CE119)</f>
        <v>0</v>
      </c>
      <c r="CF147" s="240">
        <f t="shared" si="385"/>
        <v>0</v>
      </c>
      <c r="CG147" s="241">
        <f t="shared" ref="CG147:DZ147" si="400">SUM(CG112:CG119)</f>
        <v>0</v>
      </c>
      <c r="CH147" s="237">
        <f t="shared" si="400"/>
        <v>0</v>
      </c>
      <c r="CI147" s="239">
        <f t="shared" si="400"/>
        <v>0</v>
      </c>
      <c r="CJ147" s="237">
        <f t="shared" ref="CJ147:CQ147" si="401">SUM(CJ112:CJ119)</f>
        <v>0</v>
      </c>
      <c r="CK147" s="237">
        <f t="shared" si="401"/>
        <v>0</v>
      </c>
      <c r="CL147" s="237">
        <f t="shared" si="401"/>
        <v>0</v>
      </c>
      <c r="CM147" s="239">
        <f t="shared" si="401"/>
        <v>0</v>
      </c>
      <c r="CN147" s="237">
        <f t="shared" si="401"/>
        <v>0</v>
      </c>
      <c r="CO147" s="239">
        <f t="shared" si="401"/>
        <v>0</v>
      </c>
      <c r="CP147" s="237">
        <f t="shared" si="401"/>
        <v>0</v>
      </c>
      <c r="CQ147" s="243">
        <f t="shared" si="401"/>
        <v>0</v>
      </c>
      <c r="CR147" s="244">
        <f t="shared" si="400"/>
        <v>0</v>
      </c>
      <c r="CS147" s="237">
        <f t="shared" si="400"/>
        <v>0</v>
      </c>
      <c r="CT147" s="103">
        <f t="shared" si="400"/>
        <v>0</v>
      </c>
      <c r="CU147" s="311">
        <f t="shared" ref="CU147" si="402">SUM(CU112:CU119)</f>
        <v>0</v>
      </c>
      <c r="CV147" s="322">
        <f t="shared" si="400"/>
        <v>0</v>
      </c>
      <c r="CW147" s="90">
        <f t="shared" si="400"/>
        <v>0</v>
      </c>
      <c r="CX147" s="90">
        <f t="shared" ref="CX147:CY147" si="403">SUM(CX112:CX119)</f>
        <v>0</v>
      </c>
      <c r="CY147" s="90">
        <f t="shared" si="403"/>
        <v>0</v>
      </c>
      <c r="CZ147" s="90">
        <f>SUM(CZ112:CZ119)</f>
        <v>0</v>
      </c>
      <c r="DA147" s="310">
        <f t="shared" si="400"/>
        <v>0</v>
      </c>
      <c r="DB147" s="322">
        <f t="shared" si="400"/>
        <v>0</v>
      </c>
      <c r="DC147" s="396">
        <f t="shared" ref="DC147" si="404">SUM(DC112:DC119)</f>
        <v>0</v>
      </c>
      <c r="DD147" s="311">
        <f t="shared" si="400"/>
        <v>0</v>
      </c>
      <c r="DE147" s="396">
        <f t="shared" si="400"/>
        <v>0</v>
      </c>
      <c r="DF147" s="311">
        <f t="shared" si="400"/>
        <v>0</v>
      </c>
      <c r="DG147" s="396">
        <f t="shared" ref="DG147" si="405">SUM(DG112:DG119)</f>
        <v>0</v>
      </c>
      <c r="DH147" s="124">
        <f t="shared" si="400"/>
        <v>0</v>
      </c>
      <c r="DI147" s="307">
        <f t="shared" si="400"/>
        <v>0</v>
      </c>
      <c r="DJ147" s="322">
        <f t="shared" si="400"/>
        <v>0</v>
      </c>
      <c r="DK147" s="90">
        <f t="shared" si="400"/>
        <v>0</v>
      </c>
      <c r="DL147" s="90">
        <f t="shared" si="400"/>
        <v>0</v>
      </c>
      <c r="DM147" s="310">
        <f t="shared" si="400"/>
        <v>0</v>
      </c>
      <c r="DN147" s="322">
        <f t="shared" si="400"/>
        <v>0</v>
      </c>
      <c r="DO147" s="322">
        <f t="shared" si="400"/>
        <v>0</v>
      </c>
      <c r="DP147" s="322">
        <f t="shared" si="400"/>
        <v>0</v>
      </c>
      <c r="DQ147" s="124">
        <f t="shared" si="400"/>
        <v>0</v>
      </c>
      <c r="DR147" s="103">
        <f t="shared" si="400"/>
        <v>251</v>
      </c>
      <c r="DS147" s="322">
        <f t="shared" si="400"/>
        <v>214</v>
      </c>
      <c r="DT147" s="322">
        <f>SUM(DT112:DT119)</f>
        <v>230</v>
      </c>
      <c r="DU147" s="90">
        <f>SUM(DU112:DU119)</f>
        <v>98</v>
      </c>
      <c r="DV147" s="91">
        <f t="shared" si="400"/>
        <v>155</v>
      </c>
      <c r="DW147" s="90">
        <f t="shared" si="400"/>
        <v>0</v>
      </c>
      <c r="DX147" s="90">
        <f t="shared" si="400"/>
        <v>0</v>
      </c>
      <c r="DY147" s="90">
        <f t="shared" si="400"/>
        <v>0</v>
      </c>
      <c r="DZ147" s="90">
        <f t="shared" si="400"/>
        <v>0</v>
      </c>
      <c r="EA147" s="90">
        <f t="shared" ref="EA147:EH147" si="406">SUM(EA112:EA119)</f>
        <v>0</v>
      </c>
      <c r="EB147" s="90">
        <f t="shared" si="406"/>
        <v>0</v>
      </c>
      <c r="EC147" s="90">
        <f t="shared" si="406"/>
        <v>0</v>
      </c>
      <c r="ED147" s="90">
        <f t="shared" si="406"/>
        <v>0</v>
      </c>
      <c r="EE147" s="90">
        <f t="shared" si="406"/>
        <v>0</v>
      </c>
      <c r="EF147" s="90">
        <f t="shared" si="406"/>
        <v>0</v>
      </c>
      <c r="EG147" s="90">
        <f t="shared" si="406"/>
        <v>0</v>
      </c>
      <c r="EH147" s="91">
        <f t="shared" si="406"/>
        <v>0</v>
      </c>
      <c r="EI147" s="33"/>
    </row>
    <row r="148" spans="1:139" s="29" customFormat="1" ht="13.5" customHeight="1" thickBot="1" x14ac:dyDescent="0.35">
      <c r="A148" s="58"/>
      <c r="B148" s="59" t="s">
        <v>20</v>
      </c>
      <c r="C148" s="370">
        <f>SUM(C120:C124)</f>
        <v>6954</v>
      </c>
      <c r="D148" s="370">
        <f>SUM(D120:D124)</f>
        <v>3643</v>
      </c>
      <c r="E148" s="74">
        <f t="shared" si="71"/>
        <v>0.52387115329306877</v>
      </c>
      <c r="F148" s="253">
        <f>SUM(F120:F124)</f>
        <v>0</v>
      </c>
      <c r="G148" s="256">
        <f>SUM(G120:G124)</f>
        <v>0</v>
      </c>
      <c r="H148" s="302">
        <f>SUM(H120:H124)</f>
        <v>0</v>
      </c>
      <c r="I148" s="253">
        <f t="shared" ref="I148:CF148" si="407">SUM(I120:I124)</f>
        <v>0</v>
      </c>
      <c r="J148" s="256">
        <f t="shared" si="407"/>
        <v>0</v>
      </c>
      <c r="K148" s="253">
        <f t="shared" ref="K148" si="408">SUM(K120:K124)</f>
        <v>0</v>
      </c>
      <c r="L148" s="391">
        <f t="shared" si="407"/>
        <v>0</v>
      </c>
      <c r="M148" s="254">
        <f t="shared" ref="M148:N148" si="409">SUM(M120:M124)</f>
        <v>0</v>
      </c>
      <c r="N148" s="254">
        <f t="shared" si="409"/>
        <v>0</v>
      </c>
      <c r="O148" s="302">
        <f t="shared" si="407"/>
        <v>0</v>
      </c>
      <c r="P148" s="302">
        <f t="shared" si="407"/>
        <v>0</v>
      </c>
      <c r="Q148" s="253">
        <f t="shared" si="407"/>
        <v>0</v>
      </c>
      <c r="R148" s="437">
        <f t="shared" si="407"/>
        <v>0</v>
      </c>
      <c r="S148" s="300">
        <f>SUM(S120:S124)</f>
        <v>0</v>
      </c>
      <c r="T148" s="256">
        <f t="shared" si="407"/>
        <v>0</v>
      </c>
      <c r="U148" s="437">
        <f t="shared" ref="U148" si="410">SUM(U120:U124)</f>
        <v>0</v>
      </c>
      <c r="V148" s="303">
        <f t="shared" si="407"/>
        <v>0</v>
      </c>
      <c r="W148" s="391">
        <f t="shared" si="407"/>
        <v>0</v>
      </c>
      <c r="X148" s="393">
        <f t="shared" si="407"/>
        <v>0</v>
      </c>
      <c r="Y148" s="393">
        <f t="shared" si="407"/>
        <v>0</v>
      </c>
      <c r="Z148" s="393">
        <f t="shared" ref="Z148:AA148" si="411">SUM(Z120:Z124)</f>
        <v>0</v>
      </c>
      <c r="AA148" s="393">
        <f t="shared" si="411"/>
        <v>0</v>
      </c>
      <c r="AB148" s="393">
        <f t="shared" si="407"/>
        <v>0</v>
      </c>
      <c r="AC148" s="253">
        <f t="shared" ref="AC148" si="412">SUM(AC120:AC124)</f>
        <v>0</v>
      </c>
      <c r="AD148" s="253">
        <f t="shared" si="407"/>
        <v>0</v>
      </c>
      <c r="AE148" s="303">
        <f t="shared" si="407"/>
        <v>0</v>
      </c>
      <c r="AF148" s="253">
        <f t="shared" si="407"/>
        <v>0</v>
      </c>
      <c r="AG148" s="253">
        <f t="shared" si="407"/>
        <v>0</v>
      </c>
      <c r="AH148" s="253">
        <f>SUM(AH120:AH124)</f>
        <v>0</v>
      </c>
      <c r="AI148" s="437">
        <f t="shared" ref="AI148" si="413">SUM(AI120:AI124)</f>
        <v>0</v>
      </c>
      <c r="AJ148" s="303">
        <f t="shared" si="407"/>
        <v>0</v>
      </c>
      <c r="AK148" s="391">
        <f t="shared" si="407"/>
        <v>0</v>
      </c>
      <c r="AL148" s="253">
        <f t="shared" si="407"/>
        <v>0</v>
      </c>
      <c r="AM148" s="253">
        <f t="shared" ref="AM148:AN148" si="414">SUM(AM120:AM124)</f>
        <v>0</v>
      </c>
      <c r="AN148" s="253">
        <f t="shared" si="414"/>
        <v>0</v>
      </c>
      <c r="AO148" s="303">
        <f t="shared" si="407"/>
        <v>0</v>
      </c>
      <c r="AP148" s="253">
        <f t="shared" si="407"/>
        <v>0</v>
      </c>
      <c r="AQ148" s="253">
        <f t="shared" si="407"/>
        <v>0</v>
      </c>
      <c r="AR148" s="253">
        <f t="shared" si="407"/>
        <v>0</v>
      </c>
      <c r="AS148" s="253">
        <f t="shared" ref="AS148" si="415">SUM(AS120:AS124)</f>
        <v>0</v>
      </c>
      <c r="AT148" s="253">
        <f t="shared" si="407"/>
        <v>0</v>
      </c>
      <c r="AU148" s="253">
        <f t="shared" si="407"/>
        <v>0</v>
      </c>
      <c r="AV148" s="253">
        <f t="shared" si="407"/>
        <v>0</v>
      </c>
      <c r="AW148" s="303">
        <f t="shared" si="407"/>
        <v>0</v>
      </c>
      <c r="AX148" s="253">
        <f t="shared" si="407"/>
        <v>0</v>
      </c>
      <c r="AY148" s="253">
        <f>SUM(AY120:AY124)</f>
        <v>0</v>
      </c>
      <c r="AZ148" s="253">
        <f t="shared" ref="AZ148:BB148" si="416">SUM(AZ120:AZ124)</f>
        <v>0</v>
      </c>
      <c r="BA148" s="253">
        <f t="shared" si="416"/>
        <v>0</v>
      </c>
      <c r="BB148" s="253">
        <f t="shared" si="416"/>
        <v>0</v>
      </c>
      <c r="BC148" s="303">
        <f t="shared" si="407"/>
        <v>0</v>
      </c>
      <c r="BD148" s="253">
        <f t="shared" si="407"/>
        <v>0</v>
      </c>
      <c r="BE148" s="253">
        <f>SUM(BE120:BE124)</f>
        <v>0</v>
      </c>
      <c r="BF148" s="253">
        <f t="shared" ref="BF148:BI148" si="417">SUM(BF120:BF124)</f>
        <v>0</v>
      </c>
      <c r="BG148" s="253">
        <f t="shared" si="417"/>
        <v>0</v>
      </c>
      <c r="BH148" s="253">
        <f t="shared" si="417"/>
        <v>0</v>
      </c>
      <c r="BI148" s="253">
        <f t="shared" si="417"/>
        <v>0</v>
      </c>
      <c r="BJ148" s="253">
        <f t="shared" si="407"/>
        <v>0</v>
      </c>
      <c r="BK148" s="303">
        <f t="shared" si="407"/>
        <v>0</v>
      </c>
      <c r="BL148" s="253">
        <f t="shared" si="407"/>
        <v>0</v>
      </c>
      <c r="BM148" s="253">
        <f t="shared" si="407"/>
        <v>0</v>
      </c>
      <c r="BN148" s="303">
        <f t="shared" si="407"/>
        <v>0</v>
      </c>
      <c r="BO148" s="253">
        <f t="shared" si="407"/>
        <v>0</v>
      </c>
      <c r="BP148" s="253">
        <f>SUM(BP120:BP124)</f>
        <v>0</v>
      </c>
      <c r="BQ148" s="253">
        <f t="shared" ref="BQ148" si="418">SUM(BQ120:BQ124)</f>
        <v>0</v>
      </c>
      <c r="BR148" s="253">
        <f t="shared" si="407"/>
        <v>0</v>
      </c>
      <c r="BS148" s="256">
        <f>SUM(BS120:BS124)</f>
        <v>0</v>
      </c>
      <c r="BT148" s="253">
        <f t="shared" ref="BT148" si="419">SUM(BT120:BT124)</f>
        <v>0</v>
      </c>
      <c r="BU148" s="301">
        <f t="shared" si="407"/>
        <v>0</v>
      </c>
      <c r="BV148" s="253">
        <f t="shared" si="407"/>
        <v>0</v>
      </c>
      <c r="BW148" s="253">
        <f>SUM(BW120:BW124)</f>
        <v>0</v>
      </c>
      <c r="BX148" s="253">
        <f>SUM(BX120:BX124)</f>
        <v>0</v>
      </c>
      <c r="BY148" s="303">
        <f t="shared" si="407"/>
        <v>0</v>
      </c>
      <c r="BZ148" s="301">
        <f t="shared" si="407"/>
        <v>0</v>
      </c>
      <c r="CA148" s="253">
        <f t="shared" si="407"/>
        <v>0</v>
      </c>
      <c r="CB148" s="253">
        <f t="shared" ref="CB148:CC148" si="420">SUM(CB120:CB124)</f>
        <v>0</v>
      </c>
      <c r="CC148" s="253">
        <f t="shared" si="420"/>
        <v>0</v>
      </c>
      <c r="CD148" s="254">
        <f t="shared" si="407"/>
        <v>0</v>
      </c>
      <c r="CE148" s="300">
        <f t="shared" ref="CE148" si="421">SUM(CE120:CE124)</f>
        <v>0</v>
      </c>
      <c r="CF148" s="255">
        <f t="shared" si="407"/>
        <v>0</v>
      </c>
      <c r="CG148" s="301">
        <f t="shared" ref="CG148:DZ148" si="422">SUM(CG120:CG124)</f>
        <v>0</v>
      </c>
      <c r="CH148" s="253">
        <f t="shared" si="422"/>
        <v>0</v>
      </c>
      <c r="CI148" s="256">
        <f t="shared" si="422"/>
        <v>0</v>
      </c>
      <c r="CJ148" s="253">
        <f t="shared" ref="CJ148:CQ148" si="423">SUM(CJ120:CJ124)</f>
        <v>0</v>
      </c>
      <c r="CK148" s="253">
        <f t="shared" si="423"/>
        <v>0</v>
      </c>
      <c r="CL148" s="253">
        <f t="shared" si="423"/>
        <v>0</v>
      </c>
      <c r="CM148" s="256">
        <f t="shared" si="423"/>
        <v>0</v>
      </c>
      <c r="CN148" s="253">
        <f t="shared" si="423"/>
        <v>0</v>
      </c>
      <c r="CO148" s="256">
        <f t="shared" si="423"/>
        <v>0</v>
      </c>
      <c r="CP148" s="253">
        <f t="shared" si="423"/>
        <v>0</v>
      </c>
      <c r="CQ148" s="254">
        <f t="shared" si="423"/>
        <v>0</v>
      </c>
      <c r="CR148" s="302">
        <f t="shared" si="422"/>
        <v>0</v>
      </c>
      <c r="CS148" s="253">
        <f t="shared" si="422"/>
        <v>0</v>
      </c>
      <c r="CT148" s="332">
        <f t="shared" si="422"/>
        <v>0</v>
      </c>
      <c r="CU148" s="369">
        <f t="shared" ref="CU148" si="424">SUM(CU120:CU124)</f>
        <v>0</v>
      </c>
      <c r="CV148" s="325">
        <f t="shared" si="422"/>
        <v>0</v>
      </c>
      <c r="CW148" s="326">
        <f t="shared" si="422"/>
        <v>0</v>
      </c>
      <c r="CX148" s="326">
        <f t="shared" ref="CX148:CY148" si="425">SUM(CX120:CX124)</f>
        <v>0</v>
      </c>
      <c r="CY148" s="326">
        <f t="shared" si="425"/>
        <v>0</v>
      </c>
      <c r="CZ148" s="326">
        <f>SUM(CZ120:CZ124)</f>
        <v>0</v>
      </c>
      <c r="DA148" s="327">
        <f t="shared" si="422"/>
        <v>0</v>
      </c>
      <c r="DB148" s="325">
        <f t="shared" si="422"/>
        <v>0</v>
      </c>
      <c r="DC148" s="397">
        <f t="shared" ref="DC148" si="426">SUM(DC120:DC124)</f>
        <v>0</v>
      </c>
      <c r="DD148" s="369">
        <f t="shared" si="422"/>
        <v>0</v>
      </c>
      <c r="DE148" s="397">
        <f t="shared" si="422"/>
        <v>0</v>
      </c>
      <c r="DF148" s="369">
        <f t="shared" si="422"/>
        <v>0</v>
      </c>
      <c r="DG148" s="397">
        <f t="shared" ref="DG148" si="427">SUM(DG120:DG124)</f>
        <v>0</v>
      </c>
      <c r="DH148" s="328">
        <f t="shared" si="422"/>
        <v>0</v>
      </c>
      <c r="DI148" s="324">
        <f t="shared" si="422"/>
        <v>0</v>
      </c>
      <c r="DJ148" s="325">
        <f t="shared" si="422"/>
        <v>0</v>
      </c>
      <c r="DK148" s="326">
        <f t="shared" si="422"/>
        <v>0</v>
      </c>
      <c r="DL148" s="326">
        <f t="shared" si="422"/>
        <v>0</v>
      </c>
      <c r="DM148" s="327">
        <f t="shared" si="422"/>
        <v>0</v>
      </c>
      <c r="DN148" s="325">
        <f t="shared" si="422"/>
        <v>0</v>
      </c>
      <c r="DO148" s="325">
        <f t="shared" si="422"/>
        <v>0</v>
      </c>
      <c r="DP148" s="325">
        <f t="shared" si="422"/>
        <v>0</v>
      </c>
      <c r="DQ148" s="328">
        <f t="shared" si="422"/>
        <v>0</v>
      </c>
      <c r="DR148" s="332">
        <f t="shared" si="422"/>
        <v>0</v>
      </c>
      <c r="DS148" s="325">
        <f t="shared" si="422"/>
        <v>0</v>
      </c>
      <c r="DT148" s="325">
        <f>SUM(DT120:DT124)</f>
        <v>0</v>
      </c>
      <c r="DU148" s="326">
        <f>SUM(DU120:DU124)</f>
        <v>0</v>
      </c>
      <c r="DV148" s="331">
        <f t="shared" si="422"/>
        <v>0</v>
      </c>
      <c r="DW148" s="326">
        <f t="shared" si="422"/>
        <v>1802</v>
      </c>
      <c r="DX148" s="326">
        <f t="shared" si="422"/>
        <v>2098</v>
      </c>
      <c r="DY148" s="326">
        <f t="shared" si="422"/>
        <v>1706</v>
      </c>
      <c r="DZ148" s="326">
        <f t="shared" si="422"/>
        <v>1499</v>
      </c>
      <c r="EA148" s="326">
        <f t="shared" ref="EA148:EH148" si="428">SUM(EA120:EA124)</f>
        <v>1831</v>
      </c>
      <c r="EB148" s="326">
        <f t="shared" si="428"/>
        <v>1100</v>
      </c>
      <c r="EC148" s="326">
        <f t="shared" si="428"/>
        <v>1029</v>
      </c>
      <c r="ED148" s="326">
        <f t="shared" si="428"/>
        <v>1280</v>
      </c>
      <c r="EE148" s="326">
        <f t="shared" si="428"/>
        <v>1926</v>
      </c>
      <c r="EF148" s="326">
        <f t="shared" si="428"/>
        <v>1398</v>
      </c>
      <c r="EG148" s="326">
        <f t="shared" si="428"/>
        <v>1921</v>
      </c>
      <c r="EH148" s="331">
        <f t="shared" si="428"/>
        <v>1532</v>
      </c>
      <c r="EI148" s="33"/>
    </row>
    <row r="149" spans="1:139" ht="13" thickTop="1" x14ac:dyDescent="0.25">
      <c r="A149" s="35"/>
      <c r="B149" s="35"/>
      <c r="C149" s="406"/>
      <c r="D149" s="406"/>
      <c r="E149" s="35"/>
      <c r="F149" s="35"/>
      <c r="G149" s="35"/>
      <c r="H149" s="35"/>
      <c r="I149" s="35"/>
      <c r="J149" s="35"/>
      <c r="K149" s="35"/>
      <c r="L149" s="35"/>
      <c r="M149" s="35"/>
      <c r="N149" s="35"/>
      <c r="O149" s="35"/>
      <c r="P149" s="35"/>
      <c r="Q149" s="35"/>
      <c r="R149" s="35"/>
      <c r="S149" s="35"/>
      <c r="T149" s="35"/>
      <c r="U149" s="35"/>
      <c r="V149" s="35"/>
      <c r="W149" s="35"/>
      <c r="X149" s="35"/>
      <c r="Y149" s="35"/>
      <c r="Z149" s="35"/>
      <c r="AA149" s="35"/>
      <c r="AB149" s="35"/>
      <c r="AC149" s="35"/>
      <c r="AD149" s="35"/>
      <c r="AE149" s="35"/>
      <c r="AF149" s="35"/>
      <c r="AG149" s="35"/>
      <c r="AH149" s="35"/>
      <c r="AI149" s="35"/>
      <c r="AJ149" s="35"/>
      <c r="AK149" s="35"/>
      <c r="AL149" s="35"/>
      <c r="AM149" s="35"/>
      <c r="AN149" s="35"/>
      <c r="AO149" s="35"/>
      <c r="AP149" s="35"/>
      <c r="AQ149" s="35"/>
      <c r="AR149" s="35"/>
      <c r="AS149" s="35"/>
      <c r="AT149" s="35"/>
      <c r="AU149" s="35"/>
      <c r="AV149" s="35"/>
      <c r="AW149" s="35"/>
      <c r="AX149" s="35"/>
      <c r="AY149" s="35"/>
      <c r="AZ149" s="35"/>
      <c r="BA149" s="35"/>
      <c r="BB149" s="35"/>
      <c r="BC149" s="35"/>
      <c r="BD149" s="35"/>
      <c r="BE149" s="35"/>
      <c r="BF149" s="35"/>
      <c r="BG149" s="35"/>
      <c r="BH149" s="35"/>
      <c r="BI149" s="35"/>
      <c r="BJ149" s="35"/>
      <c r="BK149" s="35"/>
      <c r="BL149" s="35"/>
      <c r="BM149" s="35"/>
      <c r="BN149" s="35"/>
      <c r="BO149" s="35"/>
      <c r="BP149" s="35"/>
      <c r="BQ149" s="35"/>
      <c r="BR149" s="35"/>
      <c r="BS149" s="35"/>
      <c r="BT149" s="35"/>
      <c r="BU149" s="35"/>
      <c r="BV149" s="35"/>
      <c r="BW149" s="35"/>
      <c r="BX149" s="35"/>
      <c r="BY149" s="35"/>
      <c r="BZ149" s="35"/>
      <c r="CA149" s="35"/>
      <c r="CB149" s="35"/>
      <c r="CC149" s="35"/>
      <c r="CD149" s="35"/>
      <c r="CE149" s="35"/>
      <c r="CF149" s="35"/>
      <c r="CG149" s="35"/>
      <c r="CH149" s="35"/>
      <c r="CI149" s="35"/>
      <c r="CJ149" s="35"/>
      <c r="CK149" s="35"/>
      <c r="CL149" s="35"/>
      <c r="CM149" s="35"/>
      <c r="CN149" s="35"/>
      <c r="CO149" s="35"/>
      <c r="CP149" s="35"/>
      <c r="CQ149" s="35"/>
      <c r="CR149" s="35"/>
      <c r="CS149" s="35"/>
      <c r="CT149" s="35"/>
      <c r="CU149" s="144"/>
      <c r="CV149" s="35"/>
      <c r="CW149" s="35"/>
      <c r="CX149" s="35"/>
      <c r="CY149" s="35"/>
      <c r="CZ149" s="35"/>
      <c r="DA149" s="35"/>
      <c r="DB149" s="35"/>
      <c r="DC149" s="35"/>
      <c r="DD149" s="144"/>
      <c r="DE149" s="144"/>
      <c r="DF149" s="35"/>
      <c r="DG149" s="35"/>
      <c r="DH149" s="35"/>
      <c r="DI149" s="35"/>
      <c r="DJ149" s="35"/>
      <c r="DK149" s="35"/>
      <c r="DL149" s="35"/>
      <c r="DM149" s="35"/>
      <c r="DN149" s="35"/>
      <c r="DO149" s="35"/>
      <c r="DP149" s="35"/>
      <c r="DQ149" s="35"/>
      <c r="DR149" s="35"/>
      <c r="DS149" s="35"/>
      <c r="DT149" s="35"/>
      <c r="DU149" s="35"/>
      <c r="DV149" s="35"/>
      <c r="DW149" s="35"/>
      <c r="DX149" s="35"/>
      <c r="DY149" s="35"/>
      <c r="DZ149" s="35"/>
      <c r="EA149" s="35"/>
      <c r="EB149" s="35"/>
      <c r="EC149" s="35"/>
      <c r="ED149" s="35"/>
      <c r="EE149" s="35"/>
      <c r="EF149" s="35"/>
      <c r="EG149" s="35"/>
      <c r="EH149" s="35"/>
    </row>
    <row r="150" spans="1:139" x14ac:dyDescent="0.25">
      <c r="CU150" s="45"/>
      <c r="DD150" s="45"/>
      <c r="DE150" s="45"/>
    </row>
    <row r="151" spans="1:139" x14ac:dyDescent="0.25">
      <c r="CU151" s="45"/>
      <c r="DD151" s="45"/>
      <c r="DE151" s="45"/>
    </row>
    <row r="152" spans="1:139" x14ac:dyDescent="0.25">
      <c r="CU152" s="45"/>
      <c r="DD152" s="45"/>
      <c r="DE152" s="45"/>
    </row>
    <row r="153" spans="1:139" x14ac:dyDescent="0.25">
      <c r="CU153" s="45"/>
      <c r="DD153" s="45"/>
      <c r="DE153" s="45"/>
    </row>
    <row r="154" spans="1:139" x14ac:dyDescent="0.25">
      <c r="CU154" s="45"/>
      <c r="DD154" s="45"/>
      <c r="DE154" s="45"/>
    </row>
    <row r="155" spans="1:139" x14ac:dyDescent="0.25">
      <c r="CU155" s="45"/>
      <c r="DD155" s="45"/>
      <c r="DE155" s="45"/>
    </row>
    <row r="156" spans="1:139" x14ac:dyDescent="0.25">
      <c r="CU156" s="45"/>
      <c r="DD156" s="45"/>
      <c r="DE156" s="45"/>
    </row>
    <row r="157" spans="1:139" x14ac:dyDescent="0.25">
      <c r="CU157" s="45"/>
      <c r="DD157" s="45"/>
      <c r="DE157" s="45"/>
    </row>
    <row r="158" spans="1:139" x14ac:dyDescent="0.25">
      <c r="CU158" s="45"/>
      <c r="DD158" s="45"/>
      <c r="DE158" s="45"/>
    </row>
    <row r="159" spans="1:139" x14ac:dyDescent="0.25">
      <c r="CU159" s="45"/>
      <c r="DD159" s="45"/>
      <c r="DE159" s="45"/>
    </row>
    <row r="160" spans="1:139" x14ac:dyDescent="0.25">
      <c r="CU160" s="45"/>
      <c r="DD160" s="45"/>
      <c r="DE160" s="45"/>
    </row>
    <row r="161" spans="99:109" x14ac:dyDescent="0.25">
      <c r="CU161" s="45"/>
      <c r="DD161" s="45"/>
      <c r="DE161" s="45"/>
    </row>
    <row r="162" spans="99:109" x14ac:dyDescent="0.25">
      <c r="CU162" s="45"/>
      <c r="DD162" s="45"/>
      <c r="DE162" s="45"/>
    </row>
    <row r="163" spans="99:109" x14ac:dyDescent="0.25">
      <c r="CU163" s="45"/>
      <c r="DD163" s="45"/>
      <c r="DE163" s="45"/>
    </row>
    <row r="164" spans="99:109" x14ac:dyDescent="0.25">
      <c r="CU164" s="45"/>
      <c r="DD164" s="45"/>
      <c r="DE164" s="45"/>
    </row>
    <row r="165" spans="99:109" x14ac:dyDescent="0.25">
      <c r="CU165" s="45"/>
      <c r="DD165" s="45"/>
      <c r="DE165" s="45"/>
    </row>
    <row r="166" spans="99:109" x14ac:dyDescent="0.25">
      <c r="CU166" s="45"/>
      <c r="DD166" s="45"/>
      <c r="DE166" s="45"/>
    </row>
    <row r="167" spans="99:109" x14ac:dyDescent="0.25">
      <c r="CU167" s="45"/>
      <c r="DD167" s="45"/>
      <c r="DE167" s="45"/>
    </row>
    <row r="168" spans="99:109" x14ac:dyDescent="0.25">
      <c r="CU168" s="45"/>
      <c r="DD168" s="45"/>
      <c r="DE168" s="45"/>
    </row>
    <row r="169" spans="99:109" x14ac:dyDescent="0.25">
      <c r="CU169" s="45"/>
      <c r="DD169" s="45"/>
      <c r="DE169" s="45"/>
    </row>
    <row r="170" spans="99:109" x14ac:dyDescent="0.25">
      <c r="CU170" s="45"/>
      <c r="DD170" s="45"/>
      <c r="DE170" s="45"/>
    </row>
    <row r="171" spans="99:109" x14ac:dyDescent="0.25">
      <c r="CU171" s="45"/>
      <c r="DD171" s="45"/>
      <c r="DE171" s="45"/>
    </row>
    <row r="172" spans="99:109" x14ac:dyDescent="0.25">
      <c r="CU172" s="45"/>
      <c r="DD172" s="45"/>
      <c r="DE172" s="45"/>
    </row>
    <row r="173" spans="99:109" x14ac:dyDescent="0.25">
      <c r="CU173" s="45"/>
      <c r="DD173" s="45"/>
      <c r="DE173" s="45"/>
    </row>
    <row r="174" spans="99:109" x14ac:dyDescent="0.25">
      <c r="CU174" s="45"/>
      <c r="DD174" s="45"/>
      <c r="DE174" s="45"/>
    </row>
    <row r="175" spans="99:109" x14ac:dyDescent="0.25">
      <c r="CU175" s="45"/>
      <c r="DD175" s="45"/>
      <c r="DE175" s="45"/>
    </row>
    <row r="176" spans="99:109" x14ac:dyDescent="0.25">
      <c r="CU176" s="45"/>
      <c r="DD176" s="45"/>
      <c r="DE176" s="45"/>
    </row>
    <row r="177" spans="99:109" x14ac:dyDescent="0.25">
      <c r="CU177" s="45"/>
      <c r="DD177" s="45"/>
      <c r="DE177" s="45"/>
    </row>
    <row r="178" spans="99:109" x14ac:dyDescent="0.25">
      <c r="CU178" s="45"/>
      <c r="DD178" s="45"/>
      <c r="DE178" s="45"/>
    </row>
    <row r="179" spans="99:109" x14ac:dyDescent="0.25">
      <c r="CU179" s="45"/>
      <c r="DD179" s="45"/>
      <c r="DE179" s="45"/>
    </row>
    <row r="180" spans="99:109" x14ac:dyDescent="0.25">
      <c r="CU180" s="45"/>
      <c r="DD180" s="45"/>
      <c r="DE180" s="45"/>
    </row>
    <row r="181" spans="99:109" x14ac:dyDescent="0.25">
      <c r="CU181" s="45"/>
      <c r="DD181" s="45"/>
      <c r="DE181" s="45"/>
    </row>
    <row r="182" spans="99:109" x14ac:dyDescent="0.25">
      <c r="CU182" s="45"/>
      <c r="DD182" s="45"/>
      <c r="DE182" s="45"/>
    </row>
    <row r="183" spans="99:109" x14ac:dyDescent="0.25">
      <c r="CU183" s="45"/>
      <c r="DD183" s="45"/>
      <c r="DE183" s="45"/>
    </row>
    <row r="184" spans="99:109" x14ac:dyDescent="0.25">
      <c r="CU184" s="45"/>
      <c r="DD184" s="45"/>
      <c r="DE184" s="45"/>
    </row>
    <row r="185" spans="99:109" x14ac:dyDescent="0.25">
      <c r="CU185" s="45"/>
      <c r="DD185" s="45"/>
      <c r="DE185" s="45"/>
    </row>
    <row r="186" spans="99:109" x14ac:dyDescent="0.25">
      <c r="CU186" s="45"/>
      <c r="DD186" s="45"/>
      <c r="DE186" s="45"/>
    </row>
    <row r="187" spans="99:109" x14ac:dyDescent="0.25">
      <c r="CU187" s="45"/>
      <c r="DD187" s="45"/>
      <c r="DE187" s="45"/>
    </row>
    <row r="188" spans="99:109" x14ac:dyDescent="0.25">
      <c r="CU188" s="45"/>
      <c r="DD188" s="45"/>
      <c r="DE188" s="45"/>
    </row>
    <row r="189" spans="99:109" x14ac:dyDescent="0.25">
      <c r="CU189" s="45"/>
      <c r="DD189" s="45"/>
      <c r="DE189" s="45"/>
    </row>
    <row r="190" spans="99:109" x14ac:dyDescent="0.25">
      <c r="CU190" s="45"/>
      <c r="DD190" s="45"/>
      <c r="DE190" s="45"/>
    </row>
    <row r="191" spans="99:109" x14ac:dyDescent="0.25">
      <c r="CU191" s="45"/>
      <c r="DD191" s="45"/>
      <c r="DE191" s="45"/>
    </row>
    <row r="192" spans="99:109" x14ac:dyDescent="0.25">
      <c r="CU192" s="45"/>
      <c r="DD192" s="45"/>
      <c r="DE192" s="45"/>
    </row>
    <row r="193" spans="99:109" x14ac:dyDescent="0.25">
      <c r="CU193" s="45"/>
      <c r="DD193" s="45"/>
      <c r="DE193" s="45"/>
    </row>
    <row r="194" spans="99:109" x14ac:dyDescent="0.25">
      <c r="CU194" s="45"/>
      <c r="DD194" s="45"/>
      <c r="DE194" s="45"/>
    </row>
    <row r="195" spans="99:109" x14ac:dyDescent="0.25">
      <c r="CU195" s="45"/>
      <c r="DD195" s="45"/>
      <c r="DE195" s="45"/>
    </row>
    <row r="196" spans="99:109" x14ac:dyDescent="0.25">
      <c r="CU196" s="45"/>
      <c r="DD196" s="45"/>
      <c r="DE196" s="45"/>
    </row>
    <row r="197" spans="99:109" x14ac:dyDescent="0.25">
      <c r="CU197" s="45"/>
      <c r="DD197" s="45"/>
      <c r="DE197" s="45"/>
    </row>
    <row r="198" spans="99:109" x14ac:dyDescent="0.25">
      <c r="CU198" s="45"/>
      <c r="DD198" s="45"/>
      <c r="DE198" s="45"/>
    </row>
    <row r="199" spans="99:109" x14ac:dyDescent="0.25">
      <c r="CU199" s="45"/>
      <c r="DD199" s="45"/>
      <c r="DE199" s="45"/>
    </row>
    <row r="200" spans="99:109" x14ac:dyDescent="0.25">
      <c r="CU200" s="45"/>
      <c r="DD200" s="45"/>
      <c r="DE200" s="45"/>
    </row>
    <row r="201" spans="99:109" x14ac:dyDescent="0.25">
      <c r="CU201" s="45"/>
      <c r="DD201" s="45"/>
      <c r="DE201" s="45"/>
    </row>
    <row r="202" spans="99:109" x14ac:dyDescent="0.25">
      <c r="CU202" s="45"/>
      <c r="DD202" s="45"/>
      <c r="DE202" s="45"/>
    </row>
    <row r="203" spans="99:109" x14ac:dyDescent="0.25">
      <c r="CU203" s="45"/>
    </row>
    <row r="204" spans="99:109" x14ac:dyDescent="0.25">
      <c r="CU204" s="45"/>
    </row>
    <row r="205" spans="99:109" x14ac:dyDescent="0.25">
      <c r="CU205" s="45"/>
    </row>
    <row r="206" spans="99:109" x14ac:dyDescent="0.25">
      <c r="CU206" s="45"/>
    </row>
    <row r="207" spans="99:109" x14ac:dyDescent="0.25">
      <c r="CU207" s="45"/>
    </row>
    <row r="208" spans="99:109" x14ac:dyDescent="0.25">
      <c r="CU208" s="45"/>
    </row>
    <row r="209" spans="99:99" x14ac:dyDescent="0.25">
      <c r="CU209" s="45"/>
    </row>
    <row r="210" spans="99:99" x14ac:dyDescent="0.25">
      <c r="CU210" s="45"/>
    </row>
    <row r="211" spans="99:99" x14ac:dyDescent="0.25">
      <c r="CU211" s="45"/>
    </row>
    <row r="212" spans="99:99" x14ac:dyDescent="0.25">
      <c r="CU212" s="45"/>
    </row>
    <row r="213" spans="99:99" x14ac:dyDescent="0.25">
      <c r="CU213" s="45"/>
    </row>
    <row r="214" spans="99:99" x14ac:dyDescent="0.25">
      <c r="CU214" s="45"/>
    </row>
    <row r="215" spans="99:99" x14ac:dyDescent="0.25">
      <c r="CU215" s="45"/>
    </row>
    <row r="216" spans="99:99" x14ac:dyDescent="0.25">
      <c r="CU216" s="45"/>
    </row>
    <row r="217" spans="99:99" x14ac:dyDescent="0.25">
      <c r="CU217" s="45"/>
    </row>
    <row r="218" spans="99:99" x14ac:dyDescent="0.25">
      <c r="CU218" s="45"/>
    </row>
    <row r="219" spans="99:99" x14ac:dyDescent="0.25">
      <c r="CU219" s="45"/>
    </row>
    <row r="220" spans="99:99" x14ac:dyDescent="0.25">
      <c r="CU220" s="45"/>
    </row>
    <row r="221" spans="99:99" x14ac:dyDescent="0.25">
      <c r="CU221" s="45"/>
    </row>
    <row r="222" spans="99:99" x14ac:dyDescent="0.25">
      <c r="CU222" s="45"/>
    </row>
    <row r="223" spans="99:99" x14ac:dyDescent="0.25">
      <c r="CU223" s="45"/>
    </row>
    <row r="224" spans="99:99" x14ac:dyDescent="0.25">
      <c r="CU224" s="45"/>
    </row>
    <row r="225" spans="99:99" x14ac:dyDescent="0.25">
      <c r="CU225" s="45"/>
    </row>
    <row r="226" spans="99:99" x14ac:dyDescent="0.25">
      <c r="CU226" s="45"/>
    </row>
    <row r="227" spans="99:99" x14ac:dyDescent="0.25">
      <c r="CU227" s="45"/>
    </row>
    <row r="228" spans="99:99" x14ac:dyDescent="0.25">
      <c r="CU228" s="45"/>
    </row>
    <row r="229" spans="99:99" x14ac:dyDescent="0.25">
      <c r="CU229" s="45"/>
    </row>
    <row r="230" spans="99:99" x14ac:dyDescent="0.25">
      <c r="CU230" s="45"/>
    </row>
    <row r="231" spans="99:99" x14ac:dyDescent="0.25">
      <c r="CU231" s="45"/>
    </row>
    <row r="232" spans="99:99" x14ac:dyDescent="0.25">
      <c r="CU232" s="45"/>
    </row>
    <row r="233" spans="99:99" x14ac:dyDescent="0.25">
      <c r="CU233" s="45"/>
    </row>
    <row r="234" spans="99:99" x14ac:dyDescent="0.25">
      <c r="CU234" s="45"/>
    </row>
    <row r="235" spans="99:99" x14ac:dyDescent="0.25">
      <c r="CU235" s="45"/>
    </row>
    <row r="236" spans="99:99" x14ac:dyDescent="0.25">
      <c r="CU236" s="45"/>
    </row>
    <row r="237" spans="99:99" x14ac:dyDescent="0.25">
      <c r="CU237" s="45"/>
    </row>
    <row r="238" spans="99:99" x14ac:dyDescent="0.25">
      <c r="CU238" s="45"/>
    </row>
    <row r="239" spans="99:99" x14ac:dyDescent="0.25">
      <c r="CU239" s="45"/>
    </row>
    <row r="240" spans="99:99" x14ac:dyDescent="0.25">
      <c r="CU240" s="45"/>
    </row>
    <row r="241" spans="99:99" x14ac:dyDescent="0.25">
      <c r="CU241" s="45"/>
    </row>
    <row r="242" spans="99:99" x14ac:dyDescent="0.25">
      <c r="CU242" s="45"/>
    </row>
    <row r="243" spans="99:99" x14ac:dyDescent="0.25">
      <c r="CU243" s="45"/>
    </row>
    <row r="244" spans="99:99" x14ac:dyDescent="0.25">
      <c r="CU244" s="45"/>
    </row>
    <row r="245" spans="99:99" x14ac:dyDescent="0.25">
      <c r="CU245" s="45"/>
    </row>
    <row r="246" spans="99:99" x14ac:dyDescent="0.25">
      <c r="CU246" s="45"/>
    </row>
    <row r="247" spans="99:99" x14ac:dyDescent="0.25">
      <c r="CU247" s="45"/>
    </row>
    <row r="248" spans="99:99" x14ac:dyDescent="0.25">
      <c r="CU248" s="45"/>
    </row>
    <row r="249" spans="99:99" x14ac:dyDescent="0.25">
      <c r="CU249" s="45"/>
    </row>
    <row r="250" spans="99:99" x14ac:dyDescent="0.25">
      <c r="CU250" s="45"/>
    </row>
    <row r="251" spans="99:99" x14ac:dyDescent="0.25">
      <c r="CU251" s="45"/>
    </row>
    <row r="252" spans="99:99" x14ac:dyDescent="0.25">
      <c r="CU252" s="45"/>
    </row>
    <row r="253" spans="99:99" x14ac:dyDescent="0.25">
      <c r="CU253" s="45"/>
    </row>
    <row r="254" spans="99:99" x14ac:dyDescent="0.25">
      <c r="CU254" s="45"/>
    </row>
    <row r="255" spans="99:99" x14ac:dyDescent="0.25">
      <c r="CU255" s="45"/>
    </row>
    <row r="256" spans="99:99" x14ac:dyDescent="0.25">
      <c r="CU256" s="45"/>
    </row>
    <row r="257" spans="99:99" x14ac:dyDescent="0.25">
      <c r="CU257" s="45"/>
    </row>
    <row r="258" spans="99:99" x14ac:dyDescent="0.25">
      <c r="CU258" s="45"/>
    </row>
    <row r="259" spans="99:99" x14ac:dyDescent="0.25">
      <c r="CU259" s="45"/>
    </row>
    <row r="260" spans="99:99" x14ac:dyDescent="0.25">
      <c r="CU260" s="45"/>
    </row>
    <row r="261" spans="99:99" x14ac:dyDescent="0.25">
      <c r="CU261" s="45"/>
    </row>
    <row r="262" spans="99:99" x14ac:dyDescent="0.25">
      <c r="CU262" s="45"/>
    </row>
    <row r="263" spans="99:99" x14ac:dyDescent="0.25">
      <c r="CU263" s="45"/>
    </row>
    <row r="264" spans="99:99" x14ac:dyDescent="0.25">
      <c r="CU264" s="45"/>
    </row>
    <row r="265" spans="99:99" x14ac:dyDescent="0.25">
      <c r="CU265" s="45"/>
    </row>
    <row r="266" spans="99:99" x14ac:dyDescent="0.25">
      <c r="CU266" s="45"/>
    </row>
    <row r="267" spans="99:99" x14ac:dyDescent="0.25">
      <c r="CU267" s="45"/>
    </row>
    <row r="268" spans="99:99" x14ac:dyDescent="0.25">
      <c r="CU268" s="45"/>
    </row>
    <row r="269" spans="99:99" x14ac:dyDescent="0.25">
      <c r="CU269" s="45"/>
    </row>
    <row r="270" spans="99:99" x14ac:dyDescent="0.25">
      <c r="CU270" s="45"/>
    </row>
    <row r="271" spans="99:99" x14ac:dyDescent="0.25">
      <c r="CU271" s="45"/>
    </row>
    <row r="272" spans="99:99" x14ac:dyDescent="0.25">
      <c r="CU272" s="45"/>
    </row>
    <row r="273" spans="99:99" x14ac:dyDescent="0.25">
      <c r="CU273" s="45"/>
    </row>
    <row r="274" spans="99:99" x14ac:dyDescent="0.25">
      <c r="CU274" s="45"/>
    </row>
    <row r="275" spans="99:99" x14ac:dyDescent="0.25">
      <c r="CU275" s="45"/>
    </row>
    <row r="276" spans="99:99" x14ac:dyDescent="0.25">
      <c r="CU276" s="45"/>
    </row>
    <row r="277" spans="99:99" x14ac:dyDescent="0.25">
      <c r="CU277" s="45"/>
    </row>
    <row r="278" spans="99:99" x14ac:dyDescent="0.25">
      <c r="CU278" s="45"/>
    </row>
    <row r="279" spans="99:99" x14ac:dyDescent="0.25">
      <c r="CU279" s="45"/>
    </row>
    <row r="280" spans="99:99" x14ac:dyDescent="0.25">
      <c r="CU280" s="45"/>
    </row>
    <row r="281" spans="99:99" x14ac:dyDescent="0.25">
      <c r="CU281" s="45"/>
    </row>
    <row r="282" spans="99:99" x14ac:dyDescent="0.25">
      <c r="CU282" s="45"/>
    </row>
    <row r="283" spans="99:99" x14ac:dyDescent="0.25">
      <c r="CU283" s="45"/>
    </row>
    <row r="284" spans="99:99" x14ac:dyDescent="0.25">
      <c r="CU284" s="45"/>
    </row>
    <row r="285" spans="99:99" x14ac:dyDescent="0.25">
      <c r="CU285" s="45"/>
    </row>
    <row r="286" spans="99:99" x14ac:dyDescent="0.25">
      <c r="CU286" s="45"/>
    </row>
    <row r="287" spans="99:99" x14ac:dyDescent="0.25">
      <c r="CU287" s="45"/>
    </row>
    <row r="288" spans="99:99" x14ac:dyDescent="0.25">
      <c r="CU288" s="45"/>
    </row>
    <row r="289" spans="99:99" x14ac:dyDescent="0.25">
      <c r="CU289" s="45"/>
    </row>
    <row r="290" spans="99:99" x14ac:dyDescent="0.25">
      <c r="CU290" s="45"/>
    </row>
    <row r="291" spans="99:99" x14ac:dyDescent="0.25">
      <c r="CU291" s="45"/>
    </row>
    <row r="292" spans="99:99" x14ac:dyDescent="0.25">
      <c r="CU292" s="45"/>
    </row>
    <row r="293" spans="99:99" x14ac:dyDescent="0.25">
      <c r="CU293" s="45"/>
    </row>
    <row r="294" spans="99:99" x14ac:dyDescent="0.25">
      <c r="CU294" s="45"/>
    </row>
    <row r="295" spans="99:99" x14ac:dyDescent="0.25">
      <c r="CU295" s="45"/>
    </row>
    <row r="296" spans="99:99" x14ac:dyDescent="0.25">
      <c r="CU296" s="45"/>
    </row>
    <row r="297" spans="99:99" x14ac:dyDescent="0.25">
      <c r="CU297" s="45"/>
    </row>
    <row r="298" spans="99:99" x14ac:dyDescent="0.25">
      <c r="CU298" s="45"/>
    </row>
    <row r="299" spans="99:99" x14ac:dyDescent="0.25">
      <c r="CU299" s="45"/>
    </row>
    <row r="300" spans="99:99" x14ac:dyDescent="0.25">
      <c r="CU300" s="45"/>
    </row>
    <row r="301" spans="99:99" x14ac:dyDescent="0.25">
      <c r="CU301" s="45"/>
    </row>
    <row r="302" spans="99:99" x14ac:dyDescent="0.25">
      <c r="CU302" s="45"/>
    </row>
    <row r="303" spans="99:99" x14ac:dyDescent="0.25">
      <c r="CU303" s="45"/>
    </row>
    <row r="304" spans="99:99" x14ac:dyDescent="0.25">
      <c r="CU304" s="45"/>
    </row>
    <row r="305" spans="99:99" x14ac:dyDescent="0.25">
      <c r="CU305" s="45"/>
    </row>
    <row r="306" spans="99:99" x14ac:dyDescent="0.25">
      <c r="CU306" s="45"/>
    </row>
    <row r="307" spans="99:99" x14ac:dyDescent="0.25">
      <c r="CU307" s="45"/>
    </row>
    <row r="308" spans="99:99" x14ac:dyDescent="0.25">
      <c r="CU308" s="45"/>
    </row>
    <row r="309" spans="99:99" x14ac:dyDescent="0.25">
      <c r="CU309" s="45"/>
    </row>
    <row r="310" spans="99:99" x14ac:dyDescent="0.25">
      <c r="CU310" s="45"/>
    </row>
    <row r="311" spans="99:99" x14ac:dyDescent="0.25">
      <c r="CU311" s="45"/>
    </row>
    <row r="312" spans="99:99" x14ac:dyDescent="0.25">
      <c r="CU312" s="45"/>
    </row>
    <row r="313" spans="99:99" x14ac:dyDescent="0.25">
      <c r="CU313" s="45"/>
    </row>
    <row r="314" spans="99:99" x14ac:dyDescent="0.25">
      <c r="CU314" s="45"/>
    </row>
    <row r="315" spans="99:99" x14ac:dyDescent="0.25">
      <c r="CU315" s="45"/>
    </row>
    <row r="316" spans="99:99" x14ac:dyDescent="0.25">
      <c r="CU316" s="45"/>
    </row>
    <row r="317" spans="99:99" x14ac:dyDescent="0.25">
      <c r="CU317" s="45"/>
    </row>
    <row r="318" spans="99:99" x14ac:dyDescent="0.25">
      <c r="CU318" s="45"/>
    </row>
    <row r="319" spans="99:99" x14ac:dyDescent="0.25">
      <c r="CU319" s="45"/>
    </row>
    <row r="320" spans="99:99" x14ac:dyDescent="0.25">
      <c r="CU320" s="45"/>
    </row>
    <row r="321" spans="99:99" x14ac:dyDescent="0.25">
      <c r="CU321" s="45"/>
    </row>
    <row r="322" spans="99:99" x14ac:dyDescent="0.25">
      <c r="CU322" s="45"/>
    </row>
    <row r="323" spans="99:99" x14ac:dyDescent="0.25">
      <c r="CU323" s="45"/>
    </row>
    <row r="324" spans="99:99" x14ac:dyDescent="0.25">
      <c r="CU324" s="45"/>
    </row>
    <row r="325" spans="99:99" x14ac:dyDescent="0.25">
      <c r="CU325" s="45"/>
    </row>
    <row r="326" spans="99:99" x14ac:dyDescent="0.25">
      <c r="CU326" s="45"/>
    </row>
    <row r="327" spans="99:99" x14ac:dyDescent="0.25">
      <c r="CU327" s="45"/>
    </row>
    <row r="328" spans="99:99" x14ac:dyDescent="0.25">
      <c r="CU328" s="45"/>
    </row>
    <row r="329" spans="99:99" x14ac:dyDescent="0.25">
      <c r="CU329" s="45"/>
    </row>
    <row r="330" spans="99:99" x14ac:dyDescent="0.25">
      <c r="CU330" s="45"/>
    </row>
    <row r="331" spans="99:99" x14ac:dyDescent="0.25">
      <c r="CU331" s="45"/>
    </row>
    <row r="332" spans="99:99" x14ac:dyDescent="0.25">
      <c r="CU332" s="45"/>
    </row>
    <row r="333" spans="99:99" x14ac:dyDescent="0.25">
      <c r="CU333" s="45"/>
    </row>
    <row r="334" spans="99:99" x14ac:dyDescent="0.25">
      <c r="CU334" s="45"/>
    </row>
    <row r="335" spans="99:99" x14ac:dyDescent="0.25">
      <c r="CU335" s="45"/>
    </row>
    <row r="336" spans="99:99" x14ac:dyDescent="0.25">
      <c r="CU336" s="45"/>
    </row>
    <row r="337" spans="99:99" x14ac:dyDescent="0.25">
      <c r="CU337" s="45"/>
    </row>
    <row r="338" spans="99:99" x14ac:dyDescent="0.25">
      <c r="CU338" s="45"/>
    </row>
    <row r="339" spans="99:99" x14ac:dyDescent="0.25">
      <c r="CU339" s="45"/>
    </row>
    <row r="340" spans="99:99" x14ac:dyDescent="0.25">
      <c r="CU340" s="45"/>
    </row>
    <row r="341" spans="99:99" x14ac:dyDescent="0.25">
      <c r="CU341" s="45"/>
    </row>
    <row r="342" spans="99:99" x14ac:dyDescent="0.25">
      <c r="CU342" s="45"/>
    </row>
    <row r="343" spans="99:99" x14ac:dyDescent="0.25">
      <c r="CU343" s="45"/>
    </row>
    <row r="344" spans="99:99" x14ac:dyDescent="0.25">
      <c r="CU344" s="45"/>
    </row>
    <row r="345" spans="99:99" x14ac:dyDescent="0.25">
      <c r="CU345" s="45"/>
    </row>
    <row r="346" spans="99:99" x14ac:dyDescent="0.25">
      <c r="CU346" s="45"/>
    </row>
    <row r="347" spans="99:99" x14ac:dyDescent="0.25">
      <c r="CU347" s="45"/>
    </row>
    <row r="348" spans="99:99" x14ac:dyDescent="0.25">
      <c r="CU348" s="45"/>
    </row>
    <row r="349" spans="99:99" x14ac:dyDescent="0.25">
      <c r="CU349" s="45"/>
    </row>
    <row r="350" spans="99:99" x14ac:dyDescent="0.25">
      <c r="CU350" s="45"/>
    </row>
    <row r="351" spans="99:99" x14ac:dyDescent="0.25">
      <c r="CU351" s="45"/>
    </row>
    <row r="352" spans="99:99" x14ac:dyDescent="0.25">
      <c r="CU352" s="45"/>
    </row>
    <row r="353" spans="99:99" x14ac:dyDescent="0.25">
      <c r="CU353" s="45"/>
    </row>
    <row r="354" spans="99:99" x14ac:dyDescent="0.25">
      <c r="CU354" s="45"/>
    </row>
    <row r="355" spans="99:99" x14ac:dyDescent="0.25">
      <c r="CU355" s="45"/>
    </row>
    <row r="356" spans="99:99" x14ac:dyDescent="0.25">
      <c r="CU356" s="45"/>
    </row>
    <row r="357" spans="99:99" x14ac:dyDescent="0.25">
      <c r="CU357" s="45"/>
    </row>
    <row r="358" spans="99:99" x14ac:dyDescent="0.25">
      <c r="CU358" s="45"/>
    </row>
    <row r="359" spans="99:99" x14ac:dyDescent="0.25">
      <c r="CU359" s="45"/>
    </row>
    <row r="360" spans="99:99" x14ac:dyDescent="0.25">
      <c r="CU360" s="45"/>
    </row>
    <row r="361" spans="99:99" x14ac:dyDescent="0.25">
      <c r="CU361" s="45"/>
    </row>
    <row r="362" spans="99:99" x14ac:dyDescent="0.25">
      <c r="CU362" s="45"/>
    </row>
    <row r="363" spans="99:99" x14ac:dyDescent="0.25">
      <c r="CU363" s="45"/>
    </row>
    <row r="364" spans="99:99" x14ac:dyDescent="0.25">
      <c r="CU364" s="45"/>
    </row>
    <row r="365" spans="99:99" x14ac:dyDescent="0.25">
      <c r="CU365" s="45"/>
    </row>
    <row r="366" spans="99:99" x14ac:dyDescent="0.25">
      <c r="CU366" s="45"/>
    </row>
    <row r="367" spans="99:99" x14ac:dyDescent="0.25">
      <c r="CU367" s="45"/>
    </row>
    <row r="368" spans="99:99" x14ac:dyDescent="0.25">
      <c r="CU368" s="45"/>
    </row>
    <row r="369" spans="99:99" x14ac:dyDescent="0.25">
      <c r="CU369" s="45"/>
    </row>
    <row r="370" spans="99:99" x14ac:dyDescent="0.25">
      <c r="CU370" s="45"/>
    </row>
    <row r="371" spans="99:99" x14ac:dyDescent="0.25">
      <c r="CU371" s="45"/>
    </row>
    <row r="372" spans="99:99" x14ac:dyDescent="0.25">
      <c r="CU372" s="45"/>
    </row>
    <row r="373" spans="99:99" x14ac:dyDescent="0.25">
      <c r="CU373" s="45"/>
    </row>
    <row r="374" spans="99:99" x14ac:dyDescent="0.25">
      <c r="CU374" s="45"/>
    </row>
    <row r="375" spans="99:99" x14ac:dyDescent="0.25">
      <c r="CU375" s="45"/>
    </row>
    <row r="376" spans="99:99" x14ac:dyDescent="0.25">
      <c r="CU376" s="45"/>
    </row>
    <row r="377" spans="99:99" x14ac:dyDescent="0.25">
      <c r="CU377" s="45"/>
    </row>
    <row r="378" spans="99:99" x14ac:dyDescent="0.25">
      <c r="CU378" s="45"/>
    </row>
    <row r="379" spans="99:99" x14ac:dyDescent="0.25">
      <c r="CU379" s="45"/>
    </row>
    <row r="380" spans="99:99" x14ac:dyDescent="0.25">
      <c r="CU380" s="45"/>
    </row>
    <row r="381" spans="99:99" x14ac:dyDescent="0.25">
      <c r="CU381" s="45"/>
    </row>
    <row r="382" spans="99:99" x14ac:dyDescent="0.25">
      <c r="CU382" s="45"/>
    </row>
    <row r="383" spans="99:99" x14ac:dyDescent="0.25">
      <c r="CU383" s="45"/>
    </row>
    <row r="384" spans="99:99" x14ac:dyDescent="0.25">
      <c r="CU384" s="45"/>
    </row>
    <row r="385" spans="99:99" x14ac:dyDescent="0.25">
      <c r="CU385" s="45"/>
    </row>
    <row r="386" spans="99:99" x14ac:dyDescent="0.25">
      <c r="CU386" s="45"/>
    </row>
    <row r="387" spans="99:99" x14ac:dyDescent="0.25">
      <c r="CU387" s="45"/>
    </row>
    <row r="388" spans="99:99" x14ac:dyDescent="0.25">
      <c r="CU388" s="45"/>
    </row>
    <row r="389" spans="99:99" x14ac:dyDescent="0.25">
      <c r="CU389" s="45"/>
    </row>
    <row r="390" spans="99:99" x14ac:dyDescent="0.25">
      <c r="CU390" s="45"/>
    </row>
    <row r="391" spans="99:99" x14ac:dyDescent="0.25">
      <c r="CU391" s="45"/>
    </row>
    <row r="392" spans="99:99" x14ac:dyDescent="0.25">
      <c r="CU392" s="45"/>
    </row>
    <row r="393" spans="99:99" x14ac:dyDescent="0.25">
      <c r="CU393" s="45"/>
    </row>
    <row r="394" spans="99:99" x14ac:dyDescent="0.25">
      <c r="CU394" s="45"/>
    </row>
    <row r="395" spans="99:99" x14ac:dyDescent="0.25">
      <c r="CU395" s="45"/>
    </row>
    <row r="396" spans="99:99" x14ac:dyDescent="0.25">
      <c r="CU396" s="45"/>
    </row>
    <row r="397" spans="99:99" x14ac:dyDescent="0.25">
      <c r="CU397" s="45"/>
    </row>
    <row r="398" spans="99:99" x14ac:dyDescent="0.25">
      <c r="CU398" s="45"/>
    </row>
    <row r="399" spans="99:99" x14ac:dyDescent="0.25">
      <c r="CU399" s="45"/>
    </row>
    <row r="400" spans="99:99" x14ac:dyDescent="0.25">
      <c r="CU400" s="45"/>
    </row>
    <row r="401" spans="99:99" x14ac:dyDescent="0.25">
      <c r="CU401" s="45"/>
    </row>
    <row r="402" spans="99:99" x14ac:dyDescent="0.25">
      <c r="CU402" s="45"/>
    </row>
    <row r="403" spans="99:99" x14ac:dyDescent="0.25">
      <c r="CU403" s="45"/>
    </row>
    <row r="404" spans="99:99" x14ac:dyDescent="0.25">
      <c r="CU404" s="45"/>
    </row>
    <row r="405" spans="99:99" x14ac:dyDescent="0.25">
      <c r="CU405" s="45"/>
    </row>
    <row r="406" spans="99:99" x14ac:dyDescent="0.25">
      <c r="CU406" s="45"/>
    </row>
    <row r="407" spans="99:99" x14ac:dyDescent="0.25">
      <c r="CU407" s="45"/>
    </row>
    <row r="408" spans="99:99" x14ac:dyDescent="0.25">
      <c r="CU408" s="45"/>
    </row>
    <row r="409" spans="99:99" x14ac:dyDescent="0.25">
      <c r="CU409" s="45"/>
    </row>
    <row r="410" spans="99:99" x14ac:dyDescent="0.25">
      <c r="CU410" s="45"/>
    </row>
    <row r="411" spans="99:99" x14ac:dyDescent="0.25">
      <c r="CU411" s="45"/>
    </row>
    <row r="412" spans="99:99" x14ac:dyDescent="0.25">
      <c r="CU412" s="45"/>
    </row>
    <row r="413" spans="99:99" x14ac:dyDescent="0.25">
      <c r="CU413" s="45"/>
    </row>
    <row r="414" spans="99:99" x14ac:dyDescent="0.25">
      <c r="CU414" s="45"/>
    </row>
    <row r="415" spans="99:99" x14ac:dyDescent="0.25">
      <c r="CU415" s="45"/>
    </row>
    <row r="416" spans="99:99" x14ac:dyDescent="0.25">
      <c r="CU416" s="45"/>
    </row>
    <row r="417" spans="99:99" x14ac:dyDescent="0.25">
      <c r="CU417" s="45"/>
    </row>
    <row r="418" spans="99:99" x14ac:dyDescent="0.25">
      <c r="CU418" s="45"/>
    </row>
    <row r="419" spans="99:99" x14ac:dyDescent="0.25">
      <c r="CU419" s="45"/>
    </row>
    <row r="420" spans="99:99" x14ac:dyDescent="0.25">
      <c r="CU420" s="45"/>
    </row>
    <row r="421" spans="99:99" x14ac:dyDescent="0.25">
      <c r="CU421" s="45"/>
    </row>
    <row r="422" spans="99:99" x14ac:dyDescent="0.25">
      <c r="CU422" s="45"/>
    </row>
    <row r="423" spans="99:99" x14ac:dyDescent="0.25">
      <c r="CU423" s="45"/>
    </row>
    <row r="424" spans="99:99" x14ac:dyDescent="0.25">
      <c r="CU424" s="45"/>
    </row>
    <row r="425" spans="99:99" x14ac:dyDescent="0.25">
      <c r="CU425" s="45"/>
    </row>
    <row r="426" spans="99:99" x14ac:dyDescent="0.25">
      <c r="CU426" s="45"/>
    </row>
    <row r="427" spans="99:99" x14ac:dyDescent="0.25">
      <c r="CU427" s="45"/>
    </row>
    <row r="428" spans="99:99" x14ac:dyDescent="0.25">
      <c r="CU428" s="45"/>
    </row>
    <row r="429" spans="99:99" x14ac:dyDescent="0.25">
      <c r="CU429" s="45"/>
    </row>
    <row r="430" spans="99:99" x14ac:dyDescent="0.25">
      <c r="CU430" s="45"/>
    </row>
    <row r="431" spans="99:99" x14ac:dyDescent="0.25">
      <c r="CU431" s="45"/>
    </row>
    <row r="432" spans="99:99" x14ac:dyDescent="0.25">
      <c r="CU432" s="45"/>
    </row>
    <row r="433" spans="99:99" x14ac:dyDescent="0.25">
      <c r="CU433" s="45"/>
    </row>
    <row r="434" spans="99:99" x14ac:dyDescent="0.25">
      <c r="CU434" s="45"/>
    </row>
    <row r="435" spans="99:99" x14ac:dyDescent="0.25">
      <c r="CU435" s="45"/>
    </row>
    <row r="436" spans="99:99" x14ac:dyDescent="0.25">
      <c r="CU436" s="45"/>
    </row>
    <row r="437" spans="99:99" x14ac:dyDescent="0.25">
      <c r="CU437" s="45"/>
    </row>
    <row r="438" spans="99:99" x14ac:dyDescent="0.25">
      <c r="CU438" s="45"/>
    </row>
    <row r="439" spans="99:99" x14ac:dyDescent="0.25">
      <c r="CU439" s="45"/>
    </row>
    <row r="440" spans="99:99" x14ac:dyDescent="0.25">
      <c r="CU440" s="45"/>
    </row>
    <row r="441" spans="99:99" x14ac:dyDescent="0.25">
      <c r="CU441" s="45"/>
    </row>
    <row r="442" spans="99:99" x14ac:dyDescent="0.25">
      <c r="CU442" s="45"/>
    </row>
    <row r="443" spans="99:99" x14ac:dyDescent="0.25">
      <c r="CU443" s="45"/>
    </row>
    <row r="444" spans="99:99" x14ac:dyDescent="0.25">
      <c r="CU444" s="45"/>
    </row>
    <row r="445" spans="99:99" x14ac:dyDescent="0.25">
      <c r="CU445" s="45"/>
    </row>
    <row r="446" spans="99:99" x14ac:dyDescent="0.25">
      <c r="CU446" s="45"/>
    </row>
    <row r="447" spans="99:99" x14ac:dyDescent="0.25">
      <c r="CU447" s="45"/>
    </row>
    <row r="448" spans="99:99" x14ac:dyDescent="0.25">
      <c r="CU448" s="45"/>
    </row>
    <row r="449" spans="99:99" x14ac:dyDescent="0.25">
      <c r="CU449" s="45"/>
    </row>
    <row r="450" spans="99:99" x14ac:dyDescent="0.25">
      <c r="CU450" s="45"/>
    </row>
    <row r="451" spans="99:99" x14ac:dyDescent="0.25">
      <c r="CU451" s="45"/>
    </row>
    <row r="452" spans="99:99" x14ac:dyDescent="0.25">
      <c r="CU452" s="45"/>
    </row>
    <row r="453" spans="99:99" x14ac:dyDescent="0.25">
      <c r="CU453" s="45"/>
    </row>
    <row r="454" spans="99:99" x14ac:dyDescent="0.25">
      <c r="CU454" s="45"/>
    </row>
    <row r="455" spans="99:99" x14ac:dyDescent="0.25">
      <c r="CU455" s="45"/>
    </row>
  </sheetData>
  <mergeCells count="64">
    <mergeCell ref="BV2:BY3"/>
    <mergeCell ref="BZ2:BZ3"/>
    <mergeCell ref="BZ1:CF1"/>
    <mergeCell ref="CG1:CS1"/>
    <mergeCell ref="DS2:DS3"/>
    <mergeCell ref="CT2:CU3"/>
    <mergeCell ref="DC3:DD3"/>
    <mergeCell ref="DG3:DH3"/>
    <mergeCell ref="DK2:DM3"/>
    <mergeCell ref="DR2:DR3"/>
    <mergeCell ref="CN2:CS2"/>
    <mergeCell ref="BD1:BK1"/>
    <mergeCell ref="BD2:BK3"/>
    <mergeCell ref="CE2:CF3"/>
    <mergeCell ref="CN3:CO3"/>
    <mergeCell ref="CP3:CQ3"/>
    <mergeCell ref="CG2:CG3"/>
    <mergeCell ref="CH2:CI3"/>
    <mergeCell ref="CA2:CD3"/>
    <mergeCell ref="BL1:BN1"/>
    <mergeCell ref="CJ2:CM3"/>
    <mergeCell ref="BO1:BT1"/>
    <mergeCell ref="BU1:BY1"/>
    <mergeCell ref="BL2:BN3"/>
    <mergeCell ref="BU2:BU3"/>
    <mergeCell ref="BO2:BS3"/>
    <mergeCell ref="BT2:BT3"/>
    <mergeCell ref="W2:AE3"/>
    <mergeCell ref="W1:AE1"/>
    <mergeCell ref="AK2:AO3"/>
    <mergeCell ref="AF2:AJ3"/>
    <mergeCell ref="AX1:BC1"/>
    <mergeCell ref="AX2:BC3"/>
    <mergeCell ref="AP1:AW1"/>
    <mergeCell ref="AP2:AW3"/>
    <mergeCell ref="AK1:AO1"/>
    <mergeCell ref="AF1:AJ1"/>
    <mergeCell ref="DW2:EH3"/>
    <mergeCell ref="DJ2:DJ3"/>
    <mergeCell ref="DB2:DH2"/>
    <mergeCell ref="DW1:EH1"/>
    <mergeCell ref="CT1:DH1"/>
    <mergeCell ref="CV2:CV3"/>
    <mergeCell ref="CW2:DA3"/>
    <mergeCell ref="DN2:DQ2"/>
    <mergeCell ref="DI2:DI3"/>
    <mergeCell ref="DR1:DV1"/>
    <mergeCell ref="DI1:DQ1"/>
    <mergeCell ref="DE3:DF3"/>
    <mergeCell ref="DT2:DT3"/>
    <mergeCell ref="DU2:DV3"/>
    <mergeCell ref="A1:E3"/>
    <mergeCell ref="L1:V1"/>
    <mergeCell ref="I3:J3"/>
    <mergeCell ref="F2:G3"/>
    <mergeCell ref="F1:K1"/>
    <mergeCell ref="N2:O3"/>
    <mergeCell ref="H2:H3"/>
    <mergeCell ref="I2:K2"/>
    <mergeCell ref="P2:V2"/>
    <mergeCell ref="Q3:R3"/>
    <mergeCell ref="S3:T3"/>
    <mergeCell ref="L2:M3"/>
    <mergeCell ref="U3:V3"/>
  </mergeCells>
  <phoneticPr fontId="10" type="noConversion"/>
  <pageMargins left="0.2" right="0.2" top="1" bottom="1" header="0.5" footer="0.5"/>
  <pageSetup orientation="landscape" r:id="rId1"/>
  <headerFooter alignWithMargins="0">
    <oddFooter>&amp;C&amp;"Californian FB,Italic"(Pg. &amp;P of &amp;N)</oddFooter>
  </headerFooter>
  <colBreaks count="8" manualBreakCount="8">
    <brk id="15" max="3" man="1"/>
    <brk id="37" max="3" man="1"/>
    <brk id="49" max="3" man="1"/>
    <brk id="66" max="3" man="1"/>
    <brk id="84" max="3" man="1"/>
    <brk id="100" max="3" man="1"/>
    <brk id="114" max="3" man="1"/>
    <brk id="126" max="3" man="1"/>
  </colBreaks>
  <ignoredErrors>
    <ignoredError sqref="E127:E132 E133:E140 BQ128 CC128 CE128" formula="1"/>
    <ignoredError sqref="A148:B148 A141:A142 A143:B143 A144:A147 CS145 CN143:CO143 V132:V134 BX141:BY143 C132:D148 BJ138:BK141 CF142:CF144 F133:G133 AD133:AE135 AJ134:AJ136 AO135 AO137 AT136:AW138 BL148:BN148 BU141:BV143 CL143:CM145 DH144:DH146 DI145:DR148 DS146:DS147 AK137:AL137 AK135:AL135 L132:L134 CT144:CT146 CV144:CW146 CZ144:DB146 DF144:DF146 W133:Y135 BD138:BE141 O132:T134 AB133:AB135 AP136:AR138 BZ142:CA144 CG143:CJ145 DD144:DD146 DW147:DX147 DS148 AF134:AH136 CD142:CD144 DT146:DT147 DT148 DU146:DV147 DU148:DX148 DY147:EH147" formulaRange="1"/>
    <ignoredError sqref="E141:E145 E146 E147:E148" formula="1" formulaRange="1"/>
    <ignoredError sqref="G131 W128:X128 V128:V129 CH128:CI128 DH128:DJ128 DM128:DQ128 CV128:CW128 CF129:CG129 BU128:BV129 BY128:BY129 G128 AD128:AF128 AT128:AX128 BC128:BD128 I128:J128 BJ128:BO128 CA128:CA129 AJ128:AL128 L128:L129 T128:T129 CT128 DA128:DB128 DF128 BR128 O128:R129 AO128:AR128 DD128 DV128:DX128 CD129 CG128" emptyCellReference="1"/>
    <ignoredError sqref="CD128 CF128" formula="1" emptyCellReference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F292"/>
  <sheetViews>
    <sheetView zoomScaleNormal="100" workbookViewId="0">
      <pane xSplit="7070" ySplit="3740" topLeftCell="F5" activePane="bottomLeft"/>
      <selection activeCell="DD47" sqref="DD47"/>
      <selection pane="topRight" activeCell="BN4" sqref="BN4"/>
      <selection pane="bottomLeft" activeCell="C45" sqref="C45"/>
      <selection pane="bottomRight" activeCell="A45" sqref="A45"/>
    </sheetView>
  </sheetViews>
  <sheetFormatPr defaultColWidth="9.1796875" defaultRowHeight="12.5" x14ac:dyDescent="0.25"/>
  <cols>
    <col min="1" max="1" width="5.54296875" style="2" bestFit="1" customWidth="1"/>
    <col min="2" max="2" width="24.26953125" style="2" bestFit="1" customWidth="1"/>
    <col min="3" max="4" width="10.81640625" style="407" customWidth="1"/>
    <col min="5" max="5" width="9.1796875" style="2"/>
    <col min="6" max="28" width="11.54296875" style="2" customWidth="1"/>
    <col min="29" max="30" width="11.453125" style="2" customWidth="1"/>
    <col min="31" max="48" width="11.54296875" style="2" customWidth="1"/>
    <col min="49" max="54" width="11.453125" style="2" customWidth="1"/>
    <col min="55" max="77" width="11.54296875" style="2" customWidth="1"/>
    <col min="78" max="81" width="11.453125" style="2" customWidth="1"/>
    <col min="82" max="109" width="11.54296875" style="2" customWidth="1"/>
    <col min="110" max="16384" width="9.1796875" style="2"/>
  </cols>
  <sheetData>
    <row r="1" spans="1:110" s="462" customFormat="1" ht="43.5" customHeight="1" thickTop="1" thickBot="1" x14ac:dyDescent="0.3">
      <c r="A1" s="615" t="s">
        <v>848</v>
      </c>
      <c r="B1" s="616"/>
      <c r="C1" s="616"/>
      <c r="D1" s="616"/>
      <c r="E1" s="617"/>
      <c r="F1" s="624" t="s">
        <v>58</v>
      </c>
      <c r="G1" s="613"/>
      <c r="H1" s="613"/>
      <c r="I1" s="613"/>
      <c r="J1" s="613"/>
      <c r="K1" s="614"/>
      <c r="L1" s="624" t="s">
        <v>59</v>
      </c>
      <c r="M1" s="613"/>
      <c r="N1" s="613"/>
      <c r="O1" s="613"/>
      <c r="P1" s="613"/>
      <c r="Q1" s="613"/>
      <c r="R1" s="625"/>
      <c r="S1" s="625" t="s">
        <v>60</v>
      </c>
      <c r="T1" s="631"/>
      <c r="U1" s="632"/>
      <c r="V1" s="633"/>
      <c r="W1" s="613" t="s">
        <v>61</v>
      </c>
      <c r="X1" s="613"/>
      <c r="Y1" s="613"/>
      <c r="Z1" s="614"/>
      <c r="AA1" s="613" t="s">
        <v>778</v>
      </c>
      <c r="AB1" s="613"/>
      <c r="AC1" s="613"/>
      <c r="AD1" s="613"/>
      <c r="AE1" s="613"/>
      <c r="AF1" s="614"/>
      <c r="AG1" s="636" t="s">
        <v>62</v>
      </c>
      <c r="AH1" s="637"/>
      <c r="AI1" s="637"/>
      <c r="AJ1" s="638"/>
      <c r="AK1" s="641" t="s">
        <v>63</v>
      </c>
      <c r="AL1" s="642"/>
      <c r="AM1" s="643"/>
      <c r="AN1" s="637" t="s">
        <v>64</v>
      </c>
      <c r="AO1" s="637"/>
      <c r="AP1" s="637"/>
      <c r="AQ1" s="637"/>
      <c r="AR1" s="637"/>
      <c r="AS1" s="637"/>
      <c r="AT1" s="637"/>
      <c r="AU1" s="637"/>
      <c r="AV1" s="638"/>
      <c r="AW1" s="639" t="s">
        <v>65</v>
      </c>
      <c r="AX1" s="639"/>
      <c r="AY1" s="639"/>
      <c r="AZ1" s="639"/>
      <c r="BA1" s="639"/>
      <c r="BB1" s="640"/>
      <c r="BC1" s="613" t="s">
        <v>824</v>
      </c>
      <c r="BD1" s="613"/>
      <c r="BE1" s="613"/>
      <c r="BF1" s="613"/>
      <c r="BG1" s="613"/>
      <c r="BH1" s="613"/>
      <c r="BI1" s="614"/>
      <c r="BJ1" s="624" t="s">
        <v>66</v>
      </c>
      <c r="BK1" s="613"/>
      <c r="BL1" s="613"/>
      <c r="BM1" s="613"/>
      <c r="BN1" s="613"/>
      <c r="BO1" s="624" t="s">
        <v>67</v>
      </c>
      <c r="BP1" s="613"/>
      <c r="BQ1" s="613"/>
      <c r="BR1" s="613"/>
      <c r="BS1" s="613"/>
      <c r="BT1" s="614"/>
      <c r="BU1" s="649" t="s">
        <v>68</v>
      </c>
      <c r="BV1" s="649"/>
      <c r="BW1" s="649"/>
      <c r="BX1" s="650"/>
      <c r="BY1" s="651"/>
      <c r="BZ1" s="648" t="s">
        <v>69</v>
      </c>
      <c r="CA1" s="639"/>
      <c r="CB1" s="639"/>
      <c r="CC1" s="640"/>
      <c r="CD1" s="624" t="s">
        <v>70</v>
      </c>
      <c r="CE1" s="613"/>
      <c r="CF1" s="613"/>
      <c r="CG1" s="614"/>
      <c r="CH1" s="636" t="s">
        <v>437</v>
      </c>
      <c r="CI1" s="637"/>
      <c r="CJ1" s="637"/>
      <c r="CK1" s="637"/>
      <c r="CL1" s="637"/>
      <c r="CM1" s="637"/>
      <c r="CN1" s="637"/>
      <c r="CO1" s="637"/>
      <c r="CP1" s="637"/>
      <c r="CQ1" s="637"/>
      <c r="CR1" s="638"/>
      <c r="CS1" s="637" t="s">
        <v>438</v>
      </c>
      <c r="CT1" s="637"/>
      <c r="CU1" s="637"/>
      <c r="CV1" s="638"/>
      <c r="CW1" s="613" t="s">
        <v>907</v>
      </c>
      <c r="CX1" s="613"/>
      <c r="CY1" s="613"/>
      <c r="CZ1" s="614"/>
      <c r="DA1" s="642" t="s">
        <v>71</v>
      </c>
      <c r="DB1" s="642"/>
      <c r="DC1" s="642"/>
      <c r="DD1" s="642"/>
      <c r="DE1" s="643"/>
      <c r="DF1" s="461"/>
    </row>
    <row r="2" spans="1:110" ht="41.25" customHeight="1" thickTop="1" thickBot="1" x14ac:dyDescent="0.3">
      <c r="A2" s="618"/>
      <c r="B2" s="619"/>
      <c r="C2" s="619"/>
      <c r="D2" s="619"/>
      <c r="E2" s="620"/>
      <c r="F2" s="525" t="s">
        <v>1239</v>
      </c>
      <c r="G2" s="535"/>
      <c r="H2" s="535"/>
      <c r="I2" s="535"/>
      <c r="J2" s="535"/>
      <c r="K2" s="629" t="s">
        <v>872</v>
      </c>
      <c r="L2" s="525" t="s">
        <v>830</v>
      </c>
      <c r="M2" s="535"/>
      <c r="N2" s="626" t="s">
        <v>829</v>
      </c>
      <c r="O2" s="627"/>
      <c r="P2" s="627"/>
      <c r="Q2" s="627"/>
      <c r="R2" s="628"/>
      <c r="S2" s="525" t="s">
        <v>873</v>
      </c>
      <c r="T2" s="535"/>
      <c r="U2" s="535"/>
      <c r="V2" s="572"/>
      <c r="W2" s="525" t="s">
        <v>874</v>
      </c>
      <c r="X2" s="535"/>
      <c r="Y2" s="535"/>
      <c r="Z2" s="572"/>
      <c r="AA2" s="525" t="s">
        <v>925</v>
      </c>
      <c r="AB2" s="526"/>
      <c r="AC2" s="535" t="s">
        <v>873</v>
      </c>
      <c r="AD2" s="535"/>
      <c r="AE2" s="535"/>
      <c r="AF2" s="572"/>
      <c r="AG2" s="525" t="s">
        <v>825</v>
      </c>
      <c r="AH2" s="535"/>
      <c r="AI2" s="535"/>
      <c r="AJ2" s="572"/>
      <c r="AK2" s="525" t="s">
        <v>972</v>
      </c>
      <c r="AL2" s="535"/>
      <c r="AM2" s="572"/>
      <c r="AN2" s="525" t="s">
        <v>1040</v>
      </c>
      <c r="AO2" s="526"/>
      <c r="AP2" s="634" t="s">
        <v>875</v>
      </c>
      <c r="AQ2" s="535" t="s">
        <v>1046</v>
      </c>
      <c r="AR2" s="535"/>
      <c r="AS2" s="535"/>
      <c r="AT2" s="535"/>
      <c r="AU2" s="535"/>
      <c r="AV2" s="572"/>
      <c r="AW2" s="525" t="s">
        <v>1051</v>
      </c>
      <c r="AX2" s="535"/>
      <c r="AY2" s="535"/>
      <c r="AZ2" s="535"/>
      <c r="BA2" s="535"/>
      <c r="BB2" s="572"/>
      <c r="BC2" s="525" t="s">
        <v>877</v>
      </c>
      <c r="BD2" s="535"/>
      <c r="BE2" s="526"/>
      <c r="BF2" s="535" t="s">
        <v>939</v>
      </c>
      <c r="BG2" s="535"/>
      <c r="BH2" s="535"/>
      <c r="BI2" s="572"/>
      <c r="BJ2" s="525" t="s">
        <v>880</v>
      </c>
      <c r="BK2" s="535"/>
      <c r="BL2" s="535"/>
      <c r="BM2" s="526"/>
      <c r="BN2" s="652" t="s">
        <v>1415</v>
      </c>
      <c r="BO2" s="644" t="s">
        <v>881</v>
      </c>
      <c r="BP2" s="535" t="s">
        <v>882</v>
      </c>
      <c r="BQ2" s="531" t="s">
        <v>876</v>
      </c>
      <c r="BR2" s="535"/>
      <c r="BS2" s="535"/>
      <c r="BT2" s="572"/>
      <c r="BU2" s="525" t="s">
        <v>1062</v>
      </c>
      <c r="BV2" s="535"/>
      <c r="BW2" s="535"/>
      <c r="BX2" s="535"/>
      <c r="BY2" s="572"/>
      <c r="BZ2" s="525" t="s">
        <v>874</v>
      </c>
      <c r="CA2" s="535"/>
      <c r="CB2" s="535"/>
      <c r="CC2" s="572"/>
      <c r="CD2" s="525" t="s">
        <v>876</v>
      </c>
      <c r="CE2" s="535"/>
      <c r="CF2" s="535"/>
      <c r="CG2" s="572"/>
      <c r="CH2" s="525" t="s">
        <v>793</v>
      </c>
      <c r="CI2" s="646" t="s">
        <v>883</v>
      </c>
      <c r="CJ2" s="575" t="s">
        <v>826</v>
      </c>
      <c r="CK2" s="575"/>
      <c r="CL2" s="575"/>
      <c r="CM2" s="575"/>
      <c r="CN2" s="575"/>
      <c r="CO2" s="532" t="s">
        <v>794</v>
      </c>
      <c r="CP2" s="571"/>
      <c r="CQ2" s="571"/>
      <c r="CR2" s="573"/>
      <c r="CS2" s="644" t="s">
        <v>1414</v>
      </c>
      <c r="CT2" s="535" t="s">
        <v>799</v>
      </c>
      <c r="CU2" s="535"/>
      <c r="CV2" s="572"/>
      <c r="CW2" s="525" t="s">
        <v>874</v>
      </c>
      <c r="CX2" s="535"/>
      <c r="CY2" s="535"/>
      <c r="CZ2" s="572"/>
      <c r="DA2" s="525" t="s">
        <v>827</v>
      </c>
      <c r="DB2" s="535"/>
      <c r="DC2" s="535"/>
      <c r="DD2" s="535"/>
      <c r="DE2" s="572"/>
      <c r="DF2" s="45"/>
    </row>
    <row r="3" spans="1:110" s="5" customFormat="1" ht="57.75" customHeight="1" thickBot="1" x14ac:dyDescent="0.25">
      <c r="A3" s="621"/>
      <c r="B3" s="622"/>
      <c r="C3" s="622"/>
      <c r="D3" s="622"/>
      <c r="E3" s="623"/>
      <c r="F3" s="527"/>
      <c r="G3" s="571"/>
      <c r="H3" s="571"/>
      <c r="I3" s="571"/>
      <c r="J3" s="571"/>
      <c r="K3" s="630"/>
      <c r="L3" s="527"/>
      <c r="M3" s="571"/>
      <c r="N3" s="449" t="s">
        <v>828</v>
      </c>
      <c r="O3" s="40" t="s">
        <v>816</v>
      </c>
      <c r="P3" s="40" t="s">
        <v>817</v>
      </c>
      <c r="Q3" s="40" t="s">
        <v>818</v>
      </c>
      <c r="R3" s="40" t="s">
        <v>819</v>
      </c>
      <c r="S3" s="527"/>
      <c r="T3" s="571"/>
      <c r="U3" s="571"/>
      <c r="V3" s="573"/>
      <c r="W3" s="527"/>
      <c r="X3" s="571"/>
      <c r="Y3" s="571"/>
      <c r="Z3" s="573"/>
      <c r="AA3" s="527"/>
      <c r="AB3" s="528"/>
      <c r="AC3" s="571"/>
      <c r="AD3" s="571"/>
      <c r="AE3" s="571"/>
      <c r="AF3" s="573"/>
      <c r="AG3" s="527"/>
      <c r="AH3" s="571"/>
      <c r="AI3" s="571"/>
      <c r="AJ3" s="573"/>
      <c r="AK3" s="527"/>
      <c r="AL3" s="571"/>
      <c r="AM3" s="573"/>
      <c r="AN3" s="527"/>
      <c r="AO3" s="528"/>
      <c r="AP3" s="635"/>
      <c r="AQ3" s="571"/>
      <c r="AR3" s="571"/>
      <c r="AS3" s="571"/>
      <c r="AT3" s="571"/>
      <c r="AU3" s="571"/>
      <c r="AV3" s="573"/>
      <c r="AW3" s="527"/>
      <c r="AX3" s="571"/>
      <c r="AY3" s="571"/>
      <c r="AZ3" s="571"/>
      <c r="BA3" s="571"/>
      <c r="BB3" s="573"/>
      <c r="BC3" s="527"/>
      <c r="BD3" s="571"/>
      <c r="BE3" s="528"/>
      <c r="BF3" s="571"/>
      <c r="BG3" s="571"/>
      <c r="BH3" s="571"/>
      <c r="BI3" s="573"/>
      <c r="BJ3" s="527"/>
      <c r="BK3" s="571"/>
      <c r="BL3" s="571"/>
      <c r="BM3" s="528"/>
      <c r="BN3" s="653"/>
      <c r="BO3" s="645"/>
      <c r="BP3" s="571"/>
      <c r="BQ3" s="532"/>
      <c r="BR3" s="571"/>
      <c r="BS3" s="571"/>
      <c r="BT3" s="573"/>
      <c r="BU3" s="527"/>
      <c r="BV3" s="571"/>
      <c r="BW3" s="571"/>
      <c r="BX3" s="571"/>
      <c r="BY3" s="573"/>
      <c r="BZ3" s="527"/>
      <c r="CA3" s="571"/>
      <c r="CB3" s="571"/>
      <c r="CC3" s="573"/>
      <c r="CD3" s="527"/>
      <c r="CE3" s="571"/>
      <c r="CF3" s="571"/>
      <c r="CG3" s="573"/>
      <c r="CH3" s="527"/>
      <c r="CI3" s="647"/>
      <c r="CJ3" s="575"/>
      <c r="CK3" s="575"/>
      <c r="CL3" s="575"/>
      <c r="CM3" s="575"/>
      <c r="CN3" s="575"/>
      <c r="CO3" s="54" t="s">
        <v>795</v>
      </c>
      <c r="CP3" s="56" t="s">
        <v>796</v>
      </c>
      <c r="CQ3" s="53" t="s">
        <v>797</v>
      </c>
      <c r="CR3" s="85" t="s">
        <v>798</v>
      </c>
      <c r="CS3" s="645"/>
      <c r="CT3" s="571"/>
      <c r="CU3" s="571"/>
      <c r="CV3" s="573"/>
      <c r="CW3" s="527"/>
      <c r="CX3" s="571"/>
      <c r="CY3" s="571"/>
      <c r="CZ3" s="573"/>
      <c r="DA3" s="527"/>
      <c r="DB3" s="571"/>
      <c r="DC3" s="571"/>
      <c r="DD3" s="571"/>
      <c r="DE3" s="573"/>
      <c r="DF3" s="46"/>
    </row>
    <row r="4" spans="1:110" ht="32.5" thickTop="1" thickBot="1" x14ac:dyDescent="0.3">
      <c r="A4" s="76" t="s">
        <v>107</v>
      </c>
      <c r="B4" s="75" t="s">
        <v>108</v>
      </c>
      <c r="C4" s="77" t="s">
        <v>109</v>
      </c>
      <c r="D4" s="75" t="s">
        <v>110</v>
      </c>
      <c r="E4" s="79" t="s">
        <v>111</v>
      </c>
      <c r="F4" s="164" t="s">
        <v>1024</v>
      </c>
      <c r="G4" s="158" t="s">
        <v>1025</v>
      </c>
      <c r="H4" s="159" t="s">
        <v>1026</v>
      </c>
      <c r="I4" s="158" t="s">
        <v>1240</v>
      </c>
      <c r="J4" s="159" t="s">
        <v>1241</v>
      </c>
      <c r="K4" s="160" t="s">
        <v>1027</v>
      </c>
      <c r="L4" s="167" t="s">
        <v>1242</v>
      </c>
      <c r="M4" s="158" t="s">
        <v>1243</v>
      </c>
      <c r="N4" s="169" t="s">
        <v>1244</v>
      </c>
      <c r="O4" s="168" t="s">
        <v>1028</v>
      </c>
      <c r="P4" s="169" t="s">
        <v>1029</v>
      </c>
      <c r="Q4" s="169" t="s">
        <v>1245</v>
      </c>
      <c r="R4" s="175" t="s">
        <v>1030</v>
      </c>
      <c r="S4" s="158" t="s">
        <v>1031</v>
      </c>
      <c r="T4" s="160" t="s">
        <v>1032</v>
      </c>
      <c r="U4" s="160" t="s">
        <v>1246</v>
      </c>
      <c r="V4" s="161" t="s">
        <v>1033</v>
      </c>
      <c r="W4" s="158" t="s">
        <v>922</v>
      </c>
      <c r="X4" s="160" t="s">
        <v>923</v>
      </c>
      <c r="Y4" s="160" t="s">
        <v>924</v>
      </c>
      <c r="Z4" s="161" t="s">
        <v>936</v>
      </c>
      <c r="AA4" s="170" t="s">
        <v>926</v>
      </c>
      <c r="AB4" s="170" t="s">
        <v>927</v>
      </c>
      <c r="AC4" s="171" t="s">
        <v>1034</v>
      </c>
      <c r="AD4" s="171" t="s">
        <v>928</v>
      </c>
      <c r="AE4" s="171" t="s">
        <v>929</v>
      </c>
      <c r="AF4" s="160" t="s">
        <v>1247</v>
      </c>
      <c r="AG4" s="165" t="s">
        <v>1035</v>
      </c>
      <c r="AH4" s="158" t="s">
        <v>937</v>
      </c>
      <c r="AI4" s="173" t="s">
        <v>1036</v>
      </c>
      <c r="AJ4" s="161" t="s">
        <v>1037</v>
      </c>
      <c r="AK4" s="159" t="s">
        <v>1248</v>
      </c>
      <c r="AL4" s="169" t="s">
        <v>1038</v>
      </c>
      <c r="AM4" s="175" t="s">
        <v>1039</v>
      </c>
      <c r="AN4" s="172" t="s">
        <v>1041</v>
      </c>
      <c r="AO4" s="171" t="s">
        <v>1042</v>
      </c>
      <c r="AP4" s="171" t="s">
        <v>1043</v>
      </c>
      <c r="AQ4" s="177" t="s">
        <v>1044</v>
      </c>
      <c r="AR4" s="177" t="s">
        <v>1045</v>
      </c>
      <c r="AS4" s="177" t="s">
        <v>1048</v>
      </c>
      <c r="AT4" s="177" t="s">
        <v>1047</v>
      </c>
      <c r="AU4" s="177" t="s">
        <v>1049</v>
      </c>
      <c r="AV4" s="160" t="s">
        <v>1050</v>
      </c>
      <c r="AW4" s="176" t="s">
        <v>1249</v>
      </c>
      <c r="AX4" s="158" t="s">
        <v>1052</v>
      </c>
      <c r="AY4" s="159" t="s">
        <v>1053</v>
      </c>
      <c r="AZ4" s="158" t="s">
        <v>1054</v>
      </c>
      <c r="BA4" s="159" t="s">
        <v>1055</v>
      </c>
      <c r="BB4" s="163" t="s">
        <v>1056</v>
      </c>
      <c r="BC4" s="167" t="s">
        <v>938</v>
      </c>
      <c r="BD4" s="168" t="s">
        <v>1250</v>
      </c>
      <c r="BE4" s="168" t="s">
        <v>1251</v>
      </c>
      <c r="BF4" s="174" t="s">
        <v>940</v>
      </c>
      <c r="BG4" s="169" t="s">
        <v>878</v>
      </c>
      <c r="BH4" s="173" t="s">
        <v>905</v>
      </c>
      <c r="BI4" s="175" t="s">
        <v>879</v>
      </c>
      <c r="BJ4" s="162" t="s">
        <v>1057</v>
      </c>
      <c r="BK4" s="162" t="s">
        <v>1058</v>
      </c>
      <c r="BL4" s="162" t="s">
        <v>1059</v>
      </c>
      <c r="BM4" s="162" t="s">
        <v>1060</v>
      </c>
      <c r="BN4" s="162" t="s">
        <v>1061</v>
      </c>
      <c r="BO4" s="165" t="s">
        <v>1252</v>
      </c>
      <c r="BP4" s="159" t="s">
        <v>941</v>
      </c>
      <c r="BQ4" s="158" t="s">
        <v>944</v>
      </c>
      <c r="BR4" s="159" t="s">
        <v>945</v>
      </c>
      <c r="BS4" s="158" t="s">
        <v>942</v>
      </c>
      <c r="BT4" s="161" t="s">
        <v>943</v>
      </c>
      <c r="BU4" s="174" t="s">
        <v>1253</v>
      </c>
      <c r="BV4" s="173" t="s">
        <v>1063</v>
      </c>
      <c r="BW4" s="173" t="s">
        <v>1064</v>
      </c>
      <c r="BX4" s="160" t="s">
        <v>1065</v>
      </c>
      <c r="BY4" s="161" t="s">
        <v>1066</v>
      </c>
      <c r="BZ4" s="165" t="s">
        <v>1067</v>
      </c>
      <c r="CA4" s="162" t="s">
        <v>1068</v>
      </c>
      <c r="CB4" s="158" t="s">
        <v>946</v>
      </c>
      <c r="CC4" s="161" t="s">
        <v>1069</v>
      </c>
      <c r="CD4" s="165" t="s">
        <v>1070</v>
      </c>
      <c r="CE4" s="158" t="s">
        <v>1071</v>
      </c>
      <c r="CF4" s="160" t="s">
        <v>1072</v>
      </c>
      <c r="CG4" s="161" t="s">
        <v>1073</v>
      </c>
      <c r="CH4" s="168" t="s">
        <v>1074</v>
      </c>
      <c r="CI4" s="169" t="s">
        <v>1075</v>
      </c>
      <c r="CJ4" s="173" t="s">
        <v>1076</v>
      </c>
      <c r="CK4" s="173" t="s">
        <v>1077</v>
      </c>
      <c r="CL4" s="173" t="s">
        <v>1078</v>
      </c>
      <c r="CM4" s="159" t="s">
        <v>1079</v>
      </c>
      <c r="CN4" s="159" t="s">
        <v>1080</v>
      </c>
      <c r="CO4" s="169" t="s">
        <v>1081</v>
      </c>
      <c r="CP4" s="174" t="s">
        <v>1082</v>
      </c>
      <c r="CQ4" s="169" t="s">
        <v>1083</v>
      </c>
      <c r="CR4" s="163" t="s">
        <v>1084</v>
      </c>
      <c r="CS4" s="167" t="s">
        <v>947</v>
      </c>
      <c r="CT4" s="174" t="s">
        <v>906</v>
      </c>
      <c r="CU4" s="169" t="s">
        <v>884</v>
      </c>
      <c r="CV4" s="175" t="s">
        <v>885</v>
      </c>
      <c r="CW4" s="168" t="s">
        <v>1085</v>
      </c>
      <c r="CX4" s="404" t="s">
        <v>1086</v>
      </c>
      <c r="CY4" s="162" t="s">
        <v>1087</v>
      </c>
      <c r="CZ4" s="163" t="s">
        <v>1088</v>
      </c>
      <c r="DA4" s="158" t="s">
        <v>1089</v>
      </c>
      <c r="DB4" s="159" t="s">
        <v>1092</v>
      </c>
      <c r="DC4" s="159" t="s">
        <v>1090</v>
      </c>
      <c r="DD4" s="158" t="s">
        <v>1091</v>
      </c>
      <c r="DE4" s="161" t="s">
        <v>1254</v>
      </c>
      <c r="DF4" s="45"/>
    </row>
    <row r="5" spans="1:110" s="29" customFormat="1" ht="13.5" thickTop="1" x14ac:dyDescent="0.3">
      <c r="A5" s="47">
        <v>5501</v>
      </c>
      <c r="B5" s="47" t="s">
        <v>116</v>
      </c>
      <c r="C5" s="408">
        <v>812</v>
      </c>
      <c r="D5" s="97">
        <v>270</v>
      </c>
      <c r="E5" s="80">
        <f t="shared" ref="E5:E10" si="0">SUM(D5/C5)</f>
        <v>0.33251231527093594</v>
      </c>
      <c r="F5" s="447"/>
      <c r="G5" s="194"/>
      <c r="H5" s="392"/>
      <c r="I5" s="250"/>
      <c r="J5" s="446"/>
      <c r="K5" s="197"/>
      <c r="L5" s="92">
        <v>114</v>
      </c>
      <c r="M5" s="450">
        <v>162</v>
      </c>
      <c r="N5" s="92">
        <v>144</v>
      </c>
      <c r="O5" s="166">
        <v>156</v>
      </c>
      <c r="P5" s="166">
        <v>165</v>
      </c>
      <c r="Q5" s="166">
        <v>154</v>
      </c>
      <c r="R5" s="166">
        <v>146</v>
      </c>
      <c r="S5" s="483"/>
      <c r="T5" s="194"/>
      <c r="U5" s="198"/>
      <c r="V5" s="199"/>
      <c r="W5" s="389"/>
      <c r="X5" s="194"/>
      <c r="Y5" s="198"/>
      <c r="Z5" s="199"/>
      <c r="AA5" s="194"/>
      <c r="AB5" s="441"/>
      <c r="AC5" s="440"/>
      <c r="AD5" s="392"/>
      <c r="AE5" s="392"/>
      <c r="AF5" s="197"/>
      <c r="AG5" s="203"/>
      <c r="AH5" s="194"/>
      <c r="AI5" s="194"/>
      <c r="AJ5" s="199"/>
      <c r="AK5" s="203"/>
      <c r="AL5" s="194"/>
      <c r="AM5" s="199"/>
      <c r="AN5" s="389"/>
      <c r="AO5" s="201"/>
      <c r="AP5" s="400"/>
      <c r="AQ5" s="194"/>
      <c r="AR5" s="194"/>
      <c r="AS5" s="194"/>
      <c r="AT5" s="194"/>
      <c r="AU5" s="194"/>
      <c r="AV5" s="199"/>
      <c r="AW5" s="389"/>
      <c r="AX5" s="194"/>
      <c r="AY5" s="194"/>
      <c r="AZ5" s="194"/>
      <c r="BA5" s="392"/>
      <c r="BB5" s="197"/>
      <c r="BC5" s="389"/>
      <c r="BD5" s="392"/>
      <c r="BE5" s="201"/>
      <c r="BF5" s="194"/>
      <c r="BG5" s="194"/>
      <c r="BH5" s="195"/>
      <c r="BI5" s="199"/>
      <c r="BJ5" s="194"/>
      <c r="BK5" s="194"/>
      <c r="BL5" s="194"/>
      <c r="BM5" s="201"/>
      <c r="BN5" s="194"/>
      <c r="BO5" s="200"/>
      <c r="BP5" s="202"/>
      <c r="BQ5" s="250"/>
      <c r="BR5" s="392"/>
      <c r="BS5" s="250"/>
      <c r="BT5" s="199"/>
      <c r="BU5" s="389"/>
      <c r="BV5" s="194"/>
      <c r="BW5" s="194"/>
      <c r="BX5" s="195"/>
      <c r="BY5" s="199"/>
      <c r="BZ5" s="203"/>
      <c r="CA5" s="392"/>
      <c r="CB5" s="194"/>
      <c r="CC5" s="199"/>
      <c r="CD5" s="389"/>
      <c r="CE5" s="392"/>
      <c r="CF5" s="194"/>
      <c r="CG5" s="199"/>
      <c r="CH5" s="403"/>
      <c r="CI5" s="202"/>
      <c r="CJ5" s="194"/>
      <c r="CK5" s="194"/>
      <c r="CL5" s="194"/>
      <c r="CM5" s="195"/>
      <c r="CN5" s="196"/>
      <c r="CO5" s="202"/>
      <c r="CP5" s="202"/>
      <c r="CQ5" s="202"/>
      <c r="CR5" s="197"/>
      <c r="CS5" s="200"/>
      <c r="CT5" s="194"/>
      <c r="CU5" s="195"/>
      <c r="CV5" s="199"/>
      <c r="CW5" s="389"/>
      <c r="CX5" s="194"/>
      <c r="CY5" s="194"/>
      <c r="CZ5" s="199"/>
      <c r="DA5" s="194"/>
      <c r="DB5" s="194"/>
      <c r="DC5" s="194"/>
      <c r="DD5" s="250"/>
      <c r="DE5" s="199"/>
      <c r="DF5" s="33"/>
    </row>
    <row r="6" spans="1:110" s="29" customFormat="1" ht="13" x14ac:dyDescent="0.3">
      <c r="A6" s="29">
        <v>5502</v>
      </c>
      <c r="B6" s="29" t="s">
        <v>117</v>
      </c>
      <c r="C6" s="365">
        <v>794</v>
      </c>
      <c r="D6" s="95">
        <v>269</v>
      </c>
      <c r="E6" s="81">
        <f t="shared" si="0"/>
        <v>0.33879093198992444</v>
      </c>
      <c r="F6" s="294"/>
      <c r="G6" s="205"/>
      <c r="H6" s="206"/>
      <c r="I6" s="251"/>
      <c r="J6" s="207"/>
      <c r="K6" s="208"/>
      <c r="L6" s="86">
        <v>132</v>
      </c>
      <c r="M6" s="99">
        <v>140</v>
      </c>
      <c r="N6" s="86">
        <v>135</v>
      </c>
      <c r="O6" s="147">
        <v>154</v>
      </c>
      <c r="P6" s="147">
        <v>170</v>
      </c>
      <c r="Q6" s="147">
        <v>176</v>
      </c>
      <c r="R6" s="147">
        <v>144</v>
      </c>
      <c r="S6" s="222"/>
      <c r="T6" s="205"/>
      <c r="U6" s="210"/>
      <c r="V6" s="211"/>
      <c r="W6" s="215"/>
      <c r="X6" s="205"/>
      <c r="Y6" s="210"/>
      <c r="Z6" s="211"/>
      <c r="AA6" s="205"/>
      <c r="AB6" s="213"/>
      <c r="AC6" s="205"/>
      <c r="AD6" s="206"/>
      <c r="AE6" s="206"/>
      <c r="AF6" s="208"/>
      <c r="AG6" s="215"/>
      <c r="AH6" s="205"/>
      <c r="AI6" s="205"/>
      <c r="AJ6" s="211"/>
      <c r="AK6" s="215"/>
      <c r="AL6" s="205"/>
      <c r="AM6" s="211"/>
      <c r="AN6" s="215"/>
      <c r="AO6" s="213"/>
      <c r="AP6" s="214"/>
      <c r="AQ6" s="205"/>
      <c r="AR6" s="205"/>
      <c r="AS6" s="205"/>
      <c r="AT6" s="205"/>
      <c r="AU6" s="205"/>
      <c r="AV6" s="211"/>
      <c r="AW6" s="215"/>
      <c r="AX6" s="205"/>
      <c r="AY6" s="205"/>
      <c r="AZ6" s="205"/>
      <c r="BA6" s="206"/>
      <c r="BB6" s="208"/>
      <c r="BC6" s="215"/>
      <c r="BD6" s="206"/>
      <c r="BE6" s="213"/>
      <c r="BF6" s="205"/>
      <c r="BG6" s="205"/>
      <c r="BH6" s="206"/>
      <c r="BI6" s="211"/>
      <c r="BJ6" s="205"/>
      <c r="BK6" s="205"/>
      <c r="BL6" s="205"/>
      <c r="BM6" s="213"/>
      <c r="BN6" s="205"/>
      <c r="BO6" s="212"/>
      <c r="BP6" s="214"/>
      <c r="BQ6" s="251"/>
      <c r="BR6" s="206"/>
      <c r="BS6" s="251"/>
      <c r="BT6" s="211"/>
      <c r="BU6" s="215"/>
      <c r="BV6" s="205"/>
      <c r="BW6" s="205"/>
      <c r="BX6" s="206"/>
      <c r="BY6" s="211"/>
      <c r="BZ6" s="215"/>
      <c r="CA6" s="206"/>
      <c r="CB6" s="205"/>
      <c r="CC6" s="211"/>
      <c r="CD6" s="215"/>
      <c r="CE6" s="206"/>
      <c r="CF6" s="205"/>
      <c r="CG6" s="211"/>
      <c r="CH6" s="212"/>
      <c r="CI6" s="214"/>
      <c r="CJ6" s="205"/>
      <c r="CK6" s="205"/>
      <c r="CL6" s="205"/>
      <c r="CM6" s="206"/>
      <c r="CN6" s="207"/>
      <c r="CO6" s="214"/>
      <c r="CP6" s="214"/>
      <c r="CQ6" s="214"/>
      <c r="CR6" s="208"/>
      <c r="CS6" s="212"/>
      <c r="CT6" s="205"/>
      <c r="CU6" s="206"/>
      <c r="CV6" s="211"/>
      <c r="CW6" s="215"/>
      <c r="CX6" s="205"/>
      <c r="CY6" s="205"/>
      <c r="CZ6" s="211"/>
      <c r="DA6" s="205"/>
      <c r="DB6" s="205"/>
      <c r="DC6" s="205"/>
      <c r="DD6" s="251"/>
      <c r="DE6" s="211"/>
      <c r="DF6" s="33"/>
    </row>
    <row r="7" spans="1:110" s="29" customFormat="1" ht="13" x14ac:dyDescent="0.3">
      <c r="A7" s="29">
        <v>5503</v>
      </c>
      <c r="B7" s="29" t="s">
        <v>118</v>
      </c>
      <c r="C7" s="365">
        <v>635</v>
      </c>
      <c r="D7" s="95">
        <v>223</v>
      </c>
      <c r="E7" s="81">
        <f t="shared" si="0"/>
        <v>0.35118110236220473</v>
      </c>
      <c r="F7" s="294"/>
      <c r="G7" s="205"/>
      <c r="H7" s="206"/>
      <c r="I7" s="251"/>
      <c r="J7" s="207"/>
      <c r="K7" s="208"/>
      <c r="L7" s="86">
        <v>95</v>
      </c>
      <c r="M7" s="99">
        <v>110</v>
      </c>
      <c r="N7" s="86">
        <v>113</v>
      </c>
      <c r="O7" s="147">
        <v>120</v>
      </c>
      <c r="P7" s="147">
        <v>134</v>
      </c>
      <c r="Q7" s="147">
        <v>103</v>
      </c>
      <c r="R7" s="147">
        <v>105</v>
      </c>
      <c r="S7" s="222"/>
      <c r="T7" s="205"/>
      <c r="U7" s="210"/>
      <c r="V7" s="211"/>
      <c r="W7" s="215"/>
      <c r="X7" s="205"/>
      <c r="Y7" s="210"/>
      <c r="Z7" s="211"/>
      <c r="AA7" s="205"/>
      <c r="AB7" s="213"/>
      <c r="AC7" s="205"/>
      <c r="AD7" s="206"/>
      <c r="AE7" s="206"/>
      <c r="AF7" s="208"/>
      <c r="AG7" s="215"/>
      <c r="AH7" s="205"/>
      <c r="AI7" s="205"/>
      <c r="AJ7" s="211"/>
      <c r="AK7" s="215"/>
      <c r="AL7" s="205"/>
      <c r="AM7" s="211"/>
      <c r="AN7" s="215"/>
      <c r="AO7" s="213"/>
      <c r="AP7" s="214"/>
      <c r="AQ7" s="205"/>
      <c r="AR7" s="205"/>
      <c r="AS7" s="205"/>
      <c r="AT7" s="205"/>
      <c r="AU7" s="205"/>
      <c r="AV7" s="211"/>
      <c r="AW7" s="215"/>
      <c r="AX7" s="205"/>
      <c r="AY7" s="205"/>
      <c r="AZ7" s="205"/>
      <c r="BA7" s="206"/>
      <c r="BB7" s="208"/>
      <c r="BC7" s="215"/>
      <c r="BD7" s="206"/>
      <c r="BE7" s="213"/>
      <c r="BF7" s="205"/>
      <c r="BG7" s="205"/>
      <c r="BH7" s="206"/>
      <c r="BI7" s="211"/>
      <c r="BJ7" s="205"/>
      <c r="BK7" s="205"/>
      <c r="BL7" s="205"/>
      <c r="BM7" s="213"/>
      <c r="BN7" s="205"/>
      <c r="BO7" s="212"/>
      <c r="BP7" s="214"/>
      <c r="BQ7" s="251"/>
      <c r="BR7" s="206"/>
      <c r="BS7" s="251"/>
      <c r="BT7" s="211"/>
      <c r="BU7" s="215"/>
      <c r="BV7" s="205"/>
      <c r="BW7" s="205"/>
      <c r="BX7" s="206"/>
      <c r="BY7" s="211"/>
      <c r="BZ7" s="215"/>
      <c r="CA7" s="206"/>
      <c r="CB7" s="205"/>
      <c r="CC7" s="211"/>
      <c r="CD7" s="215"/>
      <c r="CE7" s="206"/>
      <c r="CF7" s="205"/>
      <c r="CG7" s="211"/>
      <c r="CH7" s="212"/>
      <c r="CI7" s="214"/>
      <c r="CJ7" s="205"/>
      <c r="CK7" s="205"/>
      <c r="CL7" s="205"/>
      <c r="CM7" s="206"/>
      <c r="CN7" s="207"/>
      <c r="CO7" s="214"/>
      <c r="CP7" s="214"/>
      <c r="CQ7" s="214"/>
      <c r="CR7" s="208"/>
      <c r="CS7" s="212"/>
      <c r="CT7" s="205"/>
      <c r="CU7" s="206"/>
      <c r="CV7" s="211"/>
      <c r="CW7" s="215"/>
      <c r="CX7" s="205"/>
      <c r="CY7" s="205"/>
      <c r="CZ7" s="211"/>
      <c r="DA7" s="205"/>
      <c r="DB7" s="205"/>
      <c r="DC7" s="205"/>
      <c r="DD7" s="251"/>
      <c r="DE7" s="211"/>
      <c r="DF7" s="33"/>
    </row>
    <row r="8" spans="1:110" s="29" customFormat="1" ht="13" x14ac:dyDescent="0.3">
      <c r="A8" s="29">
        <v>5504</v>
      </c>
      <c r="B8" s="29" t="s">
        <v>119</v>
      </c>
      <c r="C8" s="365">
        <v>865</v>
      </c>
      <c r="D8" s="95">
        <v>278</v>
      </c>
      <c r="E8" s="81">
        <f t="shared" si="0"/>
        <v>0.32138728323699423</v>
      </c>
      <c r="F8" s="294"/>
      <c r="G8" s="205"/>
      <c r="H8" s="206"/>
      <c r="I8" s="251"/>
      <c r="J8" s="207"/>
      <c r="K8" s="208"/>
      <c r="L8" s="86">
        <v>144</v>
      </c>
      <c r="M8" s="99">
        <v>154</v>
      </c>
      <c r="N8" s="86">
        <v>155</v>
      </c>
      <c r="O8" s="147">
        <v>173</v>
      </c>
      <c r="P8" s="147">
        <v>157</v>
      </c>
      <c r="Q8" s="147">
        <v>153</v>
      </c>
      <c r="R8" s="147">
        <v>151</v>
      </c>
      <c r="S8" s="222"/>
      <c r="T8" s="205"/>
      <c r="U8" s="210"/>
      <c r="V8" s="211"/>
      <c r="W8" s="215"/>
      <c r="X8" s="205"/>
      <c r="Y8" s="210"/>
      <c r="Z8" s="211"/>
      <c r="AA8" s="205"/>
      <c r="AB8" s="213"/>
      <c r="AC8" s="205"/>
      <c r="AD8" s="206"/>
      <c r="AE8" s="206"/>
      <c r="AF8" s="208"/>
      <c r="AG8" s="215"/>
      <c r="AH8" s="205"/>
      <c r="AI8" s="205"/>
      <c r="AJ8" s="211"/>
      <c r="AK8" s="215"/>
      <c r="AL8" s="205"/>
      <c r="AM8" s="211"/>
      <c r="AN8" s="215"/>
      <c r="AO8" s="213"/>
      <c r="AP8" s="214"/>
      <c r="AQ8" s="205"/>
      <c r="AR8" s="205"/>
      <c r="AS8" s="205"/>
      <c r="AT8" s="205"/>
      <c r="AU8" s="205"/>
      <c r="AV8" s="211"/>
      <c r="AW8" s="215"/>
      <c r="AX8" s="205"/>
      <c r="AY8" s="205"/>
      <c r="AZ8" s="205"/>
      <c r="BA8" s="206"/>
      <c r="BB8" s="208"/>
      <c r="BC8" s="215"/>
      <c r="BD8" s="206"/>
      <c r="BE8" s="213"/>
      <c r="BF8" s="205"/>
      <c r="BG8" s="205"/>
      <c r="BH8" s="206"/>
      <c r="BI8" s="211"/>
      <c r="BJ8" s="205"/>
      <c r="BK8" s="205"/>
      <c r="BL8" s="205"/>
      <c r="BM8" s="213"/>
      <c r="BN8" s="205"/>
      <c r="BO8" s="212"/>
      <c r="BP8" s="214"/>
      <c r="BQ8" s="251"/>
      <c r="BR8" s="206"/>
      <c r="BS8" s="251"/>
      <c r="BT8" s="211"/>
      <c r="BU8" s="215"/>
      <c r="BV8" s="205"/>
      <c r="BW8" s="205"/>
      <c r="BX8" s="206"/>
      <c r="BY8" s="211"/>
      <c r="BZ8" s="215"/>
      <c r="CA8" s="206"/>
      <c r="CB8" s="205"/>
      <c r="CC8" s="211"/>
      <c r="CD8" s="215"/>
      <c r="CE8" s="206"/>
      <c r="CF8" s="205"/>
      <c r="CG8" s="211"/>
      <c r="CH8" s="212"/>
      <c r="CI8" s="214"/>
      <c r="CJ8" s="205"/>
      <c r="CK8" s="205"/>
      <c r="CL8" s="205"/>
      <c r="CM8" s="206"/>
      <c r="CN8" s="207"/>
      <c r="CO8" s="214"/>
      <c r="CP8" s="214"/>
      <c r="CQ8" s="214"/>
      <c r="CR8" s="208"/>
      <c r="CS8" s="212"/>
      <c r="CT8" s="205"/>
      <c r="CU8" s="206"/>
      <c r="CV8" s="211"/>
      <c r="CW8" s="215"/>
      <c r="CX8" s="205"/>
      <c r="CY8" s="205"/>
      <c r="CZ8" s="211"/>
      <c r="DA8" s="205"/>
      <c r="DB8" s="205"/>
      <c r="DC8" s="205"/>
      <c r="DD8" s="251"/>
      <c r="DE8" s="211"/>
      <c r="DF8" s="33"/>
    </row>
    <row r="9" spans="1:110" s="29" customFormat="1" ht="13" x14ac:dyDescent="0.3">
      <c r="A9" s="29">
        <v>5801</v>
      </c>
      <c r="B9" s="29" t="s">
        <v>120</v>
      </c>
      <c r="C9" s="365">
        <v>502</v>
      </c>
      <c r="D9" s="95">
        <v>83</v>
      </c>
      <c r="E9" s="81">
        <f t="shared" si="0"/>
        <v>0.16533864541832669</v>
      </c>
      <c r="F9" s="294"/>
      <c r="G9" s="205"/>
      <c r="H9" s="206"/>
      <c r="I9" s="251"/>
      <c r="J9" s="207"/>
      <c r="K9" s="208"/>
      <c r="L9" s="216"/>
      <c r="M9" s="451"/>
      <c r="N9" s="216"/>
      <c r="O9" s="217"/>
      <c r="P9" s="217"/>
      <c r="Q9" s="217"/>
      <c r="R9" s="217"/>
      <c r="S9" s="484">
        <v>41</v>
      </c>
      <c r="T9" s="218">
        <v>47</v>
      </c>
      <c r="U9" s="219">
        <v>46</v>
      </c>
      <c r="V9" s="220">
        <v>35</v>
      </c>
      <c r="W9" s="222"/>
      <c r="X9" s="205"/>
      <c r="Y9" s="210"/>
      <c r="Z9" s="211"/>
      <c r="AA9" s="205"/>
      <c r="AB9" s="213"/>
      <c r="AC9" s="205"/>
      <c r="AD9" s="206"/>
      <c r="AE9" s="206"/>
      <c r="AF9" s="208"/>
      <c r="AG9" s="215"/>
      <c r="AH9" s="205"/>
      <c r="AI9" s="205"/>
      <c r="AJ9" s="211"/>
      <c r="AK9" s="215"/>
      <c r="AL9" s="205"/>
      <c r="AM9" s="211"/>
      <c r="AN9" s="215"/>
      <c r="AO9" s="213"/>
      <c r="AP9" s="214"/>
      <c r="AQ9" s="205"/>
      <c r="AR9" s="205"/>
      <c r="AS9" s="205"/>
      <c r="AT9" s="205"/>
      <c r="AU9" s="205"/>
      <c r="AV9" s="211"/>
      <c r="AW9" s="215"/>
      <c r="AX9" s="205"/>
      <c r="AY9" s="205"/>
      <c r="AZ9" s="205"/>
      <c r="BA9" s="206"/>
      <c r="BB9" s="208"/>
      <c r="BC9" s="215"/>
      <c r="BD9" s="206"/>
      <c r="BE9" s="213"/>
      <c r="BF9" s="205"/>
      <c r="BG9" s="205"/>
      <c r="BH9" s="206"/>
      <c r="BI9" s="211"/>
      <c r="BJ9" s="205"/>
      <c r="BK9" s="205"/>
      <c r="BL9" s="205"/>
      <c r="BM9" s="213"/>
      <c r="BN9" s="205"/>
      <c r="BO9" s="212"/>
      <c r="BP9" s="214"/>
      <c r="BQ9" s="251"/>
      <c r="BR9" s="206"/>
      <c r="BS9" s="251"/>
      <c r="BT9" s="211"/>
      <c r="BU9" s="215"/>
      <c r="BV9" s="205"/>
      <c r="BW9" s="205"/>
      <c r="BX9" s="206"/>
      <c r="BY9" s="211"/>
      <c r="BZ9" s="215"/>
      <c r="CA9" s="206"/>
      <c r="CB9" s="205"/>
      <c r="CC9" s="211"/>
      <c r="CD9" s="215"/>
      <c r="CE9" s="206"/>
      <c r="CF9" s="205"/>
      <c r="CG9" s="211"/>
      <c r="CH9" s="212"/>
      <c r="CI9" s="214"/>
      <c r="CJ9" s="205"/>
      <c r="CK9" s="205"/>
      <c r="CL9" s="205"/>
      <c r="CM9" s="206"/>
      <c r="CN9" s="207"/>
      <c r="CO9" s="214"/>
      <c r="CP9" s="214"/>
      <c r="CQ9" s="214"/>
      <c r="CR9" s="208"/>
      <c r="CS9" s="212"/>
      <c r="CT9" s="205"/>
      <c r="CU9" s="206"/>
      <c r="CV9" s="211"/>
      <c r="CW9" s="215"/>
      <c r="CX9" s="205"/>
      <c r="CY9" s="205"/>
      <c r="CZ9" s="211"/>
      <c r="DA9" s="205"/>
      <c r="DB9" s="205"/>
      <c r="DC9" s="205"/>
      <c r="DD9" s="251"/>
      <c r="DE9" s="211"/>
      <c r="DF9" s="33"/>
    </row>
    <row r="10" spans="1:110" s="29" customFormat="1" ht="13" x14ac:dyDescent="0.3">
      <c r="A10" s="29">
        <v>6701</v>
      </c>
      <c r="B10" s="29" t="s">
        <v>122</v>
      </c>
      <c r="C10" s="365">
        <v>1135</v>
      </c>
      <c r="D10" s="95">
        <v>154</v>
      </c>
      <c r="E10" s="81">
        <f t="shared" si="0"/>
        <v>0.13568281938325991</v>
      </c>
      <c r="F10" s="294"/>
      <c r="G10" s="205"/>
      <c r="H10" s="206"/>
      <c r="I10" s="251"/>
      <c r="J10" s="207"/>
      <c r="K10" s="208"/>
      <c r="L10" s="216"/>
      <c r="M10" s="451"/>
      <c r="N10" s="216"/>
      <c r="O10" s="217"/>
      <c r="P10" s="217"/>
      <c r="Q10" s="217"/>
      <c r="R10" s="217"/>
      <c r="S10" s="485"/>
      <c r="T10" s="205"/>
      <c r="U10" s="210"/>
      <c r="V10" s="211"/>
      <c r="W10" s="215"/>
      <c r="X10" s="205"/>
      <c r="Y10" s="210"/>
      <c r="Z10" s="211"/>
      <c r="AA10" s="205">
        <v>91</v>
      </c>
      <c r="AB10" s="213">
        <v>55</v>
      </c>
      <c r="AC10" s="205">
        <v>76</v>
      </c>
      <c r="AD10" s="206">
        <v>71</v>
      </c>
      <c r="AE10" s="206">
        <v>70</v>
      </c>
      <c r="AF10" s="221">
        <v>78</v>
      </c>
      <c r="AG10" s="222"/>
      <c r="AH10" s="218"/>
      <c r="AI10" s="205"/>
      <c r="AJ10" s="211"/>
      <c r="AK10" s="215"/>
      <c r="AL10" s="205"/>
      <c r="AM10" s="211"/>
      <c r="AN10" s="215"/>
      <c r="AO10" s="213"/>
      <c r="AP10" s="214"/>
      <c r="AQ10" s="205"/>
      <c r="AR10" s="205"/>
      <c r="AS10" s="205"/>
      <c r="AT10" s="205"/>
      <c r="AU10" s="205"/>
      <c r="AV10" s="211"/>
      <c r="AW10" s="215"/>
      <c r="AX10" s="205"/>
      <c r="AY10" s="205"/>
      <c r="AZ10" s="205"/>
      <c r="BA10" s="206"/>
      <c r="BB10" s="208"/>
      <c r="BC10" s="215"/>
      <c r="BD10" s="206"/>
      <c r="BE10" s="213"/>
      <c r="BF10" s="205"/>
      <c r="BG10" s="205"/>
      <c r="BH10" s="206"/>
      <c r="BI10" s="211"/>
      <c r="BJ10" s="205"/>
      <c r="BK10" s="205"/>
      <c r="BL10" s="205"/>
      <c r="BM10" s="213"/>
      <c r="BN10" s="205"/>
      <c r="BO10" s="212"/>
      <c r="BP10" s="214"/>
      <c r="BQ10" s="251"/>
      <c r="BR10" s="206"/>
      <c r="BS10" s="251"/>
      <c r="BT10" s="211"/>
      <c r="BU10" s="215"/>
      <c r="BV10" s="205"/>
      <c r="BW10" s="205"/>
      <c r="BX10" s="206"/>
      <c r="BY10" s="211"/>
      <c r="BZ10" s="215"/>
      <c r="CA10" s="206"/>
      <c r="CB10" s="205"/>
      <c r="CC10" s="211"/>
      <c r="CD10" s="215"/>
      <c r="CE10" s="206"/>
      <c r="CF10" s="205"/>
      <c r="CG10" s="211"/>
      <c r="CH10" s="212"/>
      <c r="CI10" s="214"/>
      <c r="CJ10" s="205"/>
      <c r="CK10" s="205"/>
      <c r="CL10" s="205"/>
      <c r="CM10" s="206"/>
      <c r="CN10" s="207"/>
      <c r="CO10" s="214"/>
      <c r="CP10" s="214"/>
      <c r="CQ10" s="214"/>
      <c r="CR10" s="208"/>
      <c r="CS10" s="212"/>
      <c r="CT10" s="205"/>
      <c r="CU10" s="206"/>
      <c r="CV10" s="211"/>
      <c r="CW10" s="215"/>
      <c r="CX10" s="205"/>
      <c r="CY10" s="205"/>
      <c r="CZ10" s="211"/>
      <c r="DA10" s="205"/>
      <c r="DB10" s="205"/>
      <c r="DC10" s="205"/>
      <c r="DD10" s="251"/>
      <c r="DE10" s="211"/>
      <c r="DF10" s="33"/>
    </row>
    <row r="11" spans="1:110" s="29" customFormat="1" ht="13" x14ac:dyDescent="0.3">
      <c r="A11" s="29">
        <v>6801</v>
      </c>
      <c r="B11" s="29" t="s">
        <v>123</v>
      </c>
      <c r="C11" s="365">
        <v>1142</v>
      </c>
      <c r="D11" s="95">
        <v>526</v>
      </c>
      <c r="E11" s="81">
        <f t="shared" ref="E11:E21" si="1">SUM(D11/C12)</f>
        <v>0.56559139784946233</v>
      </c>
      <c r="F11" s="294"/>
      <c r="G11" s="205"/>
      <c r="H11" s="206"/>
      <c r="I11" s="251"/>
      <c r="J11" s="207"/>
      <c r="K11" s="208"/>
      <c r="L11" s="216"/>
      <c r="M11" s="451"/>
      <c r="N11" s="216"/>
      <c r="O11" s="217"/>
      <c r="P11" s="217"/>
      <c r="Q11" s="217"/>
      <c r="R11" s="217"/>
      <c r="S11" s="485"/>
      <c r="T11" s="205"/>
      <c r="U11" s="210"/>
      <c r="V11" s="211"/>
      <c r="W11" s="215"/>
      <c r="X11" s="205"/>
      <c r="Y11" s="210"/>
      <c r="Z11" s="211"/>
      <c r="AA11" s="205"/>
      <c r="AB11" s="213"/>
      <c r="AC11" s="205"/>
      <c r="AD11" s="206"/>
      <c r="AE11" s="206"/>
      <c r="AF11" s="208"/>
      <c r="AG11" s="215">
        <v>355</v>
      </c>
      <c r="AH11" s="205">
        <v>290</v>
      </c>
      <c r="AI11" s="86">
        <v>233</v>
      </c>
      <c r="AJ11" s="87">
        <v>334</v>
      </c>
      <c r="AK11" s="115"/>
      <c r="AL11" s="86"/>
      <c r="AM11" s="211"/>
      <c r="AN11" s="215"/>
      <c r="AO11" s="213"/>
      <c r="AP11" s="214"/>
      <c r="AQ11" s="205"/>
      <c r="AR11" s="205"/>
      <c r="AS11" s="205"/>
      <c r="AT11" s="205"/>
      <c r="AU11" s="205"/>
      <c r="AV11" s="211"/>
      <c r="AW11" s="215"/>
      <c r="AX11" s="205"/>
      <c r="AY11" s="205"/>
      <c r="AZ11" s="205"/>
      <c r="BA11" s="206"/>
      <c r="BB11" s="208"/>
      <c r="BC11" s="215"/>
      <c r="BD11" s="206"/>
      <c r="BE11" s="213"/>
      <c r="BF11" s="205"/>
      <c r="BG11" s="205"/>
      <c r="BH11" s="206"/>
      <c r="BI11" s="211"/>
      <c r="BJ11" s="205"/>
      <c r="BK11" s="205"/>
      <c r="BL11" s="205"/>
      <c r="BM11" s="213"/>
      <c r="BN11" s="205"/>
      <c r="BO11" s="212"/>
      <c r="BP11" s="214"/>
      <c r="BQ11" s="251"/>
      <c r="BR11" s="206"/>
      <c r="BS11" s="251"/>
      <c r="BT11" s="211"/>
      <c r="BU11" s="215"/>
      <c r="BV11" s="205"/>
      <c r="BW11" s="205"/>
      <c r="BX11" s="206"/>
      <c r="BY11" s="211"/>
      <c r="BZ11" s="215"/>
      <c r="CA11" s="206"/>
      <c r="CB11" s="205"/>
      <c r="CC11" s="211"/>
      <c r="CD11" s="215"/>
      <c r="CE11" s="206"/>
      <c r="CF11" s="205"/>
      <c r="CG11" s="211"/>
      <c r="CH11" s="212"/>
      <c r="CI11" s="214"/>
      <c r="CJ11" s="205"/>
      <c r="CK11" s="205"/>
      <c r="CL11" s="205"/>
      <c r="CM11" s="206"/>
      <c r="CN11" s="207"/>
      <c r="CO11" s="214"/>
      <c r="CP11" s="214"/>
      <c r="CQ11" s="214"/>
      <c r="CR11" s="208"/>
      <c r="CS11" s="212"/>
      <c r="CT11" s="205"/>
      <c r="CU11" s="206"/>
      <c r="CV11" s="211"/>
      <c r="CW11" s="215"/>
      <c r="CX11" s="205"/>
      <c r="CY11" s="205"/>
      <c r="CZ11" s="211"/>
      <c r="DA11" s="205"/>
      <c r="DB11" s="205"/>
      <c r="DC11" s="205"/>
      <c r="DD11" s="251"/>
      <c r="DE11" s="211"/>
      <c r="DF11" s="33"/>
    </row>
    <row r="12" spans="1:110" s="29" customFormat="1" ht="13" x14ac:dyDescent="0.3">
      <c r="A12" s="29">
        <v>6802</v>
      </c>
      <c r="B12" s="29" t="s">
        <v>124</v>
      </c>
      <c r="C12" s="365">
        <v>930</v>
      </c>
      <c r="D12" s="95">
        <v>369</v>
      </c>
      <c r="E12" s="81">
        <f>SUM(D12/C12)</f>
        <v>0.39677419354838711</v>
      </c>
      <c r="F12" s="294"/>
      <c r="G12" s="205"/>
      <c r="H12" s="206"/>
      <c r="I12" s="251"/>
      <c r="J12" s="207"/>
      <c r="K12" s="208"/>
      <c r="L12" s="216"/>
      <c r="M12" s="451"/>
      <c r="N12" s="216"/>
      <c r="O12" s="217"/>
      <c r="P12" s="217"/>
      <c r="Q12" s="217"/>
      <c r="R12" s="217"/>
      <c r="S12" s="485"/>
      <c r="T12" s="205"/>
      <c r="U12" s="210"/>
      <c r="V12" s="211"/>
      <c r="W12" s="215"/>
      <c r="X12" s="205"/>
      <c r="Y12" s="210"/>
      <c r="Z12" s="211"/>
      <c r="AA12" s="205"/>
      <c r="AB12" s="213"/>
      <c r="AC12" s="205"/>
      <c r="AD12" s="206"/>
      <c r="AE12" s="206"/>
      <c r="AF12" s="208"/>
      <c r="AG12" s="215">
        <v>244</v>
      </c>
      <c r="AH12" s="205">
        <v>241</v>
      </c>
      <c r="AI12" s="86">
        <v>163</v>
      </c>
      <c r="AJ12" s="87">
        <v>206</v>
      </c>
      <c r="AK12" s="115"/>
      <c r="AL12" s="86"/>
      <c r="AM12" s="211"/>
      <c r="AN12" s="215"/>
      <c r="AO12" s="213"/>
      <c r="AP12" s="214"/>
      <c r="AQ12" s="205"/>
      <c r="AR12" s="205"/>
      <c r="AS12" s="205"/>
      <c r="AT12" s="205"/>
      <c r="AU12" s="205"/>
      <c r="AV12" s="211"/>
      <c r="AW12" s="215"/>
      <c r="AX12" s="205"/>
      <c r="AY12" s="205"/>
      <c r="AZ12" s="205"/>
      <c r="BA12" s="206"/>
      <c r="BB12" s="208"/>
      <c r="BC12" s="215"/>
      <c r="BD12" s="206"/>
      <c r="BE12" s="213"/>
      <c r="BF12" s="205"/>
      <c r="BG12" s="205"/>
      <c r="BH12" s="206"/>
      <c r="BI12" s="211"/>
      <c r="BJ12" s="205"/>
      <c r="BK12" s="205"/>
      <c r="BL12" s="205"/>
      <c r="BM12" s="213"/>
      <c r="BN12" s="205"/>
      <c r="BO12" s="212"/>
      <c r="BP12" s="214"/>
      <c r="BQ12" s="251"/>
      <c r="BR12" s="206"/>
      <c r="BS12" s="251"/>
      <c r="BT12" s="211"/>
      <c r="BU12" s="215"/>
      <c r="BV12" s="205"/>
      <c r="BW12" s="205"/>
      <c r="BX12" s="206"/>
      <c r="BY12" s="211"/>
      <c r="BZ12" s="215"/>
      <c r="CA12" s="206"/>
      <c r="CB12" s="205"/>
      <c r="CC12" s="211"/>
      <c r="CD12" s="215"/>
      <c r="CE12" s="206"/>
      <c r="CF12" s="205"/>
      <c r="CG12" s="211"/>
      <c r="CH12" s="212"/>
      <c r="CI12" s="214"/>
      <c r="CJ12" s="205"/>
      <c r="CK12" s="205"/>
      <c r="CL12" s="205"/>
      <c r="CM12" s="206"/>
      <c r="CN12" s="207"/>
      <c r="CO12" s="214"/>
      <c r="CP12" s="214"/>
      <c r="CQ12" s="214"/>
      <c r="CR12" s="208"/>
      <c r="CS12" s="212"/>
      <c r="CT12" s="205"/>
      <c r="CU12" s="206"/>
      <c r="CV12" s="211"/>
      <c r="CW12" s="215"/>
      <c r="CX12" s="205"/>
      <c r="CY12" s="205"/>
      <c r="CZ12" s="211"/>
      <c r="DA12" s="205"/>
      <c r="DB12" s="205"/>
      <c r="DC12" s="205"/>
      <c r="DD12" s="251"/>
      <c r="DE12" s="211"/>
      <c r="DF12" s="33"/>
    </row>
    <row r="13" spans="1:110" s="29" customFormat="1" ht="13" x14ac:dyDescent="0.3">
      <c r="A13" s="29">
        <v>6803</v>
      </c>
      <c r="B13" s="29" t="s">
        <v>125</v>
      </c>
      <c r="C13" s="365">
        <v>236</v>
      </c>
      <c r="D13" s="95">
        <v>104</v>
      </c>
      <c r="E13" s="81">
        <f t="shared" si="1"/>
        <v>8.2539682539682538E-2</v>
      </c>
      <c r="F13" s="294"/>
      <c r="G13" s="205"/>
      <c r="H13" s="206"/>
      <c r="I13" s="251"/>
      <c r="J13" s="207"/>
      <c r="K13" s="208"/>
      <c r="L13" s="216"/>
      <c r="M13" s="451"/>
      <c r="N13" s="216"/>
      <c r="O13" s="217"/>
      <c r="P13" s="217"/>
      <c r="Q13" s="217"/>
      <c r="R13" s="217"/>
      <c r="S13" s="485"/>
      <c r="T13" s="205"/>
      <c r="U13" s="210"/>
      <c r="V13" s="211"/>
      <c r="W13" s="215"/>
      <c r="X13" s="205"/>
      <c r="Y13" s="210"/>
      <c r="Z13" s="211"/>
      <c r="AA13" s="205"/>
      <c r="AB13" s="213"/>
      <c r="AC13" s="205"/>
      <c r="AD13" s="206"/>
      <c r="AE13" s="206"/>
      <c r="AF13" s="208"/>
      <c r="AG13" s="215">
        <v>96</v>
      </c>
      <c r="AH13" s="205">
        <v>45</v>
      </c>
      <c r="AI13" s="86">
        <v>41</v>
      </c>
      <c r="AJ13" s="87">
        <v>62</v>
      </c>
      <c r="AK13" s="115"/>
      <c r="AL13" s="86"/>
      <c r="AM13" s="211"/>
      <c r="AN13" s="215"/>
      <c r="AO13" s="213"/>
      <c r="AP13" s="214"/>
      <c r="AQ13" s="205"/>
      <c r="AR13" s="205"/>
      <c r="AS13" s="205"/>
      <c r="AT13" s="205"/>
      <c r="AU13" s="205"/>
      <c r="AV13" s="211"/>
      <c r="AW13" s="215"/>
      <c r="AX13" s="205"/>
      <c r="AY13" s="205"/>
      <c r="AZ13" s="205"/>
      <c r="BA13" s="206"/>
      <c r="BB13" s="208"/>
      <c r="BC13" s="215"/>
      <c r="BD13" s="206"/>
      <c r="BE13" s="213"/>
      <c r="BF13" s="205"/>
      <c r="BG13" s="205"/>
      <c r="BH13" s="206"/>
      <c r="BI13" s="211"/>
      <c r="BJ13" s="205"/>
      <c r="BK13" s="205"/>
      <c r="BL13" s="205"/>
      <c r="BM13" s="213"/>
      <c r="BN13" s="205"/>
      <c r="BO13" s="212"/>
      <c r="BP13" s="214"/>
      <c r="BQ13" s="251"/>
      <c r="BR13" s="206"/>
      <c r="BS13" s="251"/>
      <c r="BT13" s="211"/>
      <c r="BU13" s="215"/>
      <c r="BV13" s="205"/>
      <c r="BW13" s="205"/>
      <c r="BX13" s="206"/>
      <c r="BY13" s="211"/>
      <c r="BZ13" s="215"/>
      <c r="CA13" s="206"/>
      <c r="CB13" s="205"/>
      <c r="CC13" s="211"/>
      <c r="CD13" s="215"/>
      <c r="CE13" s="206"/>
      <c r="CF13" s="205"/>
      <c r="CG13" s="211"/>
      <c r="CH13" s="212"/>
      <c r="CI13" s="214"/>
      <c r="CJ13" s="205"/>
      <c r="CK13" s="205"/>
      <c r="CL13" s="205"/>
      <c r="CM13" s="206"/>
      <c r="CN13" s="207"/>
      <c r="CO13" s="214"/>
      <c r="CP13" s="214"/>
      <c r="CQ13" s="214"/>
      <c r="CR13" s="208"/>
      <c r="CS13" s="212"/>
      <c r="CT13" s="205"/>
      <c r="CU13" s="206"/>
      <c r="CV13" s="211"/>
      <c r="CW13" s="215"/>
      <c r="CX13" s="205"/>
      <c r="CY13" s="205"/>
      <c r="CZ13" s="211"/>
      <c r="DA13" s="205"/>
      <c r="DB13" s="205"/>
      <c r="DC13" s="205"/>
      <c r="DD13" s="251"/>
      <c r="DE13" s="211"/>
      <c r="DF13" s="33"/>
    </row>
    <row r="14" spans="1:110" s="29" customFormat="1" ht="13" x14ac:dyDescent="0.3">
      <c r="A14" s="29">
        <v>6901</v>
      </c>
      <c r="B14" s="29" t="s">
        <v>121</v>
      </c>
      <c r="C14" s="365">
        <v>1260</v>
      </c>
      <c r="D14" s="95">
        <v>387</v>
      </c>
      <c r="E14" s="81">
        <f t="shared" si="1"/>
        <v>0.38738738738738737</v>
      </c>
      <c r="F14" s="294"/>
      <c r="G14" s="224"/>
      <c r="H14" s="225"/>
      <c r="I14" s="443"/>
      <c r="J14" s="227"/>
      <c r="K14" s="208"/>
      <c r="L14" s="216"/>
      <c r="M14" s="451"/>
      <c r="N14" s="216"/>
      <c r="O14" s="217"/>
      <c r="P14" s="217"/>
      <c r="Q14" s="217"/>
      <c r="R14" s="217"/>
      <c r="S14" s="485"/>
      <c r="T14" s="205"/>
      <c r="U14" s="210"/>
      <c r="V14" s="211"/>
      <c r="W14" s="215"/>
      <c r="X14" s="205"/>
      <c r="Y14" s="210"/>
      <c r="Z14" s="211"/>
      <c r="AA14" s="205"/>
      <c r="AB14" s="213"/>
      <c r="AC14" s="205"/>
      <c r="AD14" s="206"/>
      <c r="AE14" s="206"/>
      <c r="AF14" s="208"/>
      <c r="AG14" s="215"/>
      <c r="AH14" s="205"/>
      <c r="AI14" s="205"/>
      <c r="AJ14" s="211"/>
      <c r="AK14" s="215">
        <v>188</v>
      </c>
      <c r="AL14" s="205">
        <v>198</v>
      </c>
      <c r="AM14" s="220">
        <v>197</v>
      </c>
      <c r="AN14" s="222"/>
      <c r="AO14" s="398"/>
      <c r="AP14" s="291"/>
      <c r="AQ14" s="218"/>
      <c r="AR14" s="218"/>
      <c r="AS14" s="218"/>
      <c r="AT14" s="218"/>
      <c r="AU14" s="218"/>
      <c r="AV14" s="211"/>
      <c r="AW14" s="215"/>
      <c r="AX14" s="205"/>
      <c r="AY14" s="205"/>
      <c r="AZ14" s="205"/>
      <c r="BA14" s="206"/>
      <c r="BB14" s="208"/>
      <c r="BC14" s="215"/>
      <c r="BD14" s="206"/>
      <c r="BE14" s="213"/>
      <c r="BF14" s="205"/>
      <c r="BG14" s="205"/>
      <c r="BH14" s="206"/>
      <c r="BI14" s="211"/>
      <c r="BJ14" s="205"/>
      <c r="BK14" s="205"/>
      <c r="BL14" s="205"/>
      <c r="BM14" s="213"/>
      <c r="BN14" s="205"/>
      <c r="BO14" s="212"/>
      <c r="BP14" s="214"/>
      <c r="BQ14" s="251"/>
      <c r="BR14" s="206"/>
      <c r="BS14" s="251"/>
      <c r="BT14" s="211"/>
      <c r="BU14" s="215"/>
      <c r="BV14" s="205"/>
      <c r="BW14" s="205"/>
      <c r="BX14" s="206"/>
      <c r="BY14" s="211"/>
      <c r="BZ14" s="215"/>
      <c r="CA14" s="206"/>
      <c r="CB14" s="205"/>
      <c r="CC14" s="211"/>
      <c r="CD14" s="215"/>
      <c r="CE14" s="206"/>
      <c r="CF14" s="205"/>
      <c r="CG14" s="211"/>
      <c r="CH14" s="212"/>
      <c r="CI14" s="214"/>
      <c r="CJ14" s="205"/>
      <c r="CK14" s="205"/>
      <c r="CL14" s="205"/>
      <c r="CM14" s="206"/>
      <c r="CN14" s="207"/>
      <c r="CO14" s="214"/>
      <c r="CP14" s="214"/>
      <c r="CQ14" s="214"/>
      <c r="CR14" s="208"/>
      <c r="CS14" s="212"/>
      <c r="CT14" s="205"/>
      <c r="CU14" s="206"/>
      <c r="CV14" s="211"/>
      <c r="CW14" s="215"/>
      <c r="CX14" s="205"/>
      <c r="CY14" s="205"/>
      <c r="CZ14" s="211"/>
      <c r="DA14" s="205"/>
      <c r="DB14" s="205"/>
      <c r="DC14" s="205"/>
      <c r="DD14" s="251"/>
      <c r="DE14" s="211"/>
      <c r="DF14" s="33"/>
    </row>
    <row r="15" spans="1:110" s="29" customFormat="1" ht="13" x14ac:dyDescent="0.3">
      <c r="A15" s="29">
        <v>7001</v>
      </c>
      <c r="B15" s="29" t="s">
        <v>126</v>
      </c>
      <c r="C15" s="365">
        <v>999</v>
      </c>
      <c r="D15" s="95">
        <v>414</v>
      </c>
      <c r="E15" s="81">
        <f t="shared" si="1"/>
        <v>0.38727782974742753</v>
      </c>
      <c r="F15" s="294"/>
      <c r="G15" s="205"/>
      <c r="H15" s="206"/>
      <c r="I15" s="251"/>
      <c r="J15" s="207"/>
      <c r="K15" s="208"/>
      <c r="L15" s="216"/>
      <c r="M15" s="451"/>
      <c r="N15" s="216"/>
      <c r="O15" s="217"/>
      <c r="P15" s="217"/>
      <c r="Q15" s="217"/>
      <c r="R15" s="217"/>
      <c r="S15" s="485"/>
      <c r="T15" s="205"/>
      <c r="U15" s="210"/>
      <c r="V15" s="211"/>
      <c r="W15" s="215"/>
      <c r="X15" s="205"/>
      <c r="Y15" s="210"/>
      <c r="Z15" s="211"/>
      <c r="AA15" s="205"/>
      <c r="AB15" s="213"/>
      <c r="AC15" s="205"/>
      <c r="AD15" s="206"/>
      <c r="AE15" s="206"/>
      <c r="AF15" s="208"/>
      <c r="AG15" s="215"/>
      <c r="AH15" s="205"/>
      <c r="AI15" s="205"/>
      <c r="AJ15" s="211"/>
      <c r="AK15" s="215"/>
      <c r="AL15" s="205"/>
      <c r="AM15" s="211"/>
      <c r="AN15" s="115">
        <v>210</v>
      </c>
      <c r="AO15" s="153">
        <v>163</v>
      </c>
      <c r="AP15" s="147">
        <v>276</v>
      </c>
      <c r="AQ15" s="86">
        <v>227</v>
      </c>
      <c r="AR15" s="86">
        <v>177</v>
      </c>
      <c r="AS15" s="86">
        <v>284</v>
      </c>
      <c r="AT15" s="86">
        <v>159</v>
      </c>
      <c r="AU15" s="86">
        <v>244</v>
      </c>
      <c r="AV15" s="87">
        <v>201</v>
      </c>
      <c r="AW15" s="115"/>
      <c r="AX15" s="205"/>
      <c r="AY15" s="205"/>
      <c r="AZ15" s="205"/>
      <c r="BA15" s="206"/>
      <c r="BB15" s="208"/>
      <c r="BC15" s="215"/>
      <c r="BD15" s="206"/>
      <c r="BE15" s="213"/>
      <c r="BF15" s="205"/>
      <c r="BG15" s="205"/>
      <c r="BH15" s="206"/>
      <c r="BI15" s="211"/>
      <c r="BJ15" s="205"/>
      <c r="BK15" s="205"/>
      <c r="BL15" s="205"/>
      <c r="BM15" s="213"/>
      <c r="BN15" s="205"/>
      <c r="BO15" s="212"/>
      <c r="BP15" s="214"/>
      <c r="BQ15" s="251"/>
      <c r="BR15" s="206"/>
      <c r="BS15" s="251"/>
      <c r="BT15" s="211"/>
      <c r="BU15" s="215"/>
      <c r="BV15" s="205"/>
      <c r="BW15" s="205"/>
      <c r="BX15" s="206"/>
      <c r="BY15" s="211"/>
      <c r="BZ15" s="215"/>
      <c r="CA15" s="206"/>
      <c r="CB15" s="205"/>
      <c r="CC15" s="211"/>
      <c r="CD15" s="215"/>
      <c r="CE15" s="206"/>
      <c r="CF15" s="205"/>
      <c r="CG15" s="211"/>
      <c r="CH15" s="212"/>
      <c r="CI15" s="214"/>
      <c r="CJ15" s="205"/>
      <c r="CK15" s="205"/>
      <c r="CL15" s="205"/>
      <c r="CM15" s="206"/>
      <c r="CN15" s="207"/>
      <c r="CO15" s="214"/>
      <c r="CP15" s="214"/>
      <c r="CQ15" s="214"/>
      <c r="CR15" s="208"/>
      <c r="CS15" s="212"/>
      <c r="CT15" s="205"/>
      <c r="CU15" s="206"/>
      <c r="CV15" s="211"/>
      <c r="CW15" s="215"/>
      <c r="CX15" s="205"/>
      <c r="CY15" s="205"/>
      <c r="CZ15" s="211"/>
      <c r="DA15" s="205"/>
      <c r="DB15" s="205"/>
      <c r="DC15" s="205"/>
      <c r="DD15" s="251"/>
      <c r="DE15" s="211"/>
      <c r="DF15" s="33"/>
    </row>
    <row r="16" spans="1:110" s="29" customFormat="1" ht="13" x14ac:dyDescent="0.3">
      <c r="A16" s="29">
        <v>7002</v>
      </c>
      <c r="B16" s="29" t="s">
        <v>127</v>
      </c>
      <c r="C16" s="365">
        <v>1069</v>
      </c>
      <c r="D16" s="95">
        <v>460</v>
      </c>
      <c r="E16" s="81">
        <f t="shared" si="1"/>
        <v>0.32440056417489421</v>
      </c>
      <c r="F16" s="294"/>
      <c r="G16" s="205"/>
      <c r="H16" s="206"/>
      <c r="I16" s="251"/>
      <c r="J16" s="207"/>
      <c r="K16" s="208"/>
      <c r="L16" s="216"/>
      <c r="M16" s="451"/>
      <c r="N16" s="216"/>
      <c r="O16" s="217"/>
      <c r="P16" s="217"/>
      <c r="Q16" s="217"/>
      <c r="R16" s="217"/>
      <c r="S16" s="485"/>
      <c r="T16" s="205"/>
      <c r="U16" s="210"/>
      <c r="V16" s="211"/>
      <c r="W16" s="215"/>
      <c r="X16" s="205"/>
      <c r="Y16" s="210"/>
      <c r="Z16" s="211"/>
      <c r="AA16" s="205"/>
      <c r="AB16" s="213"/>
      <c r="AC16" s="205"/>
      <c r="AD16" s="206"/>
      <c r="AE16" s="206"/>
      <c r="AF16" s="208"/>
      <c r="AG16" s="215"/>
      <c r="AH16" s="205"/>
      <c r="AI16" s="205"/>
      <c r="AJ16" s="211"/>
      <c r="AK16" s="215"/>
      <c r="AL16" s="205"/>
      <c r="AM16" s="211"/>
      <c r="AN16" s="115">
        <v>230</v>
      </c>
      <c r="AO16" s="153">
        <v>203</v>
      </c>
      <c r="AP16" s="147">
        <v>318</v>
      </c>
      <c r="AQ16" s="86">
        <v>245</v>
      </c>
      <c r="AR16" s="86">
        <v>246</v>
      </c>
      <c r="AS16" s="86">
        <v>297</v>
      </c>
      <c r="AT16" s="86">
        <v>174</v>
      </c>
      <c r="AU16" s="86">
        <v>279</v>
      </c>
      <c r="AV16" s="87">
        <v>220</v>
      </c>
      <c r="AW16" s="115"/>
      <c r="AX16" s="205"/>
      <c r="AY16" s="205"/>
      <c r="AZ16" s="205"/>
      <c r="BA16" s="206"/>
      <c r="BB16" s="208"/>
      <c r="BC16" s="215"/>
      <c r="BD16" s="206"/>
      <c r="BE16" s="213"/>
      <c r="BF16" s="205"/>
      <c r="BG16" s="205"/>
      <c r="BH16" s="206"/>
      <c r="BI16" s="211"/>
      <c r="BJ16" s="205"/>
      <c r="BK16" s="205"/>
      <c r="BL16" s="205"/>
      <c r="BM16" s="213"/>
      <c r="BN16" s="205"/>
      <c r="BO16" s="212"/>
      <c r="BP16" s="214"/>
      <c r="BQ16" s="251"/>
      <c r="BR16" s="206"/>
      <c r="BS16" s="251"/>
      <c r="BT16" s="211"/>
      <c r="BU16" s="215"/>
      <c r="BV16" s="205"/>
      <c r="BW16" s="205"/>
      <c r="BX16" s="206"/>
      <c r="BY16" s="211"/>
      <c r="BZ16" s="215"/>
      <c r="CA16" s="206"/>
      <c r="CB16" s="205"/>
      <c r="CC16" s="211"/>
      <c r="CD16" s="215"/>
      <c r="CE16" s="206"/>
      <c r="CF16" s="205"/>
      <c r="CG16" s="211"/>
      <c r="CH16" s="212"/>
      <c r="CI16" s="214"/>
      <c r="CJ16" s="205"/>
      <c r="CK16" s="205"/>
      <c r="CL16" s="205"/>
      <c r="CM16" s="206"/>
      <c r="CN16" s="207"/>
      <c r="CO16" s="214"/>
      <c r="CP16" s="214"/>
      <c r="CQ16" s="214"/>
      <c r="CR16" s="208"/>
      <c r="CS16" s="212"/>
      <c r="CT16" s="205"/>
      <c r="CU16" s="206"/>
      <c r="CV16" s="211"/>
      <c r="CW16" s="215"/>
      <c r="CX16" s="205"/>
      <c r="CY16" s="205"/>
      <c r="CZ16" s="211"/>
      <c r="DA16" s="205"/>
      <c r="DB16" s="205"/>
      <c r="DC16" s="205"/>
      <c r="DD16" s="251"/>
      <c r="DE16" s="211"/>
      <c r="DF16" s="33"/>
    </row>
    <row r="17" spans="1:110" s="29" customFormat="1" ht="13" x14ac:dyDescent="0.3">
      <c r="A17" s="29">
        <v>7101</v>
      </c>
      <c r="B17" s="29" t="s">
        <v>128</v>
      </c>
      <c r="C17" s="365">
        <v>1418</v>
      </c>
      <c r="D17" s="95">
        <v>343</v>
      </c>
      <c r="E17" s="81">
        <f t="shared" si="1"/>
        <v>0.27308917197452232</v>
      </c>
      <c r="F17" s="294"/>
      <c r="G17" s="205"/>
      <c r="H17" s="206"/>
      <c r="I17" s="251"/>
      <c r="J17" s="207"/>
      <c r="K17" s="208"/>
      <c r="L17" s="216"/>
      <c r="M17" s="451"/>
      <c r="N17" s="216"/>
      <c r="O17" s="217"/>
      <c r="P17" s="217"/>
      <c r="Q17" s="217"/>
      <c r="R17" s="217"/>
      <c r="S17" s="485"/>
      <c r="T17" s="205"/>
      <c r="U17" s="210"/>
      <c r="V17" s="211"/>
      <c r="W17" s="215"/>
      <c r="X17" s="205"/>
      <c r="Y17" s="210"/>
      <c r="Z17" s="211"/>
      <c r="AA17" s="205"/>
      <c r="AB17" s="213"/>
      <c r="AC17" s="205"/>
      <c r="AD17" s="206"/>
      <c r="AE17" s="206"/>
      <c r="AF17" s="208"/>
      <c r="AG17" s="215"/>
      <c r="AH17" s="205"/>
      <c r="AI17" s="205"/>
      <c r="AJ17" s="211"/>
      <c r="AK17" s="215"/>
      <c r="AL17" s="205"/>
      <c r="AM17" s="211"/>
      <c r="AN17" s="215"/>
      <c r="AO17" s="213"/>
      <c r="AP17" s="214"/>
      <c r="AQ17" s="205"/>
      <c r="AR17" s="205"/>
      <c r="AS17" s="205"/>
      <c r="AT17" s="205"/>
      <c r="AU17" s="205"/>
      <c r="AV17" s="211"/>
      <c r="AW17" s="215">
        <v>128</v>
      </c>
      <c r="AX17" s="86">
        <v>164</v>
      </c>
      <c r="AY17" s="86">
        <v>167</v>
      </c>
      <c r="AZ17" s="86">
        <v>99</v>
      </c>
      <c r="BA17" s="95">
        <v>167</v>
      </c>
      <c r="BB17" s="114">
        <v>142</v>
      </c>
      <c r="BC17" s="215"/>
      <c r="BD17" s="206"/>
      <c r="BE17" s="213"/>
      <c r="BF17" s="205"/>
      <c r="BG17" s="205"/>
      <c r="BH17" s="206"/>
      <c r="BI17" s="211"/>
      <c r="BJ17" s="205"/>
      <c r="BK17" s="205"/>
      <c r="BL17" s="205"/>
      <c r="BM17" s="213"/>
      <c r="BN17" s="205"/>
      <c r="BO17" s="212"/>
      <c r="BP17" s="214"/>
      <c r="BQ17" s="251"/>
      <c r="BR17" s="206"/>
      <c r="BS17" s="251"/>
      <c r="BT17" s="211"/>
      <c r="BU17" s="215"/>
      <c r="BV17" s="205"/>
      <c r="BW17" s="205"/>
      <c r="BX17" s="206"/>
      <c r="BY17" s="211"/>
      <c r="BZ17" s="215"/>
      <c r="CA17" s="206"/>
      <c r="CB17" s="205"/>
      <c r="CC17" s="211"/>
      <c r="CD17" s="215"/>
      <c r="CE17" s="206"/>
      <c r="CF17" s="205"/>
      <c r="CG17" s="211"/>
      <c r="CH17" s="212"/>
      <c r="CI17" s="214"/>
      <c r="CJ17" s="205"/>
      <c r="CK17" s="205"/>
      <c r="CL17" s="205"/>
      <c r="CM17" s="206"/>
      <c r="CN17" s="207"/>
      <c r="CO17" s="214"/>
      <c r="CP17" s="214"/>
      <c r="CQ17" s="214"/>
      <c r="CR17" s="208"/>
      <c r="CS17" s="212"/>
      <c r="CT17" s="205"/>
      <c r="CU17" s="206"/>
      <c r="CV17" s="211"/>
      <c r="CW17" s="215"/>
      <c r="CX17" s="205"/>
      <c r="CY17" s="205"/>
      <c r="CZ17" s="211"/>
      <c r="DA17" s="205"/>
      <c r="DB17" s="205"/>
      <c r="DC17" s="205"/>
      <c r="DD17" s="251"/>
      <c r="DE17" s="211"/>
      <c r="DF17" s="33"/>
    </row>
    <row r="18" spans="1:110" s="29" customFormat="1" ht="13" x14ac:dyDescent="0.3">
      <c r="A18" s="29">
        <v>7102</v>
      </c>
      <c r="B18" s="29" t="s">
        <v>129</v>
      </c>
      <c r="C18" s="365">
        <v>1256</v>
      </c>
      <c r="D18" s="95">
        <v>233</v>
      </c>
      <c r="E18" s="81">
        <f t="shared" si="1"/>
        <v>0.41607142857142859</v>
      </c>
      <c r="F18" s="294"/>
      <c r="G18" s="205"/>
      <c r="H18" s="206"/>
      <c r="I18" s="251"/>
      <c r="J18" s="207"/>
      <c r="K18" s="208"/>
      <c r="L18" s="216"/>
      <c r="M18" s="451"/>
      <c r="N18" s="216"/>
      <c r="O18" s="217"/>
      <c r="P18" s="217"/>
      <c r="Q18" s="217"/>
      <c r="R18" s="217"/>
      <c r="S18" s="485"/>
      <c r="T18" s="205"/>
      <c r="U18" s="210"/>
      <c r="V18" s="211"/>
      <c r="W18" s="215"/>
      <c r="X18" s="205"/>
      <c r="Y18" s="210"/>
      <c r="Z18" s="211"/>
      <c r="AA18" s="205"/>
      <c r="AB18" s="213"/>
      <c r="AC18" s="205"/>
      <c r="AD18" s="206"/>
      <c r="AE18" s="206"/>
      <c r="AF18" s="208"/>
      <c r="AG18" s="215"/>
      <c r="AH18" s="205"/>
      <c r="AI18" s="205"/>
      <c r="AJ18" s="211"/>
      <c r="AK18" s="215"/>
      <c r="AL18" s="205"/>
      <c r="AM18" s="211"/>
      <c r="AN18" s="215"/>
      <c r="AO18" s="213"/>
      <c r="AP18" s="214"/>
      <c r="AQ18" s="205"/>
      <c r="AR18" s="205"/>
      <c r="AS18" s="205"/>
      <c r="AT18" s="205"/>
      <c r="AU18" s="205"/>
      <c r="AV18" s="211"/>
      <c r="AW18" s="215">
        <v>111</v>
      </c>
      <c r="AX18" s="86">
        <v>152</v>
      </c>
      <c r="AY18" s="86">
        <v>92</v>
      </c>
      <c r="AZ18" s="86">
        <v>89</v>
      </c>
      <c r="BA18" s="95">
        <v>61</v>
      </c>
      <c r="BB18" s="114">
        <v>126</v>
      </c>
      <c r="BC18" s="215"/>
      <c r="BD18" s="206"/>
      <c r="BE18" s="213"/>
      <c r="BF18" s="205"/>
      <c r="BG18" s="205"/>
      <c r="BH18" s="206"/>
      <c r="BI18" s="211"/>
      <c r="BJ18" s="205"/>
      <c r="BK18" s="205"/>
      <c r="BL18" s="205"/>
      <c r="BM18" s="213"/>
      <c r="BN18" s="205"/>
      <c r="BO18" s="212"/>
      <c r="BP18" s="214"/>
      <c r="BQ18" s="251"/>
      <c r="BR18" s="206"/>
      <c r="BS18" s="251"/>
      <c r="BT18" s="211"/>
      <c r="BU18" s="215"/>
      <c r="BV18" s="205"/>
      <c r="BW18" s="205"/>
      <c r="BX18" s="206"/>
      <c r="BY18" s="211"/>
      <c r="BZ18" s="215"/>
      <c r="CA18" s="206"/>
      <c r="CB18" s="205"/>
      <c r="CC18" s="211"/>
      <c r="CD18" s="215"/>
      <c r="CE18" s="206"/>
      <c r="CF18" s="205"/>
      <c r="CG18" s="211"/>
      <c r="CH18" s="212"/>
      <c r="CI18" s="214"/>
      <c r="CJ18" s="205"/>
      <c r="CK18" s="205"/>
      <c r="CL18" s="205"/>
      <c r="CM18" s="206"/>
      <c r="CN18" s="207"/>
      <c r="CO18" s="214"/>
      <c r="CP18" s="214"/>
      <c r="CQ18" s="214"/>
      <c r="CR18" s="208"/>
      <c r="CS18" s="212"/>
      <c r="CT18" s="205"/>
      <c r="CU18" s="206"/>
      <c r="CV18" s="211"/>
      <c r="CW18" s="215"/>
      <c r="CX18" s="205"/>
      <c r="CY18" s="205"/>
      <c r="CZ18" s="211"/>
      <c r="DA18" s="205"/>
      <c r="DB18" s="205"/>
      <c r="DC18" s="205"/>
      <c r="DD18" s="251"/>
      <c r="DE18" s="211"/>
      <c r="DF18" s="33"/>
    </row>
    <row r="19" spans="1:110" s="29" customFormat="1" ht="13" x14ac:dyDescent="0.3">
      <c r="A19" s="29">
        <v>7401</v>
      </c>
      <c r="B19" s="29" t="s">
        <v>130</v>
      </c>
      <c r="C19" s="365">
        <v>560</v>
      </c>
      <c r="D19" s="95">
        <v>162</v>
      </c>
      <c r="E19" s="81">
        <f t="shared" si="1"/>
        <v>0.15606936416184972</v>
      </c>
      <c r="F19" s="294"/>
      <c r="G19" s="205"/>
      <c r="H19" s="206"/>
      <c r="I19" s="251"/>
      <c r="J19" s="207"/>
      <c r="K19" s="208"/>
      <c r="L19" s="216"/>
      <c r="M19" s="451"/>
      <c r="N19" s="216"/>
      <c r="O19" s="217"/>
      <c r="P19" s="217"/>
      <c r="Q19" s="217"/>
      <c r="R19" s="217"/>
      <c r="S19" s="485"/>
      <c r="T19" s="205"/>
      <c r="U19" s="210"/>
      <c r="V19" s="211"/>
      <c r="W19" s="215"/>
      <c r="X19" s="205"/>
      <c r="Y19" s="210"/>
      <c r="Z19" s="211"/>
      <c r="AA19" s="205"/>
      <c r="AB19" s="213"/>
      <c r="AC19" s="205"/>
      <c r="AD19" s="206"/>
      <c r="AE19" s="206"/>
      <c r="AF19" s="208"/>
      <c r="AG19" s="215"/>
      <c r="AH19" s="205"/>
      <c r="AI19" s="205"/>
      <c r="AJ19" s="211"/>
      <c r="AK19" s="215"/>
      <c r="AL19" s="205"/>
      <c r="AM19" s="211"/>
      <c r="AN19" s="215"/>
      <c r="AO19" s="213"/>
      <c r="AP19" s="214"/>
      <c r="AQ19" s="205"/>
      <c r="AR19" s="205"/>
      <c r="AS19" s="205"/>
      <c r="AT19" s="205"/>
      <c r="AU19" s="205"/>
      <c r="AV19" s="211"/>
      <c r="AW19" s="215"/>
      <c r="AX19" s="205"/>
      <c r="AY19" s="205"/>
      <c r="AZ19" s="205"/>
      <c r="BA19" s="206"/>
      <c r="BB19" s="208"/>
      <c r="BC19" s="115">
        <v>49</v>
      </c>
      <c r="BD19" s="95">
        <v>84</v>
      </c>
      <c r="BE19" s="153">
        <v>14</v>
      </c>
      <c r="BF19" s="86">
        <v>51</v>
      </c>
      <c r="BG19" s="86">
        <v>104</v>
      </c>
      <c r="BH19" s="95">
        <v>99</v>
      </c>
      <c r="BI19" s="87">
        <v>104</v>
      </c>
      <c r="BJ19" s="205"/>
      <c r="BK19" s="205"/>
      <c r="BL19" s="205"/>
      <c r="BM19" s="213"/>
      <c r="BN19" s="205"/>
      <c r="BO19" s="212"/>
      <c r="BP19" s="214"/>
      <c r="BQ19" s="251"/>
      <c r="BR19" s="206"/>
      <c r="BS19" s="251"/>
      <c r="BT19" s="211"/>
      <c r="BU19" s="215"/>
      <c r="BV19" s="205"/>
      <c r="BW19" s="205"/>
      <c r="BX19" s="206"/>
      <c r="BY19" s="211"/>
      <c r="BZ19" s="215"/>
      <c r="CA19" s="206"/>
      <c r="CB19" s="205"/>
      <c r="CC19" s="211"/>
      <c r="CD19" s="215"/>
      <c r="CE19" s="206"/>
      <c r="CF19" s="205"/>
      <c r="CG19" s="211"/>
      <c r="CH19" s="212"/>
      <c r="CI19" s="214"/>
      <c r="CJ19" s="205"/>
      <c r="CK19" s="205"/>
      <c r="CL19" s="205"/>
      <c r="CM19" s="206"/>
      <c r="CN19" s="207"/>
      <c r="CO19" s="214"/>
      <c r="CP19" s="214"/>
      <c r="CQ19" s="214"/>
      <c r="CR19" s="208"/>
      <c r="CS19" s="212"/>
      <c r="CT19" s="205"/>
      <c r="CU19" s="206"/>
      <c r="CV19" s="211"/>
      <c r="CW19" s="215"/>
      <c r="CX19" s="205"/>
      <c r="CY19" s="205"/>
      <c r="CZ19" s="211"/>
      <c r="DA19" s="205"/>
      <c r="DB19" s="205"/>
      <c r="DC19" s="205"/>
      <c r="DD19" s="251"/>
      <c r="DE19" s="211"/>
      <c r="DF19" s="33"/>
    </row>
    <row r="20" spans="1:110" s="29" customFormat="1" ht="13" x14ac:dyDescent="0.3">
      <c r="A20" s="29">
        <v>7402</v>
      </c>
      <c r="B20" s="29" t="s">
        <v>131</v>
      </c>
      <c r="C20" s="365">
        <v>1038</v>
      </c>
      <c r="D20" s="95">
        <v>419</v>
      </c>
      <c r="E20" s="81">
        <f t="shared" si="1"/>
        <v>0.40838206627680312</v>
      </c>
      <c r="F20" s="294"/>
      <c r="G20" s="205"/>
      <c r="H20" s="206"/>
      <c r="I20" s="251"/>
      <c r="J20" s="207"/>
      <c r="K20" s="208"/>
      <c r="L20" s="216"/>
      <c r="M20" s="451"/>
      <c r="N20" s="216"/>
      <c r="O20" s="217"/>
      <c r="P20" s="217"/>
      <c r="Q20" s="217"/>
      <c r="R20" s="217"/>
      <c r="S20" s="485"/>
      <c r="T20" s="205"/>
      <c r="U20" s="210"/>
      <c r="V20" s="211"/>
      <c r="W20" s="215"/>
      <c r="X20" s="205"/>
      <c r="Y20" s="210"/>
      <c r="Z20" s="211"/>
      <c r="AA20" s="205"/>
      <c r="AB20" s="213"/>
      <c r="AC20" s="205"/>
      <c r="AD20" s="206"/>
      <c r="AE20" s="206"/>
      <c r="AF20" s="208"/>
      <c r="AG20" s="215"/>
      <c r="AH20" s="205"/>
      <c r="AI20" s="205"/>
      <c r="AJ20" s="211"/>
      <c r="AK20" s="215"/>
      <c r="AL20" s="205"/>
      <c r="AM20" s="211"/>
      <c r="AN20" s="215"/>
      <c r="AO20" s="213"/>
      <c r="AP20" s="214"/>
      <c r="AQ20" s="205"/>
      <c r="AR20" s="205"/>
      <c r="AS20" s="205"/>
      <c r="AT20" s="205"/>
      <c r="AU20" s="205"/>
      <c r="AV20" s="211"/>
      <c r="AW20" s="215"/>
      <c r="AX20" s="205"/>
      <c r="AY20" s="205"/>
      <c r="AZ20" s="205"/>
      <c r="BA20" s="206"/>
      <c r="BB20" s="208"/>
      <c r="BC20" s="115">
        <v>101</v>
      </c>
      <c r="BD20" s="95">
        <v>263</v>
      </c>
      <c r="BE20" s="153">
        <v>32</v>
      </c>
      <c r="BF20" s="86">
        <v>92</v>
      </c>
      <c r="BG20" s="86">
        <v>296</v>
      </c>
      <c r="BH20" s="95">
        <v>278</v>
      </c>
      <c r="BI20" s="87">
        <v>281</v>
      </c>
      <c r="BJ20" s="205"/>
      <c r="BK20" s="205"/>
      <c r="BL20" s="205"/>
      <c r="BM20" s="213"/>
      <c r="BN20" s="205"/>
      <c r="BO20" s="212"/>
      <c r="BP20" s="214"/>
      <c r="BQ20" s="251"/>
      <c r="BR20" s="206"/>
      <c r="BS20" s="251"/>
      <c r="BT20" s="211"/>
      <c r="BU20" s="215"/>
      <c r="BV20" s="205"/>
      <c r="BW20" s="205"/>
      <c r="BX20" s="206"/>
      <c r="BY20" s="211"/>
      <c r="BZ20" s="215"/>
      <c r="CA20" s="206"/>
      <c r="CB20" s="205"/>
      <c r="CC20" s="211"/>
      <c r="CD20" s="215"/>
      <c r="CE20" s="206"/>
      <c r="CF20" s="205"/>
      <c r="CG20" s="211"/>
      <c r="CH20" s="212"/>
      <c r="CI20" s="214"/>
      <c r="CJ20" s="205"/>
      <c r="CK20" s="205"/>
      <c r="CL20" s="205"/>
      <c r="CM20" s="206"/>
      <c r="CN20" s="207"/>
      <c r="CO20" s="214"/>
      <c r="CP20" s="214"/>
      <c r="CQ20" s="214"/>
      <c r="CR20" s="208"/>
      <c r="CS20" s="212"/>
      <c r="CT20" s="205"/>
      <c r="CU20" s="206"/>
      <c r="CV20" s="211"/>
      <c r="CW20" s="215"/>
      <c r="CX20" s="205"/>
      <c r="CY20" s="205"/>
      <c r="CZ20" s="211"/>
      <c r="DA20" s="205"/>
      <c r="DB20" s="205"/>
      <c r="DC20" s="205"/>
      <c r="DD20" s="251"/>
      <c r="DE20" s="211"/>
      <c r="DF20" s="33"/>
    </row>
    <row r="21" spans="1:110" s="29" customFormat="1" ht="13" x14ac:dyDescent="0.3">
      <c r="A21" s="29">
        <v>7403</v>
      </c>
      <c r="B21" s="29" t="s">
        <v>132</v>
      </c>
      <c r="C21" s="365">
        <v>1026</v>
      </c>
      <c r="D21" s="95">
        <v>327</v>
      </c>
      <c r="E21" s="81">
        <f t="shared" si="1"/>
        <v>0.24904798172124903</v>
      </c>
      <c r="F21" s="294"/>
      <c r="G21" s="205"/>
      <c r="H21" s="206"/>
      <c r="I21" s="251"/>
      <c r="J21" s="207"/>
      <c r="K21" s="208"/>
      <c r="L21" s="216"/>
      <c r="M21" s="451"/>
      <c r="N21" s="216"/>
      <c r="O21" s="217"/>
      <c r="P21" s="217"/>
      <c r="Q21" s="217"/>
      <c r="R21" s="217"/>
      <c r="S21" s="485"/>
      <c r="T21" s="205"/>
      <c r="U21" s="210"/>
      <c r="V21" s="211"/>
      <c r="W21" s="215"/>
      <c r="X21" s="205"/>
      <c r="Y21" s="210"/>
      <c r="Z21" s="211"/>
      <c r="AA21" s="205"/>
      <c r="AB21" s="213"/>
      <c r="AC21" s="205"/>
      <c r="AD21" s="206"/>
      <c r="AE21" s="206"/>
      <c r="AF21" s="208"/>
      <c r="AG21" s="215"/>
      <c r="AH21" s="205"/>
      <c r="AI21" s="205"/>
      <c r="AJ21" s="211"/>
      <c r="AK21" s="215"/>
      <c r="AL21" s="205"/>
      <c r="AM21" s="211"/>
      <c r="AN21" s="215"/>
      <c r="AO21" s="213"/>
      <c r="AP21" s="214"/>
      <c r="AQ21" s="205"/>
      <c r="AR21" s="205"/>
      <c r="AS21" s="205"/>
      <c r="AT21" s="205"/>
      <c r="AU21" s="205"/>
      <c r="AV21" s="211"/>
      <c r="AW21" s="215"/>
      <c r="AX21" s="205"/>
      <c r="AY21" s="205"/>
      <c r="AZ21" s="205"/>
      <c r="BA21" s="206"/>
      <c r="BB21" s="208"/>
      <c r="BC21" s="115">
        <v>89</v>
      </c>
      <c r="BD21" s="95">
        <v>199</v>
      </c>
      <c r="BE21" s="153">
        <v>26</v>
      </c>
      <c r="BF21" s="86">
        <v>80</v>
      </c>
      <c r="BG21" s="86">
        <v>232</v>
      </c>
      <c r="BH21" s="95">
        <v>225</v>
      </c>
      <c r="BI21" s="87">
        <v>232</v>
      </c>
      <c r="BJ21" s="205"/>
      <c r="BK21" s="205"/>
      <c r="BL21" s="205"/>
      <c r="BM21" s="213"/>
      <c r="BN21" s="205"/>
      <c r="BO21" s="212"/>
      <c r="BP21" s="214"/>
      <c r="BQ21" s="251"/>
      <c r="BR21" s="206"/>
      <c r="BS21" s="251"/>
      <c r="BT21" s="211"/>
      <c r="BU21" s="215"/>
      <c r="BV21" s="205"/>
      <c r="BW21" s="205"/>
      <c r="BX21" s="206"/>
      <c r="BY21" s="211"/>
      <c r="BZ21" s="215"/>
      <c r="CA21" s="206"/>
      <c r="CB21" s="205"/>
      <c r="CC21" s="211"/>
      <c r="CD21" s="215"/>
      <c r="CE21" s="206"/>
      <c r="CF21" s="205"/>
      <c r="CG21" s="211"/>
      <c r="CH21" s="212"/>
      <c r="CI21" s="214"/>
      <c r="CJ21" s="205"/>
      <c r="CK21" s="205"/>
      <c r="CL21" s="205"/>
      <c r="CM21" s="206"/>
      <c r="CN21" s="207"/>
      <c r="CO21" s="214"/>
      <c r="CP21" s="214"/>
      <c r="CQ21" s="214"/>
      <c r="CR21" s="208"/>
      <c r="CS21" s="212"/>
      <c r="CT21" s="205"/>
      <c r="CU21" s="206"/>
      <c r="CV21" s="211"/>
      <c r="CW21" s="215"/>
      <c r="CX21" s="205"/>
      <c r="CY21" s="205"/>
      <c r="CZ21" s="211"/>
      <c r="DA21" s="205"/>
      <c r="DB21" s="205"/>
      <c r="DC21" s="205"/>
      <c r="DD21" s="251"/>
      <c r="DE21" s="211"/>
      <c r="DF21" s="33"/>
    </row>
    <row r="22" spans="1:110" s="29" customFormat="1" ht="13" x14ac:dyDescent="0.3">
      <c r="A22" s="29">
        <v>7701</v>
      </c>
      <c r="B22" s="29" t="s">
        <v>133</v>
      </c>
      <c r="C22" s="365">
        <v>1313</v>
      </c>
      <c r="D22" s="95">
        <v>224</v>
      </c>
      <c r="E22" s="81">
        <f t="shared" ref="E22:E40" si="2">SUM(D22/C22)</f>
        <v>0.1706016755521706</v>
      </c>
      <c r="F22" s="294"/>
      <c r="G22" s="205"/>
      <c r="H22" s="206"/>
      <c r="I22" s="251"/>
      <c r="J22" s="207"/>
      <c r="K22" s="208"/>
      <c r="L22" s="216"/>
      <c r="M22" s="451"/>
      <c r="N22" s="216"/>
      <c r="O22" s="217"/>
      <c r="P22" s="217"/>
      <c r="Q22" s="217"/>
      <c r="R22" s="217"/>
      <c r="S22" s="485"/>
      <c r="T22" s="205"/>
      <c r="U22" s="210"/>
      <c r="V22" s="211"/>
      <c r="W22" s="215"/>
      <c r="X22" s="205"/>
      <c r="Y22" s="210"/>
      <c r="Z22" s="211"/>
      <c r="AA22" s="205"/>
      <c r="AB22" s="213"/>
      <c r="AC22" s="205"/>
      <c r="AD22" s="206"/>
      <c r="AE22" s="206"/>
      <c r="AF22" s="208"/>
      <c r="AG22" s="215"/>
      <c r="AH22" s="205"/>
      <c r="AI22" s="205"/>
      <c r="AJ22" s="211"/>
      <c r="AK22" s="215"/>
      <c r="AL22" s="205"/>
      <c r="AM22" s="211"/>
      <c r="AN22" s="215"/>
      <c r="AO22" s="213"/>
      <c r="AP22" s="214"/>
      <c r="AQ22" s="205"/>
      <c r="AR22" s="205"/>
      <c r="AS22" s="205"/>
      <c r="AT22" s="205"/>
      <c r="AU22" s="205"/>
      <c r="AV22" s="211"/>
      <c r="AW22" s="215"/>
      <c r="AX22" s="205"/>
      <c r="AY22" s="205"/>
      <c r="AZ22" s="205"/>
      <c r="BA22" s="206"/>
      <c r="BB22" s="208"/>
      <c r="BC22" s="215"/>
      <c r="BD22" s="206"/>
      <c r="BE22" s="213"/>
      <c r="BF22" s="205"/>
      <c r="BG22" s="205"/>
      <c r="BH22" s="206"/>
      <c r="BI22" s="211"/>
      <c r="BJ22" s="86">
        <v>145</v>
      </c>
      <c r="BK22" s="86">
        <v>134</v>
      </c>
      <c r="BL22" s="86">
        <v>169</v>
      </c>
      <c r="BM22" s="153">
        <v>127</v>
      </c>
      <c r="BN22" s="86">
        <v>185</v>
      </c>
      <c r="BO22" s="212"/>
      <c r="BP22" s="214"/>
      <c r="BQ22" s="251"/>
      <c r="BR22" s="206"/>
      <c r="BS22" s="251"/>
      <c r="BT22" s="211"/>
      <c r="BU22" s="215"/>
      <c r="BV22" s="205"/>
      <c r="BW22" s="205"/>
      <c r="BX22" s="206"/>
      <c r="BY22" s="211"/>
      <c r="BZ22" s="215"/>
      <c r="CA22" s="206"/>
      <c r="CB22" s="205"/>
      <c r="CC22" s="211"/>
      <c r="CD22" s="215"/>
      <c r="CE22" s="206"/>
      <c r="CF22" s="205"/>
      <c r="CG22" s="211"/>
      <c r="CH22" s="212"/>
      <c r="CI22" s="214"/>
      <c r="CJ22" s="205"/>
      <c r="CK22" s="205"/>
      <c r="CL22" s="205"/>
      <c r="CM22" s="206"/>
      <c r="CN22" s="207"/>
      <c r="CO22" s="214"/>
      <c r="CP22" s="214"/>
      <c r="CQ22" s="214"/>
      <c r="CR22" s="208"/>
      <c r="CS22" s="212"/>
      <c r="CT22" s="205"/>
      <c r="CU22" s="206"/>
      <c r="CV22" s="211"/>
      <c r="CW22" s="215"/>
      <c r="CX22" s="205"/>
      <c r="CY22" s="205"/>
      <c r="CZ22" s="211"/>
      <c r="DA22" s="205"/>
      <c r="DB22" s="205"/>
      <c r="DC22" s="205"/>
      <c r="DD22" s="251"/>
      <c r="DE22" s="211"/>
      <c r="DF22" s="33"/>
    </row>
    <row r="23" spans="1:110" s="29" customFormat="1" ht="13" x14ac:dyDescent="0.3">
      <c r="A23" s="29">
        <v>7702</v>
      </c>
      <c r="B23" s="29" t="s">
        <v>134</v>
      </c>
      <c r="C23" s="365">
        <v>809</v>
      </c>
      <c r="D23" s="95">
        <v>99</v>
      </c>
      <c r="E23" s="81">
        <f t="shared" si="2"/>
        <v>0.12237330037082818</v>
      </c>
      <c r="F23" s="294"/>
      <c r="G23" s="205"/>
      <c r="H23" s="206"/>
      <c r="I23" s="251"/>
      <c r="J23" s="207"/>
      <c r="K23" s="208"/>
      <c r="L23" s="216"/>
      <c r="M23" s="451"/>
      <c r="N23" s="216"/>
      <c r="O23" s="217"/>
      <c r="P23" s="217"/>
      <c r="Q23" s="217"/>
      <c r="R23" s="217"/>
      <c r="S23" s="485"/>
      <c r="T23" s="205"/>
      <c r="U23" s="210"/>
      <c r="V23" s="211"/>
      <c r="W23" s="215"/>
      <c r="X23" s="205"/>
      <c r="Y23" s="210"/>
      <c r="Z23" s="211"/>
      <c r="AA23" s="205"/>
      <c r="AB23" s="213"/>
      <c r="AC23" s="205"/>
      <c r="AD23" s="206"/>
      <c r="AE23" s="206"/>
      <c r="AF23" s="208"/>
      <c r="AG23" s="215"/>
      <c r="AH23" s="205"/>
      <c r="AI23" s="205"/>
      <c r="AJ23" s="211"/>
      <c r="AK23" s="215"/>
      <c r="AL23" s="205"/>
      <c r="AM23" s="211"/>
      <c r="AN23" s="215"/>
      <c r="AO23" s="213"/>
      <c r="AP23" s="214"/>
      <c r="AQ23" s="205"/>
      <c r="AR23" s="205"/>
      <c r="AS23" s="205"/>
      <c r="AT23" s="205"/>
      <c r="AU23" s="205"/>
      <c r="AV23" s="211"/>
      <c r="AW23" s="215"/>
      <c r="AX23" s="205"/>
      <c r="AY23" s="205"/>
      <c r="AZ23" s="205"/>
      <c r="BA23" s="206"/>
      <c r="BB23" s="208"/>
      <c r="BC23" s="215"/>
      <c r="BD23" s="206"/>
      <c r="BE23" s="213"/>
      <c r="BF23" s="205"/>
      <c r="BG23" s="205"/>
      <c r="BH23" s="206"/>
      <c r="BI23" s="211"/>
      <c r="BJ23" s="86">
        <v>55</v>
      </c>
      <c r="BK23" s="86">
        <v>50</v>
      </c>
      <c r="BL23" s="86">
        <v>72</v>
      </c>
      <c r="BM23" s="153">
        <v>61</v>
      </c>
      <c r="BN23" s="86">
        <v>82</v>
      </c>
      <c r="BO23" s="212"/>
      <c r="BP23" s="214"/>
      <c r="BQ23" s="251"/>
      <c r="BR23" s="206"/>
      <c r="BS23" s="251"/>
      <c r="BT23" s="211"/>
      <c r="BU23" s="215"/>
      <c r="BV23" s="205"/>
      <c r="BW23" s="205"/>
      <c r="BX23" s="206"/>
      <c r="BY23" s="211"/>
      <c r="BZ23" s="215"/>
      <c r="CA23" s="206"/>
      <c r="CB23" s="205"/>
      <c r="CC23" s="211"/>
      <c r="CD23" s="215"/>
      <c r="CE23" s="206"/>
      <c r="CF23" s="205"/>
      <c r="CG23" s="211"/>
      <c r="CH23" s="212"/>
      <c r="CI23" s="214"/>
      <c r="CJ23" s="205"/>
      <c r="CK23" s="205"/>
      <c r="CL23" s="205"/>
      <c r="CM23" s="206"/>
      <c r="CN23" s="207"/>
      <c r="CO23" s="214"/>
      <c r="CP23" s="214"/>
      <c r="CQ23" s="214"/>
      <c r="CR23" s="208"/>
      <c r="CS23" s="212"/>
      <c r="CT23" s="205"/>
      <c r="CU23" s="206"/>
      <c r="CV23" s="211"/>
      <c r="CW23" s="215"/>
      <c r="CX23" s="205"/>
      <c r="CY23" s="205"/>
      <c r="CZ23" s="211"/>
      <c r="DA23" s="205"/>
      <c r="DB23" s="205"/>
      <c r="DC23" s="205"/>
      <c r="DD23" s="251"/>
      <c r="DE23" s="211"/>
      <c r="DF23" s="33"/>
    </row>
    <row r="24" spans="1:110" s="29" customFormat="1" ht="13" x14ac:dyDescent="0.3">
      <c r="A24" s="29">
        <v>7901</v>
      </c>
      <c r="B24" s="29" t="s">
        <v>135</v>
      </c>
      <c r="C24" s="365">
        <v>850</v>
      </c>
      <c r="D24" s="95">
        <v>116</v>
      </c>
      <c r="E24" s="81">
        <f t="shared" si="2"/>
        <v>0.13647058823529412</v>
      </c>
      <c r="F24" s="294"/>
      <c r="G24" s="205"/>
      <c r="H24" s="206"/>
      <c r="I24" s="251"/>
      <c r="J24" s="207"/>
      <c r="K24" s="208"/>
      <c r="L24" s="216"/>
      <c r="M24" s="451"/>
      <c r="N24" s="216"/>
      <c r="O24" s="217"/>
      <c r="P24" s="217"/>
      <c r="Q24" s="217"/>
      <c r="R24" s="217"/>
      <c r="S24" s="485"/>
      <c r="T24" s="205"/>
      <c r="U24" s="210"/>
      <c r="V24" s="211"/>
      <c r="W24" s="215"/>
      <c r="X24" s="205"/>
      <c r="Y24" s="210"/>
      <c r="Z24" s="211"/>
      <c r="AA24" s="205"/>
      <c r="AB24" s="213"/>
      <c r="AC24" s="205"/>
      <c r="AD24" s="206"/>
      <c r="AE24" s="206"/>
      <c r="AF24" s="208"/>
      <c r="AG24" s="215"/>
      <c r="AH24" s="205"/>
      <c r="AI24" s="205"/>
      <c r="AJ24" s="211"/>
      <c r="AK24" s="215"/>
      <c r="AL24" s="205"/>
      <c r="AM24" s="211"/>
      <c r="AN24" s="215"/>
      <c r="AO24" s="213"/>
      <c r="AP24" s="214"/>
      <c r="AQ24" s="205"/>
      <c r="AR24" s="205"/>
      <c r="AS24" s="205"/>
      <c r="AT24" s="205"/>
      <c r="AU24" s="205"/>
      <c r="AV24" s="211"/>
      <c r="AW24" s="215"/>
      <c r="AX24" s="205"/>
      <c r="AY24" s="205"/>
      <c r="AZ24" s="205"/>
      <c r="BA24" s="206"/>
      <c r="BB24" s="208"/>
      <c r="BC24" s="215"/>
      <c r="BD24" s="206"/>
      <c r="BE24" s="213"/>
      <c r="BF24" s="205"/>
      <c r="BG24" s="205"/>
      <c r="BH24" s="206"/>
      <c r="BI24" s="211"/>
      <c r="BJ24" s="205"/>
      <c r="BK24" s="205"/>
      <c r="BL24" s="205"/>
      <c r="BM24" s="213"/>
      <c r="BN24" s="205"/>
      <c r="BO24" s="146">
        <v>87</v>
      </c>
      <c r="BP24" s="147">
        <v>76</v>
      </c>
      <c r="BQ24" s="94">
        <v>72</v>
      </c>
      <c r="BR24" s="95">
        <v>61</v>
      </c>
      <c r="BS24" s="94">
        <v>69</v>
      </c>
      <c r="BT24" s="87">
        <v>65</v>
      </c>
      <c r="BU24" s="215"/>
      <c r="BV24" s="205"/>
      <c r="BW24" s="205"/>
      <c r="BX24" s="206"/>
      <c r="BY24" s="211"/>
      <c r="BZ24" s="215"/>
      <c r="CA24" s="206"/>
      <c r="CB24" s="205"/>
      <c r="CC24" s="211"/>
      <c r="CD24" s="215"/>
      <c r="CE24" s="206"/>
      <c r="CF24" s="205"/>
      <c r="CG24" s="211"/>
      <c r="CH24" s="212"/>
      <c r="CI24" s="214"/>
      <c r="CJ24" s="205"/>
      <c r="CK24" s="205"/>
      <c r="CL24" s="205"/>
      <c r="CM24" s="206"/>
      <c r="CN24" s="207"/>
      <c r="CO24" s="214"/>
      <c r="CP24" s="214"/>
      <c r="CQ24" s="214"/>
      <c r="CR24" s="208"/>
      <c r="CS24" s="212"/>
      <c r="CT24" s="205"/>
      <c r="CU24" s="206"/>
      <c r="CV24" s="211"/>
      <c r="CW24" s="215"/>
      <c r="CX24" s="205"/>
      <c r="CY24" s="205"/>
      <c r="CZ24" s="211"/>
      <c r="DA24" s="205"/>
      <c r="DB24" s="205"/>
      <c r="DC24" s="205"/>
      <c r="DD24" s="251"/>
      <c r="DE24" s="211"/>
      <c r="DF24" s="33"/>
    </row>
    <row r="25" spans="1:110" s="29" customFormat="1" ht="13" x14ac:dyDescent="0.3">
      <c r="A25" s="29">
        <v>7902</v>
      </c>
      <c r="B25" s="29" t="s">
        <v>136</v>
      </c>
      <c r="C25" s="365">
        <v>1322</v>
      </c>
      <c r="D25" s="95">
        <v>164</v>
      </c>
      <c r="E25" s="81">
        <f t="shared" si="2"/>
        <v>0.12405446293494705</v>
      </c>
      <c r="F25" s="294"/>
      <c r="G25" s="205"/>
      <c r="H25" s="206"/>
      <c r="I25" s="251"/>
      <c r="J25" s="207"/>
      <c r="K25" s="208"/>
      <c r="L25" s="216"/>
      <c r="M25" s="451"/>
      <c r="N25" s="216"/>
      <c r="O25" s="217"/>
      <c r="P25" s="217"/>
      <c r="Q25" s="217"/>
      <c r="R25" s="217"/>
      <c r="S25" s="485"/>
      <c r="T25" s="205"/>
      <c r="U25" s="210"/>
      <c r="V25" s="211"/>
      <c r="W25" s="215"/>
      <c r="X25" s="205"/>
      <c r="Y25" s="210"/>
      <c r="Z25" s="211"/>
      <c r="AA25" s="205"/>
      <c r="AB25" s="213"/>
      <c r="AC25" s="205"/>
      <c r="AD25" s="206"/>
      <c r="AE25" s="206"/>
      <c r="AF25" s="208"/>
      <c r="AG25" s="215"/>
      <c r="AH25" s="205"/>
      <c r="AI25" s="205"/>
      <c r="AJ25" s="211"/>
      <c r="AK25" s="215"/>
      <c r="AL25" s="205"/>
      <c r="AM25" s="211"/>
      <c r="AN25" s="215"/>
      <c r="AO25" s="213"/>
      <c r="AP25" s="214"/>
      <c r="AQ25" s="205"/>
      <c r="AR25" s="205"/>
      <c r="AS25" s="205"/>
      <c r="AT25" s="205"/>
      <c r="AU25" s="205"/>
      <c r="AV25" s="211"/>
      <c r="AW25" s="215"/>
      <c r="AX25" s="205"/>
      <c r="AY25" s="205"/>
      <c r="AZ25" s="205"/>
      <c r="BA25" s="206"/>
      <c r="BB25" s="208"/>
      <c r="BC25" s="215"/>
      <c r="BD25" s="206"/>
      <c r="BE25" s="213"/>
      <c r="BF25" s="205"/>
      <c r="BG25" s="205"/>
      <c r="BH25" s="206"/>
      <c r="BI25" s="211"/>
      <c r="BJ25" s="205"/>
      <c r="BK25" s="205"/>
      <c r="BL25" s="205"/>
      <c r="BM25" s="213"/>
      <c r="BN25" s="205"/>
      <c r="BO25" s="146">
        <v>122</v>
      </c>
      <c r="BP25" s="147">
        <v>114</v>
      </c>
      <c r="BQ25" s="94">
        <v>101</v>
      </c>
      <c r="BR25" s="95">
        <v>90</v>
      </c>
      <c r="BS25" s="94">
        <v>98</v>
      </c>
      <c r="BT25" s="87">
        <v>96</v>
      </c>
      <c r="BU25" s="215"/>
      <c r="BV25" s="205"/>
      <c r="BW25" s="205"/>
      <c r="BX25" s="206"/>
      <c r="BY25" s="211"/>
      <c r="BZ25" s="215"/>
      <c r="CA25" s="206"/>
      <c r="CB25" s="205"/>
      <c r="CC25" s="211"/>
      <c r="CD25" s="215"/>
      <c r="CE25" s="206"/>
      <c r="CF25" s="205"/>
      <c r="CG25" s="211"/>
      <c r="CH25" s="212"/>
      <c r="CI25" s="214"/>
      <c r="CJ25" s="205"/>
      <c r="CK25" s="205"/>
      <c r="CL25" s="205"/>
      <c r="CM25" s="206"/>
      <c r="CN25" s="207"/>
      <c r="CO25" s="214"/>
      <c r="CP25" s="214"/>
      <c r="CQ25" s="214"/>
      <c r="CR25" s="208"/>
      <c r="CS25" s="212"/>
      <c r="CT25" s="205"/>
      <c r="CU25" s="206"/>
      <c r="CV25" s="211"/>
      <c r="CW25" s="215"/>
      <c r="CX25" s="205"/>
      <c r="CY25" s="205"/>
      <c r="CZ25" s="211"/>
      <c r="DA25" s="205"/>
      <c r="DB25" s="205"/>
      <c r="DC25" s="205"/>
      <c r="DD25" s="251"/>
      <c r="DE25" s="211"/>
      <c r="DF25" s="33"/>
    </row>
    <row r="26" spans="1:110" s="29" customFormat="1" ht="13" x14ac:dyDescent="0.3">
      <c r="A26" s="29">
        <v>8001</v>
      </c>
      <c r="B26" s="29" t="s">
        <v>137</v>
      </c>
      <c r="C26" s="365">
        <v>1355</v>
      </c>
      <c r="D26" s="95">
        <v>493</v>
      </c>
      <c r="E26" s="81">
        <f t="shared" si="2"/>
        <v>0.36383763837638378</v>
      </c>
      <c r="F26" s="294"/>
      <c r="G26" s="205"/>
      <c r="H26" s="206"/>
      <c r="I26" s="251"/>
      <c r="J26" s="207"/>
      <c r="K26" s="208"/>
      <c r="L26" s="216"/>
      <c r="M26" s="451"/>
      <c r="N26" s="216"/>
      <c r="O26" s="217"/>
      <c r="P26" s="217"/>
      <c r="Q26" s="217"/>
      <c r="R26" s="217"/>
      <c r="S26" s="485"/>
      <c r="T26" s="205"/>
      <c r="U26" s="210"/>
      <c r="V26" s="211"/>
      <c r="W26" s="215"/>
      <c r="X26" s="205"/>
      <c r="Y26" s="210"/>
      <c r="Z26" s="211"/>
      <c r="AA26" s="205"/>
      <c r="AB26" s="213"/>
      <c r="AC26" s="205"/>
      <c r="AD26" s="206"/>
      <c r="AE26" s="206"/>
      <c r="AF26" s="208"/>
      <c r="AG26" s="215"/>
      <c r="AH26" s="205"/>
      <c r="AI26" s="205"/>
      <c r="AJ26" s="211"/>
      <c r="AK26" s="215"/>
      <c r="AL26" s="205"/>
      <c r="AM26" s="211"/>
      <c r="AN26" s="215"/>
      <c r="AO26" s="213"/>
      <c r="AP26" s="214"/>
      <c r="AQ26" s="205"/>
      <c r="AR26" s="205"/>
      <c r="AS26" s="205"/>
      <c r="AT26" s="205"/>
      <c r="AU26" s="205"/>
      <c r="AV26" s="211"/>
      <c r="AW26" s="215"/>
      <c r="AX26" s="205"/>
      <c r="AY26" s="205"/>
      <c r="AZ26" s="205"/>
      <c r="BA26" s="206"/>
      <c r="BB26" s="208"/>
      <c r="BC26" s="215"/>
      <c r="BD26" s="206"/>
      <c r="BE26" s="213"/>
      <c r="BF26" s="205"/>
      <c r="BG26" s="205"/>
      <c r="BH26" s="206"/>
      <c r="BI26" s="211"/>
      <c r="BJ26" s="205"/>
      <c r="BK26" s="205"/>
      <c r="BL26" s="205"/>
      <c r="BM26" s="213"/>
      <c r="BN26" s="205"/>
      <c r="BO26" s="212"/>
      <c r="BP26" s="214"/>
      <c r="BQ26" s="251"/>
      <c r="BR26" s="206"/>
      <c r="BS26" s="251"/>
      <c r="BT26" s="211"/>
      <c r="BU26" s="215">
        <v>206</v>
      </c>
      <c r="BV26" s="205">
        <v>290</v>
      </c>
      <c r="BW26" s="205">
        <v>250</v>
      </c>
      <c r="BX26" s="95">
        <v>167</v>
      </c>
      <c r="BY26" s="87">
        <v>368</v>
      </c>
      <c r="BZ26" s="115"/>
      <c r="CA26" s="95"/>
      <c r="CB26" s="205"/>
      <c r="CC26" s="211"/>
      <c r="CD26" s="215"/>
      <c r="CE26" s="206"/>
      <c r="CF26" s="205"/>
      <c r="CG26" s="211"/>
      <c r="CH26" s="212"/>
      <c r="CI26" s="214"/>
      <c r="CJ26" s="205"/>
      <c r="CK26" s="205"/>
      <c r="CL26" s="205"/>
      <c r="CM26" s="206"/>
      <c r="CN26" s="207"/>
      <c r="CO26" s="214"/>
      <c r="CP26" s="214"/>
      <c r="CQ26" s="214"/>
      <c r="CR26" s="208"/>
      <c r="CS26" s="212"/>
      <c r="CT26" s="205"/>
      <c r="CU26" s="206"/>
      <c r="CV26" s="211"/>
      <c r="CW26" s="215"/>
      <c r="CX26" s="205"/>
      <c r="CY26" s="205"/>
      <c r="CZ26" s="211"/>
      <c r="DA26" s="205"/>
      <c r="DB26" s="205"/>
      <c r="DC26" s="205"/>
      <c r="DD26" s="251"/>
      <c r="DE26" s="211"/>
      <c r="DF26" s="33"/>
    </row>
    <row r="27" spans="1:110" s="29" customFormat="1" ht="13" x14ac:dyDescent="0.3">
      <c r="A27" s="29">
        <v>8002</v>
      </c>
      <c r="B27" s="29" t="s">
        <v>138</v>
      </c>
      <c r="C27" s="365">
        <v>1313</v>
      </c>
      <c r="D27" s="95">
        <v>624</v>
      </c>
      <c r="E27" s="81">
        <f t="shared" si="2"/>
        <v>0.47524752475247523</v>
      </c>
      <c r="F27" s="294"/>
      <c r="G27" s="205"/>
      <c r="H27" s="206"/>
      <c r="I27" s="251"/>
      <c r="J27" s="207"/>
      <c r="K27" s="208"/>
      <c r="L27" s="216"/>
      <c r="M27" s="451"/>
      <c r="N27" s="216"/>
      <c r="O27" s="217"/>
      <c r="P27" s="217"/>
      <c r="Q27" s="217"/>
      <c r="R27" s="217"/>
      <c r="S27" s="485"/>
      <c r="T27" s="205"/>
      <c r="U27" s="210"/>
      <c r="V27" s="211"/>
      <c r="W27" s="215"/>
      <c r="X27" s="205"/>
      <c r="Y27" s="210"/>
      <c r="Z27" s="211"/>
      <c r="AA27" s="205"/>
      <c r="AB27" s="213"/>
      <c r="AC27" s="205"/>
      <c r="AD27" s="206"/>
      <c r="AE27" s="206"/>
      <c r="AF27" s="208"/>
      <c r="AG27" s="215"/>
      <c r="AH27" s="205"/>
      <c r="AI27" s="205"/>
      <c r="AJ27" s="211"/>
      <c r="AK27" s="215"/>
      <c r="AL27" s="205"/>
      <c r="AM27" s="211"/>
      <c r="AN27" s="215"/>
      <c r="AO27" s="213"/>
      <c r="AP27" s="214"/>
      <c r="AQ27" s="205"/>
      <c r="AR27" s="205"/>
      <c r="AS27" s="205"/>
      <c r="AT27" s="205"/>
      <c r="AU27" s="205"/>
      <c r="AV27" s="211"/>
      <c r="AW27" s="215"/>
      <c r="AX27" s="205"/>
      <c r="AY27" s="205"/>
      <c r="AZ27" s="205"/>
      <c r="BA27" s="206"/>
      <c r="BB27" s="208"/>
      <c r="BC27" s="215"/>
      <c r="BD27" s="206"/>
      <c r="BE27" s="213"/>
      <c r="BF27" s="205"/>
      <c r="BG27" s="205"/>
      <c r="BH27" s="206"/>
      <c r="BI27" s="211"/>
      <c r="BJ27" s="205"/>
      <c r="BK27" s="205"/>
      <c r="BL27" s="205"/>
      <c r="BM27" s="213"/>
      <c r="BN27" s="205"/>
      <c r="BO27" s="212"/>
      <c r="BP27" s="214"/>
      <c r="BQ27" s="251"/>
      <c r="BR27" s="206"/>
      <c r="BS27" s="251"/>
      <c r="BT27" s="211"/>
      <c r="BU27" s="215">
        <v>304</v>
      </c>
      <c r="BV27" s="205">
        <v>355</v>
      </c>
      <c r="BW27" s="205">
        <v>342</v>
      </c>
      <c r="BX27" s="95">
        <v>194</v>
      </c>
      <c r="BY27" s="87">
        <v>485</v>
      </c>
      <c r="BZ27" s="115"/>
      <c r="CA27" s="95"/>
      <c r="CB27" s="205"/>
      <c r="CC27" s="211"/>
      <c r="CD27" s="215"/>
      <c r="CE27" s="206"/>
      <c r="CF27" s="205"/>
      <c r="CG27" s="211"/>
      <c r="CH27" s="212"/>
      <c r="CI27" s="214"/>
      <c r="CJ27" s="205"/>
      <c r="CK27" s="205"/>
      <c r="CL27" s="205"/>
      <c r="CM27" s="206"/>
      <c r="CN27" s="207"/>
      <c r="CO27" s="214"/>
      <c r="CP27" s="214"/>
      <c r="CQ27" s="214"/>
      <c r="CR27" s="208"/>
      <c r="CS27" s="212"/>
      <c r="CT27" s="205"/>
      <c r="CU27" s="206"/>
      <c r="CV27" s="211"/>
      <c r="CW27" s="215"/>
      <c r="CX27" s="205"/>
      <c r="CY27" s="205"/>
      <c r="CZ27" s="211"/>
      <c r="DA27" s="205"/>
      <c r="DB27" s="205"/>
      <c r="DC27" s="205"/>
      <c r="DD27" s="251"/>
      <c r="DE27" s="211"/>
      <c r="DF27" s="33"/>
    </row>
    <row r="28" spans="1:110" s="29" customFormat="1" ht="13" x14ac:dyDescent="0.3">
      <c r="A28" s="29">
        <v>8211</v>
      </c>
      <c r="B28" s="29" t="s">
        <v>139</v>
      </c>
      <c r="C28" s="365">
        <v>574</v>
      </c>
      <c r="D28" s="95">
        <v>101</v>
      </c>
      <c r="E28" s="81">
        <f t="shared" si="2"/>
        <v>0.1759581881533101</v>
      </c>
      <c r="F28" s="294">
        <v>58</v>
      </c>
      <c r="G28" s="86">
        <v>30</v>
      </c>
      <c r="H28" s="95">
        <v>53</v>
      </c>
      <c r="I28" s="94">
        <v>41</v>
      </c>
      <c r="J28" s="99">
        <v>39</v>
      </c>
      <c r="K28" s="221"/>
      <c r="L28" s="216"/>
      <c r="M28" s="451"/>
      <c r="N28" s="216"/>
      <c r="O28" s="217"/>
      <c r="P28" s="217"/>
      <c r="Q28" s="217"/>
      <c r="R28" s="217"/>
      <c r="S28" s="485"/>
      <c r="T28" s="205"/>
      <c r="U28" s="210"/>
      <c r="V28" s="211"/>
      <c r="W28" s="215"/>
      <c r="X28" s="205"/>
      <c r="Y28" s="210"/>
      <c r="Z28" s="211"/>
      <c r="AA28" s="205"/>
      <c r="AB28" s="213"/>
      <c r="AC28" s="205"/>
      <c r="AD28" s="206"/>
      <c r="AE28" s="206"/>
      <c r="AF28" s="208"/>
      <c r="AG28" s="215"/>
      <c r="AH28" s="205"/>
      <c r="AI28" s="205"/>
      <c r="AJ28" s="211"/>
      <c r="AK28" s="215"/>
      <c r="AL28" s="205"/>
      <c r="AM28" s="211"/>
      <c r="AN28" s="215"/>
      <c r="AO28" s="213"/>
      <c r="AP28" s="214"/>
      <c r="AQ28" s="205"/>
      <c r="AR28" s="205"/>
      <c r="AS28" s="205"/>
      <c r="AT28" s="205"/>
      <c r="AU28" s="205"/>
      <c r="AV28" s="211"/>
      <c r="AW28" s="215"/>
      <c r="AX28" s="205"/>
      <c r="AY28" s="205"/>
      <c r="AZ28" s="205"/>
      <c r="BA28" s="206"/>
      <c r="BB28" s="208"/>
      <c r="BC28" s="215"/>
      <c r="BD28" s="206"/>
      <c r="BE28" s="213"/>
      <c r="BF28" s="205"/>
      <c r="BG28" s="205"/>
      <c r="BH28" s="206"/>
      <c r="BI28" s="211"/>
      <c r="BJ28" s="205"/>
      <c r="BK28" s="205"/>
      <c r="BL28" s="205"/>
      <c r="BM28" s="213"/>
      <c r="BN28" s="205"/>
      <c r="BO28" s="212"/>
      <c r="BP28" s="214"/>
      <c r="BQ28" s="251"/>
      <c r="BR28" s="206"/>
      <c r="BS28" s="251"/>
      <c r="BT28" s="211"/>
      <c r="BU28" s="215"/>
      <c r="BV28" s="205"/>
      <c r="BW28" s="205"/>
      <c r="BX28" s="206"/>
      <c r="BY28" s="211"/>
      <c r="BZ28" s="215"/>
      <c r="CA28" s="206"/>
      <c r="CB28" s="205"/>
      <c r="CC28" s="211"/>
      <c r="CD28" s="215"/>
      <c r="CE28" s="206"/>
      <c r="CF28" s="205"/>
      <c r="CG28" s="211"/>
      <c r="CH28" s="212"/>
      <c r="CI28" s="214"/>
      <c r="CJ28" s="205"/>
      <c r="CK28" s="205"/>
      <c r="CL28" s="205"/>
      <c r="CM28" s="206"/>
      <c r="CN28" s="207"/>
      <c r="CO28" s="214"/>
      <c r="CP28" s="214"/>
      <c r="CQ28" s="214"/>
      <c r="CR28" s="208"/>
      <c r="CS28" s="212"/>
      <c r="CT28" s="205"/>
      <c r="CU28" s="206"/>
      <c r="CV28" s="211"/>
      <c r="CW28" s="215"/>
      <c r="CX28" s="205"/>
      <c r="CY28" s="205"/>
      <c r="CZ28" s="211"/>
      <c r="DA28" s="205"/>
      <c r="DB28" s="205"/>
      <c r="DC28" s="205"/>
      <c r="DD28" s="251"/>
      <c r="DE28" s="211"/>
      <c r="DF28" s="33"/>
    </row>
    <row r="29" spans="1:110" s="29" customFormat="1" ht="13" x14ac:dyDescent="0.3">
      <c r="A29" s="29">
        <v>8221</v>
      </c>
      <c r="B29" s="29" t="s">
        <v>140</v>
      </c>
      <c r="C29" s="365">
        <v>849</v>
      </c>
      <c r="D29" s="95">
        <v>106</v>
      </c>
      <c r="E29" s="81">
        <f t="shared" si="2"/>
        <v>0.1248527679623086</v>
      </c>
      <c r="F29" s="294"/>
      <c r="G29" s="205"/>
      <c r="H29" s="206"/>
      <c r="I29" s="251"/>
      <c r="J29" s="207"/>
      <c r="K29" s="208"/>
      <c r="L29" s="216"/>
      <c r="M29" s="451"/>
      <c r="N29" s="216"/>
      <c r="O29" s="217"/>
      <c r="P29" s="217"/>
      <c r="Q29" s="217"/>
      <c r="R29" s="217"/>
      <c r="S29" s="485"/>
      <c r="T29" s="205"/>
      <c r="U29" s="210"/>
      <c r="V29" s="211"/>
      <c r="W29" s="115">
        <v>49</v>
      </c>
      <c r="X29" s="86">
        <v>51</v>
      </c>
      <c r="Y29" s="98">
        <v>43</v>
      </c>
      <c r="Z29" s="87">
        <v>3</v>
      </c>
      <c r="AA29" s="86"/>
      <c r="AB29" s="153"/>
      <c r="AC29" s="86"/>
      <c r="AD29" s="95"/>
      <c r="AE29" s="95"/>
      <c r="AF29" s="208"/>
      <c r="AG29" s="215"/>
      <c r="AH29" s="205"/>
      <c r="AI29" s="205"/>
      <c r="AJ29" s="211"/>
      <c r="AK29" s="215"/>
      <c r="AL29" s="205"/>
      <c r="AM29" s="211"/>
      <c r="AN29" s="215"/>
      <c r="AO29" s="213"/>
      <c r="AP29" s="214"/>
      <c r="AQ29" s="205"/>
      <c r="AR29" s="205"/>
      <c r="AS29" s="205"/>
      <c r="AT29" s="205"/>
      <c r="AU29" s="205"/>
      <c r="AV29" s="211"/>
      <c r="AW29" s="215"/>
      <c r="AX29" s="205"/>
      <c r="AY29" s="205"/>
      <c r="AZ29" s="205"/>
      <c r="BA29" s="206"/>
      <c r="BB29" s="208"/>
      <c r="BC29" s="215"/>
      <c r="BD29" s="206"/>
      <c r="BE29" s="213"/>
      <c r="BF29" s="205"/>
      <c r="BG29" s="205"/>
      <c r="BH29" s="206"/>
      <c r="BI29" s="211"/>
      <c r="BJ29" s="205"/>
      <c r="BK29" s="205"/>
      <c r="BL29" s="205"/>
      <c r="BM29" s="213"/>
      <c r="BN29" s="205"/>
      <c r="BO29" s="212"/>
      <c r="BP29" s="214"/>
      <c r="BQ29" s="251"/>
      <c r="BR29" s="206"/>
      <c r="BS29" s="251"/>
      <c r="BT29" s="211"/>
      <c r="BU29" s="215"/>
      <c r="BV29" s="205"/>
      <c r="BW29" s="205"/>
      <c r="BX29" s="206"/>
      <c r="BY29" s="211"/>
      <c r="BZ29" s="215"/>
      <c r="CA29" s="206"/>
      <c r="CB29" s="205"/>
      <c r="CC29" s="211"/>
      <c r="CD29" s="215"/>
      <c r="CE29" s="206"/>
      <c r="CF29" s="205"/>
      <c r="CG29" s="211"/>
      <c r="CH29" s="212"/>
      <c r="CI29" s="214"/>
      <c r="CJ29" s="205"/>
      <c r="CK29" s="205"/>
      <c r="CL29" s="205"/>
      <c r="CM29" s="206"/>
      <c r="CN29" s="207"/>
      <c r="CO29" s="214"/>
      <c r="CP29" s="214"/>
      <c r="CQ29" s="214"/>
      <c r="CR29" s="208"/>
      <c r="CS29" s="212"/>
      <c r="CT29" s="205"/>
      <c r="CU29" s="206"/>
      <c r="CV29" s="211"/>
      <c r="CW29" s="215"/>
      <c r="CX29" s="205"/>
      <c r="CY29" s="205"/>
      <c r="CZ29" s="211"/>
      <c r="DA29" s="205"/>
      <c r="DB29" s="205"/>
      <c r="DC29" s="205"/>
      <c r="DD29" s="251"/>
      <c r="DE29" s="211"/>
      <c r="DF29" s="33"/>
    </row>
    <row r="30" spans="1:110" s="29" customFormat="1" ht="13" x14ac:dyDescent="0.3">
      <c r="A30" s="29">
        <v>8222</v>
      </c>
      <c r="B30" s="29" t="s">
        <v>141</v>
      </c>
      <c r="C30" s="365">
        <v>1348</v>
      </c>
      <c r="D30" s="95">
        <v>294</v>
      </c>
      <c r="E30" s="81">
        <f t="shared" si="2"/>
        <v>0.21810089020771514</v>
      </c>
      <c r="F30" s="294"/>
      <c r="G30" s="205"/>
      <c r="H30" s="206"/>
      <c r="I30" s="251"/>
      <c r="J30" s="207"/>
      <c r="K30" s="208"/>
      <c r="L30" s="216"/>
      <c r="M30" s="451"/>
      <c r="N30" s="216"/>
      <c r="O30" s="217"/>
      <c r="P30" s="217"/>
      <c r="Q30" s="217"/>
      <c r="R30" s="217"/>
      <c r="S30" s="485"/>
      <c r="T30" s="205"/>
      <c r="U30" s="210"/>
      <c r="V30" s="211"/>
      <c r="W30" s="115">
        <v>146</v>
      </c>
      <c r="X30" s="86">
        <v>121</v>
      </c>
      <c r="Y30" s="98">
        <v>133</v>
      </c>
      <c r="Z30" s="87">
        <v>14</v>
      </c>
      <c r="AA30" s="86"/>
      <c r="AB30" s="153"/>
      <c r="AC30" s="86"/>
      <c r="AD30" s="95"/>
      <c r="AE30" s="95"/>
      <c r="AF30" s="208"/>
      <c r="AG30" s="215"/>
      <c r="AH30" s="205"/>
      <c r="AI30" s="205"/>
      <c r="AJ30" s="211"/>
      <c r="AK30" s="215"/>
      <c r="AL30" s="205"/>
      <c r="AM30" s="211"/>
      <c r="AN30" s="215"/>
      <c r="AO30" s="213"/>
      <c r="AP30" s="214"/>
      <c r="AQ30" s="205"/>
      <c r="AR30" s="205"/>
      <c r="AS30" s="205"/>
      <c r="AT30" s="205"/>
      <c r="AU30" s="205"/>
      <c r="AV30" s="211"/>
      <c r="AW30" s="215"/>
      <c r="AX30" s="205"/>
      <c r="AY30" s="205"/>
      <c r="AZ30" s="205"/>
      <c r="BA30" s="206"/>
      <c r="BB30" s="208"/>
      <c r="BC30" s="215"/>
      <c r="BD30" s="206"/>
      <c r="BE30" s="213"/>
      <c r="BF30" s="205"/>
      <c r="BG30" s="205"/>
      <c r="BH30" s="206"/>
      <c r="BI30" s="211"/>
      <c r="BJ30" s="205"/>
      <c r="BK30" s="205"/>
      <c r="BL30" s="205"/>
      <c r="BM30" s="213"/>
      <c r="BN30" s="205"/>
      <c r="BO30" s="212"/>
      <c r="BP30" s="214"/>
      <c r="BQ30" s="251"/>
      <c r="BR30" s="206"/>
      <c r="BS30" s="251"/>
      <c r="BT30" s="211"/>
      <c r="BU30" s="215"/>
      <c r="BV30" s="205"/>
      <c r="BW30" s="205"/>
      <c r="BX30" s="206"/>
      <c r="BY30" s="211"/>
      <c r="BZ30" s="215"/>
      <c r="CA30" s="206"/>
      <c r="CB30" s="205"/>
      <c r="CC30" s="211"/>
      <c r="CD30" s="215"/>
      <c r="CE30" s="206"/>
      <c r="CF30" s="205"/>
      <c r="CG30" s="211"/>
      <c r="CH30" s="212"/>
      <c r="CI30" s="214"/>
      <c r="CJ30" s="205"/>
      <c r="CK30" s="205"/>
      <c r="CL30" s="205"/>
      <c r="CM30" s="206"/>
      <c r="CN30" s="207"/>
      <c r="CO30" s="214"/>
      <c r="CP30" s="214"/>
      <c r="CQ30" s="214"/>
      <c r="CR30" s="208"/>
      <c r="CS30" s="212"/>
      <c r="CT30" s="205"/>
      <c r="CU30" s="206"/>
      <c r="CV30" s="211"/>
      <c r="CW30" s="215"/>
      <c r="CX30" s="205"/>
      <c r="CY30" s="205"/>
      <c r="CZ30" s="211"/>
      <c r="DA30" s="205"/>
      <c r="DB30" s="205"/>
      <c r="DC30" s="205"/>
      <c r="DD30" s="251"/>
      <c r="DE30" s="211"/>
      <c r="DF30" s="33"/>
    </row>
    <row r="31" spans="1:110" s="29" customFormat="1" ht="13" x14ac:dyDescent="0.3">
      <c r="A31" s="29">
        <v>8231</v>
      </c>
      <c r="B31" s="29" t="s">
        <v>142</v>
      </c>
      <c r="C31" s="365">
        <v>759</v>
      </c>
      <c r="D31" s="95">
        <v>256</v>
      </c>
      <c r="E31" s="81">
        <f t="shared" si="2"/>
        <v>0.33728590250329382</v>
      </c>
      <c r="F31" s="294"/>
      <c r="G31" s="205"/>
      <c r="H31" s="206"/>
      <c r="I31" s="251"/>
      <c r="J31" s="207"/>
      <c r="K31" s="208"/>
      <c r="L31" s="216"/>
      <c r="M31" s="451"/>
      <c r="N31" s="216"/>
      <c r="O31" s="217"/>
      <c r="P31" s="217"/>
      <c r="Q31" s="217"/>
      <c r="R31" s="217"/>
      <c r="S31" s="485"/>
      <c r="T31" s="205"/>
      <c r="U31" s="210"/>
      <c r="V31" s="211"/>
      <c r="W31" s="215"/>
      <c r="X31" s="205"/>
      <c r="Y31" s="210"/>
      <c r="Z31" s="211"/>
      <c r="AA31" s="205"/>
      <c r="AB31" s="213"/>
      <c r="AC31" s="205"/>
      <c r="AD31" s="206"/>
      <c r="AE31" s="206"/>
      <c r="AF31" s="208"/>
      <c r="AG31" s="215"/>
      <c r="AH31" s="205"/>
      <c r="AI31" s="205"/>
      <c r="AJ31" s="211"/>
      <c r="AK31" s="215"/>
      <c r="AL31" s="205"/>
      <c r="AM31" s="211"/>
      <c r="AN31" s="215"/>
      <c r="AO31" s="213"/>
      <c r="AP31" s="214"/>
      <c r="AQ31" s="205"/>
      <c r="AR31" s="205"/>
      <c r="AS31" s="205"/>
      <c r="AT31" s="205"/>
      <c r="AU31" s="205"/>
      <c r="AV31" s="211"/>
      <c r="AW31" s="215"/>
      <c r="AX31" s="205"/>
      <c r="AY31" s="205"/>
      <c r="AZ31" s="205"/>
      <c r="BA31" s="206"/>
      <c r="BB31" s="208"/>
      <c r="BC31" s="215"/>
      <c r="BD31" s="206"/>
      <c r="BE31" s="213"/>
      <c r="BF31" s="205"/>
      <c r="BG31" s="205"/>
      <c r="BH31" s="206"/>
      <c r="BI31" s="211"/>
      <c r="BJ31" s="205"/>
      <c r="BK31" s="205"/>
      <c r="BL31" s="205"/>
      <c r="BM31" s="213"/>
      <c r="BN31" s="205"/>
      <c r="BO31" s="212"/>
      <c r="BP31" s="214"/>
      <c r="BQ31" s="251"/>
      <c r="BR31" s="206"/>
      <c r="BS31" s="251"/>
      <c r="BT31" s="211"/>
      <c r="BU31" s="215"/>
      <c r="BV31" s="205"/>
      <c r="BW31" s="205"/>
      <c r="BX31" s="206"/>
      <c r="BY31" s="211"/>
      <c r="BZ31" s="215"/>
      <c r="CA31" s="206"/>
      <c r="CB31" s="205"/>
      <c r="CC31" s="211"/>
      <c r="CD31" s="215">
        <v>134</v>
      </c>
      <c r="CE31" s="206">
        <v>155</v>
      </c>
      <c r="CF31" s="218">
        <v>155</v>
      </c>
      <c r="CG31" s="220">
        <v>137</v>
      </c>
      <c r="CH31" s="204"/>
      <c r="CI31" s="193"/>
      <c r="CJ31" s="224"/>
      <c r="CK31" s="224"/>
      <c r="CL31" s="224"/>
      <c r="CM31" s="225"/>
      <c r="CN31" s="227"/>
      <c r="CO31" s="193"/>
      <c r="CP31" s="193"/>
      <c r="CQ31" s="193"/>
      <c r="CR31" s="228"/>
      <c r="CS31" s="204"/>
      <c r="CT31" s="224"/>
      <c r="CU31" s="225"/>
      <c r="CV31" s="229"/>
      <c r="CW31" s="294"/>
      <c r="CX31" s="224"/>
      <c r="CY31" s="205"/>
      <c r="CZ31" s="211"/>
      <c r="DA31" s="205"/>
      <c r="DB31" s="205"/>
      <c r="DC31" s="205"/>
      <c r="DD31" s="251"/>
      <c r="DE31" s="211"/>
      <c r="DF31" s="33"/>
    </row>
    <row r="32" spans="1:110" s="29" customFormat="1" ht="13" x14ac:dyDescent="0.3">
      <c r="A32" s="29">
        <v>8501</v>
      </c>
      <c r="B32" s="29" t="s">
        <v>143</v>
      </c>
      <c r="C32" s="365">
        <v>824</v>
      </c>
      <c r="D32" s="95">
        <v>273</v>
      </c>
      <c r="E32" s="81">
        <f t="shared" si="2"/>
        <v>0.3313106796116505</v>
      </c>
      <c r="F32" s="294"/>
      <c r="G32" s="205"/>
      <c r="H32" s="206"/>
      <c r="I32" s="251"/>
      <c r="J32" s="207"/>
      <c r="K32" s="208"/>
      <c r="L32" s="216"/>
      <c r="M32" s="451"/>
      <c r="N32" s="216"/>
      <c r="O32" s="217"/>
      <c r="P32" s="217"/>
      <c r="Q32" s="217"/>
      <c r="R32" s="217"/>
      <c r="S32" s="485"/>
      <c r="T32" s="205"/>
      <c r="U32" s="210"/>
      <c r="V32" s="211"/>
      <c r="W32" s="215"/>
      <c r="X32" s="205"/>
      <c r="Y32" s="210"/>
      <c r="Z32" s="211"/>
      <c r="AA32" s="205"/>
      <c r="AB32" s="213"/>
      <c r="AC32" s="205"/>
      <c r="AD32" s="206"/>
      <c r="AE32" s="206"/>
      <c r="AF32" s="208"/>
      <c r="AG32" s="215"/>
      <c r="AH32" s="205"/>
      <c r="AI32" s="205"/>
      <c r="AJ32" s="211"/>
      <c r="AK32" s="215"/>
      <c r="AL32" s="205"/>
      <c r="AM32" s="211"/>
      <c r="AN32" s="215"/>
      <c r="AO32" s="213"/>
      <c r="AP32" s="214"/>
      <c r="AQ32" s="205"/>
      <c r="AR32" s="205"/>
      <c r="AS32" s="205"/>
      <c r="AT32" s="205"/>
      <c r="AU32" s="205"/>
      <c r="AV32" s="211"/>
      <c r="AW32" s="215"/>
      <c r="AX32" s="205"/>
      <c r="AY32" s="205"/>
      <c r="AZ32" s="205"/>
      <c r="BA32" s="206"/>
      <c r="BB32" s="208"/>
      <c r="BC32" s="215"/>
      <c r="BD32" s="206"/>
      <c r="BE32" s="213"/>
      <c r="BF32" s="205"/>
      <c r="BG32" s="205"/>
      <c r="BH32" s="206"/>
      <c r="BI32" s="211"/>
      <c r="BJ32" s="205"/>
      <c r="BK32" s="205"/>
      <c r="BL32" s="205"/>
      <c r="BM32" s="213"/>
      <c r="BN32" s="205"/>
      <c r="BO32" s="212"/>
      <c r="BP32" s="214"/>
      <c r="BQ32" s="251"/>
      <c r="BR32" s="206"/>
      <c r="BS32" s="251"/>
      <c r="BT32" s="211"/>
      <c r="BU32" s="215"/>
      <c r="BV32" s="205"/>
      <c r="BW32" s="205"/>
      <c r="BX32" s="206"/>
      <c r="BY32" s="211"/>
      <c r="BZ32" s="215">
        <v>142</v>
      </c>
      <c r="CA32" s="206">
        <v>189</v>
      </c>
      <c r="CB32" s="86">
        <v>176</v>
      </c>
      <c r="CC32" s="87">
        <v>165</v>
      </c>
      <c r="CD32" s="115"/>
      <c r="CE32" s="95"/>
      <c r="CF32" s="205"/>
      <c r="CG32" s="211"/>
      <c r="CH32" s="212"/>
      <c r="CI32" s="214"/>
      <c r="CJ32" s="205"/>
      <c r="CK32" s="205"/>
      <c r="CL32" s="205"/>
      <c r="CM32" s="206"/>
      <c r="CN32" s="207"/>
      <c r="CO32" s="214"/>
      <c r="CP32" s="214"/>
      <c r="CQ32" s="214"/>
      <c r="CR32" s="208"/>
      <c r="CS32" s="212"/>
      <c r="CT32" s="205"/>
      <c r="CU32" s="206"/>
      <c r="CV32" s="211"/>
      <c r="CW32" s="215"/>
      <c r="CX32" s="205"/>
      <c r="CY32" s="205"/>
      <c r="CZ32" s="211"/>
      <c r="DA32" s="205"/>
      <c r="DB32" s="205"/>
      <c r="DC32" s="205"/>
      <c r="DD32" s="251"/>
      <c r="DE32" s="211"/>
      <c r="DF32" s="33"/>
    </row>
    <row r="33" spans="1:110" s="29" customFormat="1" ht="13" x14ac:dyDescent="0.3">
      <c r="A33" s="29">
        <v>8502</v>
      </c>
      <c r="B33" s="29" t="s">
        <v>144</v>
      </c>
      <c r="C33" s="365">
        <v>1217</v>
      </c>
      <c r="D33" s="95">
        <v>334</v>
      </c>
      <c r="E33" s="81">
        <f t="shared" si="2"/>
        <v>0.27444535743631882</v>
      </c>
      <c r="F33" s="294"/>
      <c r="G33" s="205"/>
      <c r="H33" s="206"/>
      <c r="I33" s="251"/>
      <c r="J33" s="207"/>
      <c r="K33" s="208"/>
      <c r="L33" s="216"/>
      <c r="M33" s="451"/>
      <c r="N33" s="216"/>
      <c r="O33" s="217"/>
      <c r="P33" s="217"/>
      <c r="Q33" s="217"/>
      <c r="R33" s="217"/>
      <c r="S33" s="485"/>
      <c r="T33" s="205"/>
      <c r="U33" s="210"/>
      <c r="V33" s="211"/>
      <c r="W33" s="215"/>
      <c r="X33" s="205"/>
      <c r="Y33" s="210"/>
      <c r="Z33" s="211"/>
      <c r="AA33" s="205"/>
      <c r="AB33" s="213"/>
      <c r="AC33" s="205"/>
      <c r="AD33" s="206"/>
      <c r="AE33" s="206"/>
      <c r="AF33" s="208"/>
      <c r="AG33" s="215"/>
      <c r="AH33" s="205"/>
      <c r="AI33" s="205"/>
      <c r="AJ33" s="211"/>
      <c r="AK33" s="215"/>
      <c r="AL33" s="205"/>
      <c r="AM33" s="211"/>
      <c r="AN33" s="215"/>
      <c r="AO33" s="213"/>
      <c r="AP33" s="214"/>
      <c r="AQ33" s="205"/>
      <c r="AR33" s="205"/>
      <c r="AS33" s="205"/>
      <c r="AT33" s="205"/>
      <c r="AU33" s="205"/>
      <c r="AV33" s="211"/>
      <c r="AW33" s="215"/>
      <c r="AX33" s="205"/>
      <c r="AY33" s="205"/>
      <c r="AZ33" s="205"/>
      <c r="BA33" s="206"/>
      <c r="BB33" s="208"/>
      <c r="BC33" s="215"/>
      <c r="BD33" s="206"/>
      <c r="BE33" s="213"/>
      <c r="BF33" s="205"/>
      <c r="BG33" s="205"/>
      <c r="BH33" s="206"/>
      <c r="BI33" s="211"/>
      <c r="BJ33" s="205"/>
      <c r="BK33" s="205"/>
      <c r="BL33" s="205"/>
      <c r="BM33" s="213"/>
      <c r="BN33" s="205"/>
      <c r="BO33" s="212"/>
      <c r="BP33" s="214"/>
      <c r="BQ33" s="251"/>
      <c r="BR33" s="206"/>
      <c r="BS33" s="251"/>
      <c r="BT33" s="211"/>
      <c r="BU33" s="215"/>
      <c r="BV33" s="205"/>
      <c r="BW33" s="205"/>
      <c r="BX33" s="206"/>
      <c r="BY33" s="211"/>
      <c r="BZ33" s="215">
        <v>133</v>
      </c>
      <c r="CA33" s="206">
        <v>178</v>
      </c>
      <c r="CB33" s="86">
        <v>160</v>
      </c>
      <c r="CC33" s="87">
        <v>150</v>
      </c>
      <c r="CD33" s="115"/>
      <c r="CE33" s="95"/>
      <c r="CF33" s="205"/>
      <c r="CG33" s="211"/>
      <c r="CH33" s="212"/>
      <c r="CI33" s="214"/>
      <c r="CJ33" s="205"/>
      <c r="CK33" s="205"/>
      <c r="CL33" s="205"/>
      <c r="CM33" s="206"/>
      <c r="CN33" s="207"/>
      <c r="CO33" s="214"/>
      <c r="CP33" s="214"/>
      <c r="CQ33" s="214"/>
      <c r="CR33" s="208"/>
      <c r="CS33" s="212"/>
      <c r="CT33" s="205"/>
      <c r="CU33" s="206"/>
      <c r="CV33" s="211"/>
      <c r="CW33" s="215"/>
      <c r="CX33" s="205"/>
      <c r="CY33" s="205"/>
      <c r="CZ33" s="211"/>
      <c r="DA33" s="205"/>
      <c r="DB33" s="205"/>
      <c r="DC33" s="205"/>
      <c r="DD33" s="251"/>
      <c r="DE33" s="211"/>
      <c r="DF33" s="33"/>
    </row>
    <row r="34" spans="1:110" s="30" customFormat="1" ht="13" x14ac:dyDescent="0.3">
      <c r="A34" s="335">
        <v>8511</v>
      </c>
      <c r="B34" s="11" t="s">
        <v>625</v>
      </c>
      <c r="C34" s="365">
        <v>778</v>
      </c>
      <c r="D34" s="95">
        <v>173</v>
      </c>
      <c r="E34" s="81">
        <f t="shared" si="2"/>
        <v>0.22236503856041132</v>
      </c>
      <c r="F34" s="294"/>
      <c r="G34" s="205"/>
      <c r="H34" s="206"/>
      <c r="I34" s="251"/>
      <c r="J34" s="207"/>
      <c r="K34" s="208"/>
      <c r="L34" s="216"/>
      <c r="M34" s="451"/>
      <c r="N34" s="216"/>
      <c r="O34" s="217"/>
      <c r="P34" s="217"/>
      <c r="Q34" s="217"/>
      <c r="R34" s="217"/>
      <c r="S34" s="485"/>
      <c r="T34" s="205"/>
      <c r="U34" s="210"/>
      <c r="V34" s="211"/>
      <c r="W34" s="215"/>
      <c r="X34" s="205"/>
      <c r="Y34" s="210"/>
      <c r="Z34" s="211"/>
      <c r="AA34" s="205"/>
      <c r="AB34" s="213"/>
      <c r="AC34" s="205"/>
      <c r="AD34" s="206"/>
      <c r="AE34" s="206"/>
      <c r="AF34" s="208"/>
      <c r="AG34" s="215"/>
      <c r="AH34" s="205"/>
      <c r="AI34" s="205"/>
      <c r="AJ34" s="211"/>
      <c r="AK34" s="215"/>
      <c r="AL34" s="205"/>
      <c r="AM34" s="211"/>
      <c r="AN34" s="215"/>
      <c r="AO34" s="213"/>
      <c r="AP34" s="214"/>
      <c r="AQ34" s="205"/>
      <c r="AR34" s="205"/>
      <c r="AS34" s="205"/>
      <c r="AT34" s="205"/>
      <c r="AU34" s="205"/>
      <c r="AV34" s="211"/>
      <c r="AW34" s="215"/>
      <c r="AX34" s="205"/>
      <c r="AY34" s="205"/>
      <c r="AZ34" s="205"/>
      <c r="BA34" s="206"/>
      <c r="BB34" s="208"/>
      <c r="BC34" s="215"/>
      <c r="BD34" s="206"/>
      <c r="BE34" s="213"/>
      <c r="BF34" s="205"/>
      <c r="BG34" s="205"/>
      <c r="BH34" s="206"/>
      <c r="BI34" s="211"/>
      <c r="BJ34" s="205"/>
      <c r="BK34" s="205"/>
      <c r="BL34" s="205"/>
      <c r="BM34" s="213"/>
      <c r="BN34" s="205"/>
      <c r="BO34" s="212"/>
      <c r="BP34" s="214"/>
      <c r="BQ34" s="251"/>
      <c r="BR34" s="206"/>
      <c r="BS34" s="251"/>
      <c r="BT34" s="211"/>
      <c r="BU34" s="215"/>
      <c r="BV34" s="205"/>
      <c r="BW34" s="205"/>
      <c r="BX34" s="206"/>
      <c r="BY34" s="211"/>
      <c r="BZ34" s="215"/>
      <c r="CA34" s="206"/>
      <c r="CB34" s="224"/>
      <c r="CC34" s="229"/>
      <c r="CD34" s="294"/>
      <c r="CE34" s="225"/>
      <c r="CF34" s="205"/>
      <c r="CG34" s="211"/>
      <c r="CH34" s="146">
        <v>127</v>
      </c>
      <c r="CI34" s="147">
        <v>120</v>
      </c>
      <c r="CJ34" s="86">
        <v>104</v>
      </c>
      <c r="CK34" s="86">
        <v>81</v>
      </c>
      <c r="CL34" s="86">
        <v>127</v>
      </c>
      <c r="CM34" s="95">
        <v>39</v>
      </c>
      <c r="CN34" s="99">
        <v>55</v>
      </c>
      <c r="CO34" s="147">
        <v>115</v>
      </c>
      <c r="CP34" s="150"/>
      <c r="CQ34" s="150"/>
      <c r="CR34" s="151"/>
      <c r="CS34" s="212"/>
      <c r="CT34" s="205"/>
      <c r="CU34" s="206"/>
      <c r="CV34" s="211"/>
      <c r="CW34" s="215"/>
      <c r="CX34" s="205"/>
      <c r="CY34" s="205"/>
      <c r="CZ34" s="211"/>
      <c r="DA34" s="205"/>
      <c r="DB34" s="205"/>
      <c r="DC34" s="205"/>
      <c r="DD34" s="251"/>
      <c r="DE34" s="211"/>
      <c r="DF34" s="33"/>
    </row>
    <row r="35" spans="1:110" s="30" customFormat="1" ht="13" x14ac:dyDescent="0.3">
      <c r="A35" s="335">
        <v>8521</v>
      </c>
      <c r="B35" s="11" t="s">
        <v>626</v>
      </c>
      <c r="C35" s="365">
        <v>748</v>
      </c>
      <c r="D35" s="95">
        <v>212</v>
      </c>
      <c r="E35" s="81">
        <f t="shared" si="2"/>
        <v>0.28342245989304815</v>
      </c>
      <c r="F35" s="294"/>
      <c r="G35" s="205"/>
      <c r="H35" s="206"/>
      <c r="I35" s="251"/>
      <c r="J35" s="207"/>
      <c r="K35" s="208"/>
      <c r="L35" s="216"/>
      <c r="M35" s="451"/>
      <c r="N35" s="216"/>
      <c r="O35" s="217"/>
      <c r="P35" s="217"/>
      <c r="Q35" s="217"/>
      <c r="R35" s="217"/>
      <c r="S35" s="485"/>
      <c r="T35" s="205"/>
      <c r="U35" s="210"/>
      <c r="V35" s="211"/>
      <c r="W35" s="215"/>
      <c r="X35" s="205"/>
      <c r="Y35" s="210"/>
      <c r="Z35" s="211"/>
      <c r="AA35" s="205"/>
      <c r="AB35" s="213"/>
      <c r="AC35" s="205"/>
      <c r="AD35" s="206"/>
      <c r="AE35" s="206"/>
      <c r="AF35" s="208"/>
      <c r="AG35" s="215"/>
      <c r="AH35" s="205"/>
      <c r="AI35" s="205"/>
      <c r="AJ35" s="211"/>
      <c r="AK35" s="215"/>
      <c r="AL35" s="205"/>
      <c r="AM35" s="211"/>
      <c r="AN35" s="215"/>
      <c r="AO35" s="213"/>
      <c r="AP35" s="214"/>
      <c r="AQ35" s="205"/>
      <c r="AR35" s="205"/>
      <c r="AS35" s="205"/>
      <c r="AT35" s="205"/>
      <c r="AU35" s="205"/>
      <c r="AV35" s="211"/>
      <c r="AW35" s="215"/>
      <c r="AX35" s="205"/>
      <c r="AY35" s="205"/>
      <c r="AZ35" s="205"/>
      <c r="BA35" s="206"/>
      <c r="BB35" s="208"/>
      <c r="BC35" s="215"/>
      <c r="BD35" s="206"/>
      <c r="BE35" s="213"/>
      <c r="BF35" s="205"/>
      <c r="BG35" s="205"/>
      <c r="BH35" s="206"/>
      <c r="BI35" s="211"/>
      <c r="BJ35" s="205"/>
      <c r="BK35" s="205"/>
      <c r="BL35" s="205"/>
      <c r="BM35" s="213"/>
      <c r="BN35" s="205"/>
      <c r="BO35" s="212"/>
      <c r="BP35" s="214"/>
      <c r="BQ35" s="251"/>
      <c r="BR35" s="206"/>
      <c r="BS35" s="251"/>
      <c r="BT35" s="211"/>
      <c r="BU35" s="215"/>
      <c r="BV35" s="205"/>
      <c r="BW35" s="205"/>
      <c r="BX35" s="206"/>
      <c r="BY35" s="211"/>
      <c r="BZ35" s="215"/>
      <c r="CA35" s="206"/>
      <c r="CB35" s="224"/>
      <c r="CC35" s="229"/>
      <c r="CD35" s="294"/>
      <c r="CE35" s="225"/>
      <c r="CF35" s="205"/>
      <c r="CG35" s="211"/>
      <c r="CH35" s="146">
        <v>142</v>
      </c>
      <c r="CI35" s="147">
        <v>133</v>
      </c>
      <c r="CJ35" s="86">
        <v>132</v>
      </c>
      <c r="CK35" s="86">
        <v>97</v>
      </c>
      <c r="CL35" s="86">
        <v>125</v>
      </c>
      <c r="CM35" s="95">
        <v>58</v>
      </c>
      <c r="CN35" s="99">
        <v>68</v>
      </c>
      <c r="CO35" s="150"/>
      <c r="CP35" s="147">
        <v>140</v>
      </c>
      <c r="CQ35" s="150"/>
      <c r="CR35" s="151"/>
      <c r="CS35" s="212"/>
      <c r="CT35" s="205"/>
      <c r="CU35" s="206"/>
      <c r="CV35" s="211"/>
      <c r="CW35" s="215"/>
      <c r="CX35" s="205"/>
      <c r="CY35" s="205"/>
      <c r="CZ35" s="211"/>
      <c r="DA35" s="205"/>
      <c r="DB35" s="205"/>
      <c r="DC35" s="205"/>
      <c r="DD35" s="251"/>
      <c r="DE35" s="211"/>
      <c r="DF35" s="33"/>
    </row>
    <row r="36" spans="1:110" s="30" customFormat="1" ht="13" x14ac:dyDescent="0.3">
      <c r="A36" s="335">
        <v>8531</v>
      </c>
      <c r="B36" s="11" t="s">
        <v>627</v>
      </c>
      <c r="C36" s="365">
        <v>757</v>
      </c>
      <c r="D36" s="95">
        <v>197</v>
      </c>
      <c r="E36" s="81">
        <f t="shared" si="2"/>
        <v>0.26023778071334214</v>
      </c>
      <c r="F36" s="294"/>
      <c r="G36" s="205"/>
      <c r="H36" s="206"/>
      <c r="I36" s="251"/>
      <c r="J36" s="207"/>
      <c r="K36" s="208"/>
      <c r="L36" s="216"/>
      <c r="M36" s="451"/>
      <c r="N36" s="216"/>
      <c r="O36" s="217"/>
      <c r="P36" s="217"/>
      <c r="Q36" s="217"/>
      <c r="R36" s="217"/>
      <c r="S36" s="485"/>
      <c r="T36" s="205"/>
      <c r="U36" s="210"/>
      <c r="V36" s="211"/>
      <c r="W36" s="215"/>
      <c r="X36" s="205"/>
      <c r="Y36" s="210"/>
      <c r="Z36" s="211"/>
      <c r="AA36" s="205"/>
      <c r="AB36" s="213"/>
      <c r="AC36" s="205"/>
      <c r="AD36" s="206"/>
      <c r="AE36" s="206"/>
      <c r="AF36" s="208"/>
      <c r="AG36" s="215"/>
      <c r="AH36" s="205"/>
      <c r="AI36" s="205"/>
      <c r="AJ36" s="211"/>
      <c r="AK36" s="215"/>
      <c r="AL36" s="205"/>
      <c r="AM36" s="211"/>
      <c r="AN36" s="215"/>
      <c r="AO36" s="213"/>
      <c r="AP36" s="214"/>
      <c r="AQ36" s="205"/>
      <c r="AR36" s="205"/>
      <c r="AS36" s="205"/>
      <c r="AT36" s="205"/>
      <c r="AU36" s="205"/>
      <c r="AV36" s="211"/>
      <c r="AW36" s="215"/>
      <c r="AX36" s="205"/>
      <c r="AY36" s="205"/>
      <c r="AZ36" s="205"/>
      <c r="BA36" s="206"/>
      <c r="BB36" s="208"/>
      <c r="BC36" s="215"/>
      <c r="BD36" s="206"/>
      <c r="BE36" s="213"/>
      <c r="BF36" s="205"/>
      <c r="BG36" s="205"/>
      <c r="BH36" s="206"/>
      <c r="BI36" s="211"/>
      <c r="BJ36" s="205"/>
      <c r="BK36" s="205"/>
      <c r="BL36" s="205"/>
      <c r="BM36" s="213"/>
      <c r="BN36" s="205"/>
      <c r="BO36" s="212"/>
      <c r="BP36" s="214"/>
      <c r="BQ36" s="251"/>
      <c r="BR36" s="206"/>
      <c r="BS36" s="251"/>
      <c r="BT36" s="211"/>
      <c r="BU36" s="215"/>
      <c r="BV36" s="205"/>
      <c r="BW36" s="205"/>
      <c r="BX36" s="206"/>
      <c r="BY36" s="211"/>
      <c r="BZ36" s="215"/>
      <c r="CA36" s="206"/>
      <c r="CB36" s="224"/>
      <c r="CC36" s="229"/>
      <c r="CD36" s="294"/>
      <c r="CE36" s="225"/>
      <c r="CF36" s="205"/>
      <c r="CG36" s="211"/>
      <c r="CH36" s="146">
        <v>147</v>
      </c>
      <c r="CI36" s="147">
        <v>141</v>
      </c>
      <c r="CJ36" s="86">
        <v>123</v>
      </c>
      <c r="CK36" s="86">
        <v>95</v>
      </c>
      <c r="CL36" s="86">
        <v>114</v>
      </c>
      <c r="CM36" s="95">
        <v>69</v>
      </c>
      <c r="CN36" s="99">
        <v>48</v>
      </c>
      <c r="CO36" s="150"/>
      <c r="CP36" s="150"/>
      <c r="CQ36" s="147">
        <v>145</v>
      </c>
      <c r="CR36" s="151"/>
      <c r="CS36" s="212"/>
      <c r="CT36" s="205"/>
      <c r="CU36" s="206"/>
      <c r="CV36" s="211"/>
      <c r="CW36" s="215"/>
      <c r="CX36" s="205"/>
      <c r="CY36" s="205"/>
      <c r="CZ36" s="211"/>
      <c r="DA36" s="205"/>
      <c r="DB36" s="205"/>
      <c r="DC36" s="205"/>
      <c r="DD36" s="251"/>
      <c r="DE36" s="211"/>
      <c r="DF36" s="33"/>
    </row>
    <row r="37" spans="1:110" s="30" customFormat="1" ht="13" x14ac:dyDescent="0.3">
      <c r="A37" s="335">
        <v>8541</v>
      </c>
      <c r="B37" s="11" t="s">
        <v>628</v>
      </c>
      <c r="C37" s="365">
        <v>692</v>
      </c>
      <c r="D37" s="95">
        <v>166</v>
      </c>
      <c r="E37" s="81">
        <f t="shared" si="2"/>
        <v>0.23988439306358381</v>
      </c>
      <c r="F37" s="294"/>
      <c r="G37" s="205"/>
      <c r="H37" s="206"/>
      <c r="I37" s="251"/>
      <c r="J37" s="207"/>
      <c r="K37" s="208"/>
      <c r="L37" s="216"/>
      <c r="M37" s="451"/>
      <c r="N37" s="216"/>
      <c r="O37" s="217"/>
      <c r="P37" s="217"/>
      <c r="Q37" s="217"/>
      <c r="R37" s="217"/>
      <c r="S37" s="485"/>
      <c r="T37" s="205"/>
      <c r="U37" s="210"/>
      <c r="V37" s="211"/>
      <c r="W37" s="215"/>
      <c r="X37" s="205"/>
      <c r="Y37" s="210"/>
      <c r="Z37" s="211"/>
      <c r="AA37" s="205"/>
      <c r="AB37" s="213"/>
      <c r="AC37" s="205"/>
      <c r="AD37" s="206"/>
      <c r="AE37" s="206"/>
      <c r="AF37" s="208"/>
      <c r="AG37" s="215"/>
      <c r="AH37" s="205"/>
      <c r="AI37" s="205"/>
      <c r="AJ37" s="211"/>
      <c r="AK37" s="215"/>
      <c r="AL37" s="205"/>
      <c r="AM37" s="211"/>
      <c r="AN37" s="215"/>
      <c r="AO37" s="213"/>
      <c r="AP37" s="214"/>
      <c r="AQ37" s="205"/>
      <c r="AR37" s="205"/>
      <c r="AS37" s="205"/>
      <c r="AT37" s="205"/>
      <c r="AU37" s="205"/>
      <c r="AV37" s="211"/>
      <c r="AW37" s="215"/>
      <c r="AX37" s="205"/>
      <c r="AY37" s="205"/>
      <c r="AZ37" s="205"/>
      <c r="BA37" s="206"/>
      <c r="BB37" s="208"/>
      <c r="BC37" s="215"/>
      <c r="BD37" s="206"/>
      <c r="BE37" s="213"/>
      <c r="BF37" s="205"/>
      <c r="BG37" s="205"/>
      <c r="BH37" s="206"/>
      <c r="BI37" s="211"/>
      <c r="BJ37" s="205"/>
      <c r="BK37" s="205"/>
      <c r="BL37" s="205"/>
      <c r="BM37" s="213"/>
      <c r="BN37" s="205"/>
      <c r="BO37" s="212"/>
      <c r="BP37" s="214"/>
      <c r="BQ37" s="251"/>
      <c r="BR37" s="206"/>
      <c r="BS37" s="251"/>
      <c r="BT37" s="211"/>
      <c r="BU37" s="215"/>
      <c r="BV37" s="205"/>
      <c r="BW37" s="205"/>
      <c r="BX37" s="206"/>
      <c r="BY37" s="211"/>
      <c r="BZ37" s="215"/>
      <c r="CA37" s="206"/>
      <c r="CB37" s="224"/>
      <c r="CC37" s="229"/>
      <c r="CD37" s="294"/>
      <c r="CE37" s="225"/>
      <c r="CF37" s="205"/>
      <c r="CG37" s="211"/>
      <c r="CH37" s="146">
        <v>131</v>
      </c>
      <c r="CI37" s="147">
        <v>125</v>
      </c>
      <c r="CJ37" s="86">
        <v>99</v>
      </c>
      <c r="CK37" s="86">
        <v>60</v>
      </c>
      <c r="CL37" s="86">
        <v>88</v>
      </c>
      <c r="CM37" s="95">
        <v>70</v>
      </c>
      <c r="CN37" s="99">
        <v>51</v>
      </c>
      <c r="CO37" s="150"/>
      <c r="CP37" s="150"/>
      <c r="CQ37" s="150"/>
      <c r="CR37" s="114">
        <v>130</v>
      </c>
      <c r="CS37" s="212"/>
      <c r="CT37" s="205"/>
      <c r="CU37" s="206"/>
      <c r="CV37" s="211"/>
      <c r="CW37" s="215"/>
      <c r="CX37" s="205"/>
      <c r="CY37" s="205"/>
      <c r="CZ37" s="211"/>
      <c r="DA37" s="205"/>
      <c r="DB37" s="205"/>
      <c r="DC37" s="205"/>
      <c r="DD37" s="251"/>
      <c r="DE37" s="211"/>
      <c r="DF37" s="33"/>
    </row>
    <row r="38" spans="1:110" s="30" customFormat="1" ht="13" x14ac:dyDescent="0.3">
      <c r="A38" s="335">
        <v>8601</v>
      </c>
      <c r="B38" s="11" t="s">
        <v>629</v>
      </c>
      <c r="C38" s="365">
        <v>1115</v>
      </c>
      <c r="D38" s="95">
        <v>214</v>
      </c>
      <c r="E38" s="81">
        <f t="shared" si="2"/>
        <v>0.19192825112107623</v>
      </c>
      <c r="F38" s="294"/>
      <c r="G38" s="205"/>
      <c r="H38" s="206"/>
      <c r="I38" s="251"/>
      <c r="J38" s="207"/>
      <c r="K38" s="208"/>
      <c r="L38" s="216"/>
      <c r="M38" s="451"/>
      <c r="N38" s="216"/>
      <c r="O38" s="217"/>
      <c r="P38" s="217"/>
      <c r="Q38" s="217"/>
      <c r="R38" s="217"/>
      <c r="S38" s="485"/>
      <c r="T38" s="205"/>
      <c r="U38" s="210"/>
      <c r="V38" s="211"/>
      <c r="W38" s="215"/>
      <c r="X38" s="205"/>
      <c r="Y38" s="210"/>
      <c r="Z38" s="211"/>
      <c r="AA38" s="205"/>
      <c r="AB38" s="213"/>
      <c r="AC38" s="205"/>
      <c r="AD38" s="206"/>
      <c r="AE38" s="206"/>
      <c r="AF38" s="208"/>
      <c r="AG38" s="215"/>
      <c r="AH38" s="205"/>
      <c r="AI38" s="205"/>
      <c r="AJ38" s="211"/>
      <c r="AK38" s="215"/>
      <c r="AL38" s="205"/>
      <c r="AM38" s="211"/>
      <c r="AN38" s="215"/>
      <c r="AO38" s="213"/>
      <c r="AP38" s="214"/>
      <c r="AQ38" s="205"/>
      <c r="AR38" s="205"/>
      <c r="AS38" s="205"/>
      <c r="AT38" s="205"/>
      <c r="AU38" s="205"/>
      <c r="AV38" s="211"/>
      <c r="AW38" s="215"/>
      <c r="AX38" s="205"/>
      <c r="AY38" s="205"/>
      <c r="AZ38" s="205"/>
      <c r="BA38" s="206"/>
      <c r="BB38" s="208"/>
      <c r="BC38" s="215"/>
      <c r="BD38" s="206"/>
      <c r="BE38" s="213"/>
      <c r="BF38" s="205"/>
      <c r="BG38" s="205"/>
      <c r="BH38" s="206"/>
      <c r="BI38" s="211"/>
      <c r="BJ38" s="205"/>
      <c r="BK38" s="205"/>
      <c r="BL38" s="205"/>
      <c r="BM38" s="213"/>
      <c r="BN38" s="205"/>
      <c r="BO38" s="212"/>
      <c r="BP38" s="214"/>
      <c r="BQ38" s="251"/>
      <c r="BR38" s="206"/>
      <c r="BS38" s="251"/>
      <c r="BT38" s="211"/>
      <c r="BU38" s="215"/>
      <c r="BV38" s="205"/>
      <c r="BW38" s="205"/>
      <c r="BX38" s="206"/>
      <c r="BY38" s="211"/>
      <c r="BZ38" s="215"/>
      <c r="CA38" s="206"/>
      <c r="CB38" s="224"/>
      <c r="CC38" s="229"/>
      <c r="CD38" s="294"/>
      <c r="CE38" s="225"/>
      <c r="CF38" s="205"/>
      <c r="CG38" s="211"/>
      <c r="CH38" s="212"/>
      <c r="CI38" s="214"/>
      <c r="CJ38" s="205"/>
      <c r="CK38" s="205"/>
      <c r="CL38" s="205"/>
      <c r="CM38" s="206"/>
      <c r="CN38" s="207"/>
      <c r="CO38" s="214"/>
      <c r="CP38" s="214"/>
      <c r="CQ38" s="214"/>
      <c r="CR38" s="208"/>
      <c r="CS38" s="146">
        <v>178</v>
      </c>
      <c r="CT38" s="86">
        <v>145</v>
      </c>
      <c r="CU38" s="95">
        <v>152</v>
      </c>
      <c r="CV38" s="87">
        <v>149</v>
      </c>
      <c r="CW38" s="115"/>
      <c r="CX38" s="86"/>
      <c r="CY38" s="205"/>
      <c r="CZ38" s="211"/>
      <c r="DA38" s="205"/>
      <c r="DB38" s="205"/>
      <c r="DC38" s="205"/>
      <c r="DD38" s="251"/>
      <c r="DE38" s="211"/>
      <c r="DF38" s="33"/>
    </row>
    <row r="39" spans="1:110" s="30" customFormat="1" ht="13" x14ac:dyDescent="0.3">
      <c r="A39" s="335">
        <v>8602</v>
      </c>
      <c r="B39" s="11" t="s">
        <v>630</v>
      </c>
      <c r="C39" s="365">
        <v>1364</v>
      </c>
      <c r="D39" s="95">
        <v>286</v>
      </c>
      <c r="E39" s="81">
        <f t="shared" si="2"/>
        <v>0.20967741935483872</v>
      </c>
      <c r="F39" s="294"/>
      <c r="G39" s="205"/>
      <c r="H39" s="206"/>
      <c r="I39" s="251"/>
      <c r="J39" s="207"/>
      <c r="K39" s="208"/>
      <c r="L39" s="216"/>
      <c r="M39" s="451"/>
      <c r="N39" s="216"/>
      <c r="O39" s="217"/>
      <c r="P39" s="217"/>
      <c r="Q39" s="217"/>
      <c r="R39" s="217"/>
      <c r="S39" s="485"/>
      <c r="T39" s="205"/>
      <c r="U39" s="210"/>
      <c r="V39" s="211"/>
      <c r="W39" s="215"/>
      <c r="X39" s="205"/>
      <c r="Y39" s="210"/>
      <c r="Z39" s="211"/>
      <c r="AA39" s="205"/>
      <c r="AB39" s="213"/>
      <c r="AC39" s="205"/>
      <c r="AD39" s="206"/>
      <c r="AE39" s="206"/>
      <c r="AF39" s="208"/>
      <c r="AG39" s="215"/>
      <c r="AH39" s="205"/>
      <c r="AI39" s="205"/>
      <c r="AJ39" s="211"/>
      <c r="AK39" s="215"/>
      <c r="AL39" s="205"/>
      <c r="AM39" s="211"/>
      <c r="AN39" s="215"/>
      <c r="AO39" s="213"/>
      <c r="AP39" s="214"/>
      <c r="AQ39" s="205"/>
      <c r="AR39" s="205"/>
      <c r="AS39" s="205"/>
      <c r="AT39" s="205"/>
      <c r="AU39" s="205"/>
      <c r="AV39" s="211"/>
      <c r="AW39" s="215"/>
      <c r="AX39" s="205"/>
      <c r="AY39" s="205"/>
      <c r="AZ39" s="205"/>
      <c r="BA39" s="206"/>
      <c r="BB39" s="208"/>
      <c r="BC39" s="215"/>
      <c r="BD39" s="206"/>
      <c r="BE39" s="213"/>
      <c r="BF39" s="205"/>
      <c r="BG39" s="205"/>
      <c r="BH39" s="206"/>
      <c r="BI39" s="211"/>
      <c r="BJ39" s="205"/>
      <c r="BK39" s="205"/>
      <c r="BL39" s="205"/>
      <c r="BM39" s="213"/>
      <c r="BN39" s="205"/>
      <c r="BO39" s="212"/>
      <c r="BP39" s="214"/>
      <c r="BQ39" s="251"/>
      <c r="BR39" s="206"/>
      <c r="BS39" s="251"/>
      <c r="BT39" s="211"/>
      <c r="BU39" s="215"/>
      <c r="BV39" s="205"/>
      <c r="BW39" s="205"/>
      <c r="BX39" s="206"/>
      <c r="BY39" s="211"/>
      <c r="BZ39" s="215"/>
      <c r="CA39" s="206"/>
      <c r="CB39" s="224"/>
      <c r="CC39" s="229"/>
      <c r="CD39" s="294"/>
      <c r="CE39" s="225"/>
      <c r="CF39" s="205"/>
      <c r="CG39" s="211"/>
      <c r="CH39" s="212"/>
      <c r="CI39" s="214"/>
      <c r="CJ39" s="205"/>
      <c r="CK39" s="205"/>
      <c r="CL39" s="205"/>
      <c r="CM39" s="206"/>
      <c r="CN39" s="207"/>
      <c r="CO39" s="214"/>
      <c r="CP39" s="214"/>
      <c r="CQ39" s="214"/>
      <c r="CR39" s="208"/>
      <c r="CS39" s="146">
        <v>258</v>
      </c>
      <c r="CT39" s="86">
        <v>198</v>
      </c>
      <c r="CU39" s="95">
        <v>224</v>
      </c>
      <c r="CV39" s="87">
        <v>213</v>
      </c>
      <c r="CW39" s="115"/>
      <c r="CX39" s="86"/>
      <c r="CY39" s="205"/>
      <c r="CZ39" s="211"/>
      <c r="DA39" s="205"/>
      <c r="DB39" s="205"/>
      <c r="DC39" s="205"/>
      <c r="DD39" s="251"/>
      <c r="DE39" s="211"/>
      <c r="DF39" s="33"/>
    </row>
    <row r="40" spans="1:110" s="30" customFormat="1" ht="13" x14ac:dyDescent="0.3">
      <c r="A40" s="335">
        <v>8603</v>
      </c>
      <c r="B40" s="11" t="s">
        <v>631</v>
      </c>
      <c r="C40" s="365">
        <v>1263</v>
      </c>
      <c r="D40" s="95">
        <v>251</v>
      </c>
      <c r="E40" s="81">
        <f t="shared" si="2"/>
        <v>0.19873317498020585</v>
      </c>
      <c r="F40" s="294"/>
      <c r="G40" s="205"/>
      <c r="H40" s="206"/>
      <c r="I40" s="251"/>
      <c r="J40" s="207"/>
      <c r="K40" s="208"/>
      <c r="L40" s="216"/>
      <c r="M40" s="451"/>
      <c r="N40" s="216"/>
      <c r="O40" s="217"/>
      <c r="P40" s="217"/>
      <c r="Q40" s="217"/>
      <c r="R40" s="217"/>
      <c r="S40" s="485"/>
      <c r="T40" s="205"/>
      <c r="U40" s="210"/>
      <c r="V40" s="211"/>
      <c r="W40" s="215"/>
      <c r="X40" s="205"/>
      <c r="Y40" s="210"/>
      <c r="Z40" s="211"/>
      <c r="AA40" s="205"/>
      <c r="AB40" s="213"/>
      <c r="AC40" s="205"/>
      <c r="AD40" s="206"/>
      <c r="AE40" s="206"/>
      <c r="AF40" s="208"/>
      <c r="AG40" s="215"/>
      <c r="AH40" s="205"/>
      <c r="AI40" s="205"/>
      <c r="AJ40" s="211"/>
      <c r="AK40" s="215"/>
      <c r="AL40" s="205"/>
      <c r="AM40" s="211"/>
      <c r="AN40" s="215"/>
      <c r="AO40" s="213"/>
      <c r="AP40" s="214"/>
      <c r="AQ40" s="205"/>
      <c r="AR40" s="205"/>
      <c r="AS40" s="205"/>
      <c r="AT40" s="205"/>
      <c r="AU40" s="205"/>
      <c r="AV40" s="211"/>
      <c r="AW40" s="215"/>
      <c r="AX40" s="205"/>
      <c r="AY40" s="205"/>
      <c r="AZ40" s="205"/>
      <c r="BA40" s="206"/>
      <c r="BB40" s="208"/>
      <c r="BC40" s="215"/>
      <c r="BD40" s="206"/>
      <c r="BE40" s="213"/>
      <c r="BF40" s="205"/>
      <c r="BG40" s="205"/>
      <c r="BH40" s="206"/>
      <c r="BI40" s="211"/>
      <c r="BJ40" s="205"/>
      <c r="BK40" s="205"/>
      <c r="BL40" s="205"/>
      <c r="BM40" s="213"/>
      <c r="BN40" s="205"/>
      <c r="BO40" s="212"/>
      <c r="BP40" s="214"/>
      <c r="BQ40" s="251"/>
      <c r="BR40" s="206"/>
      <c r="BS40" s="251"/>
      <c r="BT40" s="211"/>
      <c r="BU40" s="215"/>
      <c r="BV40" s="205"/>
      <c r="BW40" s="205"/>
      <c r="BX40" s="206"/>
      <c r="BY40" s="211"/>
      <c r="BZ40" s="215"/>
      <c r="CA40" s="206"/>
      <c r="CB40" s="224"/>
      <c r="CC40" s="229"/>
      <c r="CD40" s="294"/>
      <c r="CE40" s="225"/>
      <c r="CF40" s="205"/>
      <c r="CG40" s="211"/>
      <c r="CH40" s="212"/>
      <c r="CI40" s="214"/>
      <c r="CJ40" s="205"/>
      <c r="CK40" s="205"/>
      <c r="CL40" s="205"/>
      <c r="CM40" s="206"/>
      <c r="CN40" s="207"/>
      <c r="CO40" s="214"/>
      <c r="CP40" s="214"/>
      <c r="CQ40" s="214"/>
      <c r="CR40" s="208"/>
      <c r="CS40" s="146">
        <v>210</v>
      </c>
      <c r="CT40" s="86">
        <v>167</v>
      </c>
      <c r="CU40" s="95">
        <v>182</v>
      </c>
      <c r="CV40" s="87">
        <v>178</v>
      </c>
      <c r="CW40" s="115"/>
      <c r="CX40" s="86"/>
      <c r="CY40" s="205"/>
      <c r="CZ40" s="211"/>
      <c r="DA40" s="205"/>
      <c r="DB40" s="205"/>
      <c r="DC40" s="205"/>
      <c r="DD40" s="251"/>
      <c r="DE40" s="211"/>
      <c r="DF40" s="33"/>
    </row>
    <row r="41" spans="1:110" s="29" customFormat="1" ht="13" x14ac:dyDescent="0.3">
      <c r="A41" s="29">
        <v>9301</v>
      </c>
      <c r="B41" s="29" t="s">
        <v>0</v>
      </c>
      <c r="C41" s="365">
        <v>1184</v>
      </c>
      <c r="D41" s="95">
        <v>477</v>
      </c>
      <c r="E41" s="81">
        <f>SUM(D41/C41)</f>
        <v>0.4028716216216216</v>
      </c>
      <c r="F41" s="294"/>
      <c r="G41" s="205"/>
      <c r="H41" s="206"/>
      <c r="I41" s="251"/>
      <c r="J41" s="207"/>
      <c r="K41" s="208"/>
      <c r="L41" s="216"/>
      <c r="M41" s="451"/>
      <c r="N41" s="216"/>
      <c r="O41" s="217"/>
      <c r="P41" s="217"/>
      <c r="Q41" s="217"/>
      <c r="R41" s="217"/>
      <c r="S41" s="485"/>
      <c r="T41" s="205"/>
      <c r="U41" s="210"/>
      <c r="V41" s="211"/>
      <c r="W41" s="215"/>
      <c r="X41" s="205"/>
      <c r="Y41" s="210"/>
      <c r="Z41" s="211"/>
      <c r="AA41" s="205"/>
      <c r="AB41" s="213"/>
      <c r="AC41" s="205"/>
      <c r="AD41" s="206"/>
      <c r="AE41" s="206"/>
      <c r="AF41" s="208"/>
      <c r="AG41" s="215"/>
      <c r="AH41" s="205"/>
      <c r="AI41" s="205"/>
      <c r="AJ41" s="211"/>
      <c r="AK41" s="215"/>
      <c r="AL41" s="205"/>
      <c r="AM41" s="211"/>
      <c r="AN41" s="215"/>
      <c r="AO41" s="213"/>
      <c r="AP41" s="214"/>
      <c r="AQ41" s="205"/>
      <c r="AR41" s="205"/>
      <c r="AS41" s="205"/>
      <c r="AT41" s="205"/>
      <c r="AU41" s="205"/>
      <c r="AV41" s="211"/>
      <c r="AW41" s="215"/>
      <c r="AX41" s="205"/>
      <c r="AY41" s="205"/>
      <c r="AZ41" s="205"/>
      <c r="BA41" s="206"/>
      <c r="BB41" s="208"/>
      <c r="BC41" s="215"/>
      <c r="BD41" s="206"/>
      <c r="BE41" s="213"/>
      <c r="BF41" s="205"/>
      <c r="BG41" s="205"/>
      <c r="BH41" s="206"/>
      <c r="BI41" s="211"/>
      <c r="BJ41" s="205"/>
      <c r="BK41" s="205"/>
      <c r="BL41" s="205"/>
      <c r="BM41" s="213"/>
      <c r="BN41" s="205"/>
      <c r="BO41" s="212"/>
      <c r="BP41" s="214"/>
      <c r="BQ41" s="251"/>
      <c r="BR41" s="206"/>
      <c r="BS41" s="251"/>
      <c r="BT41" s="211"/>
      <c r="BU41" s="215"/>
      <c r="BV41" s="205"/>
      <c r="BW41" s="205"/>
      <c r="BX41" s="206"/>
      <c r="BY41" s="211"/>
      <c r="BZ41" s="215"/>
      <c r="CA41" s="206"/>
      <c r="CB41" s="205"/>
      <c r="CC41" s="211"/>
      <c r="CD41" s="215"/>
      <c r="CE41" s="206"/>
      <c r="CF41" s="205"/>
      <c r="CG41" s="211"/>
      <c r="CH41" s="212"/>
      <c r="CI41" s="214"/>
      <c r="CJ41" s="205"/>
      <c r="CK41" s="205"/>
      <c r="CL41" s="205"/>
      <c r="CM41" s="206"/>
      <c r="CN41" s="207"/>
      <c r="CO41" s="214"/>
      <c r="CP41" s="214"/>
      <c r="CQ41" s="214"/>
      <c r="CR41" s="208"/>
      <c r="CS41" s="212"/>
      <c r="CT41" s="205"/>
      <c r="CU41" s="206"/>
      <c r="CV41" s="211"/>
      <c r="CW41" s="215">
        <v>284</v>
      </c>
      <c r="CX41" s="205">
        <v>264</v>
      </c>
      <c r="CY41" s="86">
        <v>312</v>
      </c>
      <c r="CZ41" s="87">
        <v>291</v>
      </c>
      <c r="DA41" s="86"/>
      <c r="DB41" s="86"/>
      <c r="DC41" s="205"/>
      <c r="DD41" s="251"/>
      <c r="DE41" s="211"/>
      <c r="DF41" s="33"/>
    </row>
    <row r="42" spans="1:110" s="29" customFormat="1" ht="13" x14ac:dyDescent="0.3">
      <c r="A42" s="29">
        <v>9302</v>
      </c>
      <c r="B42" s="29" t="s">
        <v>1</v>
      </c>
      <c r="C42" s="365">
        <v>668</v>
      </c>
      <c r="D42" s="95">
        <v>279</v>
      </c>
      <c r="E42" s="81">
        <f>SUM(D42/C42)</f>
        <v>0.41766467065868262</v>
      </c>
      <c r="F42" s="294"/>
      <c r="G42" s="205"/>
      <c r="H42" s="206"/>
      <c r="I42" s="251"/>
      <c r="J42" s="207"/>
      <c r="K42" s="208"/>
      <c r="L42" s="216"/>
      <c r="M42" s="451"/>
      <c r="N42" s="216"/>
      <c r="O42" s="217"/>
      <c r="P42" s="217"/>
      <c r="Q42" s="217"/>
      <c r="R42" s="217"/>
      <c r="S42" s="485"/>
      <c r="T42" s="205"/>
      <c r="U42" s="210"/>
      <c r="V42" s="211"/>
      <c r="W42" s="215"/>
      <c r="X42" s="205"/>
      <c r="Y42" s="210"/>
      <c r="Z42" s="211"/>
      <c r="AA42" s="205"/>
      <c r="AB42" s="213"/>
      <c r="AC42" s="205"/>
      <c r="AD42" s="206"/>
      <c r="AE42" s="206"/>
      <c r="AF42" s="208"/>
      <c r="AG42" s="215"/>
      <c r="AH42" s="205"/>
      <c r="AI42" s="205"/>
      <c r="AJ42" s="211"/>
      <c r="AK42" s="215"/>
      <c r="AL42" s="205"/>
      <c r="AM42" s="211"/>
      <c r="AN42" s="215"/>
      <c r="AO42" s="213"/>
      <c r="AP42" s="214"/>
      <c r="AQ42" s="205"/>
      <c r="AR42" s="205"/>
      <c r="AS42" s="205"/>
      <c r="AT42" s="205"/>
      <c r="AU42" s="205"/>
      <c r="AV42" s="211"/>
      <c r="AW42" s="215"/>
      <c r="AX42" s="205"/>
      <c r="AY42" s="205"/>
      <c r="AZ42" s="205"/>
      <c r="BA42" s="206"/>
      <c r="BB42" s="208"/>
      <c r="BC42" s="215"/>
      <c r="BD42" s="206"/>
      <c r="BE42" s="213"/>
      <c r="BF42" s="205"/>
      <c r="BG42" s="205"/>
      <c r="BH42" s="206"/>
      <c r="BI42" s="211"/>
      <c r="BJ42" s="205"/>
      <c r="BK42" s="205"/>
      <c r="BL42" s="205"/>
      <c r="BM42" s="213"/>
      <c r="BN42" s="205"/>
      <c r="BO42" s="212"/>
      <c r="BP42" s="214"/>
      <c r="BQ42" s="251"/>
      <c r="BR42" s="206"/>
      <c r="BS42" s="251"/>
      <c r="BT42" s="211"/>
      <c r="BU42" s="215"/>
      <c r="BV42" s="205"/>
      <c r="BW42" s="205"/>
      <c r="BX42" s="206"/>
      <c r="BY42" s="211"/>
      <c r="BZ42" s="215"/>
      <c r="CA42" s="206"/>
      <c r="CB42" s="205"/>
      <c r="CC42" s="211"/>
      <c r="CD42" s="215"/>
      <c r="CE42" s="206"/>
      <c r="CF42" s="205"/>
      <c r="CG42" s="211"/>
      <c r="CH42" s="212"/>
      <c r="CI42" s="214"/>
      <c r="CJ42" s="205"/>
      <c r="CK42" s="205"/>
      <c r="CL42" s="205"/>
      <c r="CM42" s="206"/>
      <c r="CN42" s="207"/>
      <c r="CO42" s="214"/>
      <c r="CP42" s="214"/>
      <c r="CQ42" s="214"/>
      <c r="CR42" s="208"/>
      <c r="CS42" s="212"/>
      <c r="CT42" s="205"/>
      <c r="CU42" s="206"/>
      <c r="CV42" s="211"/>
      <c r="CW42" s="215">
        <v>181</v>
      </c>
      <c r="CX42" s="205">
        <v>152</v>
      </c>
      <c r="CY42" s="86">
        <v>173</v>
      </c>
      <c r="CZ42" s="87">
        <v>176</v>
      </c>
      <c r="DA42" s="86"/>
      <c r="DB42" s="86"/>
      <c r="DC42" s="205"/>
      <c r="DD42" s="251"/>
      <c r="DE42" s="211"/>
      <c r="DF42" s="33"/>
    </row>
    <row r="43" spans="1:110" s="29" customFormat="1" ht="13" x14ac:dyDescent="0.3">
      <c r="A43" s="29">
        <v>9701</v>
      </c>
      <c r="B43" s="29" t="s">
        <v>2</v>
      </c>
      <c r="C43" s="365">
        <v>1077</v>
      </c>
      <c r="D43" s="95">
        <v>285</v>
      </c>
      <c r="E43" s="81">
        <f>SUM(D43/C43)</f>
        <v>0.26462395543175488</v>
      </c>
      <c r="F43" s="294"/>
      <c r="G43" s="205"/>
      <c r="H43" s="206"/>
      <c r="I43" s="251"/>
      <c r="J43" s="207"/>
      <c r="K43" s="208"/>
      <c r="L43" s="216"/>
      <c r="M43" s="451"/>
      <c r="N43" s="216"/>
      <c r="O43" s="217"/>
      <c r="P43" s="217"/>
      <c r="Q43" s="217"/>
      <c r="R43" s="217"/>
      <c r="S43" s="485"/>
      <c r="T43" s="205"/>
      <c r="U43" s="210"/>
      <c r="V43" s="211"/>
      <c r="W43" s="215"/>
      <c r="X43" s="205"/>
      <c r="Y43" s="210"/>
      <c r="Z43" s="211"/>
      <c r="AA43" s="205"/>
      <c r="AB43" s="213"/>
      <c r="AC43" s="205"/>
      <c r="AD43" s="206"/>
      <c r="AE43" s="206"/>
      <c r="AF43" s="208"/>
      <c r="AG43" s="215"/>
      <c r="AH43" s="205"/>
      <c r="AI43" s="205"/>
      <c r="AJ43" s="211"/>
      <c r="AK43" s="215"/>
      <c r="AL43" s="205"/>
      <c r="AM43" s="211"/>
      <c r="AN43" s="215"/>
      <c r="AO43" s="213"/>
      <c r="AP43" s="214"/>
      <c r="AQ43" s="205"/>
      <c r="AR43" s="205"/>
      <c r="AS43" s="205"/>
      <c r="AT43" s="205"/>
      <c r="AU43" s="205"/>
      <c r="AV43" s="211"/>
      <c r="AW43" s="215"/>
      <c r="AX43" s="205"/>
      <c r="AY43" s="205"/>
      <c r="AZ43" s="205"/>
      <c r="BA43" s="206"/>
      <c r="BB43" s="208"/>
      <c r="BC43" s="215"/>
      <c r="BD43" s="206"/>
      <c r="BE43" s="213"/>
      <c r="BF43" s="205"/>
      <c r="BG43" s="205"/>
      <c r="BH43" s="206"/>
      <c r="BI43" s="211"/>
      <c r="BJ43" s="205"/>
      <c r="BK43" s="205"/>
      <c r="BL43" s="205"/>
      <c r="BM43" s="213"/>
      <c r="BN43" s="205"/>
      <c r="BO43" s="212"/>
      <c r="BP43" s="214"/>
      <c r="BQ43" s="251"/>
      <c r="BR43" s="206"/>
      <c r="BS43" s="251"/>
      <c r="BT43" s="211"/>
      <c r="BU43" s="215"/>
      <c r="BV43" s="205"/>
      <c r="BW43" s="205"/>
      <c r="BX43" s="206"/>
      <c r="BY43" s="211"/>
      <c r="BZ43" s="205"/>
      <c r="CA43" s="206"/>
      <c r="CB43" s="205"/>
      <c r="CC43" s="211"/>
      <c r="CD43" s="215"/>
      <c r="CE43" s="206"/>
      <c r="CF43" s="205"/>
      <c r="CG43" s="211"/>
      <c r="CH43" s="212"/>
      <c r="CI43" s="214"/>
      <c r="CJ43" s="205"/>
      <c r="CK43" s="205"/>
      <c r="CL43" s="205"/>
      <c r="CM43" s="206"/>
      <c r="CN43" s="207"/>
      <c r="CO43" s="214"/>
      <c r="CP43" s="214"/>
      <c r="CQ43" s="214"/>
      <c r="CR43" s="208"/>
      <c r="CS43" s="212"/>
      <c r="CT43" s="205"/>
      <c r="CU43" s="206"/>
      <c r="CV43" s="211"/>
      <c r="CW43" s="215"/>
      <c r="CX43" s="205"/>
      <c r="CY43" s="205"/>
      <c r="CZ43" s="211"/>
      <c r="DA43" s="205">
        <v>180</v>
      </c>
      <c r="DB43" s="205">
        <v>108</v>
      </c>
      <c r="DC43" s="86">
        <v>159</v>
      </c>
      <c r="DD43" s="94">
        <v>192</v>
      </c>
      <c r="DE43" s="87">
        <v>59</v>
      </c>
      <c r="DF43" s="33"/>
    </row>
    <row r="44" spans="1:110" s="29" customFormat="1" ht="13" x14ac:dyDescent="0.3">
      <c r="A44" s="29">
        <v>9702</v>
      </c>
      <c r="B44" s="29" t="s">
        <v>3</v>
      </c>
      <c r="C44" s="365">
        <v>1538</v>
      </c>
      <c r="D44" s="95">
        <v>213</v>
      </c>
      <c r="E44" s="81">
        <f>SUM(D44/C44)</f>
        <v>0.13849154746423928</v>
      </c>
      <c r="F44" s="294"/>
      <c r="G44" s="205"/>
      <c r="H44" s="206"/>
      <c r="I44" s="251"/>
      <c r="J44" s="207"/>
      <c r="K44" s="208"/>
      <c r="L44" s="216"/>
      <c r="M44" s="451"/>
      <c r="N44" s="216"/>
      <c r="O44" s="217"/>
      <c r="P44" s="217"/>
      <c r="Q44" s="217"/>
      <c r="R44" s="217"/>
      <c r="S44" s="485"/>
      <c r="T44" s="205"/>
      <c r="U44" s="210"/>
      <c r="V44" s="211"/>
      <c r="W44" s="215"/>
      <c r="X44" s="205"/>
      <c r="Y44" s="210"/>
      <c r="Z44" s="211"/>
      <c r="AA44" s="205"/>
      <c r="AB44" s="213"/>
      <c r="AC44" s="205"/>
      <c r="AD44" s="206"/>
      <c r="AE44" s="206"/>
      <c r="AF44" s="208"/>
      <c r="AG44" s="215"/>
      <c r="AH44" s="205"/>
      <c r="AI44" s="205"/>
      <c r="AJ44" s="211"/>
      <c r="AK44" s="215"/>
      <c r="AL44" s="205"/>
      <c r="AM44" s="211"/>
      <c r="AN44" s="215"/>
      <c r="AO44" s="213"/>
      <c r="AP44" s="214"/>
      <c r="AQ44" s="205"/>
      <c r="AR44" s="205"/>
      <c r="AS44" s="205"/>
      <c r="AT44" s="205"/>
      <c r="AU44" s="205"/>
      <c r="AV44" s="211"/>
      <c r="AW44" s="215"/>
      <c r="AX44" s="205"/>
      <c r="AY44" s="205"/>
      <c r="AZ44" s="205"/>
      <c r="BA44" s="206"/>
      <c r="BB44" s="208"/>
      <c r="BC44" s="215"/>
      <c r="BD44" s="206"/>
      <c r="BE44" s="213"/>
      <c r="BF44" s="205"/>
      <c r="BG44" s="205"/>
      <c r="BH44" s="206"/>
      <c r="BI44" s="211"/>
      <c r="BJ44" s="205"/>
      <c r="BK44" s="205"/>
      <c r="BL44" s="205"/>
      <c r="BM44" s="213"/>
      <c r="BN44" s="205"/>
      <c r="BO44" s="212"/>
      <c r="BP44" s="214"/>
      <c r="BQ44" s="251"/>
      <c r="BR44" s="206"/>
      <c r="BS44" s="251"/>
      <c r="BT44" s="211"/>
      <c r="BU44" s="215"/>
      <c r="BV44" s="205"/>
      <c r="BW44" s="205"/>
      <c r="BX44" s="206"/>
      <c r="BY44" s="211"/>
      <c r="BZ44" s="205"/>
      <c r="CA44" s="206"/>
      <c r="CB44" s="205"/>
      <c r="CC44" s="211"/>
      <c r="CD44" s="215"/>
      <c r="CE44" s="206"/>
      <c r="CF44" s="205"/>
      <c r="CG44" s="211"/>
      <c r="CH44" s="212"/>
      <c r="CI44" s="214"/>
      <c r="CJ44" s="205"/>
      <c r="CK44" s="205"/>
      <c r="CL44" s="205"/>
      <c r="CM44" s="206"/>
      <c r="CN44" s="207"/>
      <c r="CO44" s="214"/>
      <c r="CP44" s="214"/>
      <c r="CQ44" s="214"/>
      <c r="CR44" s="208"/>
      <c r="CS44" s="212"/>
      <c r="CT44" s="205"/>
      <c r="CU44" s="206"/>
      <c r="CV44" s="211"/>
      <c r="CW44" s="215"/>
      <c r="CX44" s="205"/>
      <c r="CY44" s="205"/>
      <c r="CZ44" s="211"/>
      <c r="DA44" s="205">
        <v>125</v>
      </c>
      <c r="DB44" s="205">
        <v>86</v>
      </c>
      <c r="DC44" s="86">
        <v>127</v>
      </c>
      <c r="DD44" s="94">
        <v>129</v>
      </c>
      <c r="DE44" s="87">
        <v>37</v>
      </c>
      <c r="DF44" s="33"/>
    </row>
    <row r="45" spans="1:110" s="14" customFormat="1" ht="13" x14ac:dyDescent="0.3">
      <c r="B45" s="14" t="s">
        <v>4</v>
      </c>
      <c r="C45" s="306">
        <f>SUM(C5:C44)</f>
        <v>39394</v>
      </c>
      <c r="D45" s="306">
        <f>SUM(D5:D44)</f>
        <v>10858</v>
      </c>
      <c r="E45" s="82">
        <f>SUM(D45/C45)</f>
        <v>0.27562572980656952</v>
      </c>
      <c r="F45" s="101">
        <f t="shared" ref="F45:J45" si="3">SUM(F4:F44)</f>
        <v>58</v>
      </c>
      <c r="G45" s="88">
        <f t="shared" si="3"/>
        <v>30</v>
      </c>
      <c r="H45" s="306">
        <f t="shared" ref="H45:I45" si="4">SUM(H4:H44)</f>
        <v>53</v>
      </c>
      <c r="I45" s="334">
        <f t="shared" si="4"/>
        <v>41</v>
      </c>
      <c r="J45" s="308">
        <f t="shared" si="3"/>
        <v>39</v>
      </c>
      <c r="K45" s="120">
        <f t="shared" ref="K45:BJ45" si="5">SUM(K4:K44)</f>
        <v>0</v>
      </c>
      <c r="L45" s="88">
        <f>SUM(L4:L44)</f>
        <v>485</v>
      </c>
      <c r="M45" s="308">
        <f>SUM(M4:M44)</f>
        <v>566</v>
      </c>
      <c r="N45" s="88">
        <f t="shared" si="5"/>
        <v>547</v>
      </c>
      <c r="O45" s="323">
        <f t="shared" si="5"/>
        <v>603</v>
      </c>
      <c r="P45" s="323">
        <f t="shared" si="5"/>
        <v>626</v>
      </c>
      <c r="Q45" s="323">
        <f t="shared" si="5"/>
        <v>586</v>
      </c>
      <c r="R45" s="323">
        <f t="shared" si="5"/>
        <v>546</v>
      </c>
      <c r="S45" s="101">
        <f t="shared" si="5"/>
        <v>41</v>
      </c>
      <c r="T45" s="88">
        <f t="shared" si="5"/>
        <v>47</v>
      </c>
      <c r="U45" s="306">
        <f>SUM(U4:U44)</f>
        <v>46</v>
      </c>
      <c r="V45" s="120">
        <f t="shared" si="5"/>
        <v>35</v>
      </c>
      <c r="W45" s="101">
        <f t="shared" si="5"/>
        <v>195</v>
      </c>
      <c r="X45" s="88">
        <f t="shared" si="5"/>
        <v>172</v>
      </c>
      <c r="Y45" s="306">
        <f>SUM(Y4:Y44)</f>
        <v>176</v>
      </c>
      <c r="Z45" s="120">
        <f t="shared" si="5"/>
        <v>17</v>
      </c>
      <c r="AA45" s="88">
        <f>SUM(AA4:AA44)</f>
        <v>91</v>
      </c>
      <c r="AB45" s="333">
        <f t="shared" ref="AB45" si="6">SUM(AB4:AB44)</f>
        <v>55</v>
      </c>
      <c r="AC45" s="88">
        <f>SUM(AC4:AC44)</f>
        <v>76</v>
      </c>
      <c r="AD45" s="306">
        <f t="shared" ref="AD45" si="7">SUM(AD4:AD44)</f>
        <v>71</v>
      </c>
      <c r="AE45" s="306">
        <f>SUM(AE4:AE44)</f>
        <v>70</v>
      </c>
      <c r="AF45" s="120">
        <f t="shared" si="5"/>
        <v>78</v>
      </c>
      <c r="AG45" s="88">
        <f>SUM(AG4:AG44)</f>
        <v>695</v>
      </c>
      <c r="AH45" s="88">
        <f t="shared" ref="AH45" si="8">SUM(AH4:AH44)</f>
        <v>576</v>
      </c>
      <c r="AI45" s="88">
        <f t="shared" si="5"/>
        <v>437</v>
      </c>
      <c r="AJ45" s="89">
        <f t="shared" si="5"/>
        <v>602</v>
      </c>
      <c r="AK45" s="88">
        <f t="shared" ref="AK45:AL45" si="9">SUM(AK4:AK44)</f>
        <v>188</v>
      </c>
      <c r="AL45" s="88">
        <f t="shared" si="9"/>
        <v>198</v>
      </c>
      <c r="AM45" s="89">
        <f t="shared" si="5"/>
        <v>197</v>
      </c>
      <c r="AN45" s="101">
        <f t="shared" si="5"/>
        <v>440</v>
      </c>
      <c r="AO45" s="333">
        <f t="shared" ref="AO45" si="10">SUM(AO4:AO44)</f>
        <v>366</v>
      </c>
      <c r="AP45" s="323">
        <f>SUM(AP4:AP44)</f>
        <v>594</v>
      </c>
      <c r="AQ45" s="88">
        <f t="shared" ref="AQ45:AU45" si="11">SUM(AQ4:AQ44)</f>
        <v>472</v>
      </c>
      <c r="AR45" s="88">
        <f t="shared" si="11"/>
        <v>423</v>
      </c>
      <c r="AS45" s="88">
        <f t="shared" ref="AS45:AT45" si="12">SUM(AS4:AS44)</f>
        <v>581</v>
      </c>
      <c r="AT45" s="88">
        <f t="shared" si="12"/>
        <v>333</v>
      </c>
      <c r="AU45" s="88">
        <f t="shared" si="11"/>
        <v>523</v>
      </c>
      <c r="AV45" s="89">
        <f t="shared" si="5"/>
        <v>421</v>
      </c>
      <c r="AW45" s="101">
        <f>SUM(AW4:AW44)</f>
        <v>239</v>
      </c>
      <c r="AX45" s="88">
        <f t="shared" si="5"/>
        <v>316</v>
      </c>
      <c r="AY45" s="88">
        <f t="shared" ref="AY45:AZ45" si="13">SUM(AY4:AY44)</f>
        <v>259</v>
      </c>
      <c r="AZ45" s="88">
        <f t="shared" si="13"/>
        <v>188</v>
      </c>
      <c r="BA45" s="306">
        <f t="shared" si="5"/>
        <v>228</v>
      </c>
      <c r="BB45" s="120">
        <f t="shared" si="5"/>
        <v>268</v>
      </c>
      <c r="BC45" s="101">
        <f t="shared" si="5"/>
        <v>239</v>
      </c>
      <c r="BD45" s="306">
        <f t="shared" ref="BD45:BE45" si="14">SUM(BD4:BD44)</f>
        <v>546</v>
      </c>
      <c r="BE45" s="333">
        <f t="shared" si="14"/>
        <v>72</v>
      </c>
      <c r="BF45" s="88">
        <f t="shared" ref="BF45" si="15">SUM(BF4:BF44)</f>
        <v>223</v>
      </c>
      <c r="BG45" s="88">
        <f t="shared" ref="BG45" si="16">SUM(BG4:BG44)</f>
        <v>632</v>
      </c>
      <c r="BH45" s="306">
        <f t="shared" si="5"/>
        <v>602</v>
      </c>
      <c r="BI45" s="89">
        <f t="shared" si="5"/>
        <v>617</v>
      </c>
      <c r="BJ45" s="88">
        <f t="shared" si="5"/>
        <v>200</v>
      </c>
      <c r="BK45" s="88">
        <f>SUM(BK4:BK44)</f>
        <v>184</v>
      </c>
      <c r="BL45" s="306">
        <f>SUM(BL4:BL44)</f>
        <v>241</v>
      </c>
      <c r="BM45" s="308">
        <f t="shared" ref="BM45" si="17">SUM(BM4:BM44)</f>
        <v>188</v>
      </c>
      <c r="BN45" s="88">
        <f>SUM(BN4:BN44)</f>
        <v>267</v>
      </c>
      <c r="BO45" s="305">
        <f t="shared" ref="BO45:CZ45" si="18">SUM(BO4:BO44)</f>
        <v>209</v>
      </c>
      <c r="BP45" s="323">
        <f t="shared" ref="BP45:BS45" si="19">SUM(BP4:BP44)</f>
        <v>190</v>
      </c>
      <c r="BQ45" s="334">
        <f t="shared" si="19"/>
        <v>173</v>
      </c>
      <c r="BR45" s="306">
        <f t="shared" si="19"/>
        <v>151</v>
      </c>
      <c r="BS45" s="334">
        <f t="shared" si="19"/>
        <v>167</v>
      </c>
      <c r="BT45" s="89">
        <f t="shared" si="18"/>
        <v>161</v>
      </c>
      <c r="BU45" s="101">
        <f t="shared" si="18"/>
        <v>510</v>
      </c>
      <c r="BV45" s="88">
        <f>SUM(BV4:BV44)</f>
        <v>645</v>
      </c>
      <c r="BW45" s="88">
        <f t="shared" ref="BW45" si="20">SUM(BW4:BW44)</f>
        <v>592</v>
      </c>
      <c r="BX45" s="306">
        <f t="shared" si="18"/>
        <v>361</v>
      </c>
      <c r="BY45" s="89">
        <f t="shared" si="18"/>
        <v>853</v>
      </c>
      <c r="BZ45" s="88">
        <f>SUM(BZ4:BZ44)</f>
        <v>275</v>
      </c>
      <c r="CA45" s="306">
        <f>SUM(CA4:CA44)</f>
        <v>367</v>
      </c>
      <c r="CB45" s="88">
        <f t="shared" si="18"/>
        <v>336</v>
      </c>
      <c r="CC45" s="89">
        <f t="shared" si="18"/>
        <v>315</v>
      </c>
      <c r="CD45" s="101">
        <f>SUM(CD4:CD44)</f>
        <v>134</v>
      </c>
      <c r="CE45" s="306">
        <f t="shared" ref="CE45" si="21">SUM(CE4:CE44)</f>
        <v>155</v>
      </c>
      <c r="CF45" s="88">
        <f t="shared" si="18"/>
        <v>155</v>
      </c>
      <c r="CG45" s="89">
        <f t="shared" si="18"/>
        <v>137</v>
      </c>
      <c r="CH45" s="305">
        <f t="shared" si="18"/>
        <v>547</v>
      </c>
      <c r="CI45" s="323">
        <f>SUM(CI4:CI44)</f>
        <v>519</v>
      </c>
      <c r="CJ45" s="88">
        <f t="shared" si="18"/>
        <v>458</v>
      </c>
      <c r="CK45" s="88">
        <f t="shared" ref="CK45:CL45" si="22">SUM(CK4:CK44)</f>
        <v>333</v>
      </c>
      <c r="CL45" s="88">
        <f t="shared" si="22"/>
        <v>454</v>
      </c>
      <c r="CM45" s="306">
        <f t="shared" si="18"/>
        <v>236</v>
      </c>
      <c r="CN45" s="308">
        <f t="shared" si="18"/>
        <v>222</v>
      </c>
      <c r="CO45" s="323">
        <f t="shared" si="18"/>
        <v>115</v>
      </c>
      <c r="CP45" s="323">
        <f t="shared" si="18"/>
        <v>140</v>
      </c>
      <c r="CQ45" s="323">
        <f t="shared" si="18"/>
        <v>145</v>
      </c>
      <c r="CR45" s="120">
        <f t="shared" si="18"/>
        <v>130</v>
      </c>
      <c r="CS45" s="305">
        <f t="shared" si="18"/>
        <v>646</v>
      </c>
      <c r="CT45" s="88">
        <f t="shared" ref="CT45" si="23">SUM(CT4:CT44)</f>
        <v>510</v>
      </c>
      <c r="CU45" s="306">
        <f t="shared" si="18"/>
        <v>558</v>
      </c>
      <c r="CV45" s="89">
        <f t="shared" si="18"/>
        <v>540</v>
      </c>
      <c r="CW45" s="101">
        <f>SUM(CW4:CW44)</f>
        <v>465</v>
      </c>
      <c r="CX45" s="88">
        <f t="shared" ref="CX45" si="24">SUM(CX4:CX44)</f>
        <v>416</v>
      </c>
      <c r="CY45" s="88">
        <f t="shared" si="18"/>
        <v>485</v>
      </c>
      <c r="CZ45" s="89">
        <f t="shared" si="18"/>
        <v>467</v>
      </c>
      <c r="DA45" s="88">
        <f t="shared" ref="DA45:DE45" si="25">SUM(DA4:DA44)</f>
        <v>305</v>
      </c>
      <c r="DB45" s="88">
        <f t="shared" ref="DB45:DD45" si="26">SUM(DB4:DB44)</f>
        <v>194</v>
      </c>
      <c r="DC45" s="88">
        <f t="shared" si="26"/>
        <v>286</v>
      </c>
      <c r="DD45" s="334">
        <f t="shared" si="26"/>
        <v>321</v>
      </c>
      <c r="DE45" s="89">
        <f t="shared" si="25"/>
        <v>96</v>
      </c>
      <c r="DF45" s="37"/>
    </row>
    <row r="46" spans="1:110" s="14" customFormat="1" ht="13" x14ac:dyDescent="0.3">
      <c r="B46" s="17" t="s">
        <v>5</v>
      </c>
      <c r="C46" s="306"/>
      <c r="D46" s="306">
        <f>SUM(D45-D47)</f>
        <v>10858</v>
      </c>
      <c r="E46" s="82">
        <f>SUM(D46/C45)</f>
        <v>0.27562572980656952</v>
      </c>
      <c r="F46" s="101">
        <f t="shared" ref="F46:J46" si="27">SUM(F45-F47)</f>
        <v>54</v>
      </c>
      <c r="G46" s="88">
        <f t="shared" si="27"/>
        <v>27</v>
      </c>
      <c r="H46" s="306">
        <f t="shared" ref="H46:I46" si="28">SUM(H45-H47)</f>
        <v>49</v>
      </c>
      <c r="I46" s="334">
        <f t="shared" si="28"/>
        <v>39</v>
      </c>
      <c r="J46" s="308">
        <f t="shared" si="27"/>
        <v>36</v>
      </c>
      <c r="K46" s="120">
        <f t="shared" ref="K46:BJ46" si="29">SUM(K45-K47)</f>
        <v>0</v>
      </c>
      <c r="L46" s="88">
        <f>SUM(L45-L47)</f>
        <v>404</v>
      </c>
      <c r="M46" s="308">
        <f>SUM(M45-M47)</f>
        <v>470</v>
      </c>
      <c r="N46" s="88">
        <f t="shared" si="29"/>
        <v>461</v>
      </c>
      <c r="O46" s="323">
        <f t="shared" si="29"/>
        <v>505</v>
      </c>
      <c r="P46" s="323">
        <f t="shared" si="29"/>
        <v>531</v>
      </c>
      <c r="Q46" s="323">
        <f t="shared" si="29"/>
        <v>498</v>
      </c>
      <c r="R46" s="323">
        <f t="shared" si="29"/>
        <v>459</v>
      </c>
      <c r="S46" s="101">
        <f t="shared" si="29"/>
        <v>40</v>
      </c>
      <c r="T46" s="88">
        <f t="shared" si="29"/>
        <v>44</v>
      </c>
      <c r="U46" s="306">
        <f>SUM(U45-U47)</f>
        <v>44</v>
      </c>
      <c r="V46" s="120">
        <f t="shared" si="29"/>
        <v>33</v>
      </c>
      <c r="W46" s="101">
        <f t="shared" si="29"/>
        <v>182</v>
      </c>
      <c r="X46" s="88">
        <f t="shared" si="29"/>
        <v>162</v>
      </c>
      <c r="Y46" s="306">
        <f>SUM(Y45-Y47)</f>
        <v>163</v>
      </c>
      <c r="Z46" s="120">
        <f t="shared" si="29"/>
        <v>16</v>
      </c>
      <c r="AA46" s="88">
        <f>SUM(AA45-AA47)</f>
        <v>84</v>
      </c>
      <c r="AB46" s="333">
        <f t="shared" ref="AB46" si="30">SUM(AB45-AB47)</f>
        <v>51</v>
      </c>
      <c r="AC46" s="88">
        <f>SUM(AC45-AC47)</f>
        <v>73</v>
      </c>
      <c r="AD46" s="306">
        <f t="shared" ref="AD46" si="31">SUM(AD45-AD47)</f>
        <v>68</v>
      </c>
      <c r="AE46" s="306">
        <f>SUM(AE45-AE47)</f>
        <v>62</v>
      </c>
      <c r="AF46" s="120">
        <f t="shared" si="29"/>
        <v>72</v>
      </c>
      <c r="AG46" s="88">
        <f>SUM(AG45-AG47)</f>
        <v>622</v>
      </c>
      <c r="AH46" s="88">
        <f t="shared" ref="AH46" si="32">SUM(AH45-AH47)</f>
        <v>517</v>
      </c>
      <c r="AI46" s="88">
        <f t="shared" si="29"/>
        <v>387</v>
      </c>
      <c r="AJ46" s="89">
        <f t="shared" si="29"/>
        <v>521</v>
      </c>
      <c r="AK46" s="88">
        <f t="shared" ref="AK46:AL46" si="33">SUM(AK45-AK47)</f>
        <v>174</v>
      </c>
      <c r="AL46" s="88">
        <f t="shared" si="33"/>
        <v>184</v>
      </c>
      <c r="AM46" s="89">
        <f t="shared" si="29"/>
        <v>185</v>
      </c>
      <c r="AN46" s="101">
        <f t="shared" si="29"/>
        <v>384</v>
      </c>
      <c r="AO46" s="333">
        <f t="shared" si="29"/>
        <v>308</v>
      </c>
      <c r="AP46" s="323">
        <f>SUM(AP45-AP47)</f>
        <v>509</v>
      </c>
      <c r="AQ46" s="88">
        <f t="shared" ref="AQ46:AU46" si="34">SUM(AQ45-AQ47)</f>
        <v>411</v>
      </c>
      <c r="AR46" s="88">
        <f t="shared" si="34"/>
        <v>368</v>
      </c>
      <c r="AS46" s="88">
        <f t="shared" si="34"/>
        <v>512</v>
      </c>
      <c r="AT46" s="88">
        <f t="shared" si="34"/>
        <v>287</v>
      </c>
      <c r="AU46" s="88">
        <f t="shared" si="34"/>
        <v>453</v>
      </c>
      <c r="AV46" s="89">
        <f t="shared" si="29"/>
        <v>354</v>
      </c>
      <c r="AW46" s="101">
        <f>SUM(AW45-AW47)</f>
        <v>191</v>
      </c>
      <c r="AX46" s="88">
        <f t="shared" si="29"/>
        <v>238</v>
      </c>
      <c r="AY46" s="88">
        <f t="shared" si="29"/>
        <v>227</v>
      </c>
      <c r="AZ46" s="88">
        <f t="shared" si="29"/>
        <v>130</v>
      </c>
      <c r="BA46" s="306">
        <f t="shared" si="29"/>
        <v>188</v>
      </c>
      <c r="BB46" s="120">
        <f t="shared" si="29"/>
        <v>208</v>
      </c>
      <c r="BC46" s="101">
        <f t="shared" si="29"/>
        <v>220</v>
      </c>
      <c r="BD46" s="306">
        <f t="shared" si="29"/>
        <v>480</v>
      </c>
      <c r="BE46" s="333">
        <f t="shared" si="29"/>
        <v>70</v>
      </c>
      <c r="BF46" s="88">
        <f t="shared" ref="BF46:BG46" si="35">SUM(BF45-BF47)</f>
        <v>201</v>
      </c>
      <c r="BG46" s="88">
        <f t="shared" si="35"/>
        <v>561</v>
      </c>
      <c r="BH46" s="306">
        <f t="shared" si="29"/>
        <v>530</v>
      </c>
      <c r="BI46" s="89">
        <f t="shared" si="29"/>
        <v>546</v>
      </c>
      <c r="BJ46" s="88">
        <f t="shared" si="29"/>
        <v>158</v>
      </c>
      <c r="BK46" s="88">
        <f>SUM(BK45-BK47)</f>
        <v>147</v>
      </c>
      <c r="BL46" s="306">
        <f>SUM(BL45-BL47)</f>
        <v>201</v>
      </c>
      <c r="BM46" s="308">
        <f t="shared" ref="BM46" si="36">SUM(BM45-BM47)</f>
        <v>153</v>
      </c>
      <c r="BN46" s="88">
        <f>SUM(BN45-BN47)</f>
        <v>227</v>
      </c>
      <c r="BO46" s="305">
        <f t="shared" ref="BO46:DE46" si="37">SUM(BO45-BO47)</f>
        <v>193</v>
      </c>
      <c r="BP46" s="323">
        <f t="shared" si="37"/>
        <v>175</v>
      </c>
      <c r="BQ46" s="334">
        <f t="shared" si="37"/>
        <v>159</v>
      </c>
      <c r="BR46" s="306">
        <f t="shared" si="37"/>
        <v>137</v>
      </c>
      <c r="BS46" s="334">
        <f t="shared" si="37"/>
        <v>152</v>
      </c>
      <c r="BT46" s="89">
        <f t="shared" si="37"/>
        <v>146</v>
      </c>
      <c r="BU46" s="101">
        <f t="shared" si="37"/>
        <v>420</v>
      </c>
      <c r="BV46" s="88">
        <f>SUM(BV45-BV47)</f>
        <v>539</v>
      </c>
      <c r="BW46" s="88">
        <f t="shared" ref="BW46" si="38">SUM(BW45-BW47)</f>
        <v>492</v>
      </c>
      <c r="BX46" s="306">
        <f t="shared" si="37"/>
        <v>320</v>
      </c>
      <c r="BY46" s="89">
        <f t="shared" si="37"/>
        <v>738</v>
      </c>
      <c r="BZ46" s="88">
        <f>SUM(BZ45-BZ47)</f>
        <v>231</v>
      </c>
      <c r="CA46" s="306">
        <f>SUM(CA45-CA47)</f>
        <v>311</v>
      </c>
      <c r="CB46" s="88">
        <f t="shared" si="37"/>
        <v>287</v>
      </c>
      <c r="CC46" s="89">
        <f t="shared" si="37"/>
        <v>266</v>
      </c>
      <c r="CD46" s="101">
        <f>SUM(CD45-CD47)</f>
        <v>117</v>
      </c>
      <c r="CE46" s="306">
        <f t="shared" ref="CE46" si="39">SUM(CE45-CE47)</f>
        <v>137</v>
      </c>
      <c r="CF46" s="88">
        <f t="shared" si="37"/>
        <v>135</v>
      </c>
      <c r="CG46" s="89">
        <f t="shared" si="37"/>
        <v>122</v>
      </c>
      <c r="CH46" s="305">
        <f t="shared" si="37"/>
        <v>473</v>
      </c>
      <c r="CI46" s="323">
        <f>SUM(CI45-CI47)</f>
        <v>452</v>
      </c>
      <c r="CJ46" s="88">
        <f t="shared" si="37"/>
        <v>389</v>
      </c>
      <c r="CK46" s="88">
        <f t="shared" si="37"/>
        <v>294</v>
      </c>
      <c r="CL46" s="88">
        <f t="shared" si="37"/>
        <v>399</v>
      </c>
      <c r="CM46" s="306">
        <f t="shared" si="37"/>
        <v>196</v>
      </c>
      <c r="CN46" s="308">
        <f t="shared" si="37"/>
        <v>196</v>
      </c>
      <c r="CO46" s="323">
        <f t="shared" si="37"/>
        <v>99</v>
      </c>
      <c r="CP46" s="323">
        <f t="shared" si="37"/>
        <v>111</v>
      </c>
      <c r="CQ46" s="323">
        <f t="shared" si="37"/>
        <v>129</v>
      </c>
      <c r="CR46" s="120">
        <f t="shared" si="37"/>
        <v>118</v>
      </c>
      <c r="CS46" s="305">
        <f t="shared" si="37"/>
        <v>487</v>
      </c>
      <c r="CT46" s="88">
        <f t="shared" ref="CT46" si="40">SUM(CT45-CT47)</f>
        <v>390</v>
      </c>
      <c r="CU46" s="306">
        <f t="shared" si="37"/>
        <v>420</v>
      </c>
      <c r="CV46" s="89">
        <f t="shared" si="37"/>
        <v>395</v>
      </c>
      <c r="CW46" s="101">
        <f>SUM(CW45-CW47)</f>
        <v>398</v>
      </c>
      <c r="CX46" s="88">
        <f t="shared" ref="CX46" si="41">SUM(CX45-CX47)</f>
        <v>349</v>
      </c>
      <c r="CY46" s="88">
        <f t="shared" si="37"/>
        <v>414</v>
      </c>
      <c r="CZ46" s="89">
        <f t="shared" si="37"/>
        <v>397</v>
      </c>
      <c r="DA46" s="88">
        <f>SUM(DA45-DA47)</f>
        <v>261</v>
      </c>
      <c r="DB46" s="88">
        <f t="shared" ref="DB46:DD46" si="42">SUM(DB45-DB47)</f>
        <v>178</v>
      </c>
      <c r="DC46" s="88">
        <f t="shared" si="42"/>
        <v>256</v>
      </c>
      <c r="DD46" s="334">
        <f t="shared" si="42"/>
        <v>276</v>
      </c>
      <c r="DE46" s="89">
        <f t="shared" si="37"/>
        <v>89</v>
      </c>
      <c r="DF46" s="37"/>
    </row>
    <row r="47" spans="1:110" s="29" customFormat="1" ht="13" x14ac:dyDescent="0.3">
      <c r="A47" s="14"/>
      <c r="B47" s="17" t="s">
        <v>6</v>
      </c>
      <c r="C47" s="306"/>
      <c r="D47" s="405"/>
      <c r="E47" s="82">
        <f>SUM(D47/C45)</f>
        <v>0</v>
      </c>
      <c r="F47" s="448">
        <v>4</v>
      </c>
      <c r="G47" s="88">
        <v>3</v>
      </c>
      <c r="H47" s="306">
        <v>4</v>
      </c>
      <c r="I47" s="334">
        <v>2</v>
      </c>
      <c r="J47" s="308">
        <v>3</v>
      </c>
      <c r="K47" s="120">
        <v>0</v>
      </c>
      <c r="L47" s="88">
        <v>81</v>
      </c>
      <c r="M47" s="308">
        <v>96</v>
      </c>
      <c r="N47" s="88">
        <v>86</v>
      </c>
      <c r="O47" s="323">
        <v>98</v>
      </c>
      <c r="P47" s="323">
        <v>95</v>
      </c>
      <c r="Q47" s="323">
        <v>88</v>
      </c>
      <c r="R47" s="323">
        <v>87</v>
      </c>
      <c r="S47" s="101">
        <v>1</v>
      </c>
      <c r="T47" s="88">
        <v>3</v>
      </c>
      <c r="U47" s="306">
        <v>2</v>
      </c>
      <c r="V47" s="120">
        <v>2</v>
      </c>
      <c r="W47" s="101">
        <v>13</v>
      </c>
      <c r="X47" s="88">
        <v>10</v>
      </c>
      <c r="Y47" s="306">
        <v>13</v>
      </c>
      <c r="Z47" s="120">
        <v>1</v>
      </c>
      <c r="AA47" s="334">
        <v>7</v>
      </c>
      <c r="AB47" s="308">
        <v>4</v>
      </c>
      <c r="AC47" s="88">
        <v>3</v>
      </c>
      <c r="AD47" s="306">
        <v>3</v>
      </c>
      <c r="AE47" s="306">
        <v>8</v>
      </c>
      <c r="AF47" s="120">
        <v>6</v>
      </c>
      <c r="AG47" s="88">
        <v>73</v>
      </c>
      <c r="AH47" s="88">
        <v>59</v>
      </c>
      <c r="AI47" s="88">
        <v>50</v>
      </c>
      <c r="AJ47" s="89">
        <v>81</v>
      </c>
      <c r="AK47" s="88">
        <v>14</v>
      </c>
      <c r="AL47" s="88">
        <v>14</v>
      </c>
      <c r="AM47" s="89">
        <v>12</v>
      </c>
      <c r="AN47" s="101">
        <v>56</v>
      </c>
      <c r="AO47" s="333">
        <v>58</v>
      </c>
      <c r="AP47" s="323">
        <v>85</v>
      </c>
      <c r="AQ47" s="88">
        <v>61</v>
      </c>
      <c r="AR47" s="88">
        <v>55</v>
      </c>
      <c r="AS47" s="88">
        <v>69</v>
      </c>
      <c r="AT47" s="88">
        <v>46</v>
      </c>
      <c r="AU47" s="88">
        <v>70</v>
      </c>
      <c r="AV47" s="89">
        <v>67</v>
      </c>
      <c r="AW47" s="101">
        <v>48</v>
      </c>
      <c r="AX47" s="88">
        <v>78</v>
      </c>
      <c r="AY47" s="88">
        <v>32</v>
      </c>
      <c r="AZ47" s="88">
        <v>58</v>
      </c>
      <c r="BA47" s="306">
        <v>40</v>
      </c>
      <c r="BB47" s="120">
        <v>60</v>
      </c>
      <c r="BC47" s="101">
        <v>19</v>
      </c>
      <c r="BD47" s="306">
        <v>66</v>
      </c>
      <c r="BE47" s="333">
        <v>2</v>
      </c>
      <c r="BF47" s="88">
        <v>22</v>
      </c>
      <c r="BG47" s="88">
        <v>71</v>
      </c>
      <c r="BH47" s="306">
        <v>72</v>
      </c>
      <c r="BI47" s="89">
        <v>71</v>
      </c>
      <c r="BJ47" s="88">
        <v>42</v>
      </c>
      <c r="BK47" s="88">
        <v>37</v>
      </c>
      <c r="BL47" s="306">
        <v>40</v>
      </c>
      <c r="BM47" s="308">
        <v>35</v>
      </c>
      <c r="BN47" s="88">
        <v>40</v>
      </c>
      <c r="BO47" s="305">
        <v>16</v>
      </c>
      <c r="BP47" s="323">
        <v>15</v>
      </c>
      <c r="BQ47" s="334">
        <v>14</v>
      </c>
      <c r="BR47" s="306">
        <v>14</v>
      </c>
      <c r="BS47" s="334">
        <v>15</v>
      </c>
      <c r="BT47" s="89">
        <v>15</v>
      </c>
      <c r="BU47" s="101">
        <v>90</v>
      </c>
      <c r="BV47" s="88">
        <v>106</v>
      </c>
      <c r="BW47" s="88">
        <v>100</v>
      </c>
      <c r="BX47" s="306">
        <v>41</v>
      </c>
      <c r="BY47" s="89">
        <v>115</v>
      </c>
      <c r="BZ47" s="88">
        <v>44</v>
      </c>
      <c r="CA47" s="306">
        <v>56</v>
      </c>
      <c r="CB47" s="88">
        <v>49</v>
      </c>
      <c r="CC47" s="89">
        <v>49</v>
      </c>
      <c r="CD47" s="101">
        <v>17</v>
      </c>
      <c r="CE47" s="306">
        <v>18</v>
      </c>
      <c r="CF47" s="88">
        <v>20</v>
      </c>
      <c r="CG47" s="89">
        <v>15</v>
      </c>
      <c r="CH47" s="305">
        <v>74</v>
      </c>
      <c r="CI47" s="323">
        <v>67</v>
      </c>
      <c r="CJ47" s="88">
        <v>69</v>
      </c>
      <c r="CK47" s="88">
        <v>39</v>
      </c>
      <c r="CL47" s="88">
        <v>55</v>
      </c>
      <c r="CM47" s="306">
        <v>40</v>
      </c>
      <c r="CN47" s="308">
        <v>26</v>
      </c>
      <c r="CO47" s="323">
        <v>16</v>
      </c>
      <c r="CP47" s="323">
        <v>29</v>
      </c>
      <c r="CQ47" s="323">
        <v>16</v>
      </c>
      <c r="CR47" s="120">
        <v>12</v>
      </c>
      <c r="CS47" s="305">
        <v>159</v>
      </c>
      <c r="CT47" s="88">
        <v>120</v>
      </c>
      <c r="CU47" s="306">
        <v>138</v>
      </c>
      <c r="CV47" s="89">
        <v>145</v>
      </c>
      <c r="CW47" s="101">
        <v>67</v>
      </c>
      <c r="CX47" s="88">
        <v>67</v>
      </c>
      <c r="CY47" s="88">
        <v>71</v>
      </c>
      <c r="CZ47" s="89">
        <v>70</v>
      </c>
      <c r="DA47" s="88">
        <v>44</v>
      </c>
      <c r="DB47" s="88">
        <v>16</v>
      </c>
      <c r="DC47" s="88">
        <v>30</v>
      </c>
      <c r="DD47" s="334">
        <v>45</v>
      </c>
      <c r="DE47" s="89">
        <v>7</v>
      </c>
      <c r="DF47" s="33"/>
    </row>
    <row r="48" spans="1:110" s="29" customFormat="1" ht="13" x14ac:dyDescent="0.3">
      <c r="B48" s="19"/>
      <c r="C48" s="383"/>
      <c r="D48" s="383"/>
      <c r="E48" s="81"/>
      <c r="F48" s="294"/>
      <c r="G48" s="237"/>
      <c r="H48" s="238"/>
      <c r="I48" s="242"/>
      <c r="J48" s="239"/>
      <c r="K48" s="240"/>
      <c r="L48" s="216"/>
      <c r="M48" s="451"/>
      <c r="N48" s="216"/>
      <c r="O48" s="217"/>
      <c r="P48" s="217"/>
      <c r="Q48" s="217"/>
      <c r="R48" s="217"/>
      <c r="S48" s="485"/>
      <c r="T48" s="237"/>
      <c r="U48" s="238"/>
      <c r="V48" s="240"/>
      <c r="W48" s="273"/>
      <c r="X48" s="237"/>
      <c r="Y48" s="238"/>
      <c r="Z48" s="240"/>
      <c r="AA48" s="242"/>
      <c r="AB48" s="239"/>
      <c r="AC48" s="237"/>
      <c r="AD48" s="238"/>
      <c r="AE48" s="238"/>
      <c r="AF48" s="240"/>
      <c r="AG48" s="237"/>
      <c r="AH48" s="237"/>
      <c r="AI48" s="237"/>
      <c r="AJ48" s="245"/>
      <c r="AK48" s="237"/>
      <c r="AL48" s="237"/>
      <c r="AM48" s="245"/>
      <c r="AN48" s="273"/>
      <c r="AO48" s="243"/>
      <c r="AP48" s="244"/>
      <c r="AQ48" s="237"/>
      <c r="AR48" s="237"/>
      <c r="AS48" s="237"/>
      <c r="AT48" s="237"/>
      <c r="AU48" s="237"/>
      <c r="AV48" s="245"/>
      <c r="AW48" s="273"/>
      <c r="AX48" s="237"/>
      <c r="AY48" s="237"/>
      <c r="AZ48" s="237"/>
      <c r="BA48" s="238"/>
      <c r="BB48" s="240"/>
      <c r="BC48" s="273"/>
      <c r="BD48" s="238"/>
      <c r="BE48" s="243"/>
      <c r="BF48" s="237"/>
      <c r="BG48" s="237"/>
      <c r="BH48" s="238"/>
      <c r="BI48" s="245"/>
      <c r="BJ48" s="237"/>
      <c r="BK48" s="237"/>
      <c r="BL48" s="238"/>
      <c r="BM48" s="239"/>
      <c r="BN48" s="237"/>
      <c r="BO48" s="241"/>
      <c r="BP48" s="244"/>
      <c r="BQ48" s="242"/>
      <c r="BR48" s="238"/>
      <c r="BS48" s="242"/>
      <c r="BT48" s="245"/>
      <c r="BU48" s="273"/>
      <c r="BV48" s="237"/>
      <c r="BW48" s="237"/>
      <c r="BX48" s="238"/>
      <c r="BY48" s="245"/>
      <c r="BZ48" s="237"/>
      <c r="CA48" s="238"/>
      <c r="CB48" s="237"/>
      <c r="CC48" s="245"/>
      <c r="CD48" s="273"/>
      <c r="CE48" s="238"/>
      <c r="CF48" s="237"/>
      <c r="CG48" s="245"/>
      <c r="CH48" s="241"/>
      <c r="CI48" s="244"/>
      <c r="CJ48" s="237"/>
      <c r="CK48" s="237"/>
      <c r="CL48" s="237"/>
      <c r="CM48" s="238"/>
      <c r="CN48" s="239"/>
      <c r="CO48" s="244"/>
      <c r="CP48" s="244"/>
      <c r="CQ48" s="244"/>
      <c r="CR48" s="240"/>
      <c r="CS48" s="241"/>
      <c r="CT48" s="237"/>
      <c r="CU48" s="238"/>
      <c r="CV48" s="245"/>
      <c r="CW48" s="273"/>
      <c r="CX48" s="237"/>
      <c r="CY48" s="237"/>
      <c r="CZ48" s="245"/>
      <c r="DA48" s="237"/>
      <c r="DB48" s="237"/>
      <c r="DC48" s="237"/>
      <c r="DD48" s="242"/>
      <c r="DE48" s="245"/>
      <c r="DF48" s="33"/>
    </row>
    <row r="49" spans="2:110" s="29" customFormat="1" ht="13" x14ac:dyDescent="0.3">
      <c r="B49" s="23" t="s">
        <v>10</v>
      </c>
      <c r="C49" s="315">
        <f>SUM(C28)</f>
        <v>574</v>
      </c>
      <c r="D49" s="315">
        <f>SUM(D28)</f>
        <v>101</v>
      </c>
      <c r="E49" s="83">
        <f>SUM(D49/C49)</f>
        <v>0.1759581881533101</v>
      </c>
      <c r="F49" s="103">
        <f>SUM(F28)</f>
        <v>58</v>
      </c>
      <c r="G49" s="90">
        <f t="shared" ref="G49:CQ49" si="43">SUM(G28)</f>
        <v>30</v>
      </c>
      <c r="H49" s="315">
        <f t="shared" si="43"/>
        <v>53</v>
      </c>
      <c r="I49" s="375">
        <f t="shared" si="43"/>
        <v>41</v>
      </c>
      <c r="J49" s="310">
        <f>SUM(J28)</f>
        <v>39</v>
      </c>
      <c r="K49" s="124">
        <f t="shared" si="43"/>
        <v>0</v>
      </c>
      <c r="L49" s="90">
        <f>SUM(L28)</f>
        <v>0</v>
      </c>
      <c r="M49" s="310">
        <f>SUM(M28)</f>
        <v>0</v>
      </c>
      <c r="N49" s="90">
        <f t="shared" si="43"/>
        <v>0</v>
      </c>
      <c r="O49" s="322">
        <f t="shared" si="43"/>
        <v>0</v>
      </c>
      <c r="P49" s="322">
        <f t="shared" si="43"/>
        <v>0</v>
      </c>
      <c r="Q49" s="322">
        <f t="shared" si="43"/>
        <v>0</v>
      </c>
      <c r="R49" s="322">
        <f t="shared" si="43"/>
        <v>0</v>
      </c>
      <c r="S49" s="103">
        <f t="shared" si="43"/>
        <v>0</v>
      </c>
      <c r="T49" s="90">
        <f t="shared" si="43"/>
        <v>0</v>
      </c>
      <c r="U49" s="315">
        <f>SUM(U28)</f>
        <v>0</v>
      </c>
      <c r="V49" s="124">
        <f t="shared" si="43"/>
        <v>0</v>
      </c>
      <c r="W49" s="103">
        <f t="shared" si="43"/>
        <v>0</v>
      </c>
      <c r="X49" s="90">
        <f t="shared" si="43"/>
        <v>0</v>
      </c>
      <c r="Y49" s="315">
        <f>SUM(Y28)</f>
        <v>0</v>
      </c>
      <c r="Z49" s="124">
        <f t="shared" si="43"/>
        <v>0</v>
      </c>
      <c r="AA49" s="90">
        <f t="shared" si="43"/>
        <v>0</v>
      </c>
      <c r="AB49" s="311">
        <f>SUM(AB28)</f>
        <v>0</v>
      </c>
      <c r="AC49" s="90">
        <f>SUM(AC28)</f>
        <v>0</v>
      </c>
      <c r="AD49" s="315">
        <f>SUM(AD28)</f>
        <v>0</v>
      </c>
      <c r="AE49" s="315">
        <f t="shared" si="43"/>
        <v>0</v>
      </c>
      <c r="AF49" s="124">
        <f t="shared" si="43"/>
        <v>0</v>
      </c>
      <c r="AG49" s="90">
        <f>SUM(AG28)</f>
        <v>0</v>
      </c>
      <c r="AH49" s="90">
        <f>SUM(AH28)</f>
        <v>0</v>
      </c>
      <c r="AI49" s="90">
        <f t="shared" si="43"/>
        <v>0</v>
      </c>
      <c r="AJ49" s="91">
        <f t="shared" si="43"/>
        <v>0</v>
      </c>
      <c r="AK49" s="90">
        <f>SUM(AK28)</f>
        <v>0</v>
      </c>
      <c r="AL49" s="90">
        <f>SUM(AL28)</f>
        <v>0</v>
      </c>
      <c r="AM49" s="91">
        <f t="shared" si="43"/>
        <v>0</v>
      </c>
      <c r="AN49" s="103">
        <f t="shared" si="43"/>
        <v>0</v>
      </c>
      <c r="AO49" s="311">
        <f>SUM(AO28)</f>
        <v>0</v>
      </c>
      <c r="AP49" s="322">
        <f>SUM(AP28)</f>
        <v>0</v>
      </c>
      <c r="AQ49" s="90">
        <f t="shared" ref="AQ49:AU49" si="44">SUM(AQ28)</f>
        <v>0</v>
      </c>
      <c r="AR49" s="90">
        <f t="shared" si="44"/>
        <v>0</v>
      </c>
      <c r="AS49" s="90">
        <f t="shared" si="44"/>
        <v>0</v>
      </c>
      <c r="AT49" s="90">
        <f t="shared" si="44"/>
        <v>0</v>
      </c>
      <c r="AU49" s="90">
        <f t="shared" si="44"/>
        <v>0</v>
      </c>
      <c r="AV49" s="91">
        <f t="shared" si="43"/>
        <v>0</v>
      </c>
      <c r="AW49" s="103">
        <f t="shared" si="43"/>
        <v>0</v>
      </c>
      <c r="AX49" s="90">
        <f t="shared" si="43"/>
        <v>0</v>
      </c>
      <c r="AY49" s="90">
        <f t="shared" si="43"/>
        <v>0</v>
      </c>
      <c r="AZ49" s="90">
        <f t="shared" si="43"/>
        <v>0</v>
      </c>
      <c r="BA49" s="315">
        <f t="shared" si="43"/>
        <v>0</v>
      </c>
      <c r="BB49" s="124">
        <f t="shared" si="43"/>
        <v>0</v>
      </c>
      <c r="BC49" s="103">
        <f t="shared" si="43"/>
        <v>0</v>
      </c>
      <c r="BD49" s="315">
        <f t="shared" si="43"/>
        <v>0</v>
      </c>
      <c r="BE49" s="311">
        <f t="shared" si="43"/>
        <v>0</v>
      </c>
      <c r="BF49" s="90">
        <f t="shared" ref="BF49" si="45">SUM(BF28)</f>
        <v>0</v>
      </c>
      <c r="BG49" s="90">
        <f>SUM(BG28)</f>
        <v>0</v>
      </c>
      <c r="BH49" s="315">
        <f t="shared" si="43"/>
        <v>0</v>
      </c>
      <c r="BI49" s="91">
        <f t="shared" si="43"/>
        <v>0</v>
      </c>
      <c r="BJ49" s="90">
        <f t="shared" si="43"/>
        <v>0</v>
      </c>
      <c r="BK49" s="90">
        <f>SUM(BK28)</f>
        <v>0</v>
      </c>
      <c r="BL49" s="315">
        <f>SUM(BL28)</f>
        <v>0</v>
      </c>
      <c r="BM49" s="310">
        <f>SUM(BM28)</f>
        <v>0</v>
      </c>
      <c r="BN49" s="90">
        <f>SUM(BN28)</f>
        <v>0</v>
      </c>
      <c r="BO49" s="307">
        <f t="shared" si="43"/>
        <v>0</v>
      </c>
      <c r="BP49" s="322">
        <f t="shared" si="43"/>
        <v>0</v>
      </c>
      <c r="BQ49" s="375">
        <f t="shared" si="43"/>
        <v>0</v>
      </c>
      <c r="BR49" s="315">
        <f t="shared" si="43"/>
        <v>0</v>
      </c>
      <c r="BS49" s="375">
        <f t="shared" si="43"/>
        <v>0</v>
      </c>
      <c r="BT49" s="91">
        <f t="shared" si="43"/>
        <v>0</v>
      </c>
      <c r="BU49" s="103">
        <f t="shared" si="43"/>
        <v>0</v>
      </c>
      <c r="BV49" s="90">
        <f>SUM(BV28)</f>
        <v>0</v>
      </c>
      <c r="BW49" s="90">
        <f>SUM(BW28)</f>
        <v>0</v>
      </c>
      <c r="BX49" s="315">
        <f t="shared" si="43"/>
        <v>0</v>
      </c>
      <c r="BY49" s="91">
        <f t="shared" si="43"/>
        <v>0</v>
      </c>
      <c r="BZ49" s="90">
        <f>SUM(BZ28)</f>
        <v>0</v>
      </c>
      <c r="CA49" s="315">
        <f t="shared" si="43"/>
        <v>0</v>
      </c>
      <c r="CB49" s="90">
        <f t="shared" si="43"/>
        <v>0</v>
      </c>
      <c r="CC49" s="91">
        <f t="shared" si="43"/>
        <v>0</v>
      </c>
      <c r="CD49" s="103">
        <f t="shared" si="43"/>
        <v>0</v>
      </c>
      <c r="CE49" s="315">
        <f t="shared" ref="CE49" si="46">SUM(CE28)</f>
        <v>0</v>
      </c>
      <c r="CF49" s="90">
        <f t="shared" si="43"/>
        <v>0</v>
      </c>
      <c r="CG49" s="91">
        <f t="shared" si="43"/>
        <v>0</v>
      </c>
      <c r="CH49" s="307">
        <f t="shared" si="43"/>
        <v>0</v>
      </c>
      <c r="CI49" s="322">
        <f t="shared" si="43"/>
        <v>0</v>
      </c>
      <c r="CJ49" s="90">
        <f t="shared" si="43"/>
        <v>0</v>
      </c>
      <c r="CK49" s="90">
        <f t="shared" si="43"/>
        <v>0</v>
      </c>
      <c r="CL49" s="90">
        <f t="shared" si="43"/>
        <v>0</v>
      </c>
      <c r="CM49" s="315">
        <f t="shared" si="43"/>
        <v>0</v>
      </c>
      <c r="CN49" s="310">
        <f t="shared" si="43"/>
        <v>0</v>
      </c>
      <c r="CO49" s="322">
        <f t="shared" si="43"/>
        <v>0</v>
      </c>
      <c r="CP49" s="322">
        <f t="shared" si="43"/>
        <v>0</v>
      </c>
      <c r="CQ49" s="322">
        <f t="shared" si="43"/>
        <v>0</v>
      </c>
      <c r="CR49" s="124">
        <f t="shared" ref="CR49:DE49" si="47">SUM(CR28)</f>
        <v>0</v>
      </c>
      <c r="CS49" s="307">
        <f t="shared" si="47"/>
        <v>0</v>
      </c>
      <c r="CT49" s="90">
        <f t="shared" ref="CT49" si="48">SUM(CT28)</f>
        <v>0</v>
      </c>
      <c r="CU49" s="315">
        <f t="shared" si="47"/>
        <v>0</v>
      </c>
      <c r="CV49" s="91">
        <f t="shared" si="47"/>
        <v>0</v>
      </c>
      <c r="CW49" s="103">
        <f t="shared" si="47"/>
        <v>0</v>
      </c>
      <c r="CX49" s="90">
        <f t="shared" ref="CX49" si="49">SUM(CX28)</f>
        <v>0</v>
      </c>
      <c r="CY49" s="90">
        <f t="shared" si="47"/>
        <v>0</v>
      </c>
      <c r="CZ49" s="91">
        <f t="shared" si="47"/>
        <v>0</v>
      </c>
      <c r="DA49" s="237">
        <f t="shared" si="47"/>
        <v>0</v>
      </c>
      <c r="DB49" s="237">
        <f t="shared" si="47"/>
        <v>0</v>
      </c>
      <c r="DC49" s="237">
        <f t="shared" si="47"/>
        <v>0</v>
      </c>
      <c r="DD49" s="242">
        <f t="shared" si="47"/>
        <v>0</v>
      </c>
      <c r="DE49" s="245">
        <f t="shared" si="47"/>
        <v>0</v>
      </c>
      <c r="DF49" s="33"/>
    </row>
    <row r="50" spans="2:110" s="29" customFormat="1" ht="13" x14ac:dyDescent="0.3">
      <c r="B50" s="23" t="s">
        <v>11</v>
      </c>
      <c r="C50" s="315">
        <f>SUM(C5:C8)</f>
        <v>3106</v>
      </c>
      <c r="D50" s="315">
        <f>SUM(D5:D8)</f>
        <v>1040</v>
      </c>
      <c r="E50" s="83">
        <f t="shared" ref="E50:E67" si="50">SUM(D50/C50)</f>
        <v>0.33483580167417903</v>
      </c>
      <c r="F50" s="103">
        <f>SUM(F5:F8)</f>
        <v>0</v>
      </c>
      <c r="G50" s="90">
        <f t="shared" ref="G50:CQ50" si="51">SUM(G5:G8)</f>
        <v>0</v>
      </c>
      <c r="H50" s="315">
        <f t="shared" si="51"/>
        <v>0</v>
      </c>
      <c r="I50" s="375">
        <f t="shared" si="51"/>
        <v>0</v>
      </c>
      <c r="J50" s="310">
        <f>SUM(J5:J8)</f>
        <v>0</v>
      </c>
      <c r="K50" s="124">
        <f t="shared" si="51"/>
        <v>0</v>
      </c>
      <c r="L50" s="90">
        <f>SUM(L5:L8)</f>
        <v>485</v>
      </c>
      <c r="M50" s="310">
        <f>SUM(M5:M8)</f>
        <v>566</v>
      </c>
      <c r="N50" s="90">
        <f t="shared" si="51"/>
        <v>547</v>
      </c>
      <c r="O50" s="322">
        <f t="shared" si="51"/>
        <v>603</v>
      </c>
      <c r="P50" s="322">
        <f t="shared" si="51"/>
        <v>626</v>
      </c>
      <c r="Q50" s="322">
        <f t="shared" si="51"/>
        <v>586</v>
      </c>
      <c r="R50" s="322">
        <f t="shared" si="51"/>
        <v>546</v>
      </c>
      <c r="S50" s="103">
        <f t="shared" si="51"/>
        <v>0</v>
      </c>
      <c r="T50" s="90">
        <f t="shared" si="51"/>
        <v>0</v>
      </c>
      <c r="U50" s="315">
        <f>SUM(U5:U8)</f>
        <v>0</v>
      </c>
      <c r="V50" s="124">
        <f t="shared" si="51"/>
        <v>0</v>
      </c>
      <c r="W50" s="103">
        <f t="shared" si="51"/>
        <v>0</v>
      </c>
      <c r="X50" s="90">
        <f t="shared" si="51"/>
        <v>0</v>
      </c>
      <c r="Y50" s="315">
        <f>SUM(Y5:Y8)</f>
        <v>0</v>
      </c>
      <c r="Z50" s="124">
        <f t="shared" si="51"/>
        <v>0</v>
      </c>
      <c r="AA50" s="90">
        <f t="shared" si="51"/>
        <v>0</v>
      </c>
      <c r="AB50" s="311">
        <f>SUM(AB5:AB8)</f>
        <v>0</v>
      </c>
      <c r="AC50" s="90">
        <f>SUM(AC5:AC8)</f>
        <v>0</v>
      </c>
      <c r="AD50" s="315">
        <f>SUM(AD5:AD8)</f>
        <v>0</v>
      </c>
      <c r="AE50" s="315">
        <f t="shared" si="51"/>
        <v>0</v>
      </c>
      <c r="AF50" s="124">
        <f t="shared" si="51"/>
        <v>0</v>
      </c>
      <c r="AG50" s="90">
        <f>SUM(AG5:AG8)</f>
        <v>0</v>
      </c>
      <c r="AH50" s="90">
        <f>SUM(AH5:AH8)</f>
        <v>0</v>
      </c>
      <c r="AI50" s="90">
        <f t="shared" si="51"/>
        <v>0</v>
      </c>
      <c r="AJ50" s="91">
        <f t="shared" si="51"/>
        <v>0</v>
      </c>
      <c r="AK50" s="90">
        <f>SUM(AK5:AK8)</f>
        <v>0</v>
      </c>
      <c r="AL50" s="90">
        <f>SUM(AL5:AL8)</f>
        <v>0</v>
      </c>
      <c r="AM50" s="91">
        <f t="shared" si="51"/>
        <v>0</v>
      </c>
      <c r="AN50" s="103">
        <f t="shared" si="51"/>
        <v>0</v>
      </c>
      <c r="AO50" s="311">
        <f>SUM(AO5:AO8)</f>
        <v>0</v>
      </c>
      <c r="AP50" s="322">
        <f>SUM(AP5:AP8)</f>
        <v>0</v>
      </c>
      <c r="AQ50" s="90">
        <f t="shared" ref="AQ50:AU50" si="52">SUM(AQ5:AQ8)</f>
        <v>0</v>
      </c>
      <c r="AR50" s="90">
        <f t="shared" si="52"/>
        <v>0</v>
      </c>
      <c r="AS50" s="90">
        <f t="shared" si="52"/>
        <v>0</v>
      </c>
      <c r="AT50" s="90">
        <f t="shared" si="52"/>
        <v>0</v>
      </c>
      <c r="AU50" s="90">
        <f t="shared" si="52"/>
        <v>0</v>
      </c>
      <c r="AV50" s="91">
        <f t="shared" si="51"/>
        <v>0</v>
      </c>
      <c r="AW50" s="103">
        <f t="shared" si="51"/>
        <v>0</v>
      </c>
      <c r="AX50" s="90">
        <f t="shared" si="51"/>
        <v>0</v>
      </c>
      <c r="AY50" s="90">
        <f t="shared" si="51"/>
        <v>0</v>
      </c>
      <c r="AZ50" s="90">
        <f t="shared" si="51"/>
        <v>0</v>
      </c>
      <c r="BA50" s="315">
        <f t="shared" si="51"/>
        <v>0</v>
      </c>
      <c r="BB50" s="124">
        <f t="shared" si="51"/>
        <v>0</v>
      </c>
      <c r="BC50" s="103">
        <f t="shared" si="51"/>
        <v>0</v>
      </c>
      <c r="BD50" s="315">
        <f t="shared" si="51"/>
        <v>0</v>
      </c>
      <c r="BE50" s="311">
        <f t="shared" si="51"/>
        <v>0</v>
      </c>
      <c r="BF50" s="90">
        <f t="shared" ref="BF50" si="53">SUM(BF5:BF8)</f>
        <v>0</v>
      </c>
      <c r="BG50" s="90">
        <f>SUM(BG5:BG8)</f>
        <v>0</v>
      </c>
      <c r="BH50" s="315">
        <f t="shared" si="51"/>
        <v>0</v>
      </c>
      <c r="BI50" s="91">
        <f t="shared" si="51"/>
        <v>0</v>
      </c>
      <c r="BJ50" s="90">
        <f t="shared" si="51"/>
        <v>0</v>
      </c>
      <c r="BK50" s="90">
        <f>SUM(BK5:BK8)</f>
        <v>0</v>
      </c>
      <c r="BL50" s="315">
        <f>SUM(BL5:BL8)</f>
        <v>0</v>
      </c>
      <c r="BM50" s="310">
        <f>SUM(BM5:BM8)</f>
        <v>0</v>
      </c>
      <c r="BN50" s="90">
        <f>SUM(BN5:BN8)</f>
        <v>0</v>
      </c>
      <c r="BO50" s="307">
        <f t="shared" si="51"/>
        <v>0</v>
      </c>
      <c r="BP50" s="322">
        <f t="shared" si="51"/>
        <v>0</v>
      </c>
      <c r="BQ50" s="375">
        <f t="shared" si="51"/>
        <v>0</v>
      </c>
      <c r="BR50" s="315">
        <f t="shared" si="51"/>
        <v>0</v>
      </c>
      <c r="BS50" s="375">
        <f t="shared" si="51"/>
        <v>0</v>
      </c>
      <c r="BT50" s="91">
        <f t="shared" si="51"/>
        <v>0</v>
      </c>
      <c r="BU50" s="103">
        <f t="shared" si="51"/>
        <v>0</v>
      </c>
      <c r="BV50" s="90">
        <f>SUM(BV5:BV8)</f>
        <v>0</v>
      </c>
      <c r="BW50" s="90">
        <f>SUM(BW5:BW8)</f>
        <v>0</v>
      </c>
      <c r="BX50" s="315">
        <f t="shared" si="51"/>
        <v>0</v>
      </c>
      <c r="BY50" s="91">
        <f t="shared" si="51"/>
        <v>0</v>
      </c>
      <c r="BZ50" s="90">
        <f>SUM(BZ5:BZ8)</f>
        <v>0</v>
      </c>
      <c r="CA50" s="315">
        <f t="shared" si="51"/>
        <v>0</v>
      </c>
      <c r="CB50" s="90">
        <f t="shared" si="51"/>
        <v>0</v>
      </c>
      <c r="CC50" s="91">
        <f t="shared" si="51"/>
        <v>0</v>
      </c>
      <c r="CD50" s="103">
        <f t="shared" si="51"/>
        <v>0</v>
      </c>
      <c r="CE50" s="315">
        <f t="shared" ref="CE50" si="54">SUM(CE5:CE8)</f>
        <v>0</v>
      </c>
      <c r="CF50" s="90">
        <f t="shared" si="51"/>
        <v>0</v>
      </c>
      <c r="CG50" s="91">
        <f t="shared" si="51"/>
        <v>0</v>
      </c>
      <c r="CH50" s="307">
        <f t="shared" si="51"/>
        <v>0</v>
      </c>
      <c r="CI50" s="322">
        <f t="shared" si="51"/>
        <v>0</v>
      </c>
      <c r="CJ50" s="90">
        <f t="shared" si="51"/>
        <v>0</v>
      </c>
      <c r="CK50" s="90">
        <f t="shared" si="51"/>
        <v>0</v>
      </c>
      <c r="CL50" s="90">
        <f t="shared" si="51"/>
        <v>0</v>
      </c>
      <c r="CM50" s="315">
        <f t="shared" si="51"/>
        <v>0</v>
      </c>
      <c r="CN50" s="310">
        <f t="shared" si="51"/>
        <v>0</v>
      </c>
      <c r="CO50" s="322">
        <f t="shared" si="51"/>
        <v>0</v>
      </c>
      <c r="CP50" s="322">
        <f t="shared" si="51"/>
        <v>0</v>
      </c>
      <c r="CQ50" s="322">
        <f t="shared" si="51"/>
        <v>0</v>
      </c>
      <c r="CR50" s="124">
        <f t="shared" ref="CR50:DE50" si="55">SUM(CR5:CR8)</f>
        <v>0</v>
      </c>
      <c r="CS50" s="307">
        <f t="shared" si="55"/>
        <v>0</v>
      </c>
      <c r="CT50" s="90">
        <f t="shared" ref="CT50" si="56">SUM(CT5:CT8)</f>
        <v>0</v>
      </c>
      <c r="CU50" s="315">
        <f t="shared" si="55"/>
        <v>0</v>
      </c>
      <c r="CV50" s="91">
        <f t="shared" si="55"/>
        <v>0</v>
      </c>
      <c r="CW50" s="103">
        <f t="shared" si="55"/>
        <v>0</v>
      </c>
      <c r="CX50" s="90">
        <f t="shared" ref="CX50" si="57">SUM(CX5:CX8)</f>
        <v>0</v>
      </c>
      <c r="CY50" s="90">
        <f t="shared" si="55"/>
        <v>0</v>
      </c>
      <c r="CZ50" s="91">
        <f t="shared" si="55"/>
        <v>0</v>
      </c>
      <c r="DA50" s="237">
        <f t="shared" si="55"/>
        <v>0</v>
      </c>
      <c r="DB50" s="237">
        <f t="shared" si="55"/>
        <v>0</v>
      </c>
      <c r="DC50" s="237">
        <f t="shared" si="55"/>
        <v>0</v>
      </c>
      <c r="DD50" s="242">
        <f t="shared" si="55"/>
        <v>0</v>
      </c>
      <c r="DE50" s="245">
        <f t="shared" si="55"/>
        <v>0</v>
      </c>
      <c r="DF50" s="33"/>
    </row>
    <row r="51" spans="2:110" s="29" customFormat="1" ht="13" x14ac:dyDescent="0.3">
      <c r="B51" s="23" t="s">
        <v>12</v>
      </c>
      <c r="C51" s="315">
        <f>SUM(C9)</f>
        <v>502</v>
      </c>
      <c r="D51" s="315">
        <f>SUM(D9)</f>
        <v>83</v>
      </c>
      <c r="E51" s="83">
        <f t="shared" si="50"/>
        <v>0.16533864541832669</v>
      </c>
      <c r="F51" s="103">
        <f>SUM(F9)</f>
        <v>0</v>
      </c>
      <c r="G51" s="90">
        <f t="shared" ref="G51:CQ51" si="58">SUM(G9)</f>
        <v>0</v>
      </c>
      <c r="H51" s="315">
        <f t="shared" si="58"/>
        <v>0</v>
      </c>
      <c r="I51" s="375">
        <f t="shared" si="58"/>
        <v>0</v>
      </c>
      <c r="J51" s="310">
        <f>SUM(J9)</f>
        <v>0</v>
      </c>
      <c r="K51" s="124">
        <f t="shared" si="58"/>
        <v>0</v>
      </c>
      <c r="L51" s="90">
        <f>SUM(L9)</f>
        <v>0</v>
      </c>
      <c r="M51" s="310">
        <f>SUM(M9)</f>
        <v>0</v>
      </c>
      <c r="N51" s="90">
        <f t="shared" si="58"/>
        <v>0</v>
      </c>
      <c r="O51" s="322">
        <f t="shared" si="58"/>
        <v>0</v>
      </c>
      <c r="P51" s="322">
        <f t="shared" si="58"/>
        <v>0</v>
      </c>
      <c r="Q51" s="322">
        <f t="shared" si="58"/>
        <v>0</v>
      </c>
      <c r="R51" s="322">
        <f t="shared" si="58"/>
        <v>0</v>
      </c>
      <c r="S51" s="103">
        <f t="shared" si="58"/>
        <v>41</v>
      </c>
      <c r="T51" s="90">
        <f t="shared" si="58"/>
        <v>47</v>
      </c>
      <c r="U51" s="315">
        <f>SUM(U9)</f>
        <v>46</v>
      </c>
      <c r="V51" s="124">
        <f t="shared" si="58"/>
        <v>35</v>
      </c>
      <c r="W51" s="103">
        <f t="shared" si="58"/>
        <v>0</v>
      </c>
      <c r="X51" s="90">
        <f t="shared" si="58"/>
        <v>0</v>
      </c>
      <c r="Y51" s="315">
        <f>SUM(Y9)</f>
        <v>0</v>
      </c>
      <c r="Z51" s="124">
        <f t="shared" si="58"/>
        <v>0</v>
      </c>
      <c r="AA51" s="90">
        <f t="shared" si="58"/>
        <v>0</v>
      </c>
      <c r="AB51" s="311">
        <f>SUM(AB9)</f>
        <v>0</v>
      </c>
      <c r="AC51" s="90">
        <f>SUM(AC9)</f>
        <v>0</v>
      </c>
      <c r="AD51" s="315">
        <f>SUM(AD9)</f>
        <v>0</v>
      </c>
      <c r="AE51" s="315">
        <f t="shared" si="58"/>
        <v>0</v>
      </c>
      <c r="AF51" s="124">
        <f t="shared" si="58"/>
        <v>0</v>
      </c>
      <c r="AG51" s="90">
        <f>SUM(AG9)</f>
        <v>0</v>
      </c>
      <c r="AH51" s="90">
        <f>SUM(AH9)</f>
        <v>0</v>
      </c>
      <c r="AI51" s="90">
        <f t="shared" si="58"/>
        <v>0</v>
      </c>
      <c r="AJ51" s="91">
        <f t="shared" si="58"/>
        <v>0</v>
      </c>
      <c r="AK51" s="90">
        <f>SUM(AK9)</f>
        <v>0</v>
      </c>
      <c r="AL51" s="90">
        <f>SUM(AL9)</f>
        <v>0</v>
      </c>
      <c r="AM51" s="91">
        <f t="shared" si="58"/>
        <v>0</v>
      </c>
      <c r="AN51" s="103">
        <f t="shared" si="58"/>
        <v>0</v>
      </c>
      <c r="AO51" s="311">
        <f>SUM(AO9)</f>
        <v>0</v>
      </c>
      <c r="AP51" s="322">
        <f>SUM(AP9)</f>
        <v>0</v>
      </c>
      <c r="AQ51" s="90">
        <f t="shared" ref="AQ51:AU51" si="59">SUM(AQ9)</f>
        <v>0</v>
      </c>
      <c r="AR51" s="90">
        <f t="shared" si="59"/>
        <v>0</v>
      </c>
      <c r="AS51" s="90">
        <f t="shared" si="59"/>
        <v>0</v>
      </c>
      <c r="AT51" s="90">
        <f t="shared" si="59"/>
        <v>0</v>
      </c>
      <c r="AU51" s="90">
        <f t="shared" si="59"/>
        <v>0</v>
      </c>
      <c r="AV51" s="91">
        <f t="shared" si="58"/>
        <v>0</v>
      </c>
      <c r="AW51" s="103">
        <f t="shared" si="58"/>
        <v>0</v>
      </c>
      <c r="AX51" s="90">
        <f t="shared" si="58"/>
        <v>0</v>
      </c>
      <c r="AY51" s="90">
        <f t="shared" si="58"/>
        <v>0</v>
      </c>
      <c r="AZ51" s="90">
        <f t="shared" si="58"/>
        <v>0</v>
      </c>
      <c r="BA51" s="315">
        <f t="shared" si="58"/>
        <v>0</v>
      </c>
      <c r="BB51" s="124">
        <f t="shared" si="58"/>
        <v>0</v>
      </c>
      <c r="BC51" s="103">
        <f t="shared" si="58"/>
        <v>0</v>
      </c>
      <c r="BD51" s="315">
        <f t="shared" si="58"/>
        <v>0</v>
      </c>
      <c r="BE51" s="311">
        <f t="shared" si="58"/>
        <v>0</v>
      </c>
      <c r="BF51" s="90">
        <f t="shared" ref="BF51" si="60">SUM(BF9)</f>
        <v>0</v>
      </c>
      <c r="BG51" s="90">
        <f>SUM(BG9)</f>
        <v>0</v>
      </c>
      <c r="BH51" s="315">
        <f t="shared" si="58"/>
        <v>0</v>
      </c>
      <c r="BI51" s="91">
        <f t="shared" si="58"/>
        <v>0</v>
      </c>
      <c r="BJ51" s="90">
        <f t="shared" si="58"/>
        <v>0</v>
      </c>
      <c r="BK51" s="90">
        <f>SUM(BK9)</f>
        <v>0</v>
      </c>
      <c r="BL51" s="315">
        <f>SUM(BL9)</f>
        <v>0</v>
      </c>
      <c r="BM51" s="310">
        <f>SUM(BM9)</f>
        <v>0</v>
      </c>
      <c r="BN51" s="90">
        <f>SUM(BN9)</f>
        <v>0</v>
      </c>
      <c r="BO51" s="307">
        <f t="shared" si="58"/>
        <v>0</v>
      </c>
      <c r="BP51" s="322">
        <f t="shared" si="58"/>
        <v>0</v>
      </c>
      <c r="BQ51" s="375">
        <f t="shared" si="58"/>
        <v>0</v>
      </c>
      <c r="BR51" s="315">
        <f t="shared" si="58"/>
        <v>0</v>
      </c>
      <c r="BS51" s="375">
        <f t="shared" si="58"/>
        <v>0</v>
      </c>
      <c r="BT51" s="91">
        <f t="shared" si="58"/>
        <v>0</v>
      </c>
      <c r="BU51" s="103">
        <f t="shared" si="58"/>
        <v>0</v>
      </c>
      <c r="BV51" s="90">
        <f>SUM(BV9)</f>
        <v>0</v>
      </c>
      <c r="BW51" s="90">
        <f>SUM(BW9)</f>
        <v>0</v>
      </c>
      <c r="BX51" s="315">
        <f t="shared" si="58"/>
        <v>0</v>
      </c>
      <c r="BY51" s="91">
        <f t="shared" si="58"/>
        <v>0</v>
      </c>
      <c r="BZ51" s="90">
        <f>SUM(BZ9)</f>
        <v>0</v>
      </c>
      <c r="CA51" s="315">
        <f t="shared" si="58"/>
        <v>0</v>
      </c>
      <c r="CB51" s="90">
        <f t="shared" si="58"/>
        <v>0</v>
      </c>
      <c r="CC51" s="91">
        <f t="shared" si="58"/>
        <v>0</v>
      </c>
      <c r="CD51" s="103">
        <f t="shared" si="58"/>
        <v>0</v>
      </c>
      <c r="CE51" s="315">
        <f t="shared" ref="CE51" si="61">SUM(CE9)</f>
        <v>0</v>
      </c>
      <c r="CF51" s="90">
        <f t="shared" si="58"/>
        <v>0</v>
      </c>
      <c r="CG51" s="91">
        <f t="shared" si="58"/>
        <v>0</v>
      </c>
      <c r="CH51" s="307">
        <f t="shared" si="58"/>
        <v>0</v>
      </c>
      <c r="CI51" s="322">
        <f t="shared" si="58"/>
        <v>0</v>
      </c>
      <c r="CJ51" s="90">
        <f t="shared" si="58"/>
        <v>0</v>
      </c>
      <c r="CK51" s="90">
        <f t="shared" si="58"/>
        <v>0</v>
      </c>
      <c r="CL51" s="90">
        <f t="shared" si="58"/>
        <v>0</v>
      </c>
      <c r="CM51" s="315">
        <f t="shared" si="58"/>
        <v>0</v>
      </c>
      <c r="CN51" s="310">
        <f t="shared" si="58"/>
        <v>0</v>
      </c>
      <c r="CO51" s="322">
        <f t="shared" si="58"/>
        <v>0</v>
      </c>
      <c r="CP51" s="322">
        <f t="shared" si="58"/>
        <v>0</v>
      </c>
      <c r="CQ51" s="322">
        <f t="shared" si="58"/>
        <v>0</v>
      </c>
      <c r="CR51" s="124">
        <f t="shared" ref="CR51:DE51" si="62">SUM(CR9)</f>
        <v>0</v>
      </c>
      <c r="CS51" s="307">
        <f t="shared" si="62"/>
        <v>0</v>
      </c>
      <c r="CT51" s="90">
        <f t="shared" ref="CT51" si="63">SUM(CT9)</f>
        <v>0</v>
      </c>
      <c r="CU51" s="315">
        <f t="shared" si="62"/>
        <v>0</v>
      </c>
      <c r="CV51" s="91">
        <f t="shared" si="62"/>
        <v>0</v>
      </c>
      <c r="CW51" s="103">
        <f t="shared" si="62"/>
        <v>0</v>
      </c>
      <c r="CX51" s="90">
        <f t="shared" ref="CX51" si="64">SUM(CX9)</f>
        <v>0</v>
      </c>
      <c r="CY51" s="90">
        <f t="shared" si="62"/>
        <v>0</v>
      </c>
      <c r="CZ51" s="91">
        <f t="shared" si="62"/>
        <v>0</v>
      </c>
      <c r="DA51" s="237">
        <f t="shared" si="62"/>
        <v>0</v>
      </c>
      <c r="DB51" s="237">
        <f t="shared" si="62"/>
        <v>0</v>
      </c>
      <c r="DC51" s="237">
        <f t="shared" si="62"/>
        <v>0</v>
      </c>
      <c r="DD51" s="242">
        <f t="shared" si="62"/>
        <v>0</v>
      </c>
      <c r="DE51" s="245">
        <f t="shared" si="62"/>
        <v>0</v>
      </c>
      <c r="DF51" s="33"/>
    </row>
    <row r="52" spans="2:110" s="29" customFormat="1" ht="13" x14ac:dyDescent="0.3">
      <c r="B52" s="23" t="s">
        <v>13</v>
      </c>
      <c r="C52" s="338">
        <f>SUM(C29:C30)</f>
        <v>2197</v>
      </c>
      <c r="D52" s="338">
        <f>SUM(D29:D30)</f>
        <v>400</v>
      </c>
      <c r="E52" s="83">
        <f t="shared" si="50"/>
        <v>0.18206645425580337</v>
      </c>
      <c r="F52" s="105">
        <f>SUM(F29:F30)</f>
        <v>0</v>
      </c>
      <c r="G52" s="107">
        <f t="shared" ref="G52:CQ52" si="65">SUM(G29:G30)</f>
        <v>0</v>
      </c>
      <c r="H52" s="338">
        <f t="shared" si="65"/>
        <v>0</v>
      </c>
      <c r="I52" s="401">
        <f t="shared" si="65"/>
        <v>0</v>
      </c>
      <c r="J52" s="339">
        <f>SUM(J29:J30)</f>
        <v>0</v>
      </c>
      <c r="K52" s="126">
        <f t="shared" si="65"/>
        <v>0</v>
      </c>
      <c r="L52" s="107">
        <f>SUM(L29:L30)</f>
        <v>0</v>
      </c>
      <c r="M52" s="339">
        <f>SUM(M29:M30)</f>
        <v>0</v>
      </c>
      <c r="N52" s="107">
        <f t="shared" si="65"/>
        <v>0</v>
      </c>
      <c r="O52" s="337">
        <f t="shared" si="65"/>
        <v>0</v>
      </c>
      <c r="P52" s="337">
        <f t="shared" si="65"/>
        <v>0</v>
      </c>
      <c r="Q52" s="337">
        <f t="shared" si="65"/>
        <v>0</v>
      </c>
      <c r="R52" s="337">
        <f t="shared" si="65"/>
        <v>0</v>
      </c>
      <c r="S52" s="105">
        <f t="shared" si="65"/>
        <v>0</v>
      </c>
      <c r="T52" s="107">
        <f t="shared" si="65"/>
        <v>0</v>
      </c>
      <c r="U52" s="338">
        <f>SUM(U29:U30)</f>
        <v>0</v>
      </c>
      <c r="V52" s="126">
        <f t="shared" si="65"/>
        <v>0</v>
      </c>
      <c r="W52" s="105">
        <f t="shared" si="65"/>
        <v>195</v>
      </c>
      <c r="X52" s="107">
        <f t="shared" si="65"/>
        <v>172</v>
      </c>
      <c r="Y52" s="338">
        <f>SUM(Y29:Y30)</f>
        <v>176</v>
      </c>
      <c r="Z52" s="126">
        <f t="shared" si="65"/>
        <v>17</v>
      </c>
      <c r="AA52" s="107">
        <f t="shared" si="65"/>
        <v>0</v>
      </c>
      <c r="AB52" s="340">
        <f>SUM(AB29:AB30)</f>
        <v>0</v>
      </c>
      <c r="AC52" s="107">
        <f>SUM(AC29:AC30)</f>
        <v>0</v>
      </c>
      <c r="AD52" s="338">
        <f>SUM(AD29:AD30)</f>
        <v>0</v>
      </c>
      <c r="AE52" s="338">
        <f t="shared" si="65"/>
        <v>0</v>
      </c>
      <c r="AF52" s="126">
        <f t="shared" si="65"/>
        <v>0</v>
      </c>
      <c r="AG52" s="107">
        <f>SUM(AG29:AG30)</f>
        <v>0</v>
      </c>
      <c r="AH52" s="107">
        <f>SUM(AH29:AH30)</f>
        <v>0</v>
      </c>
      <c r="AI52" s="107">
        <f t="shared" si="65"/>
        <v>0</v>
      </c>
      <c r="AJ52" s="106">
        <f t="shared" si="65"/>
        <v>0</v>
      </c>
      <c r="AK52" s="107">
        <f>SUM(AK29:AK30)</f>
        <v>0</v>
      </c>
      <c r="AL52" s="107">
        <f>SUM(AL29:AL30)</f>
        <v>0</v>
      </c>
      <c r="AM52" s="106">
        <f t="shared" si="65"/>
        <v>0</v>
      </c>
      <c r="AN52" s="105">
        <f t="shared" si="65"/>
        <v>0</v>
      </c>
      <c r="AO52" s="340">
        <f>SUM(AO29:AO30)</f>
        <v>0</v>
      </c>
      <c r="AP52" s="337">
        <f>SUM(AP29:AP30)</f>
        <v>0</v>
      </c>
      <c r="AQ52" s="107">
        <f t="shared" ref="AQ52:AU52" si="66">SUM(AQ29:AQ30)</f>
        <v>0</v>
      </c>
      <c r="AR52" s="107">
        <f t="shared" si="66"/>
        <v>0</v>
      </c>
      <c r="AS52" s="107">
        <f t="shared" si="66"/>
        <v>0</v>
      </c>
      <c r="AT52" s="107">
        <f t="shared" si="66"/>
        <v>0</v>
      </c>
      <c r="AU52" s="107">
        <f t="shared" si="66"/>
        <v>0</v>
      </c>
      <c r="AV52" s="106">
        <f t="shared" si="65"/>
        <v>0</v>
      </c>
      <c r="AW52" s="105">
        <f t="shared" si="65"/>
        <v>0</v>
      </c>
      <c r="AX52" s="107">
        <f t="shared" si="65"/>
        <v>0</v>
      </c>
      <c r="AY52" s="107">
        <f t="shared" si="65"/>
        <v>0</v>
      </c>
      <c r="AZ52" s="107">
        <f t="shared" si="65"/>
        <v>0</v>
      </c>
      <c r="BA52" s="338">
        <f t="shared" si="65"/>
        <v>0</v>
      </c>
      <c r="BB52" s="126">
        <f t="shared" si="65"/>
        <v>0</v>
      </c>
      <c r="BC52" s="105">
        <f t="shared" si="65"/>
        <v>0</v>
      </c>
      <c r="BD52" s="338">
        <f t="shared" si="65"/>
        <v>0</v>
      </c>
      <c r="BE52" s="340">
        <f t="shared" si="65"/>
        <v>0</v>
      </c>
      <c r="BF52" s="107">
        <f t="shared" ref="BF52" si="67">SUM(BF29:BF30)</f>
        <v>0</v>
      </c>
      <c r="BG52" s="107">
        <f>SUM(BG29:BG30)</f>
        <v>0</v>
      </c>
      <c r="BH52" s="338">
        <f t="shared" si="65"/>
        <v>0</v>
      </c>
      <c r="BI52" s="106">
        <f t="shared" si="65"/>
        <v>0</v>
      </c>
      <c r="BJ52" s="107">
        <f t="shared" si="65"/>
        <v>0</v>
      </c>
      <c r="BK52" s="107">
        <f>SUM(BK29:BK30)</f>
        <v>0</v>
      </c>
      <c r="BL52" s="338">
        <f>SUM(BL29:BL30)</f>
        <v>0</v>
      </c>
      <c r="BM52" s="339">
        <f>SUM(BM29:BM30)</f>
        <v>0</v>
      </c>
      <c r="BN52" s="107">
        <f>SUM(BN29:BN30)</f>
        <v>0</v>
      </c>
      <c r="BO52" s="336">
        <f t="shared" si="65"/>
        <v>0</v>
      </c>
      <c r="BP52" s="337">
        <f t="shared" si="65"/>
        <v>0</v>
      </c>
      <c r="BQ52" s="401">
        <f t="shared" si="65"/>
        <v>0</v>
      </c>
      <c r="BR52" s="338">
        <f t="shared" si="65"/>
        <v>0</v>
      </c>
      <c r="BS52" s="401">
        <f t="shared" si="65"/>
        <v>0</v>
      </c>
      <c r="BT52" s="106">
        <f t="shared" si="65"/>
        <v>0</v>
      </c>
      <c r="BU52" s="105">
        <f t="shared" si="65"/>
        <v>0</v>
      </c>
      <c r="BV52" s="107">
        <f>SUM(BV29:BV30)</f>
        <v>0</v>
      </c>
      <c r="BW52" s="107">
        <f>SUM(BW29:BW30)</f>
        <v>0</v>
      </c>
      <c r="BX52" s="338">
        <f t="shared" si="65"/>
        <v>0</v>
      </c>
      <c r="BY52" s="106">
        <f t="shared" si="65"/>
        <v>0</v>
      </c>
      <c r="BZ52" s="107">
        <f>SUM(BZ29:BZ30)</f>
        <v>0</v>
      </c>
      <c r="CA52" s="338">
        <f t="shared" si="65"/>
        <v>0</v>
      </c>
      <c r="CB52" s="107">
        <f t="shared" si="65"/>
        <v>0</v>
      </c>
      <c r="CC52" s="106">
        <f t="shared" si="65"/>
        <v>0</v>
      </c>
      <c r="CD52" s="105">
        <f t="shared" si="65"/>
        <v>0</v>
      </c>
      <c r="CE52" s="338">
        <f t="shared" ref="CE52" si="68">SUM(CE29:CE30)</f>
        <v>0</v>
      </c>
      <c r="CF52" s="107">
        <f t="shared" si="65"/>
        <v>0</v>
      </c>
      <c r="CG52" s="106">
        <f t="shared" si="65"/>
        <v>0</v>
      </c>
      <c r="CH52" s="336">
        <f t="shared" si="65"/>
        <v>0</v>
      </c>
      <c r="CI52" s="337">
        <f t="shared" si="65"/>
        <v>0</v>
      </c>
      <c r="CJ52" s="107">
        <f t="shared" si="65"/>
        <v>0</v>
      </c>
      <c r="CK52" s="107">
        <f t="shared" si="65"/>
        <v>0</v>
      </c>
      <c r="CL52" s="107">
        <f t="shared" si="65"/>
        <v>0</v>
      </c>
      <c r="CM52" s="338">
        <f t="shared" si="65"/>
        <v>0</v>
      </c>
      <c r="CN52" s="339">
        <f t="shared" si="65"/>
        <v>0</v>
      </c>
      <c r="CO52" s="337">
        <f t="shared" si="65"/>
        <v>0</v>
      </c>
      <c r="CP52" s="337">
        <f t="shared" si="65"/>
        <v>0</v>
      </c>
      <c r="CQ52" s="337">
        <f t="shared" si="65"/>
        <v>0</v>
      </c>
      <c r="CR52" s="126">
        <f t="shared" ref="CR52:DE52" si="69">SUM(CR29:CR30)</f>
        <v>0</v>
      </c>
      <c r="CS52" s="336">
        <f t="shared" si="69"/>
        <v>0</v>
      </c>
      <c r="CT52" s="107">
        <f t="shared" ref="CT52" si="70">SUM(CT29:CT30)</f>
        <v>0</v>
      </c>
      <c r="CU52" s="338">
        <f t="shared" si="69"/>
        <v>0</v>
      </c>
      <c r="CV52" s="106">
        <f t="shared" si="69"/>
        <v>0</v>
      </c>
      <c r="CW52" s="105">
        <f t="shared" si="69"/>
        <v>0</v>
      </c>
      <c r="CX52" s="107">
        <f t="shared" ref="CX52" si="71">SUM(CX29:CX30)</f>
        <v>0</v>
      </c>
      <c r="CY52" s="107">
        <f t="shared" si="69"/>
        <v>0</v>
      </c>
      <c r="CZ52" s="106">
        <f t="shared" si="69"/>
        <v>0</v>
      </c>
      <c r="DA52" s="246">
        <f t="shared" si="69"/>
        <v>0</v>
      </c>
      <c r="DB52" s="246">
        <f t="shared" si="69"/>
        <v>0</v>
      </c>
      <c r="DC52" s="246">
        <f t="shared" si="69"/>
        <v>0</v>
      </c>
      <c r="DD52" s="486">
        <f t="shared" si="69"/>
        <v>0</v>
      </c>
      <c r="DE52" s="247">
        <f t="shared" si="69"/>
        <v>0</v>
      </c>
      <c r="DF52" s="33"/>
    </row>
    <row r="53" spans="2:110" s="29" customFormat="1" ht="13" x14ac:dyDescent="0.3">
      <c r="B53" s="23" t="s">
        <v>720</v>
      </c>
      <c r="C53" s="338">
        <f>SUM(C10)</f>
        <v>1135</v>
      </c>
      <c r="D53" s="338">
        <f>SUM(D10)</f>
        <v>154</v>
      </c>
      <c r="E53" s="83">
        <f t="shared" si="50"/>
        <v>0.13568281938325991</v>
      </c>
      <c r="F53" s="105">
        <f>SUM(F10)</f>
        <v>0</v>
      </c>
      <c r="G53" s="107">
        <f t="shared" ref="G53:CQ53" si="72">SUM(G10)</f>
        <v>0</v>
      </c>
      <c r="H53" s="338">
        <f t="shared" si="72"/>
        <v>0</v>
      </c>
      <c r="I53" s="401">
        <f t="shared" si="72"/>
        <v>0</v>
      </c>
      <c r="J53" s="339">
        <f>SUM(J10)</f>
        <v>0</v>
      </c>
      <c r="K53" s="126">
        <f t="shared" si="72"/>
        <v>0</v>
      </c>
      <c r="L53" s="107">
        <f>SUM(L10)</f>
        <v>0</v>
      </c>
      <c r="M53" s="339">
        <f>SUM(M10)</f>
        <v>0</v>
      </c>
      <c r="N53" s="107">
        <f t="shared" si="72"/>
        <v>0</v>
      </c>
      <c r="O53" s="337">
        <f t="shared" si="72"/>
        <v>0</v>
      </c>
      <c r="P53" s="337">
        <f t="shared" si="72"/>
        <v>0</v>
      </c>
      <c r="Q53" s="337">
        <f t="shared" si="72"/>
        <v>0</v>
      </c>
      <c r="R53" s="337">
        <f t="shared" si="72"/>
        <v>0</v>
      </c>
      <c r="S53" s="105">
        <f t="shared" si="72"/>
        <v>0</v>
      </c>
      <c r="T53" s="107">
        <f t="shared" si="72"/>
        <v>0</v>
      </c>
      <c r="U53" s="338">
        <f>SUM(U10)</f>
        <v>0</v>
      </c>
      <c r="V53" s="126">
        <f t="shared" si="72"/>
        <v>0</v>
      </c>
      <c r="W53" s="105">
        <f t="shared" si="72"/>
        <v>0</v>
      </c>
      <c r="X53" s="107">
        <f t="shared" si="72"/>
        <v>0</v>
      </c>
      <c r="Y53" s="338">
        <f>SUM(Y10)</f>
        <v>0</v>
      </c>
      <c r="Z53" s="126">
        <f t="shared" si="72"/>
        <v>0</v>
      </c>
      <c r="AA53" s="107">
        <f t="shared" si="72"/>
        <v>91</v>
      </c>
      <c r="AB53" s="340">
        <f>SUM(AB10)</f>
        <v>55</v>
      </c>
      <c r="AC53" s="107">
        <f>SUM(AC10)</f>
        <v>76</v>
      </c>
      <c r="AD53" s="338">
        <f>SUM(AD10)</f>
        <v>71</v>
      </c>
      <c r="AE53" s="338">
        <f t="shared" si="72"/>
        <v>70</v>
      </c>
      <c r="AF53" s="126">
        <f t="shared" si="72"/>
        <v>78</v>
      </c>
      <c r="AG53" s="107">
        <f>SUM(AG10)</f>
        <v>0</v>
      </c>
      <c r="AH53" s="107">
        <f>SUM(AH10)</f>
        <v>0</v>
      </c>
      <c r="AI53" s="107">
        <f t="shared" si="72"/>
        <v>0</v>
      </c>
      <c r="AJ53" s="106">
        <f t="shared" si="72"/>
        <v>0</v>
      </c>
      <c r="AK53" s="107">
        <f>SUM(AK10)</f>
        <v>0</v>
      </c>
      <c r="AL53" s="107">
        <f>SUM(AL10)</f>
        <v>0</v>
      </c>
      <c r="AM53" s="106">
        <f t="shared" si="72"/>
        <v>0</v>
      </c>
      <c r="AN53" s="105">
        <f t="shared" si="72"/>
        <v>0</v>
      </c>
      <c r="AO53" s="340">
        <f>SUM(AO10)</f>
        <v>0</v>
      </c>
      <c r="AP53" s="337">
        <f>SUM(AP10)</f>
        <v>0</v>
      </c>
      <c r="AQ53" s="107">
        <f t="shared" ref="AQ53:AU53" si="73">SUM(AQ10)</f>
        <v>0</v>
      </c>
      <c r="AR53" s="107">
        <f t="shared" si="73"/>
        <v>0</v>
      </c>
      <c r="AS53" s="107">
        <f t="shared" si="73"/>
        <v>0</v>
      </c>
      <c r="AT53" s="107">
        <f t="shared" si="73"/>
        <v>0</v>
      </c>
      <c r="AU53" s="107">
        <f t="shared" si="73"/>
        <v>0</v>
      </c>
      <c r="AV53" s="106">
        <f t="shared" si="72"/>
        <v>0</v>
      </c>
      <c r="AW53" s="105">
        <f t="shared" si="72"/>
        <v>0</v>
      </c>
      <c r="AX53" s="107">
        <f t="shared" si="72"/>
        <v>0</v>
      </c>
      <c r="AY53" s="107">
        <f t="shared" si="72"/>
        <v>0</v>
      </c>
      <c r="AZ53" s="107">
        <f t="shared" si="72"/>
        <v>0</v>
      </c>
      <c r="BA53" s="338">
        <f t="shared" si="72"/>
        <v>0</v>
      </c>
      <c r="BB53" s="126">
        <f t="shared" si="72"/>
        <v>0</v>
      </c>
      <c r="BC53" s="105">
        <f t="shared" si="72"/>
        <v>0</v>
      </c>
      <c r="BD53" s="338">
        <f t="shared" si="72"/>
        <v>0</v>
      </c>
      <c r="BE53" s="340">
        <f t="shared" si="72"/>
        <v>0</v>
      </c>
      <c r="BF53" s="107">
        <f t="shared" ref="BF53" si="74">SUM(BF10)</f>
        <v>0</v>
      </c>
      <c r="BG53" s="107">
        <f>SUM(BG10)</f>
        <v>0</v>
      </c>
      <c r="BH53" s="338">
        <f t="shared" si="72"/>
        <v>0</v>
      </c>
      <c r="BI53" s="106">
        <f t="shared" si="72"/>
        <v>0</v>
      </c>
      <c r="BJ53" s="107">
        <f t="shared" si="72"/>
        <v>0</v>
      </c>
      <c r="BK53" s="107">
        <f>SUM(BK10)</f>
        <v>0</v>
      </c>
      <c r="BL53" s="338">
        <f>SUM(BL10)</f>
        <v>0</v>
      </c>
      <c r="BM53" s="339">
        <f>SUM(BM10)</f>
        <v>0</v>
      </c>
      <c r="BN53" s="107">
        <f>SUM(BN10)</f>
        <v>0</v>
      </c>
      <c r="BO53" s="336">
        <f t="shared" si="72"/>
        <v>0</v>
      </c>
      <c r="BP53" s="337">
        <f t="shared" si="72"/>
        <v>0</v>
      </c>
      <c r="BQ53" s="401">
        <f t="shared" si="72"/>
        <v>0</v>
      </c>
      <c r="BR53" s="338">
        <f t="shared" si="72"/>
        <v>0</v>
      </c>
      <c r="BS53" s="401">
        <f t="shared" si="72"/>
        <v>0</v>
      </c>
      <c r="BT53" s="106">
        <f t="shared" si="72"/>
        <v>0</v>
      </c>
      <c r="BU53" s="105">
        <f t="shared" si="72"/>
        <v>0</v>
      </c>
      <c r="BV53" s="107">
        <f>SUM(BV10)</f>
        <v>0</v>
      </c>
      <c r="BW53" s="107">
        <f>SUM(BW10)</f>
        <v>0</v>
      </c>
      <c r="BX53" s="338">
        <f t="shared" si="72"/>
        <v>0</v>
      </c>
      <c r="BY53" s="106">
        <f t="shared" si="72"/>
        <v>0</v>
      </c>
      <c r="BZ53" s="107">
        <f>SUM(BZ10)</f>
        <v>0</v>
      </c>
      <c r="CA53" s="338">
        <f t="shared" si="72"/>
        <v>0</v>
      </c>
      <c r="CB53" s="107">
        <f t="shared" si="72"/>
        <v>0</v>
      </c>
      <c r="CC53" s="106">
        <f t="shared" si="72"/>
        <v>0</v>
      </c>
      <c r="CD53" s="105">
        <f t="shared" si="72"/>
        <v>0</v>
      </c>
      <c r="CE53" s="338">
        <f t="shared" ref="CE53" si="75">SUM(CE10)</f>
        <v>0</v>
      </c>
      <c r="CF53" s="107">
        <f t="shared" si="72"/>
        <v>0</v>
      </c>
      <c r="CG53" s="106">
        <f t="shared" si="72"/>
        <v>0</v>
      </c>
      <c r="CH53" s="336">
        <f t="shared" si="72"/>
        <v>0</v>
      </c>
      <c r="CI53" s="337">
        <f t="shared" si="72"/>
        <v>0</v>
      </c>
      <c r="CJ53" s="107">
        <f t="shared" si="72"/>
        <v>0</v>
      </c>
      <c r="CK53" s="107">
        <f t="shared" si="72"/>
        <v>0</v>
      </c>
      <c r="CL53" s="107">
        <f t="shared" si="72"/>
        <v>0</v>
      </c>
      <c r="CM53" s="338">
        <f t="shared" si="72"/>
        <v>0</v>
      </c>
      <c r="CN53" s="339">
        <f t="shared" si="72"/>
        <v>0</v>
      </c>
      <c r="CO53" s="337">
        <f t="shared" si="72"/>
        <v>0</v>
      </c>
      <c r="CP53" s="337">
        <f t="shared" si="72"/>
        <v>0</v>
      </c>
      <c r="CQ53" s="337">
        <f t="shared" si="72"/>
        <v>0</v>
      </c>
      <c r="CR53" s="126">
        <f t="shared" ref="CR53:DE53" si="76">SUM(CR10)</f>
        <v>0</v>
      </c>
      <c r="CS53" s="336">
        <f t="shared" si="76"/>
        <v>0</v>
      </c>
      <c r="CT53" s="107">
        <f t="shared" ref="CT53" si="77">SUM(CT10)</f>
        <v>0</v>
      </c>
      <c r="CU53" s="338">
        <f t="shared" si="76"/>
        <v>0</v>
      </c>
      <c r="CV53" s="106">
        <f t="shared" si="76"/>
        <v>0</v>
      </c>
      <c r="CW53" s="105">
        <f t="shared" si="76"/>
        <v>0</v>
      </c>
      <c r="CX53" s="107">
        <f t="shared" ref="CX53" si="78">SUM(CX10)</f>
        <v>0</v>
      </c>
      <c r="CY53" s="107">
        <f t="shared" si="76"/>
        <v>0</v>
      </c>
      <c r="CZ53" s="106">
        <f t="shared" si="76"/>
        <v>0</v>
      </c>
      <c r="DA53" s="246">
        <f t="shared" si="76"/>
        <v>0</v>
      </c>
      <c r="DB53" s="246">
        <f t="shared" si="76"/>
        <v>0</v>
      </c>
      <c r="DC53" s="246">
        <f t="shared" si="76"/>
        <v>0</v>
      </c>
      <c r="DD53" s="486">
        <f t="shared" si="76"/>
        <v>0</v>
      </c>
      <c r="DE53" s="247">
        <f t="shared" si="76"/>
        <v>0</v>
      </c>
      <c r="DF53" s="33"/>
    </row>
    <row r="54" spans="2:110" s="29" customFormat="1" ht="13" x14ac:dyDescent="0.3">
      <c r="B54" s="23" t="s">
        <v>26</v>
      </c>
      <c r="C54" s="338">
        <f>SUM(C11:C13)</f>
        <v>2308</v>
      </c>
      <c r="D54" s="338">
        <f>SUM(D11:D13)</f>
        <v>999</v>
      </c>
      <c r="E54" s="83">
        <f t="shared" si="50"/>
        <v>0.43284228769497402</v>
      </c>
      <c r="F54" s="105">
        <f>SUM(F11:F13)</f>
        <v>0</v>
      </c>
      <c r="G54" s="107">
        <f t="shared" ref="G54:CQ54" si="79">SUM(G11:G13)</f>
        <v>0</v>
      </c>
      <c r="H54" s="338">
        <f t="shared" si="79"/>
        <v>0</v>
      </c>
      <c r="I54" s="401">
        <f t="shared" si="79"/>
        <v>0</v>
      </c>
      <c r="J54" s="339">
        <f>SUM(J11:J13)</f>
        <v>0</v>
      </c>
      <c r="K54" s="126">
        <f t="shared" si="79"/>
        <v>0</v>
      </c>
      <c r="L54" s="107">
        <f>SUM(L11:L13)</f>
        <v>0</v>
      </c>
      <c r="M54" s="339">
        <f>SUM(M11:M13)</f>
        <v>0</v>
      </c>
      <c r="N54" s="107">
        <f t="shared" si="79"/>
        <v>0</v>
      </c>
      <c r="O54" s="337">
        <f t="shared" si="79"/>
        <v>0</v>
      </c>
      <c r="P54" s="337">
        <f t="shared" si="79"/>
        <v>0</v>
      </c>
      <c r="Q54" s="337">
        <f t="shared" si="79"/>
        <v>0</v>
      </c>
      <c r="R54" s="337">
        <f t="shared" si="79"/>
        <v>0</v>
      </c>
      <c r="S54" s="105">
        <f t="shared" si="79"/>
        <v>0</v>
      </c>
      <c r="T54" s="107">
        <f t="shared" si="79"/>
        <v>0</v>
      </c>
      <c r="U54" s="338">
        <f>SUM(U11:U13)</f>
        <v>0</v>
      </c>
      <c r="V54" s="126">
        <f t="shared" si="79"/>
        <v>0</v>
      </c>
      <c r="W54" s="105">
        <f t="shared" si="79"/>
        <v>0</v>
      </c>
      <c r="X54" s="107">
        <f t="shared" si="79"/>
        <v>0</v>
      </c>
      <c r="Y54" s="338">
        <f>SUM(Y11:Y13)</f>
        <v>0</v>
      </c>
      <c r="Z54" s="126">
        <f t="shared" si="79"/>
        <v>0</v>
      </c>
      <c r="AA54" s="107">
        <f t="shared" si="79"/>
        <v>0</v>
      </c>
      <c r="AB54" s="340">
        <f>SUM(AB11:AB13)</f>
        <v>0</v>
      </c>
      <c r="AC54" s="107">
        <f>SUM(AC11:AC13)</f>
        <v>0</v>
      </c>
      <c r="AD54" s="338">
        <f>SUM(AD11:AD13)</f>
        <v>0</v>
      </c>
      <c r="AE54" s="338">
        <f t="shared" si="79"/>
        <v>0</v>
      </c>
      <c r="AF54" s="126">
        <f t="shared" si="79"/>
        <v>0</v>
      </c>
      <c r="AG54" s="107">
        <f>SUM(AG11:AG13)</f>
        <v>695</v>
      </c>
      <c r="AH54" s="107">
        <f>SUM(AH11:AH13)</f>
        <v>576</v>
      </c>
      <c r="AI54" s="107">
        <f t="shared" si="79"/>
        <v>437</v>
      </c>
      <c r="AJ54" s="106">
        <f t="shared" si="79"/>
        <v>602</v>
      </c>
      <c r="AK54" s="107">
        <f>SUM(AK11:AK13)</f>
        <v>0</v>
      </c>
      <c r="AL54" s="107">
        <f>SUM(AL11:AL13)</f>
        <v>0</v>
      </c>
      <c r="AM54" s="106">
        <f t="shared" si="79"/>
        <v>0</v>
      </c>
      <c r="AN54" s="105">
        <f t="shared" si="79"/>
        <v>0</v>
      </c>
      <c r="AO54" s="340">
        <f>SUM(AO11:AO13)</f>
        <v>0</v>
      </c>
      <c r="AP54" s="337">
        <f>SUM(AP11:AP13)</f>
        <v>0</v>
      </c>
      <c r="AQ54" s="107">
        <f t="shared" ref="AQ54:AU54" si="80">SUM(AQ11:AQ13)</f>
        <v>0</v>
      </c>
      <c r="AR54" s="107">
        <f t="shared" si="80"/>
        <v>0</v>
      </c>
      <c r="AS54" s="107">
        <f t="shared" si="80"/>
        <v>0</v>
      </c>
      <c r="AT54" s="107">
        <f t="shared" si="80"/>
        <v>0</v>
      </c>
      <c r="AU54" s="107">
        <f t="shared" si="80"/>
        <v>0</v>
      </c>
      <c r="AV54" s="106">
        <f t="shared" si="79"/>
        <v>0</v>
      </c>
      <c r="AW54" s="105">
        <f t="shared" si="79"/>
        <v>0</v>
      </c>
      <c r="AX54" s="107">
        <f t="shared" si="79"/>
        <v>0</v>
      </c>
      <c r="AY54" s="107">
        <f t="shared" si="79"/>
        <v>0</v>
      </c>
      <c r="AZ54" s="107">
        <f t="shared" si="79"/>
        <v>0</v>
      </c>
      <c r="BA54" s="338">
        <f t="shared" si="79"/>
        <v>0</v>
      </c>
      <c r="BB54" s="126">
        <f t="shared" si="79"/>
        <v>0</v>
      </c>
      <c r="BC54" s="105">
        <f t="shared" si="79"/>
        <v>0</v>
      </c>
      <c r="BD54" s="338">
        <f t="shared" si="79"/>
        <v>0</v>
      </c>
      <c r="BE54" s="340">
        <f t="shared" si="79"/>
        <v>0</v>
      </c>
      <c r="BF54" s="107">
        <f t="shared" ref="BF54" si="81">SUM(BF11:BF13)</f>
        <v>0</v>
      </c>
      <c r="BG54" s="107">
        <f>SUM(BG11:BG13)</f>
        <v>0</v>
      </c>
      <c r="BH54" s="338">
        <f t="shared" si="79"/>
        <v>0</v>
      </c>
      <c r="BI54" s="106">
        <f t="shared" si="79"/>
        <v>0</v>
      </c>
      <c r="BJ54" s="107">
        <f t="shared" si="79"/>
        <v>0</v>
      </c>
      <c r="BK54" s="107">
        <f>SUM(BK11:BK13)</f>
        <v>0</v>
      </c>
      <c r="BL54" s="338">
        <f>SUM(BL11:BL13)</f>
        <v>0</v>
      </c>
      <c r="BM54" s="339">
        <f>SUM(BM11:BM13)</f>
        <v>0</v>
      </c>
      <c r="BN54" s="107">
        <f>SUM(BN11:BN13)</f>
        <v>0</v>
      </c>
      <c r="BO54" s="336">
        <f t="shared" si="79"/>
        <v>0</v>
      </c>
      <c r="BP54" s="337">
        <f t="shared" si="79"/>
        <v>0</v>
      </c>
      <c r="BQ54" s="401">
        <f t="shared" si="79"/>
        <v>0</v>
      </c>
      <c r="BR54" s="338">
        <f t="shared" si="79"/>
        <v>0</v>
      </c>
      <c r="BS54" s="401">
        <f t="shared" si="79"/>
        <v>0</v>
      </c>
      <c r="BT54" s="106">
        <f t="shared" si="79"/>
        <v>0</v>
      </c>
      <c r="BU54" s="105">
        <f t="shared" si="79"/>
        <v>0</v>
      </c>
      <c r="BV54" s="107">
        <f>SUM(BV11:BV13)</f>
        <v>0</v>
      </c>
      <c r="BW54" s="107">
        <f>SUM(BW11:BW13)</f>
        <v>0</v>
      </c>
      <c r="BX54" s="338">
        <f t="shared" si="79"/>
        <v>0</v>
      </c>
      <c r="BY54" s="106">
        <f t="shared" si="79"/>
        <v>0</v>
      </c>
      <c r="BZ54" s="107">
        <f>SUM(BZ11:BZ13)</f>
        <v>0</v>
      </c>
      <c r="CA54" s="338">
        <f t="shared" si="79"/>
        <v>0</v>
      </c>
      <c r="CB54" s="107">
        <f t="shared" si="79"/>
        <v>0</v>
      </c>
      <c r="CC54" s="106">
        <f t="shared" si="79"/>
        <v>0</v>
      </c>
      <c r="CD54" s="105">
        <f t="shared" si="79"/>
        <v>0</v>
      </c>
      <c r="CE54" s="338">
        <f t="shared" ref="CE54" si="82">SUM(CE11:CE13)</f>
        <v>0</v>
      </c>
      <c r="CF54" s="107">
        <f t="shared" si="79"/>
        <v>0</v>
      </c>
      <c r="CG54" s="106">
        <f t="shared" si="79"/>
        <v>0</v>
      </c>
      <c r="CH54" s="336">
        <f t="shared" si="79"/>
        <v>0</v>
      </c>
      <c r="CI54" s="337">
        <f t="shared" si="79"/>
        <v>0</v>
      </c>
      <c r="CJ54" s="107">
        <f t="shared" si="79"/>
        <v>0</v>
      </c>
      <c r="CK54" s="107">
        <f t="shared" si="79"/>
        <v>0</v>
      </c>
      <c r="CL54" s="107">
        <f t="shared" si="79"/>
        <v>0</v>
      </c>
      <c r="CM54" s="338">
        <f t="shared" si="79"/>
        <v>0</v>
      </c>
      <c r="CN54" s="339">
        <f t="shared" si="79"/>
        <v>0</v>
      </c>
      <c r="CO54" s="337">
        <f t="shared" si="79"/>
        <v>0</v>
      </c>
      <c r="CP54" s="337">
        <f t="shared" si="79"/>
        <v>0</v>
      </c>
      <c r="CQ54" s="337">
        <f t="shared" si="79"/>
        <v>0</v>
      </c>
      <c r="CR54" s="126">
        <f t="shared" ref="CR54:DE54" si="83">SUM(CR11:CR13)</f>
        <v>0</v>
      </c>
      <c r="CS54" s="336">
        <f t="shared" si="83"/>
        <v>0</v>
      </c>
      <c r="CT54" s="107">
        <f t="shared" ref="CT54" si="84">SUM(CT11:CT13)</f>
        <v>0</v>
      </c>
      <c r="CU54" s="338">
        <f t="shared" si="83"/>
        <v>0</v>
      </c>
      <c r="CV54" s="106">
        <f t="shared" si="83"/>
        <v>0</v>
      </c>
      <c r="CW54" s="105">
        <f t="shared" si="83"/>
        <v>0</v>
      </c>
      <c r="CX54" s="107">
        <f t="shared" ref="CX54" si="85">SUM(CX11:CX13)</f>
        <v>0</v>
      </c>
      <c r="CY54" s="107">
        <f t="shared" si="83"/>
        <v>0</v>
      </c>
      <c r="CZ54" s="106">
        <f t="shared" si="83"/>
        <v>0</v>
      </c>
      <c r="DA54" s="246">
        <f t="shared" si="83"/>
        <v>0</v>
      </c>
      <c r="DB54" s="246">
        <f t="shared" si="83"/>
        <v>0</v>
      </c>
      <c r="DC54" s="246">
        <f t="shared" si="83"/>
        <v>0</v>
      </c>
      <c r="DD54" s="486">
        <f t="shared" si="83"/>
        <v>0</v>
      </c>
      <c r="DE54" s="247">
        <f t="shared" si="83"/>
        <v>0</v>
      </c>
      <c r="DF54" s="33"/>
    </row>
    <row r="55" spans="2:110" s="29" customFormat="1" ht="13" x14ac:dyDescent="0.3">
      <c r="B55" s="23" t="s">
        <v>27</v>
      </c>
      <c r="C55" s="338">
        <f>SUM(C14)</f>
        <v>1260</v>
      </c>
      <c r="D55" s="338">
        <f>SUM(D14)</f>
        <v>387</v>
      </c>
      <c r="E55" s="83">
        <f t="shared" si="50"/>
        <v>0.30714285714285716</v>
      </c>
      <c r="F55" s="105">
        <f>SUM(F14)</f>
        <v>0</v>
      </c>
      <c r="G55" s="107">
        <f t="shared" ref="G55:CQ55" si="86">SUM(G14)</f>
        <v>0</v>
      </c>
      <c r="H55" s="338">
        <f t="shared" si="86"/>
        <v>0</v>
      </c>
      <c r="I55" s="401">
        <f t="shared" si="86"/>
        <v>0</v>
      </c>
      <c r="J55" s="339">
        <f>SUM(J14)</f>
        <v>0</v>
      </c>
      <c r="K55" s="126">
        <f t="shared" si="86"/>
        <v>0</v>
      </c>
      <c r="L55" s="107">
        <f>SUM(L14)</f>
        <v>0</v>
      </c>
      <c r="M55" s="339">
        <f>SUM(M14)</f>
        <v>0</v>
      </c>
      <c r="N55" s="107">
        <f t="shared" si="86"/>
        <v>0</v>
      </c>
      <c r="O55" s="337">
        <f t="shared" si="86"/>
        <v>0</v>
      </c>
      <c r="P55" s="337">
        <f t="shared" si="86"/>
        <v>0</v>
      </c>
      <c r="Q55" s="337">
        <f t="shared" si="86"/>
        <v>0</v>
      </c>
      <c r="R55" s="337">
        <f t="shared" si="86"/>
        <v>0</v>
      </c>
      <c r="S55" s="105">
        <f t="shared" si="86"/>
        <v>0</v>
      </c>
      <c r="T55" s="107">
        <f t="shared" si="86"/>
        <v>0</v>
      </c>
      <c r="U55" s="338">
        <f>SUM(U14)</f>
        <v>0</v>
      </c>
      <c r="V55" s="126">
        <f t="shared" si="86"/>
        <v>0</v>
      </c>
      <c r="W55" s="105">
        <f t="shared" si="86"/>
        <v>0</v>
      </c>
      <c r="X55" s="107">
        <f t="shared" si="86"/>
        <v>0</v>
      </c>
      <c r="Y55" s="338">
        <f>SUM(Y14)</f>
        <v>0</v>
      </c>
      <c r="Z55" s="126">
        <f t="shared" si="86"/>
        <v>0</v>
      </c>
      <c r="AA55" s="107">
        <f t="shared" si="86"/>
        <v>0</v>
      </c>
      <c r="AB55" s="340">
        <f>SUM(AB14)</f>
        <v>0</v>
      </c>
      <c r="AC55" s="107">
        <f>SUM(AC14)</f>
        <v>0</v>
      </c>
      <c r="AD55" s="338">
        <f>SUM(AD14)</f>
        <v>0</v>
      </c>
      <c r="AE55" s="338">
        <f t="shared" si="86"/>
        <v>0</v>
      </c>
      <c r="AF55" s="126">
        <f t="shared" si="86"/>
        <v>0</v>
      </c>
      <c r="AG55" s="107">
        <f>SUM(AG14)</f>
        <v>0</v>
      </c>
      <c r="AH55" s="107">
        <f>SUM(AH14)</f>
        <v>0</v>
      </c>
      <c r="AI55" s="107">
        <f t="shared" si="86"/>
        <v>0</v>
      </c>
      <c r="AJ55" s="106">
        <f t="shared" si="86"/>
        <v>0</v>
      </c>
      <c r="AK55" s="107">
        <f>SUM(AK14)</f>
        <v>188</v>
      </c>
      <c r="AL55" s="107">
        <f>SUM(AL14)</f>
        <v>198</v>
      </c>
      <c r="AM55" s="106">
        <f t="shared" si="86"/>
        <v>197</v>
      </c>
      <c r="AN55" s="105">
        <f t="shared" si="86"/>
        <v>0</v>
      </c>
      <c r="AO55" s="340">
        <f>SUM(AO14)</f>
        <v>0</v>
      </c>
      <c r="AP55" s="337">
        <f>SUM(AP14)</f>
        <v>0</v>
      </c>
      <c r="AQ55" s="107">
        <f t="shared" ref="AQ55:AU55" si="87">SUM(AQ14)</f>
        <v>0</v>
      </c>
      <c r="AR55" s="107">
        <f t="shared" si="87"/>
        <v>0</v>
      </c>
      <c r="AS55" s="107">
        <f t="shared" si="87"/>
        <v>0</v>
      </c>
      <c r="AT55" s="107">
        <f t="shared" si="87"/>
        <v>0</v>
      </c>
      <c r="AU55" s="107">
        <f t="shared" si="87"/>
        <v>0</v>
      </c>
      <c r="AV55" s="106">
        <f t="shared" si="86"/>
        <v>0</v>
      </c>
      <c r="AW55" s="105">
        <f t="shared" si="86"/>
        <v>0</v>
      </c>
      <c r="AX55" s="107">
        <f t="shared" si="86"/>
        <v>0</v>
      </c>
      <c r="AY55" s="107">
        <f t="shared" si="86"/>
        <v>0</v>
      </c>
      <c r="AZ55" s="107">
        <f t="shared" si="86"/>
        <v>0</v>
      </c>
      <c r="BA55" s="338">
        <f t="shared" si="86"/>
        <v>0</v>
      </c>
      <c r="BB55" s="126">
        <f t="shared" si="86"/>
        <v>0</v>
      </c>
      <c r="BC55" s="105">
        <f t="shared" si="86"/>
        <v>0</v>
      </c>
      <c r="BD55" s="338">
        <f t="shared" si="86"/>
        <v>0</v>
      </c>
      <c r="BE55" s="340">
        <f t="shared" si="86"/>
        <v>0</v>
      </c>
      <c r="BF55" s="107">
        <f t="shared" ref="BF55" si="88">SUM(BF14)</f>
        <v>0</v>
      </c>
      <c r="BG55" s="107">
        <f>SUM(BG14)</f>
        <v>0</v>
      </c>
      <c r="BH55" s="338">
        <f t="shared" si="86"/>
        <v>0</v>
      </c>
      <c r="BI55" s="106">
        <f t="shared" si="86"/>
        <v>0</v>
      </c>
      <c r="BJ55" s="107">
        <f t="shared" si="86"/>
        <v>0</v>
      </c>
      <c r="BK55" s="107">
        <f>SUM(BK14)</f>
        <v>0</v>
      </c>
      <c r="BL55" s="338">
        <f>SUM(BL14)</f>
        <v>0</v>
      </c>
      <c r="BM55" s="339">
        <f>SUM(BM14)</f>
        <v>0</v>
      </c>
      <c r="BN55" s="107">
        <f>SUM(BN14)</f>
        <v>0</v>
      </c>
      <c r="BO55" s="336">
        <f t="shared" si="86"/>
        <v>0</v>
      </c>
      <c r="BP55" s="337">
        <f t="shared" si="86"/>
        <v>0</v>
      </c>
      <c r="BQ55" s="401">
        <f t="shared" si="86"/>
        <v>0</v>
      </c>
      <c r="BR55" s="338">
        <f t="shared" si="86"/>
        <v>0</v>
      </c>
      <c r="BS55" s="401">
        <f t="shared" si="86"/>
        <v>0</v>
      </c>
      <c r="BT55" s="106">
        <f t="shared" si="86"/>
        <v>0</v>
      </c>
      <c r="BU55" s="105">
        <f t="shared" si="86"/>
        <v>0</v>
      </c>
      <c r="BV55" s="107">
        <f>SUM(BV14)</f>
        <v>0</v>
      </c>
      <c r="BW55" s="107">
        <f>SUM(BW14)</f>
        <v>0</v>
      </c>
      <c r="BX55" s="338">
        <f t="shared" si="86"/>
        <v>0</v>
      </c>
      <c r="BY55" s="106">
        <f t="shared" si="86"/>
        <v>0</v>
      </c>
      <c r="BZ55" s="107">
        <f>SUM(BZ14)</f>
        <v>0</v>
      </c>
      <c r="CA55" s="338">
        <f t="shared" si="86"/>
        <v>0</v>
      </c>
      <c r="CB55" s="107">
        <f t="shared" si="86"/>
        <v>0</v>
      </c>
      <c r="CC55" s="106">
        <f t="shared" si="86"/>
        <v>0</v>
      </c>
      <c r="CD55" s="105">
        <f t="shared" si="86"/>
        <v>0</v>
      </c>
      <c r="CE55" s="338">
        <f t="shared" ref="CE55" si="89">SUM(CE14)</f>
        <v>0</v>
      </c>
      <c r="CF55" s="107">
        <f t="shared" si="86"/>
        <v>0</v>
      </c>
      <c r="CG55" s="106">
        <f t="shared" si="86"/>
        <v>0</v>
      </c>
      <c r="CH55" s="336">
        <f t="shared" si="86"/>
        <v>0</v>
      </c>
      <c r="CI55" s="337">
        <f t="shared" si="86"/>
        <v>0</v>
      </c>
      <c r="CJ55" s="107">
        <f t="shared" si="86"/>
        <v>0</v>
      </c>
      <c r="CK55" s="107">
        <f t="shared" si="86"/>
        <v>0</v>
      </c>
      <c r="CL55" s="107">
        <f t="shared" si="86"/>
        <v>0</v>
      </c>
      <c r="CM55" s="338">
        <f t="shared" si="86"/>
        <v>0</v>
      </c>
      <c r="CN55" s="339">
        <f t="shared" si="86"/>
        <v>0</v>
      </c>
      <c r="CO55" s="337">
        <f t="shared" si="86"/>
        <v>0</v>
      </c>
      <c r="CP55" s="337">
        <f t="shared" si="86"/>
        <v>0</v>
      </c>
      <c r="CQ55" s="337">
        <f t="shared" si="86"/>
        <v>0</v>
      </c>
      <c r="CR55" s="126">
        <f t="shared" ref="CR55:DE55" si="90">SUM(CR14)</f>
        <v>0</v>
      </c>
      <c r="CS55" s="336">
        <f t="shared" si="90"/>
        <v>0</v>
      </c>
      <c r="CT55" s="107">
        <f t="shared" ref="CT55" si="91">SUM(CT14)</f>
        <v>0</v>
      </c>
      <c r="CU55" s="338">
        <f t="shared" si="90"/>
        <v>0</v>
      </c>
      <c r="CV55" s="106">
        <f t="shared" si="90"/>
        <v>0</v>
      </c>
      <c r="CW55" s="105">
        <f t="shared" si="90"/>
        <v>0</v>
      </c>
      <c r="CX55" s="107">
        <f t="shared" ref="CX55" si="92">SUM(CX14)</f>
        <v>0</v>
      </c>
      <c r="CY55" s="107">
        <f t="shared" si="90"/>
        <v>0</v>
      </c>
      <c r="CZ55" s="106">
        <f t="shared" si="90"/>
        <v>0</v>
      </c>
      <c r="DA55" s="246">
        <f t="shared" si="90"/>
        <v>0</v>
      </c>
      <c r="DB55" s="246">
        <f t="shared" si="90"/>
        <v>0</v>
      </c>
      <c r="DC55" s="246">
        <f t="shared" si="90"/>
        <v>0</v>
      </c>
      <c r="DD55" s="486">
        <f t="shared" si="90"/>
        <v>0</v>
      </c>
      <c r="DE55" s="247">
        <f t="shared" si="90"/>
        <v>0</v>
      </c>
      <c r="DF55" s="33"/>
    </row>
    <row r="56" spans="2:110" s="29" customFormat="1" ht="13" x14ac:dyDescent="0.3">
      <c r="B56" s="23" t="s">
        <v>14</v>
      </c>
      <c r="C56" s="338">
        <f>SUM(C15:C16)</f>
        <v>2068</v>
      </c>
      <c r="D56" s="338">
        <f>SUM(D15:D16)</f>
        <v>874</v>
      </c>
      <c r="E56" s="83">
        <f t="shared" si="50"/>
        <v>0.42263056092843326</v>
      </c>
      <c r="F56" s="105">
        <f>SUM(F15:F16)</f>
        <v>0</v>
      </c>
      <c r="G56" s="107">
        <f t="shared" ref="G56:CQ56" si="93">SUM(G15:G16)</f>
        <v>0</v>
      </c>
      <c r="H56" s="338">
        <f t="shared" si="93"/>
        <v>0</v>
      </c>
      <c r="I56" s="401">
        <f t="shared" si="93"/>
        <v>0</v>
      </c>
      <c r="J56" s="339">
        <f>SUM(J15:J16)</f>
        <v>0</v>
      </c>
      <c r="K56" s="126">
        <f t="shared" si="93"/>
        <v>0</v>
      </c>
      <c r="L56" s="107">
        <f>SUM(L15:L16)</f>
        <v>0</v>
      </c>
      <c r="M56" s="339">
        <f>SUM(M15:M16)</f>
        <v>0</v>
      </c>
      <c r="N56" s="107">
        <f t="shared" si="93"/>
        <v>0</v>
      </c>
      <c r="O56" s="337">
        <f t="shared" si="93"/>
        <v>0</v>
      </c>
      <c r="P56" s="337">
        <f t="shared" si="93"/>
        <v>0</v>
      </c>
      <c r="Q56" s="337">
        <f t="shared" si="93"/>
        <v>0</v>
      </c>
      <c r="R56" s="337">
        <f t="shared" si="93"/>
        <v>0</v>
      </c>
      <c r="S56" s="105">
        <f t="shared" si="93"/>
        <v>0</v>
      </c>
      <c r="T56" s="107">
        <f t="shared" si="93"/>
        <v>0</v>
      </c>
      <c r="U56" s="338">
        <f>SUM(U15:U16)</f>
        <v>0</v>
      </c>
      <c r="V56" s="126">
        <f t="shared" si="93"/>
        <v>0</v>
      </c>
      <c r="W56" s="105">
        <f t="shared" si="93"/>
        <v>0</v>
      </c>
      <c r="X56" s="107">
        <f t="shared" si="93"/>
        <v>0</v>
      </c>
      <c r="Y56" s="338">
        <f>SUM(Y15:Y16)</f>
        <v>0</v>
      </c>
      <c r="Z56" s="126">
        <f t="shared" si="93"/>
        <v>0</v>
      </c>
      <c r="AA56" s="107">
        <f t="shared" si="93"/>
        <v>0</v>
      </c>
      <c r="AB56" s="340">
        <f>SUM(AB15:AB16)</f>
        <v>0</v>
      </c>
      <c r="AC56" s="107">
        <f>SUM(AC15:AC16)</f>
        <v>0</v>
      </c>
      <c r="AD56" s="338">
        <f>SUM(AD15:AD16)</f>
        <v>0</v>
      </c>
      <c r="AE56" s="338">
        <f t="shared" si="93"/>
        <v>0</v>
      </c>
      <c r="AF56" s="126">
        <f t="shared" si="93"/>
        <v>0</v>
      </c>
      <c r="AG56" s="107">
        <f>SUM(AG15:AG16)</f>
        <v>0</v>
      </c>
      <c r="AH56" s="107">
        <f>SUM(AH15:AH16)</f>
        <v>0</v>
      </c>
      <c r="AI56" s="107">
        <f t="shared" si="93"/>
        <v>0</v>
      </c>
      <c r="AJ56" s="106">
        <f t="shared" si="93"/>
        <v>0</v>
      </c>
      <c r="AK56" s="107">
        <f>SUM(AK15:AK16)</f>
        <v>0</v>
      </c>
      <c r="AL56" s="107">
        <f>SUM(AL15:AL16)</f>
        <v>0</v>
      </c>
      <c r="AM56" s="106">
        <f t="shared" si="93"/>
        <v>0</v>
      </c>
      <c r="AN56" s="105">
        <f t="shared" si="93"/>
        <v>440</v>
      </c>
      <c r="AO56" s="340">
        <f>SUM(AO15:AO16)</f>
        <v>366</v>
      </c>
      <c r="AP56" s="337">
        <f>SUM(AP15:AP16)</f>
        <v>594</v>
      </c>
      <c r="AQ56" s="107">
        <f t="shared" ref="AQ56:AU56" si="94">SUM(AQ15:AQ16)</f>
        <v>472</v>
      </c>
      <c r="AR56" s="107">
        <f t="shared" si="94"/>
        <v>423</v>
      </c>
      <c r="AS56" s="107">
        <f t="shared" si="94"/>
        <v>581</v>
      </c>
      <c r="AT56" s="107">
        <f t="shared" si="94"/>
        <v>333</v>
      </c>
      <c r="AU56" s="107">
        <f t="shared" si="94"/>
        <v>523</v>
      </c>
      <c r="AV56" s="106">
        <f t="shared" si="93"/>
        <v>421</v>
      </c>
      <c r="AW56" s="105">
        <f t="shared" si="93"/>
        <v>0</v>
      </c>
      <c r="AX56" s="107">
        <f t="shared" si="93"/>
        <v>0</v>
      </c>
      <c r="AY56" s="107">
        <f t="shared" si="93"/>
        <v>0</v>
      </c>
      <c r="AZ56" s="107">
        <f t="shared" si="93"/>
        <v>0</v>
      </c>
      <c r="BA56" s="338">
        <f t="shared" si="93"/>
        <v>0</v>
      </c>
      <c r="BB56" s="126">
        <f t="shared" si="93"/>
        <v>0</v>
      </c>
      <c r="BC56" s="105">
        <f t="shared" si="93"/>
        <v>0</v>
      </c>
      <c r="BD56" s="338">
        <f t="shared" si="93"/>
        <v>0</v>
      </c>
      <c r="BE56" s="340">
        <f t="shared" si="93"/>
        <v>0</v>
      </c>
      <c r="BF56" s="107">
        <f t="shared" ref="BF56" si="95">SUM(BF15:BF16)</f>
        <v>0</v>
      </c>
      <c r="BG56" s="107">
        <f>SUM(BG15:BG16)</f>
        <v>0</v>
      </c>
      <c r="BH56" s="338">
        <f t="shared" si="93"/>
        <v>0</v>
      </c>
      <c r="BI56" s="106">
        <f t="shared" si="93"/>
        <v>0</v>
      </c>
      <c r="BJ56" s="107">
        <f t="shared" si="93"/>
        <v>0</v>
      </c>
      <c r="BK56" s="107">
        <f>SUM(BK15:BK16)</f>
        <v>0</v>
      </c>
      <c r="BL56" s="338">
        <f>SUM(BL15:BL16)</f>
        <v>0</v>
      </c>
      <c r="BM56" s="339">
        <f>SUM(BM15:BM16)</f>
        <v>0</v>
      </c>
      <c r="BN56" s="107">
        <f>SUM(BN15:BN16)</f>
        <v>0</v>
      </c>
      <c r="BO56" s="336">
        <f t="shared" si="93"/>
        <v>0</v>
      </c>
      <c r="BP56" s="337">
        <f t="shared" si="93"/>
        <v>0</v>
      </c>
      <c r="BQ56" s="401">
        <f t="shared" si="93"/>
        <v>0</v>
      </c>
      <c r="BR56" s="338">
        <f t="shared" si="93"/>
        <v>0</v>
      </c>
      <c r="BS56" s="401">
        <f t="shared" si="93"/>
        <v>0</v>
      </c>
      <c r="BT56" s="106">
        <f t="shared" si="93"/>
        <v>0</v>
      </c>
      <c r="BU56" s="105">
        <f t="shared" si="93"/>
        <v>0</v>
      </c>
      <c r="BV56" s="107">
        <f>SUM(BV15:BV16)</f>
        <v>0</v>
      </c>
      <c r="BW56" s="107">
        <f>SUM(BW15:BW16)</f>
        <v>0</v>
      </c>
      <c r="BX56" s="338">
        <f t="shared" si="93"/>
        <v>0</v>
      </c>
      <c r="BY56" s="106">
        <f t="shared" si="93"/>
        <v>0</v>
      </c>
      <c r="BZ56" s="107">
        <f>SUM(BZ15:BZ16)</f>
        <v>0</v>
      </c>
      <c r="CA56" s="338">
        <f t="shared" si="93"/>
        <v>0</v>
      </c>
      <c r="CB56" s="107">
        <f t="shared" si="93"/>
        <v>0</v>
      </c>
      <c r="CC56" s="106">
        <f t="shared" si="93"/>
        <v>0</v>
      </c>
      <c r="CD56" s="105">
        <f t="shared" si="93"/>
        <v>0</v>
      </c>
      <c r="CE56" s="338">
        <f t="shared" ref="CE56" si="96">SUM(CE15:CE16)</f>
        <v>0</v>
      </c>
      <c r="CF56" s="107">
        <f t="shared" si="93"/>
        <v>0</v>
      </c>
      <c r="CG56" s="106">
        <f t="shared" si="93"/>
        <v>0</v>
      </c>
      <c r="CH56" s="336">
        <f t="shared" si="93"/>
        <v>0</v>
      </c>
      <c r="CI56" s="337">
        <f t="shared" si="93"/>
        <v>0</v>
      </c>
      <c r="CJ56" s="107">
        <f t="shared" si="93"/>
        <v>0</v>
      </c>
      <c r="CK56" s="107">
        <f t="shared" si="93"/>
        <v>0</v>
      </c>
      <c r="CL56" s="107">
        <f t="shared" si="93"/>
        <v>0</v>
      </c>
      <c r="CM56" s="338">
        <f t="shared" si="93"/>
        <v>0</v>
      </c>
      <c r="CN56" s="339">
        <f t="shared" si="93"/>
        <v>0</v>
      </c>
      <c r="CO56" s="337">
        <f t="shared" si="93"/>
        <v>0</v>
      </c>
      <c r="CP56" s="337">
        <f t="shared" si="93"/>
        <v>0</v>
      </c>
      <c r="CQ56" s="337">
        <f t="shared" si="93"/>
        <v>0</v>
      </c>
      <c r="CR56" s="126">
        <f t="shared" ref="CR56:DE56" si="97">SUM(CR15:CR16)</f>
        <v>0</v>
      </c>
      <c r="CS56" s="336">
        <f t="shared" si="97"/>
        <v>0</v>
      </c>
      <c r="CT56" s="107">
        <f t="shared" ref="CT56" si="98">SUM(CT15:CT16)</f>
        <v>0</v>
      </c>
      <c r="CU56" s="338">
        <f t="shared" si="97"/>
        <v>0</v>
      </c>
      <c r="CV56" s="106">
        <f t="shared" si="97"/>
        <v>0</v>
      </c>
      <c r="CW56" s="105">
        <f t="shared" si="97"/>
        <v>0</v>
      </c>
      <c r="CX56" s="107">
        <f t="shared" ref="CX56" si="99">SUM(CX15:CX16)</f>
        <v>0</v>
      </c>
      <c r="CY56" s="107">
        <f t="shared" si="97"/>
        <v>0</v>
      </c>
      <c r="CZ56" s="106">
        <f t="shared" si="97"/>
        <v>0</v>
      </c>
      <c r="DA56" s="246">
        <f t="shared" si="97"/>
        <v>0</v>
      </c>
      <c r="DB56" s="246">
        <f t="shared" si="97"/>
        <v>0</v>
      </c>
      <c r="DC56" s="246">
        <f t="shared" si="97"/>
        <v>0</v>
      </c>
      <c r="DD56" s="486">
        <f t="shared" si="97"/>
        <v>0</v>
      </c>
      <c r="DE56" s="247">
        <f t="shared" si="97"/>
        <v>0</v>
      </c>
      <c r="DF56" s="33"/>
    </row>
    <row r="57" spans="2:110" s="29" customFormat="1" ht="13" x14ac:dyDescent="0.3">
      <c r="B57" s="23" t="s">
        <v>28</v>
      </c>
      <c r="C57" s="338">
        <f>SUM(C17:C18)</f>
        <v>2674</v>
      </c>
      <c r="D57" s="338">
        <f>SUM(D17:D18)</f>
        <v>576</v>
      </c>
      <c r="E57" s="83">
        <f t="shared" si="50"/>
        <v>0.21540762902019447</v>
      </c>
      <c r="F57" s="105">
        <f>SUM(F17:F18)</f>
        <v>0</v>
      </c>
      <c r="G57" s="107">
        <f t="shared" ref="G57:CQ57" si="100">SUM(G17:G18)</f>
        <v>0</v>
      </c>
      <c r="H57" s="338">
        <f t="shared" si="100"/>
        <v>0</v>
      </c>
      <c r="I57" s="401">
        <f t="shared" si="100"/>
        <v>0</v>
      </c>
      <c r="J57" s="339">
        <f>SUM(J17:J18)</f>
        <v>0</v>
      </c>
      <c r="K57" s="126">
        <f t="shared" si="100"/>
        <v>0</v>
      </c>
      <c r="L57" s="107">
        <f>SUM(L17:L18)</f>
        <v>0</v>
      </c>
      <c r="M57" s="339">
        <f>SUM(M17:M18)</f>
        <v>0</v>
      </c>
      <c r="N57" s="107">
        <f t="shared" si="100"/>
        <v>0</v>
      </c>
      <c r="O57" s="337">
        <f t="shared" si="100"/>
        <v>0</v>
      </c>
      <c r="P57" s="337">
        <f t="shared" si="100"/>
        <v>0</v>
      </c>
      <c r="Q57" s="337">
        <f t="shared" si="100"/>
        <v>0</v>
      </c>
      <c r="R57" s="337">
        <f t="shared" si="100"/>
        <v>0</v>
      </c>
      <c r="S57" s="105">
        <f t="shared" si="100"/>
        <v>0</v>
      </c>
      <c r="T57" s="107">
        <f t="shared" si="100"/>
        <v>0</v>
      </c>
      <c r="U57" s="338">
        <f>SUM(U17:U18)</f>
        <v>0</v>
      </c>
      <c r="V57" s="126">
        <f t="shared" si="100"/>
        <v>0</v>
      </c>
      <c r="W57" s="105">
        <f t="shared" si="100"/>
        <v>0</v>
      </c>
      <c r="X57" s="107">
        <f t="shared" si="100"/>
        <v>0</v>
      </c>
      <c r="Y57" s="338">
        <f>SUM(Y17:Y18)</f>
        <v>0</v>
      </c>
      <c r="Z57" s="126">
        <f t="shared" si="100"/>
        <v>0</v>
      </c>
      <c r="AA57" s="107">
        <f t="shared" si="100"/>
        <v>0</v>
      </c>
      <c r="AB57" s="340">
        <f>SUM(AB17:AB18)</f>
        <v>0</v>
      </c>
      <c r="AC57" s="107">
        <f>SUM(AC17:AC18)</f>
        <v>0</v>
      </c>
      <c r="AD57" s="338">
        <f>SUM(AD17:AD18)</f>
        <v>0</v>
      </c>
      <c r="AE57" s="338">
        <f t="shared" si="100"/>
        <v>0</v>
      </c>
      <c r="AF57" s="126">
        <f t="shared" si="100"/>
        <v>0</v>
      </c>
      <c r="AG57" s="107">
        <f>SUM(AG17:AG18)</f>
        <v>0</v>
      </c>
      <c r="AH57" s="107">
        <f>SUM(AH17:AH18)</f>
        <v>0</v>
      </c>
      <c r="AI57" s="107">
        <f t="shared" si="100"/>
        <v>0</v>
      </c>
      <c r="AJ57" s="106">
        <f t="shared" si="100"/>
        <v>0</v>
      </c>
      <c r="AK57" s="107">
        <f>SUM(AK17:AK18)</f>
        <v>0</v>
      </c>
      <c r="AL57" s="107">
        <f>SUM(AL17:AL18)</f>
        <v>0</v>
      </c>
      <c r="AM57" s="106">
        <f t="shared" si="100"/>
        <v>0</v>
      </c>
      <c r="AN57" s="105">
        <f t="shared" si="100"/>
        <v>0</v>
      </c>
      <c r="AO57" s="340">
        <f>SUM(AO17:AO18)</f>
        <v>0</v>
      </c>
      <c r="AP57" s="337">
        <f>SUM(AP17:AP18)</f>
        <v>0</v>
      </c>
      <c r="AQ57" s="107">
        <f t="shared" ref="AQ57:AU57" si="101">SUM(AQ17:AQ18)</f>
        <v>0</v>
      </c>
      <c r="AR57" s="107">
        <f t="shared" si="101"/>
        <v>0</v>
      </c>
      <c r="AS57" s="107">
        <f t="shared" si="101"/>
        <v>0</v>
      </c>
      <c r="AT57" s="107">
        <f t="shared" si="101"/>
        <v>0</v>
      </c>
      <c r="AU57" s="107">
        <f t="shared" si="101"/>
        <v>0</v>
      </c>
      <c r="AV57" s="106">
        <f t="shared" si="100"/>
        <v>0</v>
      </c>
      <c r="AW57" s="105">
        <f t="shared" si="100"/>
        <v>239</v>
      </c>
      <c r="AX57" s="107">
        <f t="shared" si="100"/>
        <v>316</v>
      </c>
      <c r="AY57" s="107">
        <f t="shared" si="100"/>
        <v>259</v>
      </c>
      <c r="AZ57" s="107">
        <f t="shared" si="100"/>
        <v>188</v>
      </c>
      <c r="BA57" s="338">
        <f t="shared" si="100"/>
        <v>228</v>
      </c>
      <c r="BB57" s="126">
        <f t="shared" si="100"/>
        <v>268</v>
      </c>
      <c r="BC57" s="105">
        <f t="shared" si="100"/>
        <v>0</v>
      </c>
      <c r="BD57" s="338">
        <f t="shared" si="100"/>
        <v>0</v>
      </c>
      <c r="BE57" s="340">
        <f t="shared" si="100"/>
        <v>0</v>
      </c>
      <c r="BF57" s="107">
        <f t="shared" ref="BF57" si="102">SUM(BF17:BF18)</f>
        <v>0</v>
      </c>
      <c r="BG57" s="107">
        <f>SUM(BG17:BG18)</f>
        <v>0</v>
      </c>
      <c r="BH57" s="338">
        <f t="shared" si="100"/>
        <v>0</v>
      </c>
      <c r="BI57" s="106">
        <f t="shared" si="100"/>
        <v>0</v>
      </c>
      <c r="BJ57" s="107">
        <f t="shared" si="100"/>
        <v>0</v>
      </c>
      <c r="BK57" s="107">
        <f>SUM(BK17:BK18)</f>
        <v>0</v>
      </c>
      <c r="BL57" s="338">
        <f>SUM(BL17:BL18)</f>
        <v>0</v>
      </c>
      <c r="BM57" s="339">
        <f>SUM(BM17:BM18)</f>
        <v>0</v>
      </c>
      <c r="BN57" s="107">
        <f>SUM(BN17:BN18)</f>
        <v>0</v>
      </c>
      <c r="BO57" s="336">
        <f t="shared" si="100"/>
        <v>0</v>
      </c>
      <c r="BP57" s="337">
        <f t="shared" si="100"/>
        <v>0</v>
      </c>
      <c r="BQ57" s="401">
        <f t="shared" si="100"/>
        <v>0</v>
      </c>
      <c r="BR57" s="338">
        <f t="shared" si="100"/>
        <v>0</v>
      </c>
      <c r="BS57" s="401">
        <f t="shared" si="100"/>
        <v>0</v>
      </c>
      <c r="BT57" s="106">
        <f t="shared" si="100"/>
        <v>0</v>
      </c>
      <c r="BU57" s="105">
        <f t="shared" si="100"/>
        <v>0</v>
      </c>
      <c r="BV57" s="107">
        <f>SUM(BV17:BV18)</f>
        <v>0</v>
      </c>
      <c r="BW57" s="107">
        <f>SUM(BW17:BW18)</f>
        <v>0</v>
      </c>
      <c r="BX57" s="338">
        <f t="shared" si="100"/>
        <v>0</v>
      </c>
      <c r="BY57" s="106">
        <f t="shared" si="100"/>
        <v>0</v>
      </c>
      <c r="BZ57" s="107">
        <f>SUM(BZ17:BZ18)</f>
        <v>0</v>
      </c>
      <c r="CA57" s="338">
        <f t="shared" si="100"/>
        <v>0</v>
      </c>
      <c r="CB57" s="107">
        <f t="shared" si="100"/>
        <v>0</v>
      </c>
      <c r="CC57" s="106">
        <f t="shared" si="100"/>
        <v>0</v>
      </c>
      <c r="CD57" s="105">
        <f t="shared" si="100"/>
        <v>0</v>
      </c>
      <c r="CE57" s="338">
        <f t="shared" ref="CE57" si="103">SUM(CE17:CE18)</f>
        <v>0</v>
      </c>
      <c r="CF57" s="107">
        <f t="shared" si="100"/>
        <v>0</v>
      </c>
      <c r="CG57" s="106">
        <f t="shared" si="100"/>
        <v>0</v>
      </c>
      <c r="CH57" s="336">
        <f t="shared" si="100"/>
        <v>0</v>
      </c>
      <c r="CI57" s="337">
        <f t="shared" si="100"/>
        <v>0</v>
      </c>
      <c r="CJ57" s="107">
        <f t="shared" si="100"/>
        <v>0</v>
      </c>
      <c r="CK57" s="107">
        <f t="shared" si="100"/>
        <v>0</v>
      </c>
      <c r="CL57" s="107">
        <f t="shared" si="100"/>
        <v>0</v>
      </c>
      <c r="CM57" s="338">
        <f t="shared" si="100"/>
        <v>0</v>
      </c>
      <c r="CN57" s="339">
        <f t="shared" si="100"/>
        <v>0</v>
      </c>
      <c r="CO57" s="337">
        <f t="shared" si="100"/>
        <v>0</v>
      </c>
      <c r="CP57" s="337">
        <f t="shared" si="100"/>
        <v>0</v>
      </c>
      <c r="CQ57" s="337">
        <f t="shared" si="100"/>
        <v>0</v>
      </c>
      <c r="CR57" s="126">
        <f t="shared" ref="CR57:DE57" si="104">SUM(CR17:CR18)</f>
        <v>0</v>
      </c>
      <c r="CS57" s="336">
        <f t="shared" si="104"/>
        <v>0</v>
      </c>
      <c r="CT57" s="107">
        <f t="shared" ref="CT57" si="105">SUM(CT17:CT18)</f>
        <v>0</v>
      </c>
      <c r="CU57" s="338">
        <f t="shared" si="104"/>
        <v>0</v>
      </c>
      <c r="CV57" s="106">
        <f t="shared" si="104"/>
        <v>0</v>
      </c>
      <c r="CW57" s="105">
        <f t="shared" si="104"/>
        <v>0</v>
      </c>
      <c r="CX57" s="107">
        <f t="shared" ref="CX57" si="106">SUM(CX17:CX18)</f>
        <v>0</v>
      </c>
      <c r="CY57" s="107">
        <f t="shared" si="104"/>
        <v>0</v>
      </c>
      <c r="CZ57" s="106">
        <f t="shared" si="104"/>
        <v>0</v>
      </c>
      <c r="DA57" s="246">
        <f t="shared" si="104"/>
        <v>0</v>
      </c>
      <c r="DB57" s="246">
        <f t="shared" si="104"/>
        <v>0</v>
      </c>
      <c r="DC57" s="246">
        <f t="shared" si="104"/>
        <v>0</v>
      </c>
      <c r="DD57" s="486">
        <f t="shared" si="104"/>
        <v>0</v>
      </c>
      <c r="DE57" s="247">
        <f t="shared" si="104"/>
        <v>0</v>
      </c>
      <c r="DF57" s="33"/>
    </row>
    <row r="58" spans="2:110" s="29" customFormat="1" ht="13" x14ac:dyDescent="0.3">
      <c r="B58" s="23" t="s">
        <v>29</v>
      </c>
      <c r="C58" s="338">
        <f>SUM(C19:C21)</f>
        <v>2624</v>
      </c>
      <c r="D58" s="338">
        <f>SUM(D19:D21)</f>
        <v>908</v>
      </c>
      <c r="E58" s="83">
        <f t="shared" si="50"/>
        <v>0.34603658536585363</v>
      </c>
      <c r="F58" s="105">
        <f>SUM(F19:F21)</f>
        <v>0</v>
      </c>
      <c r="G58" s="107">
        <f t="shared" ref="G58:CQ58" si="107">SUM(G19:G21)</f>
        <v>0</v>
      </c>
      <c r="H58" s="338">
        <f t="shared" si="107"/>
        <v>0</v>
      </c>
      <c r="I58" s="401">
        <f t="shared" si="107"/>
        <v>0</v>
      </c>
      <c r="J58" s="339">
        <f>SUM(J19:J21)</f>
        <v>0</v>
      </c>
      <c r="K58" s="126">
        <f t="shared" si="107"/>
        <v>0</v>
      </c>
      <c r="L58" s="107">
        <f>SUM(L19:L21)</f>
        <v>0</v>
      </c>
      <c r="M58" s="339">
        <f>SUM(M19:M21)</f>
        <v>0</v>
      </c>
      <c r="N58" s="107">
        <f t="shared" si="107"/>
        <v>0</v>
      </c>
      <c r="O58" s="337">
        <f t="shared" si="107"/>
        <v>0</v>
      </c>
      <c r="P58" s="337">
        <f t="shared" si="107"/>
        <v>0</v>
      </c>
      <c r="Q58" s="337">
        <f t="shared" si="107"/>
        <v>0</v>
      </c>
      <c r="R58" s="337">
        <f t="shared" si="107"/>
        <v>0</v>
      </c>
      <c r="S58" s="105">
        <f t="shared" si="107"/>
        <v>0</v>
      </c>
      <c r="T58" s="107">
        <f t="shared" si="107"/>
        <v>0</v>
      </c>
      <c r="U58" s="338">
        <f>SUM(U19:U21)</f>
        <v>0</v>
      </c>
      <c r="V58" s="126">
        <f t="shared" si="107"/>
        <v>0</v>
      </c>
      <c r="W58" s="105">
        <f t="shared" si="107"/>
        <v>0</v>
      </c>
      <c r="X58" s="107">
        <f t="shared" si="107"/>
        <v>0</v>
      </c>
      <c r="Y58" s="338">
        <f>SUM(Y19:Y21)</f>
        <v>0</v>
      </c>
      <c r="Z58" s="126">
        <f t="shared" si="107"/>
        <v>0</v>
      </c>
      <c r="AA58" s="107">
        <f t="shared" si="107"/>
        <v>0</v>
      </c>
      <c r="AB58" s="340">
        <f>SUM(AB19:AB21)</f>
        <v>0</v>
      </c>
      <c r="AC58" s="107">
        <f>SUM(AC19:AC21)</f>
        <v>0</v>
      </c>
      <c r="AD58" s="338">
        <f>SUM(AD19:AD21)</f>
        <v>0</v>
      </c>
      <c r="AE58" s="338">
        <f t="shared" si="107"/>
        <v>0</v>
      </c>
      <c r="AF58" s="126">
        <f t="shared" si="107"/>
        <v>0</v>
      </c>
      <c r="AG58" s="107">
        <f>SUM(AG19:AG21)</f>
        <v>0</v>
      </c>
      <c r="AH58" s="107">
        <f>SUM(AH19:AH21)</f>
        <v>0</v>
      </c>
      <c r="AI58" s="107">
        <f t="shared" si="107"/>
        <v>0</v>
      </c>
      <c r="AJ58" s="106">
        <f t="shared" si="107"/>
        <v>0</v>
      </c>
      <c r="AK58" s="107">
        <f>SUM(AK19:AK21)</f>
        <v>0</v>
      </c>
      <c r="AL58" s="107">
        <f>SUM(AL19:AL21)</f>
        <v>0</v>
      </c>
      <c r="AM58" s="106">
        <f t="shared" si="107"/>
        <v>0</v>
      </c>
      <c r="AN58" s="105">
        <f t="shared" si="107"/>
        <v>0</v>
      </c>
      <c r="AO58" s="340">
        <f>SUM(AO19:AO21)</f>
        <v>0</v>
      </c>
      <c r="AP58" s="337">
        <f>SUM(AP19:AP21)</f>
        <v>0</v>
      </c>
      <c r="AQ58" s="107">
        <f t="shared" ref="AQ58:AU58" si="108">SUM(AQ19:AQ21)</f>
        <v>0</v>
      </c>
      <c r="AR58" s="107">
        <f t="shared" si="108"/>
        <v>0</v>
      </c>
      <c r="AS58" s="107">
        <f t="shared" si="108"/>
        <v>0</v>
      </c>
      <c r="AT58" s="107">
        <f t="shared" si="108"/>
        <v>0</v>
      </c>
      <c r="AU58" s="107">
        <f t="shared" si="108"/>
        <v>0</v>
      </c>
      <c r="AV58" s="106">
        <f t="shared" si="107"/>
        <v>0</v>
      </c>
      <c r="AW58" s="105">
        <f t="shared" si="107"/>
        <v>0</v>
      </c>
      <c r="AX58" s="107">
        <f t="shared" si="107"/>
        <v>0</v>
      </c>
      <c r="AY58" s="107">
        <f t="shared" si="107"/>
        <v>0</v>
      </c>
      <c r="AZ58" s="107">
        <f t="shared" si="107"/>
        <v>0</v>
      </c>
      <c r="BA58" s="338">
        <f t="shared" si="107"/>
        <v>0</v>
      </c>
      <c r="BB58" s="126">
        <f t="shared" si="107"/>
        <v>0</v>
      </c>
      <c r="BC58" s="105">
        <f t="shared" si="107"/>
        <v>239</v>
      </c>
      <c r="BD58" s="338">
        <f t="shared" si="107"/>
        <v>546</v>
      </c>
      <c r="BE58" s="340">
        <f t="shared" si="107"/>
        <v>72</v>
      </c>
      <c r="BF58" s="107">
        <f t="shared" ref="BF58" si="109">SUM(BF19:BF21)</f>
        <v>223</v>
      </c>
      <c r="BG58" s="107">
        <f>SUM(BG19:BG21)</f>
        <v>632</v>
      </c>
      <c r="BH58" s="338">
        <f t="shared" si="107"/>
        <v>602</v>
      </c>
      <c r="BI58" s="106">
        <f t="shared" si="107"/>
        <v>617</v>
      </c>
      <c r="BJ58" s="107">
        <f t="shared" si="107"/>
        <v>0</v>
      </c>
      <c r="BK58" s="107">
        <f>SUM(BK19:BK21)</f>
        <v>0</v>
      </c>
      <c r="BL58" s="338">
        <f>SUM(BL19:BL21)</f>
        <v>0</v>
      </c>
      <c r="BM58" s="339">
        <f>SUM(BM19:BM21)</f>
        <v>0</v>
      </c>
      <c r="BN58" s="107">
        <f>SUM(BN19:BN21)</f>
        <v>0</v>
      </c>
      <c r="BO58" s="336">
        <f t="shared" si="107"/>
        <v>0</v>
      </c>
      <c r="BP58" s="337">
        <f t="shared" si="107"/>
        <v>0</v>
      </c>
      <c r="BQ58" s="401">
        <f t="shared" si="107"/>
        <v>0</v>
      </c>
      <c r="BR58" s="338">
        <f t="shared" si="107"/>
        <v>0</v>
      </c>
      <c r="BS58" s="401">
        <f t="shared" si="107"/>
        <v>0</v>
      </c>
      <c r="BT58" s="106">
        <f t="shared" si="107"/>
        <v>0</v>
      </c>
      <c r="BU58" s="105">
        <f t="shared" si="107"/>
        <v>0</v>
      </c>
      <c r="BV58" s="107">
        <f>SUM(BV19:BV21)</f>
        <v>0</v>
      </c>
      <c r="BW58" s="107">
        <f>SUM(BW19:BW21)</f>
        <v>0</v>
      </c>
      <c r="BX58" s="338">
        <f t="shared" si="107"/>
        <v>0</v>
      </c>
      <c r="BY58" s="106">
        <f t="shared" si="107"/>
        <v>0</v>
      </c>
      <c r="BZ58" s="107">
        <f>SUM(BZ19:BZ21)</f>
        <v>0</v>
      </c>
      <c r="CA58" s="338">
        <f t="shared" si="107"/>
        <v>0</v>
      </c>
      <c r="CB58" s="107">
        <f t="shared" si="107"/>
        <v>0</v>
      </c>
      <c r="CC58" s="106">
        <f t="shared" si="107"/>
        <v>0</v>
      </c>
      <c r="CD58" s="105">
        <f t="shared" si="107"/>
        <v>0</v>
      </c>
      <c r="CE58" s="338">
        <f t="shared" ref="CE58" si="110">SUM(CE19:CE21)</f>
        <v>0</v>
      </c>
      <c r="CF58" s="107">
        <f t="shared" si="107"/>
        <v>0</v>
      </c>
      <c r="CG58" s="106">
        <f t="shared" si="107"/>
        <v>0</v>
      </c>
      <c r="CH58" s="336">
        <f t="shared" si="107"/>
        <v>0</v>
      </c>
      <c r="CI58" s="337">
        <f t="shared" si="107"/>
        <v>0</v>
      </c>
      <c r="CJ58" s="107">
        <f t="shared" si="107"/>
        <v>0</v>
      </c>
      <c r="CK58" s="107">
        <f t="shared" si="107"/>
        <v>0</v>
      </c>
      <c r="CL58" s="107">
        <f t="shared" si="107"/>
        <v>0</v>
      </c>
      <c r="CM58" s="338">
        <f t="shared" si="107"/>
        <v>0</v>
      </c>
      <c r="CN58" s="339">
        <f t="shared" si="107"/>
        <v>0</v>
      </c>
      <c r="CO58" s="337">
        <f t="shared" si="107"/>
        <v>0</v>
      </c>
      <c r="CP58" s="337">
        <f t="shared" si="107"/>
        <v>0</v>
      </c>
      <c r="CQ58" s="337">
        <f t="shared" si="107"/>
        <v>0</v>
      </c>
      <c r="CR58" s="126">
        <f t="shared" ref="CR58:DE58" si="111">SUM(CR19:CR21)</f>
        <v>0</v>
      </c>
      <c r="CS58" s="336">
        <f t="shared" si="111"/>
        <v>0</v>
      </c>
      <c r="CT58" s="107">
        <f t="shared" ref="CT58" si="112">SUM(CT19:CT21)</f>
        <v>0</v>
      </c>
      <c r="CU58" s="338">
        <f t="shared" si="111"/>
        <v>0</v>
      </c>
      <c r="CV58" s="106">
        <f t="shared" si="111"/>
        <v>0</v>
      </c>
      <c r="CW58" s="105">
        <f t="shared" si="111"/>
        <v>0</v>
      </c>
      <c r="CX58" s="107">
        <f t="shared" ref="CX58" si="113">SUM(CX19:CX21)</f>
        <v>0</v>
      </c>
      <c r="CY58" s="107">
        <f t="shared" si="111"/>
        <v>0</v>
      </c>
      <c r="CZ58" s="106">
        <f t="shared" si="111"/>
        <v>0</v>
      </c>
      <c r="DA58" s="246">
        <f t="shared" si="111"/>
        <v>0</v>
      </c>
      <c r="DB58" s="246">
        <f t="shared" si="111"/>
        <v>0</v>
      </c>
      <c r="DC58" s="246">
        <f t="shared" si="111"/>
        <v>0</v>
      </c>
      <c r="DD58" s="486">
        <f t="shared" si="111"/>
        <v>0</v>
      </c>
      <c r="DE58" s="247">
        <f t="shared" si="111"/>
        <v>0</v>
      </c>
      <c r="DF58" s="33"/>
    </row>
    <row r="59" spans="2:110" s="29" customFormat="1" ht="13" x14ac:dyDescent="0.3">
      <c r="B59" s="23" t="s">
        <v>721</v>
      </c>
      <c r="C59" s="338">
        <f>SUM(C22:C23)</f>
        <v>2122</v>
      </c>
      <c r="D59" s="338">
        <f>SUM(D22:D23)</f>
        <v>323</v>
      </c>
      <c r="E59" s="83">
        <f t="shared" si="50"/>
        <v>0.15221489161168708</v>
      </c>
      <c r="F59" s="105">
        <f>SUM(F22:F23)</f>
        <v>0</v>
      </c>
      <c r="G59" s="107">
        <f t="shared" ref="G59:CQ59" si="114">SUM(G22:G23)</f>
        <v>0</v>
      </c>
      <c r="H59" s="338">
        <f t="shared" si="114"/>
        <v>0</v>
      </c>
      <c r="I59" s="401">
        <f t="shared" si="114"/>
        <v>0</v>
      </c>
      <c r="J59" s="339">
        <f>SUM(J22:J23)</f>
        <v>0</v>
      </c>
      <c r="K59" s="126">
        <f t="shared" si="114"/>
        <v>0</v>
      </c>
      <c r="L59" s="107">
        <f>SUM(L22:L23)</f>
        <v>0</v>
      </c>
      <c r="M59" s="339">
        <f>SUM(M22:M23)</f>
        <v>0</v>
      </c>
      <c r="N59" s="107">
        <f t="shared" si="114"/>
        <v>0</v>
      </c>
      <c r="O59" s="337">
        <f t="shared" si="114"/>
        <v>0</v>
      </c>
      <c r="P59" s="337">
        <f t="shared" si="114"/>
        <v>0</v>
      </c>
      <c r="Q59" s="337">
        <f t="shared" si="114"/>
        <v>0</v>
      </c>
      <c r="R59" s="337">
        <f t="shared" si="114"/>
        <v>0</v>
      </c>
      <c r="S59" s="105">
        <f t="shared" si="114"/>
        <v>0</v>
      </c>
      <c r="T59" s="107">
        <f t="shared" si="114"/>
        <v>0</v>
      </c>
      <c r="U59" s="338">
        <f>SUM(U22:U23)</f>
        <v>0</v>
      </c>
      <c r="V59" s="126">
        <f t="shared" si="114"/>
        <v>0</v>
      </c>
      <c r="W59" s="105">
        <f t="shared" si="114"/>
        <v>0</v>
      </c>
      <c r="X59" s="107">
        <f t="shared" si="114"/>
        <v>0</v>
      </c>
      <c r="Y59" s="338">
        <f>SUM(Y22:Y23)</f>
        <v>0</v>
      </c>
      <c r="Z59" s="126">
        <f t="shared" si="114"/>
        <v>0</v>
      </c>
      <c r="AA59" s="107">
        <f t="shared" si="114"/>
        <v>0</v>
      </c>
      <c r="AB59" s="340">
        <f>SUM(AB22:AB23)</f>
        <v>0</v>
      </c>
      <c r="AC59" s="107">
        <f>SUM(AC22:AC23)</f>
        <v>0</v>
      </c>
      <c r="AD59" s="338">
        <f>SUM(AD22:AD23)</f>
        <v>0</v>
      </c>
      <c r="AE59" s="338">
        <f t="shared" si="114"/>
        <v>0</v>
      </c>
      <c r="AF59" s="126">
        <f t="shared" si="114"/>
        <v>0</v>
      </c>
      <c r="AG59" s="107">
        <f>SUM(AG22:AG23)</f>
        <v>0</v>
      </c>
      <c r="AH59" s="107">
        <f>SUM(AH22:AH23)</f>
        <v>0</v>
      </c>
      <c r="AI59" s="107">
        <f t="shared" si="114"/>
        <v>0</v>
      </c>
      <c r="AJ59" s="106">
        <f t="shared" si="114"/>
        <v>0</v>
      </c>
      <c r="AK59" s="107">
        <f>SUM(AK22:AK23)</f>
        <v>0</v>
      </c>
      <c r="AL59" s="107">
        <f>SUM(AL22:AL23)</f>
        <v>0</v>
      </c>
      <c r="AM59" s="106">
        <f t="shared" si="114"/>
        <v>0</v>
      </c>
      <c r="AN59" s="105">
        <f t="shared" si="114"/>
        <v>0</v>
      </c>
      <c r="AO59" s="340">
        <f>SUM(AO22:AO23)</f>
        <v>0</v>
      </c>
      <c r="AP59" s="337">
        <f>SUM(AP22:AP23)</f>
        <v>0</v>
      </c>
      <c r="AQ59" s="107">
        <f t="shared" ref="AQ59:AU59" si="115">SUM(AQ22:AQ23)</f>
        <v>0</v>
      </c>
      <c r="AR59" s="107">
        <f t="shared" si="115"/>
        <v>0</v>
      </c>
      <c r="AS59" s="107">
        <f t="shared" si="115"/>
        <v>0</v>
      </c>
      <c r="AT59" s="107">
        <f t="shared" si="115"/>
        <v>0</v>
      </c>
      <c r="AU59" s="107">
        <f t="shared" si="115"/>
        <v>0</v>
      </c>
      <c r="AV59" s="106">
        <f t="shared" si="114"/>
        <v>0</v>
      </c>
      <c r="AW59" s="105">
        <f t="shared" si="114"/>
        <v>0</v>
      </c>
      <c r="AX59" s="107">
        <f t="shared" si="114"/>
        <v>0</v>
      </c>
      <c r="AY59" s="107">
        <f t="shared" si="114"/>
        <v>0</v>
      </c>
      <c r="AZ59" s="107">
        <f t="shared" si="114"/>
        <v>0</v>
      </c>
      <c r="BA59" s="338">
        <f t="shared" si="114"/>
        <v>0</v>
      </c>
      <c r="BB59" s="126">
        <f t="shared" si="114"/>
        <v>0</v>
      </c>
      <c r="BC59" s="105">
        <f t="shared" si="114"/>
        <v>0</v>
      </c>
      <c r="BD59" s="338">
        <f t="shared" si="114"/>
        <v>0</v>
      </c>
      <c r="BE59" s="340">
        <f t="shared" si="114"/>
        <v>0</v>
      </c>
      <c r="BF59" s="107">
        <f t="shared" ref="BF59" si="116">SUM(BF22:BF23)</f>
        <v>0</v>
      </c>
      <c r="BG59" s="107">
        <f>SUM(BG22:BG23)</f>
        <v>0</v>
      </c>
      <c r="BH59" s="338">
        <f t="shared" si="114"/>
        <v>0</v>
      </c>
      <c r="BI59" s="106">
        <f t="shared" si="114"/>
        <v>0</v>
      </c>
      <c r="BJ59" s="107">
        <f t="shared" si="114"/>
        <v>200</v>
      </c>
      <c r="BK59" s="107">
        <f>SUM(BK22:BK23)</f>
        <v>184</v>
      </c>
      <c r="BL59" s="338">
        <f>SUM(BL22:BL23)</f>
        <v>241</v>
      </c>
      <c r="BM59" s="339">
        <f>SUM(BM22:BM23)</f>
        <v>188</v>
      </c>
      <c r="BN59" s="107">
        <f>SUM(BN22:BN23)</f>
        <v>267</v>
      </c>
      <c r="BO59" s="336">
        <f t="shared" si="114"/>
        <v>0</v>
      </c>
      <c r="BP59" s="337">
        <f t="shared" si="114"/>
        <v>0</v>
      </c>
      <c r="BQ59" s="401">
        <f t="shared" si="114"/>
        <v>0</v>
      </c>
      <c r="BR59" s="338">
        <f t="shared" si="114"/>
        <v>0</v>
      </c>
      <c r="BS59" s="401">
        <f t="shared" si="114"/>
        <v>0</v>
      </c>
      <c r="BT59" s="106">
        <f t="shared" si="114"/>
        <v>0</v>
      </c>
      <c r="BU59" s="105">
        <f t="shared" si="114"/>
        <v>0</v>
      </c>
      <c r="BV59" s="107">
        <f>SUM(BV22:BV23)</f>
        <v>0</v>
      </c>
      <c r="BW59" s="107">
        <f>SUM(BW22:BW23)</f>
        <v>0</v>
      </c>
      <c r="BX59" s="338">
        <f t="shared" si="114"/>
        <v>0</v>
      </c>
      <c r="BY59" s="106">
        <f t="shared" si="114"/>
        <v>0</v>
      </c>
      <c r="BZ59" s="107">
        <f>SUM(BZ22:BZ23)</f>
        <v>0</v>
      </c>
      <c r="CA59" s="338">
        <f t="shared" si="114"/>
        <v>0</v>
      </c>
      <c r="CB59" s="107">
        <f t="shared" si="114"/>
        <v>0</v>
      </c>
      <c r="CC59" s="106">
        <f t="shared" si="114"/>
        <v>0</v>
      </c>
      <c r="CD59" s="105">
        <f t="shared" si="114"/>
        <v>0</v>
      </c>
      <c r="CE59" s="338">
        <f t="shared" ref="CE59" si="117">SUM(CE22:CE23)</f>
        <v>0</v>
      </c>
      <c r="CF59" s="107">
        <f t="shared" si="114"/>
        <v>0</v>
      </c>
      <c r="CG59" s="106">
        <f t="shared" si="114"/>
        <v>0</v>
      </c>
      <c r="CH59" s="336">
        <f t="shared" si="114"/>
        <v>0</v>
      </c>
      <c r="CI59" s="337">
        <f t="shared" si="114"/>
        <v>0</v>
      </c>
      <c r="CJ59" s="107">
        <f t="shared" si="114"/>
        <v>0</v>
      </c>
      <c r="CK59" s="107">
        <f t="shared" si="114"/>
        <v>0</v>
      </c>
      <c r="CL59" s="107">
        <f t="shared" si="114"/>
        <v>0</v>
      </c>
      <c r="CM59" s="338">
        <f t="shared" si="114"/>
        <v>0</v>
      </c>
      <c r="CN59" s="339">
        <f t="shared" si="114"/>
        <v>0</v>
      </c>
      <c r="CO59" s="337">
        <f t="shared" si="114"/>
        <v>0</v>
      </c>
      <c r="CP59" s="337">
        <f t="shared" si="114"/>
        <v>0</v>
      </c>
      <c r="CQ59" s="337">
        <f t="shared" si="114"/>
        <v>0</v>
      </c>
      <c r="CR59" s="126">
        <f t="shared" ref="CR59:DE59" si="118">SUM(CR22:CR23)</f>
        <v>0</v>
      </c>
      <c r="CS59" s="336">
        <f t="shared" si="118"/>
        <v>0</v>
      </c>
      <c r="CT59" s="107">
        <f t="shared" ref="CT59" si="119">SUM(CT22:CT23)</f>
        <v>0</v>
      </c>
      <c r="CU59" s="338">
        <f t="shared" si="118"/>
        <v>0</v>
      </c>
      <c r="CV59" s="106">
        <f t="shared" si="118"/>
        <v>0</v>
      </c>
      <c r="CW59" s="105">
        <f t="shared" si="118"/>
        <v>0</v>
      </c>
      <c r="CX59" s="107">
        <f t="shared" ref="CX59" si="120">SUM(CX22:CX23)</f>
        <v>0</v>
      </c>
      <c r="CY59" s="107">
        <f t="shared" si="118"/>
        <v>0</v>
      </c>
      <c r="CZ59" s="106">
        <f t="shared" si="118"/>
        <v>0</v>
      </c>
      <c r="DA59" s="246">
        <f t="shared" si="118"/>
        <v>0</v>
      </c>
      <c r="DB59" s="246">
        <f t="shared" si="118"/>
        <v>0</v>
      </c>
      <c r="DC59" s="246">
        <f t="shared" si="118"/>
        <v>0</v>
      </c>
      <c r="DD59" s="486">
        <f t="shared" si="118"/>
        <v>0</v>
      </c>
      <c r="DE59" s="247">
        <f t="shared" si="118"/>
        <v>0</v>
      </c>
      <c r="DF59" s="33"/>
    </row>
    <row r="60" spans="2:110" s="29" customFormat="1" ht="13" x14ac:dyDescent="0.3">
      <c r="B60" s="23" t="s">
        <v>722</v>
      </c>
      <c r="C60" s="338">
        <f>SUM(C24:C25)</f>
        <v>2172</v>
      </c>
      <c r="D60" s="338">
        <f>SUM(D24:D25)</f>
        <v>280</v>
      </c>
      <c r="E60" s="83">
        <f t="shared" si="50"/>
        <v>0.12891344383057091</v>
      </c>
      <c r="F60" s="105">
        <f>SUM(F24:F25)</f>
        <v>0</v>
      </c>
      <c r="G60" s="107">
        <f t="shared" ref="G60:CQ60" si="121">SUM(G24:G25)</f>
        <v>0</v>
      </c>
      <c r="H60" s="338">
        <f t="shared" si="121"/>
        <v>0</v>
      </c>
      <c r="I60" s="401">
        <f t="shared" si="121"/>
        <v>0</v>
      </c>
      <c r="J60" s="339">
        <f>SUM(J24:J25)</f>
        <v>0</v>
      </c>
      <c r="K60" s="126">
        <f t="shared" si="121"/>
        <v>0</v>
      </c>
      <c r="L60" s="107">
        <f>SUM(L24:L25)</f>
        <v>0</v>
      </c>
      <c r="M60" s="339">
        <f>SUM(M24:M25)</f>
        <v>0</v>
      </c>
      <c r="N60" s="107">
        <f t="shared" si="121"/>
        <v>0</v>
      </c>
      <c r="O60" s="337">
        <f t="shared" si="121"/>
        <v>0</v>
      </c>
      <c r="P60" s="337">
        <f t="shared" si="121"/>
        <v>0</v>
      </c>
      <c r="Q60" s="337">
        <f t="shared" si="121"/>
        <v>0</v>
      </c>
      <c r="R60" s="337">
        <f t="shared" si="121"/>
        <v>0</v>
      </c>
      <c r="S60" s="105">
        <f t="shared" si="121"/>
        <v>0</v>
      </c>
      <c r="T60" s="107">
        <f t="shared" si="121"/>
        <v>0</v>
      </c>
      <c r="U60" s="338">
        <f>SUM(U24:U25)</f>
        <v>0</v>
      </c>
      <c r="V60" s="126">
        <f t="shared" si="121"/>
        <v>0</v>
      </c>
      <c r="W60" s="105">
        <f t="shared" si="121"/>
        <v>0</v>
      </c>
      <c r="X60" s="107">
        <f t="shared" si="121"/>
        <v>0</v>
      </c>
      <c r="Y60" s="338">
        <f>SUM(Y24:Y25)</f>
        <v>0</v>
      </c>
      <c r="Z60" s="126">
        <f t="shared" si="121"/>
        <v>0</v>
      </c>
      <c r="AA60" s="107">
        <f t="shared" si="121"/>
        <v>0</v>
      </c>
      <c r="AB60" s="340">
        <f>SUM(AB24:AB25)</f>
        <v>0</v>
      </c>
      <c r="AC60" s="107">
        <f>SUM(AC24:AC25)</f>
        <v>0</v>
      </c>
      <c r="AD60" s="338">
        <f>SUM(AD24:AD25)</f>
        <v>0</v>
      </c>
      <c r="AE60" s="338">
        <f t="shared" si="121"/>
        <v>0</v>
      </c>
      <c r="AF60" s="126">
        <f t="shared" si="121"/>
        <v>0</v>
      </c>
      <c r="AG60" s="107">
        <f>SUM(AG24:AG25)</f>
        <v>0</v>
      </c>
      <c r="AH60" s="107">
        <f>SUM(AH24:AH25)</f>
        <v>0</v>
      </c>
      <c r="AI60" s="107">
        <f t="shared" si="121"/>
        <v>0</v>
      </c>
      <c r="AJ60" s="106">
        <f t="shared" si="121"/>
        <v>0</v>
      </c>
      <c r="AK60" s="107">
        <f>SUM(AK24:AK25)</f>
        <v>0</v>
      </c>
      <c r="AL60" s="107">
        <f>SUM(AL24:AL25)</f>
        <v>0</v>
      </c>
      <c r="AM60" s="106">
        <f t="shared" si="121"/>
        <v>0</v>
      </c>
      <c r="AN60" s="105">
        <f t="shared" si="121"/>
        <v>0</v>
      </c>
      <c r="AO60" s="340">
        <f>SUM(AO24:AO25)</f>
        <v>0</v>
      </c>
      <c r="AP60" s="337">
        <f>SUM(AP24:AP25)</f>
        <v>0</v>
      </c>
      <c r="AQ60" s="107">
        <f t="shared" ref="AQ60:AU60" si="122">SUM(AQ24:AQ25)</f>
        <v>0</v>
      </c>
      <c r="AR60" s="107">
        <f t="shared" si="122"/>
        <v>0</v>
      </c>
      <c r="AS60" s="107">
        <f t="shared" si="122"/>
        <v>0</v>
      </c>
      <c r="AT60" s="107">
        <f t="shared" si="122"/>
        <v>0</v>
      </c>
      <c r="AU60" s="107">
        <f t="shared" si="122"/>
        <v>0</v>
      </c>
      <c r="AV60" s="106">
        <f t="shared" si="121"/>
        <v>0</v>
      </c>
      <c r="AW60" s="105">
        <f t="shared" si="121"/>
        <v>0</v>
      </c>
      <c r="AX60" s="107">
        <f t="shared" si="121"/>
        <v>0</v>
      </c>
      <c r="AY60" s="107">
        <f t="shared" si="121"/>
        <v>0</v>
      </c>
      <c r="AZ60" s="107">
        <f t="shared" si="121"/>
        <v>0</v>
      </c>
      <c r="BA60" s="338">
        <f t="shared" si="121"/>
        <v>0</v>
      </c>
      <c r="BB60" s="126">
        <f t="shared" si="121"/>
        <v>0</v>
      </c>
      <c r="BC60" s="105">
        <f t="shared" si="121"/>
        <v>0</v>
      </c>
      <c r="BD60" s="338">
        <f t="shared" si="121"/>
        <v>0</v>
      </c>
      <c r="BE60" s="340">
        <f t="shared" si="121"/>
        <v>0</v>
      </c>
      <c r="BF60" s="107">
        <f t="shared" ref="BF60" si="123">SUM(BF24:BF25)</f>
        <v>0</v>
      </c>
      <c r="BG60" s="107">
        <f>SUM(BG24:BG25)</f>
        <v>0</v>
      </c>
      <c r="BH60" s="338">
        <f t="shared" si="121"/>
        <v>0</v>
      </c>
      <c r="BI60" s="106">
        <f t="shared" si="121"/>
        <v>0</v>
      </c>
      <c r="BJ60" s="107">
        <f t="shared" si="121"/>
        <v>0</v>
      </c>
      <c r="BK60" s="107">
        <f>SUM(BK24:BK25)</f>
        <v>0</v>
      </c>
      <c r="BL60" s="338">
        <f>SUM(BL24:BL25)</f>
        <v>0</v>
      </c>
      <c r="BM60" s="339">
        <f>SUM(BM24:BM25)</f>
        <v>0</v>
      </c>
      <c r="BN60" s="107">
        <f>SUM(BN24:BN25)</f>
        <v>0</v>
      </c>
      <c r="BO60" s="336">
        <f t="shared" si="121"/>
        <v>209</v>
      </c>
      <c r="BP60" s="337">
        <f t="shared" si="121"/>
        <v>190</v>
      </c>
      <c r="BQ60" s="401">
        <f t="shared" si="121"/>
        <v>173</v>
      </c>
      <c r="BR60" s="338">
        <f t="shared" si="121"/>
        <v>151</v>
      </c>
      <c r="BS60" s="401">
        <f t="shared" si="121"/>
        <v>167</v>
      </c>
      <c r="BT60" s="106">
        <f t="shared" si="121"/>
        <v>161</v>
      </c>
      <c r="BU60" s="105">
        <f t="shared" si="121"/>
        <v>0</v>
      </c>
      <c r="BV60" s="107">
        <f>SUM(BV24:BV25)</f>
        <v>0</v>
      </c>
      <c r="BW60" s="107">
        <f>SUM(BW24:BW25)</f>
        <v>0</v>
      </c>
      <c r="BX60" s="338">
        <f t="shared" si="121"/>
        <v>0</v>
      </c>
      <c r="BY60" s="106">
        <f t="shared" si="121"/>
        <v>0</v>
      </c>
      <c r="BZ60" s="107">
        <f>SUM(BZ24:BZ25)</f>
        <v>0</v>
      </c>
      <c r="CA60" s="338">
        <f t="shared" si="121"/>
        <v>0</v>
      </c>
      <c r="CB60" s="107">
        <f t="shared" si="121"/>
        <v>0</v>
      </c>
      <c r="CC60" s="106">
        <f t="shared" si="121"/>
        <v>0</v>
      </c>
      <c r="CD60" s="105">
        <f t="shared" si="121"/>
        <v>0</v>
      </c>
      <c r="CE60" s="338">
        <f t="shared" ref="CE60" si="124">SUM(CE24:CE25)</f>
        <v>0</v>
      </c>
      <c r="CF60" s="107">
        <f t="shared" si="121"/>
        <v>0</v>
      </c>
      <c r="CG60" s="106">
        <f t="shared" si="121"/>
        <v>0</v>
      </c>
      <c r="CH60" s="336">
        <f t="shared" si="121"/>
        <v>0</v>
      </c>
      <c r="CI60" s="337">
        <f t="shared" si="121"/>
        <v>0</v>
      </c>
      <c r="CJ60" s="107">
        <f t="shared" si="121"/>
        <v>0</v>
      </c>
      <c r="CK60" s="107">
        <f t="shared" si="121"/>
        <v>0</v>
      </c>
      <c r="CL60" s="107">
        <f t="shared" si="121"/>
        <v>0</v>
      </c>
      <c r="CM60" s="338">
        <f t="shared" si="121"/>
        <v>0</v>
      </c>
      <c r="CN60" s="339">
        <f t="shared" si="121"/>
        <v>0</v>
      </c>
      <c r="CO60" s="337">
        <f t="shared" si="121"/>
        <v>0</v>
      </c>
      <c r="CP60" s="337">
        <f t="shared" si="121"/>
        <v>0</v>
      </c>
      <c r="CQ60" s="337">
        <f t="shared" si="121"/>
        <v>0</v>
      </c>
      <c r="CR60" s="126">
        <f t="shared" ref="CR60:DE60" si="125">SUM(CR24:CR25)</f>
        <v>0</v>
      </c>
      <c r="CS60" s="336">
        <f t="shared" si="125"/>
        <v>0</v>
      </c>
      <c r="CT60" s="107">
        <f t="shared" ref="CT60" si="126">SUM(CT24:CT25)</f>
        <v>0</v>
      </c>
      <c r="CU60" s="338">
        <f t="shared" si="125"/>
        <v>0</v>
      </c>
      <c r="CV60" s="106">
        <f t="shared" si="125"/>
        <v>0</v>
      </c>
      <c r="CW60" s="105">
        <f t="shared" si="125"/>
        <v>0</v>
      </c>
      <c r="CX60" s="107">
        <f t="shared" ref="CX60" si="127">SUM(CX24:CX25)</f>
        <v>0</v>
      </c>
      <c r="CY60" s="107">
        <f t="shared" si="125"/>
        <v>0</v>
      </c>
      <c r="CZ60" s="106">
        <f t="shared" si="125"/>
        <v>0</v>
      </c>
      <c r="DA60" s="246">
        <f t="shared" si="125"/>
        <v>0</v>
      </c>
      <c r="DB60" s="246">
        <f t="shared" si="125"/>
        <v>0</v>
      </c>
      <c r="DC60" s="246">
        <f t="shared" si="125"/>
        <v>0</v>
      </c>
      <c r="DD60" s="486">
        <f t="shared" si="125"/>
        <v>0</v>
      </c>
      <c r="DE60" s="247">
        <f t="shared" si="125"/>
        <v>0</v>
      </c>
      <c r="DF60" s="33"/>
    </row>
    <row r="61" spans="2:110" s="29" customFormat="1" ht="13" x14ac:dyDescent="0.3">
      <c r="B61" s="23" t="s">
        <v>30</v>
      </c>
      <c r="C61" s="338">
        <f>SUM(C26:C27)</f>
        <v>2668</v>
      </c>
      <c r="D61" s="338">
        <f>SUM(D26:D27)</f>
        <v>1117</v>
      </c>
      <c r="E61" s="83">
        <f t="shared" si="50"/>
        <v>0.41866566716641679</v>
      </c>
      <c r="F61" s="105">
        <f>SUM(F26:F27)</f>
        <v>0</v>
      </c>
      <c r="G61" s="107">
        <f t="shared" ref="G61:CQ61" si="128">SUM(G26:G27)</f>
        <v>0</v>
      </c>
      <c r="H61" s="338">
        <f t="shared" si="128"/>
        <v>0</v>
      </c>
      <c r="I61" s="401">
        <f t="shared" si="128"/>
        <v>0</v>
      </c>
      <c r="J61" s="339">
        <f>SUM(J26:J27)</f>
        <v>0</v>
      </c>
      <c r="K61" s="126">
        <f t="shared" si="128"/>
        <v>0</v>
      </c>
      <c r="L61" s="107">
        <f>SUM(L26:L27)</f>
        <v>0</v>
      </c>
      <c r="M61" s="339">
        <f>SUM(M26:M27)</f>
        <v>0</v>
      </c>
      <c r="N61" s="107">
        <f t="shared" si="128"/>
        <v>0</v>
      </c>
      <c r="O61" s="337">
        <f t="shared" si="128"/>
        <v>0</v>
      </c>
      <c r="P61" s="337">
        <f t="shared" si="128"/>
        <v>0</v>
      </c>
      <c r="Q61" s="337">
        <f t="shared" si="128"/>
        <v>0</v>
      </c>
      <c r="R61" s="337">
        <f t="shared" si="128"/>
        <v>0</v>
      </c>
      <c r="S61" s="105">
        <f t="shared" si="128"/>
        <v>0</v>
      </c>
      <c r="T61" s="107">
        <f t="shared" si="128"/>
        <v>0</v>
      </c>
      <c r="U61" s="338">
        <f>SUM(U26:U27)</f>
        <v>0</v>
      </c>
      <c r="V61" s="126">
        <f t="shared" si="128"/>
        <v>0</v>
      </c>
      <c r="W61" s="105">
        <f t="shared" si="128"/>
        <v>0</v>
      </c>
      <c r="X61" s="107">
        <f t="shared" si="128"/>
        <v>0</v>
      </c>
      <c r="Y61" s="338">
        <f>SUM(Y26:Y27)</f>
        <v>0</v>
      </c>
      <c r="Z61" s="126">
        <f t="shared" si="128"/>
        <v>0</v>
      </c>
      <c r="AA61" s="107">
        <f t="shared" si="128"/>
        <v>0</v>
      </c>
      <c r="AB61" s="340">
        <f>SUM(AB26:AB27)</f>
        <v>0</v>
      </c>
      <c r="AC61" s="107">
        <f>SUM(AC26:AC27)</f>
        <v>0</v>
      </c>
      <c r="AD61" s="338">
        <f>SUM(AD26:AD27)</f>
        <v>0</v>
      </c>
      <c r="AE61" s="338">
        <f t="shared" si="128"/>
        <v>0</v>
      </c>
      <c r="AF61" s="126">
        <f t="shared" si="128"/>
        <v>0</v>
      </c>
      <c r="AG61" s="107">
        <f>SUM(AG26:AG27)</f>
        <v>0</v>
      </c>
      <c r="AH61" s="107">
        <f>SUM(AH26:AH27)</f>
        <v>0</v>
      </c>
      <c r="AI61" s="107">
        <f t="shared" si="128"/>
        <v>0</v>
      </c>
      <c r="AJ61" s="106">
        <f t="shared" si="128"/>
        <v>0</v>
      </c>
      <c r="AK61" s="107">
        <f>SUM(AK26:AK27)</f>
        <v>0</v>
      </c>
      <c r="AL61" s="107">
        <f>SUM(AL26:AL27)</f>
        <v>0</v>
      </c>
      <c r="AM61" s="106">
        <f t="shared" si="128"/>
        <v>0</v>
      </c>
      <c r="AN61" s="105">
        <f t="shared" si="128"/>
        <v>0</v>
      </c>
      <c r="AO61" s="340">
        <f>SUM(AO26:AO27)</f>
        <v>0</v>
      </c>
      <c r="AP61" s="337">
        <f>SUM(AP26:AP27)</f>
        <v>0</v>
      </c>
      <c r="AQ61" s="107">
        <f t="shared" ref="AQ61:AU61" si="129">SUM(AQ26:AQ27)</f>
        <v>0</v>
      </c>
      <c r="AR61" s="107">
        <f t="shared" si="129"/>
        <v>0</v>
      </c>
      <c r="AS61" s="107">
        <f t="shared" si="129"/>
        <v>0</v>
      </c>
      <c r="AT61" s="107">
        <f t="shared" si="129"/>
        <v>0</v>
      </c>
      <c r="AU61" s="107">
        <f t="shared" si="129"/>
        <v>0</v>
      </c>
      <c r="AV61" s="106">
        <f t="shared" si="128"/>
        <v>0</v>
      </c>
      <c r="AW61" s="105">
        <f t="shared" si="128"/>
        <v>0</v>
      </c>
      <c r="AX61" s="107">
        <f t="shared" si="128"/>
        <v>0</v>
      </c>
      <c r="AY61" s="107">
        <f t="shared" si="128"/>
        <v>0</v>
      </c>
      <c r="AZ61" s="107">
        <f t="shared" si="128"/>
        <v>0</v>
      </c>
      <c r="BA61" s="338">
        <f t="shared" si="128"/>
        <v>0</v>
      </c>
      <c r="BB61" s="126">
        <f t="shared" si="128"/>
        <v>0</v>
      </c>
      <c r="BC61" s="105">
        <f t="shared" si="128"/>
        <v>0</v>
      </c>
      <c r="BD61" s="338">
        <f t="shared" si="128"/>
        <v>0</v>
      </c>
      <c r="BE61" s="340">
        <f t="shared" si="128"/>
        <v>0</v>
      </c>
      <c r="BF61" s="107">
        <f t="shared" ref="BF61" si="130">SUM(BF26:BF27)</f>
        <v>0</v>
      </c>
      <c r="BG61" s="107">
        <f>SUM(BG26:BG27)</f>
        <v>0</v>
      </c>
      <c r="BH61" s="338">
        <f t="shared" si="128"/>
        <v>0</v>
      </c>
      <c r="BI61" s="106">
        <f t="shared" si="128"/>
        <v>0</v>
      </c>
      <c r="BJ61" s="107">
        <f t="shared" si="128"/>
        <v>0</v>
      </c>
      <c r="BK61" s="107">
        <f>SUM(BK26:BK27)</f>
        <v>0</v>
      </c>
      <c r="BL61" s="338">
        <f>SUM(BL26:BL27)</f>
        <v>0</v>
      </c>
      <c r="BM61" s="339">
        <f>SUM(BM26:BM27)</f>
        <v>0</v>
      </c>
      <c r="BN61" s="107">
        <f>SUM(BN26:BN27)</f>
        <v>0</v>
      </c>
      <c r="BO61" s="336">
        <f t="shared" si="128"/>
        <v>0</v>
      </c>
      <c r="BP61" s="337">
        <f t="shared" si="128"/>
        <v>0</v>
      </c>
      <c r="BQ61" s="401">
        <f t="shared" si="128"/>
        <v>0</v>
      </c>
      <c r="BR61" s="338">
        <f t="shared" si="128"/>
        <v>0</v>
      </c>
      <c r="BS61" s="401">
        <f t="shared" si="128"/>
        <v>0</v>
      </c>
      <c r="BT61" s="106">
        <f t="shared" si="128"/>
        <v>0</v>
      </c>
      <c r="BU61" s="105">
        <f t="shared" si="128"/>
        <v>510</v>
      </c>
      <c r="BV61" s="107">
        <f>SUM(BV26:BV27)</f>
        <v>645</v>
      </c>
      <c r="BW61" s="107">
        <f>SUM(BW26:BW27)</f>
        <v>592</v>
      </c>
      <c r="BX61" s="338">
        <f t="shared" si="128"/>
        <v>361</v>
      </c>
      <c r="BY61" s="106">
        <f t="shared" si="128"/>
        <v>853</v>
      </c>
      <c r="BZ61" s="107">
        <f>SUM(BZ26:BZ27)</f>
        <v>0</v>
      </c>
      <c r="CA61" s="338">
        <f t="shared" si="128"/>
        <v>0</v>
      </c>
      <c r="CB61" s="107">
        <f t="shared" si="128"/>
        <v>0</v>
      </c>
      <c r="CC61" s="106">
        <f t="shared" si="128"/>
        <v>0</v>
      </c>
      <c r="CD61" s="105">
        <f t="shared" si="128"/>
        <v>0</v>
      </c>
      <c r="CE61" s="338">
        <f t="shared" ref="CE61" si="131">SUM(CE26:CE27)</f>
        <v>0</v>
      </c>
      <c r="CF61" s="107">
        <f t="shared" si="128"/>
        <v>0</v>
      </c>
      <c r="CG61" s="106">
        <f t="shared" si="128"/>
        <v>0</v>
      </c>
      <c r="CH61" s="336">
        <f t="shared" si="128"/>
        <v>0</v>
      </c>
      <c r="CI61" s="337">
        <f t="shared" si="128"/>
        <v>0</v>
      </c>
      <c r="CJ61" s="107">
        <f t="shared" si="128"/>
        <v>0</v>
      </c>
      <c r="CK61" s="107">
        <f t="shared" si="128"/>
        <v>0</v>
      </c>
      <c r="CL61" s="107">
        <f t="shared" si="128"/>
        <v>0</v>
      </c>
      <c r="CM61" s="338">
        <f t="shared" si="128"/>
        <v>0</v>
      </c>
      <c r="CN61" s="339">
        <f t="shared" si="128"/>
        <v>0</v>
      </c>
      <c r="CO61" s="337">
        <f t="shared" si="128"/>
        <v>0</v>
      </c>
      <c r="CP61" s="337">
        <f t="shared" si="128"/>
        <v>0</v>
      </c>
      <c r="CQ61" s="337">
        <f t="shared" si="128"/>
        <v>0</v>
      </c>
      <c r="CR61" s="126">
        <f t="shared" ref="CR61:DE61" si="132">SUM(CR26:CR27)</f>
        <v>0</v>
      </c>
      <c r="CS61" s="336">
        <f t="shared" si="132"/>
        <v>0</v>
      </c>
      <c r="CT61" s="107">
        <f t="shared" ref="CT61" si="133">SUM(CT26:CT27)</f>
        <v>0</v>
      </c>
      <c r="CU61" s="338">
        <f t="shared" si="132"/>
        <v>0</v>
      </c>
      <c r="CV61" s="106">
        <f t="shared" si="132"/>
        <v>0</v>
      </c>
      <c r="CW61" s="105">
        <f t="shared" si="132"/>
        <v>0</v>
      </c>
      <c r="CX61" s="107">
        <f t="shared" ref="CX61" si="134">SUM(CX26:CX27)</f>
        <v>0</v>
      </c>
      <c r="CY61" s="107">
        <f t="shared" si="132"/>
        <v>0</v>
      </c>
      <c r="CZ61" s="106">
        <f t="shared" si="132"/>
        <v>0</v>
      </c>
      <c r="DA61" s="246">
        <f t="shared" si="132"/>
        <v>0</v>
      </c>
      <c r="DB61" s="246">
        <f t="shared" si="132"/>
        <v>0</v>
      </c>
      <c r="DC61" s="246">
        <f t="shared" si="132"/>
        <v>0</v>
      </c>
      <c r="DD61" s="486">
        <f t="shared" si="132"/>
        <v>0</v>
      </c>
      <c r="DE61" s="247">
        <f t="shared" si="132"/>
        <v>0</v>
      </c>
      <c r="DF61" s="33"/>
    </row>
    <row r="62" spans="2:110" s="29" customFormat="1" ht="13" x14ac:dyDescent="0.3">
      <c r="B62" s="23" t="s">
        <v>31</v>
      </c>
      <c r="C62" s="338">
        <f>SUM(C32:C33)</f>
        <v>2041</v>
      </c>
      <c r="D62" s="338">
        <f>SUM(D32:D33)</f>
        <v>607</v>
      </c>
      <c r="E62" s="83">
        <f t="shared" si="50"/>
        <v>0.29740323370896621</v>
      </c>
      <c r="F62" s="105">
        <f>SUM(F32:F33)</f>
        <v>0</v>
      </c>
      <c r="G62" s="107">
        <f t="shared" ref="G62:CQ62" si="135">SUM(G32:G33)</f>
        <v>0</v>
      </c>
      <c r="H62" s="338">
        <f t="shared" si="135"/>
        <v>0</v>
      </c>
      <c r="I62" s="401">
        <f t="shared" si="135"/>
        <v>0</v>
      </c>
      <c r="J62" s="339">
        <f>SUM(J32:J33)</f>
        <v>0</v>
      </c>
      <c r="K62" s="126">
        <f t="shared" si="135"/>
        <v>0</v>
      </c>
      <c r="L62" s="107">
        <f>SUM(L32:L33)</f>
        <v>0</v>
      </c>
      <c r="M62" s="339">
        <f>SUM(M32:M33)</f>
        <v>0</v>
      </c>
      <c r="N62" s="107">
        <f t="shared" si="135"/>
        <v>0</v>
      </c>
      <c r="O62" s="337">
        <f t="shared" si="135"/>
        <v>0</v>
      </c>
      <c r="P62" s="337">
        <f t="shared" si="135"/>
        <v>0</v>
      </c>
      <c r="Q62" s="337">
        <f t="shared" si="135"/>
        <v>0</v>
      </c>
      <c r="R62" s="337">
        <f t="shared" si="135"/>
        <v>0</v>
      </c>
      <c r="S62" s="105">
        <f t="shared" si="135"/>
        <v>0</v>
      </c>
      <c r="T62" s="107">
        <f t="shared" si="135"/>
        <v>0</v>
      </c>
      <c r="U62" s="338">
        <f>SUM(U32:U33)</f>
        <v>0</v>
      </c>
      <c r="V62" s="126">
        <f t="shared" si="135"/>
        <v>0</v>
      </c>
      <c r="W62" s="105">
        <f t="shared" si="135"/>
        <v>0</v>
      </c>
      <c r="X62" s="107">
        <f t="shared" si="135"/>
        <v>0</v>
      </c>
      <c r="Y62" s="338">
        <f>SUM(Y32:Y33)</f>
        <v>0</v>
      </c>
      <c r="Z62" s="126">
        <f t="shared" si="135"/>
        <v>0</v>
      </c>
      <c r="AA62" s="107">
        <f t="shared" si="135"/>
        <v>0</v>
      </c>
      <c r="AB62" s="340">
        <f>SUM(AB32:AB33)</f>
        <v>0</v>
      </c>
      <c r="AC62" s="107">
        <f>SUM(AC32:AC33)</f>
        <v>0</v>
      </c>
      <c r="AD62" s="338">
        <f>SUM(AD32:AD33)</f>
        <v>0</v>
      </c>
      <c r="AE62" s="338">
        <f t="shared" si="135"/>
        <v>0</v>
      </c>
      <c r="AF62" s="126">
        <f t="shared" si="135"/>
        <v>0</v>
      </c>
      <c r="AG62" s="107">
        <f>SUM(AG32:AG33)</f>
        <v>0</v>
      </c>
      <c r="AH62" s="107">
        <f>SUM(AH32:AH33)</f>
        <v>0</v>
      </c>
      <c r="AI62" s="107">
        <f t="shared" si="135"/>
        <v>0</v>
      </c>
      <c r="AJ62" s="106">
        <f t="shared" si="135"/>
        <v>0</v>
      </c>
      <c r="AK62" s="107">
        <f>SUM(AK32:AK33)</f>
        <v>0</v>
      </c>
      <c r="AL62" s="107">
        <f>SUM(AL32:AL33)</f>
        <v>0</v>
      </c>
      <c r="AM62" s="106">
        <f t="shared" si="135"/>
        <v>0</v>
      </c>
      <c r="AN62" s="105">
        <f t="shared" si="135"/>
        <v>0</v>
      </c>
      <c r="AO62" s="340">
        <f>SUM(AO32:AO33)</f>
        <v>0</v>
      </c>
      <c r="AP62" s="337">
        <f>SUM(AP32:AP33)</f>
        <v>0</v>
      </c>
      <c r="AQ62" s="107">
        <f t="shared" ref="AQ62:AU62" si="136">SUM(AQ32:AQ33)</f>
        <v>0</v>
      </c>
      <c r="AR62" s="107">
        <f t="shared" si="136"/>
        <v>0</v>
      </c>
      <c r="AS62" s="107">
        <f t="shared" si="136"/>
        <v>0</v>
      </c>
      <c r="AT62" s="107">
        <f t="shared" si="136"/>
        <v>0</v>
      </c>
      <c r="AU62" s="107">
        <f t="shared" si="136"/>
        <v>0</v>
      </c>
      <c r="AV62" s="106">
        <f t="shared" si="135"/>
        <v>0</v>
      </c>
      <c r="AW62" s="105">
        <f t="shared" si="135"/>
        <v>0</v>
      </c>
      <c r="AX62" s="107">
        <f t="shared" si="135"/>
        <v>0</v>
      </c>
      <c r="AY62" s="107">
        <f t="shared" si="135"/>
        <v>0</v>
      </c>
      <c r="AZ62" s="107">
        <f t="shared" si="135"/>
        <v>0</v>
      </c>
      <c r="BA62" s="338">
        <f t="shared" si="135"/>
        <v>0</v>
      </c>
      <c r="BB62" s="126">
        <f t="shared" si="135"/>
        <v>0</v>
      </c>
      <c r="BC62" s="105">
        <f t="shared" si="135"/>
        <v>0</v>
      </c>
      <c r="BD62" s="338">
        <f t="shared" si="135"/>
        <v>0</v>
      </c>
      <c r="BE62" s="340">
        <f t="shared" si="135"/>
        <v>0</v>
      </c>
      <c r="BF62" s="107">
        <f t="shared" ref="BF62" si="137">SUM(BF32:BF33)</f>
        <v>0</v>
      </c>
      <c r="BG62" s="107">
        <f>SUM(BG32:BG33)</f>
        <v>0</v>
      </c>
      <c r="BH62" s="338">
        <f t="shared" si="135"/>
        <v>0</v>
      </c>
      <c r="BI62" s="106">
        <f t="shared" si="135"/>
        <v>0</v>
      </c>
      <c r="BJ62" s="107">
        <f t="shared" si="135"/>
        <v>0</v>
      </c>
      <c r="BK62" s="107">
        <f>SUM(BK32:BK33)</f>
        <v>0</v>
      </c>
      <c r="BL62" s="338">
        <f>SUM(BL32:BL33)</f>
        <v>0</v>
      </c>
      <c r="BM62" s="339">
        <f>SUM(BM32:BM33)</f>
        <v>0</v>
      </c>
      <c r="BN62" s="107">
        <f>SUM(BN32:BN33)</f>
        <v>0</v>
      </c>
      <c r="BO62" s="336">
        <f t="shared" si="135"/>
        <v>0</v>
      </c>
      <c r="BP62" s="337">
        <f t="shared" si="135"/>
        <v>0</v>
      </c>
      <c r="BQ62" s="401">
        <f t="shared" si="135"/>
        <v>0</v>
      </c>
      <c r="BR62" s="338">
        <f t="shared" si="135"/>
        <v>0</v>
      </c>
      <c r="BS62" s="401">
        <f t="shared" si="135"/>
        <v>0</v>
      </c>
      <c r="BT62" s="106">
        <f t="shared" si="135"/>
        <v>0</v>
      </c>
      <c r="BU62" s="105">
        <f t="shared" si="135"/>
        <v>0</v>
      </c>
      <c r="BV62" s="107">
        <f>SUM(BV32:BV33)</f>
        <v>0</v>
      </c>
      <c r="BW62" s="107">
        <f>SUM(BW32:BW33)</f>
        <v>0</v>
      </c>
      <c r="BX62" s="338">
        <f t="shared" si="135"/>
        <v>0</v>
      </c>
      <c r="BY62" s="106">
        <f t="shared" si="135"/>
        <v>0</v>
      </c>
      <c r="BZ62" s="107">
        <f>SUM(BZ32:BZ33)</f>
        <v>275</v>
      </c>
      <c r="CA62" s="338">
        <f t="shared" si="135"/>
        <v>367</v>
      </c>
      <c r="CB62" s="107">
        <f t="shared" si="135"/>
        <v>336</v>
      </c>
      <c r="CC62" s="106">
        <f t="shared" si="135"/>
        <v>315</v>
      </c>
      <c r="CD62" s="105">
        <f t="shared" si="135"/>
        <v>0</v>
      </c>
      <c r="CE62" s="338">
        <f t="shared" ref="CE62" si="138">SUM(CE32:CE33)</f>
        <v>0</v>
      </c>
      <c r="CF62" s="107">
        <f t="shared" si="135"/>
        <v>0</v>
      </c>
      <c r="CG62" s="106">
        <f t="shared" si="135"/>
        <v>0</v>
      </c>
      <c r="CH62" s="336">
        <f t="shared" si="135"/>
        <v>0</v>
      </c>
      <c r="CI62" s="337">
        <f t="shared" si="135"/>
        <v>0</v>
      </c>
      <c r="CJ62" s="107">
        <f t="shared" si="135"/>
        <v>0</v>
      </c>
      <c r="CK62" s="107">
        <f t="shared" si="135"/>
        <v>0</v>
      </c>
      <c r="CL62" s="107">
        <f t="shared" si="135"/>
        <v>0</v>
      </c>
      <c r="CM62" s="338">
        <f t="shared" si="135"/>
        <v>0</v>
      </c>
      <c r="CN62" s="339">
        <f t="shared" si="135"/>
        <v>0</v>
      </c>
      <c r="CO62" s="337">
        <f t="shared" si="135"/>
        <v>0</v>
      </c>
      <c r="CP62" s="337">
        <f t="shared" si="135"/>
        <v>0</v>
      </c>
      <c r="CQ62" s="337">
        <f t="shared" si="135"/>
        <v>0</v>
      </c>
      <c r="CR62" s="126">
        <f t="shared" ref="CR62:DE62" si="139">SUM(CR32:CR33)</f>
        <v>0</v>
      </c>
      <c r="CS62" s="336">
        <f t="shared" si="139"/>
        <v>0</v>
      </c>
      <c r="CT62" s="107">
        <f t="shared" ref="CT62" si="140">SUM(CT32:CT33)</f>
        <v>0</v>
      </c>
      <c r="CU62" s="338">
        <f t="shared" si="139"/>
        <v>0</v>
      </c>
      <c r="CV62" s="106">
        <f t="shared" si="139"/>
        <v>0</v>
      </c>
      <c r="CW62" s="105">
        <f t="shared" si="139"/>
        <v>0</v>
      </c>
      <c r="CX62" s="107">
        <f t="shared" ref="CX62" si="141">SUM(CX32:CX33)</f>
        <v>0</v>
      </c>
      <c r="CY62" s="107">
        <f t="shared" si="139"/>
        <v>0</v>
      </c>
      <c r="CZ62" s="106">
        <f t="shared" si="139"/>
        <v>0</v>
      </c>
      <c r="DA62" s="246">
        <f t="shared" si="139"/>
        <v>0</v>
      </c>
      <c r="DB62" s="246">
        <f t="shared" si="139"/>
        <v>0</v>
      </c>
      <c r="DC62" s="246">
        <f t="shared" si="139"/>
        <v>0</v>
      </c>
      <c r="DD62" s="486">
        <f t="shared" si="139"/>
        <v>0</v>
      </c>
      <c r="DE62" s="247">
        <f t="shared" si="139"/>
        <v>0</v>
      </c>
      <c r="DF62" s="33"/>
    </row>
    <row r="63" spans="2:110" s="29" customFormat="1" ht="13" x14ac:dyDescent="0.3">
      <c r="B63" s="23" t="s">
        <v>15</v>
      </c>
      <c r="C63" s="338">
        <f>SUM(C31)</f>
        <v>759</v>
      </c>
      <c r="D63" s="338">
        <f>SUM(D31)</f>
        <v>256</v>
      </c>
      <c r="E63" s="83">
        <f t="shared" si="50"/>
        <v>0.33728590250329382</v>
      </c>
      <c r="F63" s="105">
        <f>SUM(F31)</f>
        <v>0</v>
      </c>
      <c r="G63" s="107">
        <f t="shared" ref="G63:CQ63" si="142">SUM(G31)</f>
        <v>0</v>
      </c>
      <c r="H63" s="338">
        <f t="shared" si="142"/>
        <v>0</v>
      </c>
      <c r="I63" s="401">
        <f t="shared" si="142"/>
        <v>0</v>
      </c>
      <c r="J63" s="339">
        <f>SUM(J31)</f>
        <v>0</v>
      </c>
      <c r="K63" s="126">
        <f t="shared" si="142"/>
        <v>0</v>
      </c>
      <c r="L63" s="107">
        <f>SUM(L31)</f>
        <v>0</v>
      </c>
      <c r="M63" s="339">
        <f>SUM(M31)</f>
        <v>0</v>
      </c>
      <c r="N63" s="107">
        <f t="shared" si="142"/>
        <v>0</v>
      </c>
      <c r="O63" s="337">
        <f t="shared" si="142"/>
        <v>0</v>
      </c>
      <c r="P63" s="337">
        <f t="shared" si="142"/>
        <v>0</v>
      </c>
      <c r="Q63" s="337">
        <f t="shared" si="142"/>
        <v>0</v>
      </c>
      <c r="R63" s="337">
        <f t="shared" si="142"/>
        <v>0</v>
      </c>
      <c r="S63" s="105">
        <f t="shared" si="142"/>
        <v>0</v>
      </c>
      <c r="T63" s="107">
        <f t="shared" si="142"/>
        <v>0</v>
      </c>
      <c r="U63" s="338">
        <f>SUM(U31)</f>
        <v>0</v>
      </c>
      <c r="V63" s="126">
        <f t="shared" si="142"/>
        <v>0</v>
      </c>
      <c r="W63" s="105">
        <f t="shared" si="142"/>
        <v>0</v>
      </c>
      <c r="X63" s="107">
        <f t="shared" si="142"/>
        <v>0</v>
      </c>
      <c r="Y63" s="338">
        <f>SUM(Y31)</f>
        <v>0</v>
      </c>
      <c r="Z63" s="126">
        <f t="shared" si="142"/>
        <v>0</v>
      </c>
      <c r="AA63" s="107">
        <f t="shared" si="142"/>
        <v>0</v>
      </c>
      <c r="AB63" s="340">
        <f>SUM(AB31)</f>
        <v>0</v>
      </c>
      <c r="AC63" s="107">
        <f>SUM(AC31)</f>
        <v>0</v>
      </c>
      <c r="AD63" s="338">
        <f>SUM(AD31)</f>
        <v>0</v>
      </c>
      <c r="AE63" s="338">
        <f t="shared" si="142"/>
        <v>0</v>
      </c>
      <c r="AF63" s="126">
        <f t="shared" si="142"/>
        <v>0</v>
      </c>
      <c r="AG63" s="107">
        <f>SUM(AG31)</f>
        <v>0</v>
      </c>
      <c r="AH63" s="107">
        <f>SUM(AH31)</f>
        <v>0</v>
      </c>
      <c r="AI63" s="107">
        <f t="shared" si="142"/>
        <v>0</v>
      </c>
      <c r="AJ63" s="106">
        <f t="shared" si="142"/>
        <v>0</v>
      </c>
      <c r="AK63" s="107">
        <f>SUM(AK31)</f>
        <v>0</v>
      </c>
      <c r="AL63" s="107">
        <f>SUM(AL31)</f>
        <v>0</v>
      </c>
      <c r="AM63" s="106">
        <f t="shared" si="142"/>
        <v>0</v>
      </c>
      <c r="AN63" s="105">
        <f t="shared" si="142"/>
        <v>0</v>
      </c>
      <c r="AO63" s="340">
        <f>SUM(AO31)</f>
        <v>0</v>
      </c>
      <c r="AP63" s="337">
        <f>SUM(AP31)</f>
        <v>0</v>
      </c>
      <c r="AQ63" s="107">
        <f t="shared" ref="AQ63:AU63" si="143">SUM(AQ31)</f>
        <v>0</v>
      </c>
      <c r="AR63" s="107">
        <f t="shared" si="143"/>
        <v>0</v>
      </c>
      <c r="AS63" s="107">
        <f t="shared" si="143"/>
        <v>0</v>
      </c>
      <c r="AT63" s="107">
        <f t="shared" si="143"/>
        <v>0</v>
      </c>
      <c r="AU63" s="107">
        <f t="shared" si="143"/>
        <v>0</v>
      </c>
      <c r="AV63" s="106">
        <f t="shared" si="142"/>
        <v>0</v>
      </c>
      <c r="AW63" s="105">
        <f t="shared" si="142"/>
        <v>0</v>
      </c>
      <c r="AX63" s="107">
        <f t="shared" si="142"/>
        <v>0</v>
      </c>
      <c r="AY63" s="107">
        <f t="shared" si="142"/>
        <v>0</v>
      </c>
      <c r="AZ63" s="107">
        <f t="shared" si="142"/>
        <v>0</v>
      </c>
      <c r="BA63" s="338">
        <f t="shared" si="142"/>
        <v>0</v>
      </c>
      <c r="BB63" s="126">
        <f t="shared" si="142"/>
        <v>0</v>
      </c>
      <c r="BC63" s="105">
        <f t="shared" si="142"/>
        <v>0</v>
      </c>
      <c r="BD63" s="338">
        <f t="shared" si="142"/>
        <v>0</v>
      </c>
      <c r="BE63" s="340">
        <f t="shared" si="142"/>
        <v>0</v>
      </c>
      <c r="BF63" s="107">
        <f t="shared" ref="BF63" si="144">SUM(BF31)</f>
        <v>0</v>
      </c>
      <c r="BG63" s="107">
        <f>SUM(BG31)</f>
        <v>0</v>
      </c>
      <c r="BH63" s="338">
        <f t="shared" si="142"/>
        <v>0</v>
      </c>
      <c r="BI63" s="106">
        <f t="shared" si="142"/>
        <v>0</v>
      </c>
      <c r="BJ63" s="107">
        <f t="shared" si="142"/>
        <v>0</v>
      </c>
      <c r="BK63" s="107">
        <f>SUM(BK31)</f>
        <v>0</v>
      </c>
      <c r="BL63" s="338">
        <f>SUM(BL31)</f>
        <v>0</v>
      </c>
      <c r="BM63" s="339">
        <f>SUM(BM31)</f>
        <v>0</v>
      </c>
      <c r="BN63" s="107">
        <f>SUM(BN31)</f>
        <v>0</v>
      </c>
      <c r="BO63" s="336">
        <f t="shared" si="142"/>
        <v>0</v>
      </c>
      <c r="BP63" s="337">
        <f t="shared" si="142"/>
        <v>0</v>
      </c>
      <c r="BQ63" s="401">
        <f t="shared" si="142"/>
        <v>0</v>
      </c>
      <c r="BR63" s="338">
        <f t="shared" si="142"/>
        <v>0</v>
      </c>
      <c r="BS63" s="401">
        <f t="shared" si="142"/>
        <v>0</v>
      </c>
      <c r="BT63" s="106">
        <f t="shared" si="142"/>
        <v>0</v>
      </c>
      <c r="BU63" s="105">
        <f t="shared" si="142"/>
        <v>0</v>
      </c>
      <c r="BV63" s="107">
        <f>SUM(BV31)</f>
        <v>0</v>
      </c>
      <c r="BW63" s="107">
        <f>SUM(BW31)</f>
        <v>0</v>
      </c>
      <c r="BX63" s="338">
        <f t="shared" si="142"/>
        <v>0</v>
      </c>
      <c r="BY63" s="106">
        <f t="shared" si="142"/>
        <v>0</v>
      </c>
      <c r="BZ63" s="107">
        <f>SUM(BZ31)</f>
        <v>0</v>
      </c>
      <c r="CA63" s="338">
        <f t="shared" si="142"/>
        <v>0</v>
      </c>
      <c r="CB63" s="107">
        <f t="shared" si="142"/>
        <v>0</v>
      </c>
      <c r="CC63" s="106">
        <f t="shared" si="142"/>
        <v>0</v>
      </c>
      <c r="CD63" s="105">
        <f t="shared" si="142"/>
        <v>134</v>
      </c>
      <c r="CE63" s="338">
        <f t="shared" ref="CE63" si="145">SUM(CE31)</f>
        <v>155</v>
      </c>
      <c r="CF63" s="107">
        <f t="shared" si="142"/>
        <v>155</v>
      </c>
      <c r="CG63" s="106">
        <f t="shared" si="142"/>
        <v>137</v>
      </c>
      <c r="CH63" s="336">
        <f t="shared" si="142"/>
        <v>0</v>
      </c>
      <c r="CI63" s="337">
        <f t="shared" si="142"/>
        <v>0</v>
      </c>
      <c r="CJ63" s="107">
        <f t="shared" si="142"/>
        <v>0</v>
      </c>
      <c r="CK63" s="107">
        <f t="shared" si="142"/>
        <v>0</v>
      </c>
      <c r="CL63" s="107">
        <f t="shared" si="142"/>
        <v>0</v>
      </c>
      <c r="CM63" s="338">
        <f t="shared" si="142"/>
        <v>0</v>
      </c>
      <c r="CN63" s="339">
        <f t="shared" si="142"/>
        <v>0</v>
      </c>
      <c r="CO63" s="337">
        <f t="shared" si="142"/>
        <v>0</v>
      </c>
      <c r="CP63" s="337">
        <f t="shared" si="142"/>
        <v>0</v>
      </c>
      <c r="CQ63" s="337">
        <f t="shared" si="142"/>
        <v>0</v>
      </c>
      <c r="CR63" s="126">
        <f t="shared" ref="CR63:DE63" si="146">SUM(CR31)</f>
        <v>0</v>
      </c>
      <c r="CS63" s="336">
        <f t="shared" si="146"/>
        <v>0</v>
      </c>
      <c r="CT63" s="107">
        <f t="shared" ref="CT63" si="147">SUM(CT31)</f>
        <v>0</v>
      </c>
      <c r="CU63" s="338">
        <f t="shared" si="146"/>
        <v>0</v>
      </c>
      <c r="CV63" s="106">
        <f t="shared" si="146"/>
        <v>0</v>
      </c>
      <c r="CW63" s="105">
        <f t="shared" si="146"/>
        <v>0</v>
      </c>
      <c r="CX63" s="107">
        <f t="shared" ref="CX63" si="148">SUM(CX31)</f>
        <v>0</v>
      </c>
      <c r="CY63" s="107">
        <f t="shared" si="146"/>
        <v>0</v>
      </c>
      <c r="CZ63" s="106">
        <f t="shared" si="146"/>
        <v>0</v>
      </c>
      <c r="DA63" s="246">
        <f t="shared" si="146"/>
        <v>0</v>
      </c>
      <c r="DB63" s="246">
        <f t="shared" si="146"/>
        <v>0</v>
      </c>
      <c r="DC63" s="246">
        <f t="shared" si="146"/>
        <v>0</v>
      </c>
      <c r="DD63" s="486">
        <f t="shared" si="146"/>
        <v>0</v>
      </c>
      <c r="DE63" s="247">
        <f t="shared" si="146"/>
        <v>0</v>
      </c>
      <c r="DF63" s="33"/>
    </row>
    <row r="64" spans="2:110" s="30" customFormat="1" ht="13" x14ac:dyDescent="0.3">
      <c r="B64" s="23" t="s">
        <v>744</v>
      </c>
      <c r="C64" s="338">
        <f>SUM(C34:C37)</f>
        <v>2975</v>
      </c>
      <c r="D64" s="338">
        <f>SUM(D34:D37)</f>
        <v>748</v>
      </c>
      <c r="E64" s="83">
        <f t="shared" si="50"/>
        <v>0.25142857142857145</v>
      </c>
      <c r="F64" s="105">
        <f>SUM(F34:F37)</f>
        <v>0</v>
      </c>
      <c r="G64" s="107">
        <f t="shared" ref="G64:CQ64" si="149">SUM(G34:G37)</f>
        <v>0</v>
      </c>
      <c r="H64" s="338">
        <f t="shared" si="149"/>
        <v>0</v>
      </c>
      <c r="I64" s="401">
        <f t="shared" si="149"/>
        <v>0</v>
      </c>
      <c r="J64" s="339">
        <f>SUM(J34:J37)</f>
        <v>0</v>
      </c>
      <c r="K64" s="126">
        <f t="shared" si="149"/>
        <v>0</v>
      </c>
      <c r="L64" s="107">
        <f>SUM(L34:L37)</f>
        <v>0</v>
      </c>
      <c r="M64" s="339">
        <f>SUM(M34:M37)</f>
        <v>0</v>
      </c>
      <c r="N64" s="107">
        <f t="shared" si="149"/>
        <v>0</v>
      </c>
      <c r="O64" s="337">
        <f t="shared" si="149"/>
        <v>0</v>
      </c>
      <c r="P64" s="337">
        <f t="shared" si="149"/>
        <v>0</v>
      </c>
      <c r="Q64" s="337">
        <f t="shared" si="149"/>
        <v>0</v>
      </c>
      <c r="R64" s="337">
        <f t="shared" si="149"/>
        <v>0</v>
      </c>
      <c r="S64" s="105">
        <f t="shared" si="149"/>
        <v>0</v>
      </c>
      <c r="T64" s="107">
        <f t="shared" si="149"/>
        <v>0</v>
      </c>
      <c r="U64" s="338">
        <f>SUM(U34:U37)</f>
        <v>0</v>
      </c>
      <c r="V64" s="126">
        <f t="shared" si="149"/>
        <v>0</v>
      </c>
      <c r="W64" s="105">
        <f t="shared" si="149"/>
        <v>0</v>
      </c>
      <c r="X64" s="107">
        <f t="shared" si="149"/>
        <v>0</v>
      </c>
      <c r="Y64" s="338">
        <f>SUM(Y34:Y37)</f>
        <v>0</v>
      </c>
      <c r="Z64" s="126">
        <f t="shared" si="149"/>
        <v>0</v>
      </c>
      <c r="AA64" s="107">
        <f t="shared" si="149"/>
        <v>0</v>
      </c>
      <c r="AB64" s="340">
        <f>SUM(AB34:AB37)</f>
        <v>0</v>
      </c>
      <c r="AC64" s="107">
        <f>SUM(AC34:AC37)</f>
        <v>0</v>
      </c>
      <c r="AD64" s="338">
        <f>SUM(AD34:AD37)</f>
        <v>0</v>
      </c>
      <c r="AE64" s="338">
        <f t="shared" si="149"/>
        <v>0</v>
      </c>
      <c r="AF64" s="126">
        <f t="shared" si="149"/>
        <v>0</v>
      </c>
      <c r="AG64" s="107">
        <f>SUM(AG34:AG37)</f>
        <v>0</v>
      </c>
      <c r="AH64" s="107">
        <f>SUM(AH34:AH37)</f>
        <v>0</v>
      </c>
      <c r="AI64" s="107">
        <f t="shared" si="149"/>
        <v>0</v>
      </c>
      <c r="AJ64" s="106">
        <f t="shared" si="149"/>
        <v>0</v>
      </c>
      <c r="AK64" s="107">
        <f>SUM(AK34:AK37)</f>
        <v>0</v>
      </c>
      <c r="AL64" s="107">
        <f>SUM(AL34:AL37)</f>
        <v>0</v>
      </c>
      <c r="AM64" s="106">
        <f t="shared" si="149"/>
        <v>0</v>
      </c>
      <c r="AN64" s="105">
        <f t="shared" si="149"/>
        <v>0</v>
      </c>
      <c r="AO64" s="340">
        <f>SUM(AO34:AO37)</f>
        <v>0</v>
      </c>
      <c r="AP64" s="337">
        <f>SUM(AP34:AP37)</f>
        <v>0</v>
      </c>
      <c r="AQ64" s="107">
        <f t="shared" ref="AQ64:AU64" si="150">SUM(AQ34:AQ37)</f>
        <v>0</v>
      </c>
      <c r="AR64" s="107">
        <f t="shared" si="150"/>
        <v>0</v>
      </c>
      <c r="AS64" s="107">
        <f t="shared" si="150"/>
        <v>0</v>
      </c>
      <c r="AT64" s="107">
        <f t="shared" si="150"/>
        <v>0</v>
      </c>
      <c r="AU64" s="107">
        <f t="shared" si="150"/>
        <v>0</v>
      </c>
      <c r="AV64" s="106">
        <f t="shared" si="149"/>
        <v>0</v>
      </c>
      <c r="AW64" s="105">
        <f t="shared" si="149"/>
        <v>0</v>
      </c>
      <c r="AX64" s="107">
        <f t="shared" si="149"/>
        <v>0</v>
      </c>
      <c r="AY64" s="107">
        <f t="shared" si="149"/>
        <v>0</v>
      </c>
      <c r="AZ64" s="107">
        <f t="shared" si="149"/>
        <v>0</v>
      </c>
      <c r="BA64" s="338">
        <f t="shared" si="149"/>
        <v>0</v>
      </c>
      <c r="BB64" s="126">
        <f t="shared" si="149"/>
        <v>0</v>
      </c>
      <c r="BC64" s="105">
        <f t="shared" si="149"/>
        <v>0</v>
      </c>
      <c r="BD64" s="338">
        <f t="shared" si="149"/>
        <v>0</v>
      </c>
      <c r="BE64" s="340">
        <f t="shared" si="149"/>
        <v>0</v>
      </c>
      <c r="BF64" s="107">
        <f t="shared" ref="BF64" si="151">SUM(BF34:BF37)</f>
        <v>0</v>
      </c>
      <c r="BG64" s="107">
        <f>SUM(BG34:BG37)</f>
        <v>0</v>
      </c>
      <c r="BH64" s="338">
        <f t="shared" si="149"/>
        <v>0</v>
      </c>
      <c r="BI64" s="106">
        <f t="shared" si="149"/>
        <v>0</v>
      </c>
      <c r="BJ64" s="107">
        <f t="shared" si="149"/>
        <v>0</v>
      </c>
      <c r="BK64" s="107">
        <f>SUM(BK34:BK37)</f>
        <v>0</v>
      </c>
      <c r="BL64" s="338">
        <f>SUM(BL34:BL37)</f>
        <v>0</v>
      </c>
      <c r="BM64" s="339">
        <f>SUM(BM34:BM37)</f>
        <v>0</v>
      </c>
      <c r="BN64" s="107">
        <f>SUM(BN34:BN37)</f>
        <v>0</v>
      </c>
      <c r="BO64" s="336">
        <f t="shared" si="149"/>
        <v>0</v>
      </c>
      <c r="BP64" s="337">
        <f t="shared" si="149"/>
        <v>0</v>
      </c>
      <c r="BQ64" s="401">
        <f t="shared" si="149"/>
        <v>0</v>
      </c>
      <c r="BR64" s="338">
        <f t="shared" si="149"/>
        <v>0</v>
      </c>
      <c r="BS64" s="401">
        <f t="shared" si="149"/>
        <v>0</v>
      </c>
      <c r="BT64" s="106">
        <f t="shared" si="149"/>
        <v>0</v>
      </c>
      <c r="BU64" s="105">
        <f t="shared" si="149"/>
        <v>0</v>
      </c>
      <c r="BV64" s="107">
        <f>SUM(BV34:BV37)</f>
        <v>0</v>
      </c>
      <c r="BW64" s="107">
        <f>SUM(BW34:BW37)</f>
        <v>0</v>
      </c>
      <c r="BX64" s="338">
        <f t="shared" si="149"/>
        <v>0</v>
      </c>
      <c r="BY64" s="106">
        <f t="shared" si="149"/>
        <v>0</v>
      </c>
      <c r="BZ64" s="107">
        <f>SUM(BZ34:BZ37)</f>
        <v>0</v>
      </c>
      <c r="CA64" s="338">
        <f t="shared" si="149"/>
        <v>0</v>
      </c>
      <c r="CB64" s="107">
        <f t="shared" si="149"/>
        <v>0</v>
      </c>
      <c r="CC64" s="106">
        <f t="shared" si="149"/>
        <v>0</v>
      </c>
      <c r="CD64" s="105">
        <f t="shared" si="149"/>
        <v>0</v>
      </c>
      <c r="CE64" s="338">
        <f t="shared" ref="CE64" si="152">SUM(CE34:CE37)</f>
        <v>0</v>
      </c>
      <c r="CF64" s="107">
        <f t="shared" si="149"/>
        <v>0</v>
      </c>
      <c r="CG64" s="106">
        <f t="shared" si="149"/>
        <v>0</v>
      </c>
      <c r="CH64" s="336">
        <f t="shared" si="149"/>
        <v>547</v>
      </c>
      <c r="CI64" s="337">
        <f t="shared" si="149"/>
        <v>519</v>
      </c>
      <c r="CJ64" s="107">
        <f t="shared" si="149"/>
        <v>458</v>
      </c>
      <c r="CK64" s="107">
        <f t="shared" si="149"/>
        <v>333</v>
      </c>
      <c r="CL64" s="107">
        <f t="shared" si="149"/>
        <v>454</v>
      </c>
      <c r="CM64" s="338">
        <f t="shared" si="149"/>
        <v>236</v>
      </c>
      <c r="CN64" s="339">
        <f t="shared" si="149"/>
        <v>222</v>
      </c>
      <c r="CO64" s="337">
        <f t="shared" si="149"/>
        <v>115</v>
      </c>
      <c r="CP64" s="337">
        <f t="shared" si="149"/>
        <v>140</v>
      </c>
      <c r="CQ64" s="337">
        <f t="shared" si="149"/>
        <v>145</v>
      </c>
      <c r="CR64" s="126">
        <f t="shared" ref="CR64:DE64" si="153">SUM(CR34:CR37)</f>
        <v>130</v>
      </c>
      <c r="CS64" s="336">
        <f t="shared" si="153"/>
        <v>0</v>
      </c>
      <c r="CT64" s="107">
        <f t="shared" ref="CT64" si="154">SUM(CT34:CT37)</f>
        <v>0</v>
      </c>
      <c r="CU64" s="338">
        <f t="shared" si="153"/>
        <v>0</v>
      </c>
      <c r="CV64" s="106">
        <f t="shared" si="153"/>
        <v>0</v>
      </c>
      <c r="CW64" s="105">
        <f t="shared" si="153"/>
        <v>0</v>
      </c>
      <c r="CX64" s="107">
        <f t="shared" ref="CX64" si="155">SUM(CX34:CX37)</f>
        <v>0</v>
      </c>
      <c r="CY64" s="107">
        <f t="shared" si="153"/>
        <v>0</v>
      </c>
      <c r="CZ64" s="106">
        <f t="shared" si="153"/>
        <v>0</v>
      </c>
      <c r="DA64" s="246">
        <f t="shared" si="153"/>
        <v>0</v>
      </c>
      <c r="DB64" s="246">
        <f t="shared" si="153"/>
        <v>0</v>
      </c>
      <c r="DC64" s="246">
        <f t="shared" si="153"/>
        <v>0</v>
      </c>
      <c r="DD64" s="486">
        <f t="shared" si="153"/>
        <v>0</v>
      </c>
      <c r="DE64" s="247">
        <f t="shared" si="153"/>
        <v>0</v>
      </c>
      <c r="DF64" s="33"/>
    </row>
    <row r="65" spans="1:110" s="30" customFormat="1" ht="13" x14ac:dyDescent="0.3">
      <c r="B65" s="23" t="s">
        <v>745</v>
      </c>
      <c r="C65" s="338">
        <f>SUM(C38:C40)</f>
        <v>3742</v>
      </c>
      <c r="D65" s="338">
        <f>SUM(D38:D40)</f>
        <v>751</v>
      </c>
      <c r="E65" s="83">
        <f t="shared" si="50"/>
        <v>0.20069481560662747</v>
      </c>
      <c r="F65" s="105">
        <f>SUM(F38:F40)</f>
        <v>0</v>
      </c>
      <c r="G65" s="107">
        <f t="shared" ref="G65:CQ65" si="156">SUM(G38:G40)</f>
        <v>0</v>
      </c>
      <c r="H65" s="338">
        <f t="shared" si="156"/>
        <v>0</v>
      </c>
      <c r="I65" s="401">
        <f t="shared" si="156"/>
        <v>0</v>
      </c>
      <c r="J65" s="339">
        <f>SUM(J38:J40)</f>
        <v>0</v>
      </c>
      <c r="K65" s="126">
        <f t="shared" si="156"/>
        <v>0</v>
      </c>
      <c r="L65" s="107">
        <f>SUM(L38:L40)</f>
        <v>0</v>
      </c>
      <c r="M65" s="339">
        <f>SUM(M38:M40)</f>
        <v>0</v>
      </c>
      <c r="N65" s="107">
        <f t="shared" si="156"/>
        <v>0</v>
      </c>
      <c r="O65" s="337">
        <f t="shared" si="156"/>
        <v>0</v>
      </c>
      <c r="P65" s="337">
        <f t="shared" si="156"/>
        <v>0</v>
      </c>
      <c r="Q65" s="337">
        <f t="shared" si="156"/>
        <v>0</v>
      </c>
      <c r="R65" s="337">
        <f t="shared" si="156"/>
        <v>0</v>
      </c>
      <c r="S65" s="105">
        <f t="shared" si="156"/>
        <v>0</v>
      </c>
      <c r="T65" s="107">
        <f t="shared" si="156"/>
        <v>0</v>
      </c>
      <c r="U65" s="338">
        <f>SUM(U38:U40)</f>
        <v>0</v>
      </c>
      <c r="V65" s="126">
        <f t="shared" si="156"/>
        <v>0</v>
      </c>
      <c r="W65" s="105">
        <f t="shared" si="156"/>
        <v>0</v>
      </c>
      <c r="X65" s="107">
        <f t="shared" si="156"/>
        <v>0</v>
      </c>
      <c r="Y65" s="338">
        <f>SUM(Y38:Y40)</f>
        <v>0</v>
      </c>
      <c r="Z65" s="126">
        <f t="shared" si="156"/>
        <v>0</v>
      </c>
      <c r="AA65" s="107">
        <f t="shared" si="156"/>
        <v>0</v>
      </c>
      <c r="AB65" s="340">
        <f>SUM(AB38:AB40)</f>
        <v>0</v>
      </c>
      <c r="AC65" s="107">
        <f>SUM(AC38:AC40)</f>
        <v>0</v>
      </c>
      <c r="AD65" s="338">
        <f>SUM(AD38:AD40)</f>
        <v>0</v>
      </c>
      <c r="AE65" s="338">
        <f t="shared" si="156"/>
        <v>0</v>
      </c>
      <c r="AF65" s="126">
        <f t="shared" si="156"/>
        <v>0</v>
      </c>
      <c r="AG65" s="107">
        <f>SUM(AG38:AG40)</f>
        <v>0</v>
      </c>
      <c r="AH65" s="107">
        <f>SUM(AH38:AH40)</f>
        <v>0</v>
      </c>
      <c r="AI65" s="107">
        <f t="shared" si="156"/>
        <v>0</v>
      </c>
      <c r="AJ65" s="106">
        <f t="shared" si="156"/>
        <v>0</v>
      </c>
      <c r="AK65" s="107">
        <f>SUM(AK38:AK40)</f>
        <v>0</v>
      </c>
      <c r="AL65" s="107">
        <f>SUM(AL38:AL40)</f>
        <v>0</v>
      </c>
      <c r="AM65" s="106">
        <f t="shared" si="156"/>
        <v>0</v>
      </c>
      <c r="AN65" s="105">
        <f t="shared" si="156"/>
        <v>0</v>
      </c>
      <c r="AO65" s="340">
        <f>SUM(AO38:AO40)</f>
        <v>0</v>
      </c>
      <c r="AP65" s="337">
        <f>SUM(AP38:AP40)</f>
        <v>0</v>
      </c>
      <c r="AQ65" s="107">
        <f t="shared" ref="AQ65:AU65" si="157">SUM(AQ38:AQ40)</f>
        <v>0</v>
      </c>
      <c r="AR65" s="107">
        <f t="shared" si="157"/>
        <v>0</v>
      </c>
      <c r="AS65" s="107">
        <f t="shared" si="157"/>
        <v>0</v>
      </c>
      <c r="AT65" s="107">
        <f t="shared" si="157"/>
        <v>0</v>
      </c>
      <c r="AU65" s="107">
        <f t="shared" si="157"/>
        <v>0</v>
      </c>
      <c r="AV65" s="106">
        <f t="shared" si="156"/>
        <v>0</v>
      </c>
      <c r="AW65" s="105">
        <f t="shared" si="156"/>
        <v>0</v>
      </c>
      <c r="AX65" s="107">
        <f t="shared" si="156"/>
        <v>0</v>
      </c>
      <c r="AY65" s="107">
        <f t="shared" si="156"/>
        <v>0</v>
      </c>
      <c r="AZ65" s="107">
        <f t="shared" si="156"/>
        <v>0</v>
      </c>
      <c r="BA65" s="338">
        <f t="shared" si="156"/>
        <v>0</v>
      </c>
      <c r="BB65" s="126">
        <f t="shared" si="156"/>
        <v>0</v>
      </c>
      <c r="BC65" s="105">
        <f t="shared" si="156"/>
        <v>0</v>
      </c>
      <c r="BD65" s="338">
        <f t="shared" si="156"/>
        <v>0</v>
      </c>
      <c r="BE65" s="340">
        <f t="shared" si="156"/>
        <v>0</v>
      </c>
      <c r="BF65" s="107">
        <f t="shared" ref="BF65" si="158">SUM(BF38:BF40)</f>
        <v>0</v>
      </c>
      <c r="BG65" s="107">
        <f>SUM(BG38:BG40)</f>
        <v>0</v>
      </c>
      <c r="BH65" s="338">
        <f t="shared" si="156"/>
        <v>0</v>
      </c>
      <c r="BI65" s="106">
        <f t="shared" si="156"/>
        <v>0</v>
      </c>
      <c r="BJ65" s="107">
        <f t="shared" si="156"/>
        <v>0</v>
      </c>
      <c r="BK65" s="107">
        <f>SUM(BK38:BK40)</f>
        <v>0</v>
      </c>
      <c r="BL65" s="338">
        <f>SUM(BL38:BL40)</f>
        <v>0</v>
      </c>
      <c r="BM65" s="339">
        <f>SUM(BM38:BM40)</f>
        <v>0</v>
      </c>
      <c r="BN65" s="107">
        <f>SUM(BN38:BN40)</f>
        <v>0</v>
      </c>
      <c r="BO65" s="336">
        <f t="shared" si="156"/>
        <v>0</v>
      </c>
      <c r="BP65" s="337">
        <f t="shared" si="156"/>
        <v>0</v>
      </c>
      <c r="BQ65" s="401">
        <f t="shared" si="156"/>
        <v>0</v>
      </c>
      <c r="BR65" s="338">
        <f t="shared" si="156"/>
        <v>0</v>
      </c>
      <c r="BS65" s="401">
        <f t="shared" si="156"/>
        <v>0</v>
      </c>
      <c r="BT65" s="106">
        <f t="shared" si="156"/>
        <v>0</v>
      </c>
      <c r="BU65" s="105">
        <f t="shared" si="156"/>
        <v>0</v>
      </c>
      <c r="BV65" s="107">
        <f>SUM(BV38:BV40)</f>
        <v>0</v>
      </c>
      <c r="BW65" s="107">
        <f>SUM(BW38:BW40)</f>
        <v>0</v>
      </c>
      <c r="BX65" s="338">
        <f t="shared" si="156"/>
        <v>0</v>
      </c>
      <c r="BY65" s="106">
        <f t="shared" si="156"/>
        <v>0</v>
      </c>
      <c r="BZ65" s="107">
        <f>SUM(BZ38:BZ40)</f>
        <v>0</v>
      </c>
      <c r="CA65" s="338">
        <f t="shared" si="156"/>
        <v>0</v>
      </c>
      <c r="CB65" s="107">
        <f t="shared" si="156"/>
        <v>0</v>
      </c>
      <c r="CC65" s="106">
        <f t="shared" si="156"/>
        <v>0</v>
      </c>
      <c r="CD65" s="105">
        <f t="shared" si="156"/>
        <v>0</v>
      </c>
      <c r="CE65" s="338">
        <f t="shared" ref="CE65" si="159">SUM(CE38:CE40)</f>
        <v>0</v>
      </c>
      <c r="CF65" s="107">
        <f t="shared" si="156"/>
        <v>0</v>
      </c>
      <c r="CG65" s="106">
        <f t="shared" si="156"/>
        <v>0</v>
      </c>
      <c r="CH65" s="336">
        <f t="shared" si="156"/>
        <v>0</v>
      </c>
      <c r="CI65" s="337">
        <f t="shared" si="156"/>
        <v>0</v>
      </c>
      <c r="CJ65" s="107">
        <f t="shared" si="156"/>
        <v>0</v>
      </c>
      <c r="CK65" s="107">
        <f t="shared" si="156"/>
        <v>0</v>
      </c>
      <c r="CL65" s="107">
        <f t="shared" si="156"/>
        <v>0</v>
      </c>
      <c r="CM65" s="338">
        <f t="shared" si="156"/>
        <v>0</v>
      </c>
      <c r="CN65" s="339">
        <f t="shared" si="156"/>
        <v>0</v>
      </c>
      <c r="CO65" s="337">
        <f t="shared" si="156"/>
        <v>0</v>
      </c>
      <c r="CP65" s="337">
        <f t="shared" si="156"/>
        <v>0</v>
      </c>
      <c r="CQ65" s="337">
        <f t="shared" si="156"/>
        <v>0</v>
      </c>
      <c r="CR65" s="126">
        <f t="shared" ref="CR65:DE65" si="160">SUM(CR38:CR40)</f>
        <v>0</v>
      </c>
      <c r="CS65" s="336">
        <f t="shared" si="160"/>
        <v>646</v>
      </c>
      <c r="CT65" s="107">
        <f t="shared" ref="CT65" si="161">SUM(CT38:CT40)</f>
        <v>510</v>
      </c>
      <c r="CU65" s="338">
        <f t="shared" si="160"/>
        <v>558</v>
      </c>
      <c r="CV65" s="106">
        <f t="shared" si="160"/>
        <v>540</v>
      </c>
      <c r="CW65" s="105">
        <f t="shared" si="160"/>
        <v>0</v>
      </c>
      <c r="CX65" s="107">
        <f t="shared" ref="CX65" si="162">SUM(CX38:CX40)</f>
        <v>0</v>
      </c>
      <c r="CY65" s="107">
        <f t="shared" si="160"/>
        <v>0</v>
      </c>
      <c r="CZ65" s="106">
        <f t="shared" si="160"/>
        <v>0</v>
      </c>
      <c r="DA65" s="246">
        <f t="shared" si="160"/>
        <v>0</v>
      </c>
      <c r="DB65" s="246">
        <f t="shared" si="160"/>
        <v>0</v>
      </c>
      <c r="DC65" s="246">
        <f t="shared" si="160"/>
        <v>0</v>
      </c>
      <c r="DD65" s="486">
        <f t="shared" si="160"/>
        <v>0</v>
      </c>
      <c r="DE65" s="247">
        <f t="shared" si="160"/>
        <v>0</v>
      </c>
      <c r="DF65" s="33"/>
    </row>
    <row r="66" spans="1:110" s="29" customFormat="1" ht="13" x14ac:dyDescent="0.3">
      <c r="B66" s="23" t="s">
        <v>32</v>
      </c>
      <c r="C66" s="338">
        <f>SUM(C41:C42)</f>
        <v>1852</v>
      </c>
      <c r="D66" s="338">
        <f>SUM(D41:D42)</f>
        <v>756</v>
      </c>
      <c r="E66" s="83">
        <f t="shared" si="50"/>
        <v>0.40820734341252701</v>
      </c>
      <c r="F66" s="105">
        <f>SUM(F41:F42)</f>
        <v>0</v>
      </c>
      <c r="G66" s="107">
        <f t="shared" ref="G66:CQ66" si="163">SUM(G41:G42)</f>
        <v>0</v>
      </c>
      <c r="H66" s="338">
        <f t="shared" si="163"/>
        <v>0</v>
      </c>
      <c r="I66" s="401">
        <f t="shared" si="163"/>
        <v>0</v>
      </c>
      <c r="J66" s="339">
        <f>SUM(J41:J42)</f>
        <v>0</v>
      </c>
      <c r="K66" s="126">
        <f t="shared" si="163"/>
        <v>0</v>
      </c>
      <c r="L66" s="107">
        <f>SUM(L41:L42)</f>
        <v>0</v>
      </c>
      <c r="M66" s="339">
        <f>SUM(M41:M42)</f>
        <v>0</v>
      </c>
      <c r="N66" s="107">
        <f t="shared" si="163"/>
        <v>0</v>
      </c>
      <c r="O66" s="337">
        <f t="shared" si="163"/>
        <v>0</v>
      </c>
      <c r="P66" s="337">
        <f t="shared" si="163"/>
        <v>0</v>
      </c>
      <c r="Q66" s="337">
        <f t="shared" si="163"/>
        <v>0</v>
      </c>
      <c r="R66" s="337">
        <f t="shared" si="163"/>
        <v>0</v>
      </c>
      <c r="S66" s="105">
        <f t="shared" si="163"/>
        <v>0</v>
      </c>
      <c r="T66" s="107">
        <f t="shared" si="163"/>
        <v>0</v>
      </c>
      <c r="U66" s="338">
        <f>SUM(U41:U42)</f>
        <v>0</v>
      </c>
      <c r="V66" s="126">
        <f t="shared" si="163"/>
        <v>0</v>
      </c>
      <c r="W66" s="105">
        <f t="shared" si="163"/>
        <v>0</v>
      </c>
      <c r="X66" s="107">
        <f t="shared" si="163"/>
        <v>0</v>
      </c>
      <c r="Y66" s="338">
        <f>SUM(Y41:Y42)</f>
        <v>0</v>
      </c>
      <c r="Z66" s="126">
        <f t="shared" si="163"/>
        <v>0</v>
      </c>
      <c r="AA66" s="107">
        <f t="shared" si="163"/>
        <v>0</v>
      </c>
      <c r="AB66" s="340">
        <f>SUM(AB41:AB42)</f>
        <v>0</v>
      </c>
      <c r="AC66" s="107">
        <f>SUM(AC41:AC42)</f>
        <v>0</v>
      </c>
      <c r="AD66" s="338">
        <f>SUM(AD41:AD42)</f>
        <v>0</v>
      </c>
      <c r="AE66" s="338">
        <f t="shared" si="163"/>
        <v>0</v>
      </c>
      <c r="AF66" s="126">
        <f t="shared" si="163"/>
        <v>0</v>
      </c>
      <c r="AG66" s="107">
        <f>SUM(AG41:AG42)</f>
        <v>0</v>
      </c>
      <c r="AH66" s="107">
        <f>SUM(AH41:AH42)</f>
        <v>0</v>
      </c>
      <c r="AI66" s="107">
        <f t="shared" si="163"/>
        <v>0</v>
      </c>
      <c r="AJ66" s="106">
        <f t="shared" si="163"/>
        <v>0</v>
      </c>
      <c r="AK66" s="107">
        <f>SUM(AK41:AK42)</f>
        <v>0</v>
      </c>
      <c r="AL66" s="107">
        <f>SUM(AL41:AL42)</f>
        <v>0</v>
      </c>
      <c r="AM66" s="106">
        <f t="shared" si="163"/>
        <v>0</v>
      </c>
      <c r="AN66" s="105">
        <f t="shared" si="163"/>
        <v>0</v>
      </c>
      <c r="AO66" s="340">
        <f>SUM(AO41:AO42)</f>
        <v>0</v>
      </c>
      <c r="AP66" s="337">
        <f>SUM(AP41:AP42)</f>
        <v>0</v>
      </c>
      <c r="AQ66" s="107">
        <f t="shared" ref="AQ66:AU66" si="164">SUM(AQ41:AQ42)</f>
        <v>0</v>
      </c>
      <c r="AR66" s="107">
        <f t="shared" si="164"/>
        <v>0</v>
      </c>
      <c r="AS66" s="107">
        <f t="shared" si="164"/>
        <v>0</v>
      </c>
      <c r="AT66" s="107">
        <f t="shared" si="164"/>
        <v>0</v>
      </c>
      <c r="AU66" s="107">
        <f t="shared" si="164"/>
        <v>0</v>
      </c>
      <c r="AV66" s="106">
        <f t="shared" si="163"/>
        <v>0</v>
      </c>
      <c r="AW66" s="105">
        <f t="shared" si="163"/>
        <v>0</v>
      </c>
      <c r="AX66" s="107">
        <f t="shared" si="163"/>
        <v>0</v>
      </c>
      <c r="AY66" s="107">
        <f t="shared" si="163"/>
        <v>0</v>
      </c>
      <c r="AZ66" s="107">
        <f t="shared" si="163"/>
        <v>0</v>
      </c>
      <c r="BA66" s="338">
        <f t="shared" si="163"/>
        <v>0</v>
      </c>
      <c r="BB66" s="126">
        <f t="shared" si="163"/>
        <v>0</v>
      </c>
      <c r="BC66" s="105">
        <f t="shared" si="163"/>
        <v>0</v>
      </c>
      <c r="BD66" s="338">
        <f t="shared" si="163"/>
        <v>0</v>
      </c>
      <c r="BE66" s="340">
        <f t="shared" si="163"/>
        <v>0</v>
      </c>
      <c r="BF66" s="107">
        <f t="shared" ref="BF66" si="165">SUM(BF41:BF42)</f>
        <v>0</v>
      </c>
      <c r="BG66" s="107">
        <f>SUM(BG41:BG42)</f>
        <v>0</v>
      </c>
      <c r="BH66" s="338">
        <f t="shared" si="163"/>
        <v>0</v>
      </c>
      <c r="BI66" s="106">
        <f t="shared" si="163"/>
        <v>0</v>
      </c>
      <c r="BJ66" s="107">
        <f t="shared" si="163"/>
        <v>0</v>
      </c>
      <c r="BK66" s="107">
        <f>SUM(BK41:BK42)</f>
        <v>0</v>
      </c>
      <c r="BL66" s="338">
        <f>SUM(BL41:BL42)</f>
        <v>0</v>
      </c>
      <c r="BM66" s="339">
        <f>SUM(BM41:BM42)</f>
        <v>0</v>
      </c>
      <c r="BN66" s="107">
        <f>SUM(BN41:BN42)</f>
        <v>0</v>
      </c>
      <c r="BO66" s="336">
        <f t="shared" si="163"/>
        <v>0</v>
      </c>
      <c r="BP66" s="337">
        <f t="shared" si="163"/>
        <v>0</v>
      </c>
      <c r="BQ66" s="401">
        <f t="shared" si="163"/>
        <v>0</v>
      </c>
      <c r="BR66" s="338">
        <f t="shared" si="163"/>
        <v>0</v>
      </c>
      <c r="BS66" s="401">
        <f t="shared" si="163"/>
        <v>0</v>
      </c>
      <c r="BT66" s="106">
        <f t="shared" si="163"/>
        <v>0</v>
      </c>
      <c r="BU66" s="105">
        <f t="shared" si="163"/>
        <v>0</v>
      </c>
      <c r="BV66" s="107">
        <f>SUM(BV41:BV42)</f>
        <v>0</v>
      </c>
      <c r="BW66" s="107">
        <f>SUM(BW41:BW42)</f>
        <v>0</v>
      </c>
      <c r="BX66" s="338">
        <f t="shared" si="163"/>
        <v>0</v>
      </c>
      <c r="BY66" s="106">
        <f t="shared" si="163"/>
        <v>0</v>
      </c>
      <c r="BZ66" s="107">
        <f>SUM(BZ41:BZ42)</f>
        <v>0</v>
      </c>
      <c r="CA66" s="338">
        <f t="shared" si="163"/>
        <v>0</v>
      </c>
      <c r="CB66" s="107">
        <f t="shared" si="163"/>
        <v>0</v>
      </c>
      <c r="CC66" s="106">
        <f t="shared" si="163"/>
        <v>0</v>
      </c>
      <c r="CD66" s="105">
        <f t="shared" si="163"/>
        <v>0</v>
      </c>
      <c r="CE66" s="338">
        <f t="shared" ref="CE66" si="166">SUM(CE41:CE42)</f>
        <v>0</v>
      </c>
      <c r="CF66" s="107">
        <f t="shared" si="163"/>
        <v>0</v>
      </c>
      <c r="CG66" s="106">
        <f t="shared" si="163"/>
        <v>0</v>
      </c>
      <c r="CH66" s="336">
        <f t="shared" si="163"/>
        <v>0</v>
      </c>
      <c r="CI66" s="337">
        <f t="shared" si="163"/>
        <v>0</v>
      </c>
      <c r="CJ66" s="107">
        <f t="shared" si="163"/>
        <v>0</v>
      </c>
      <c r="CK66" s="107">
        <f t="shared" si="163"/>
        <v>0</v>
      </c>
      <c r="CL66" s="107">
        <f t="shared" si="163"/>
        <v>0</v>
      </c>
      <c r="CM66" s="338">
        <f t="shared" si="163"/>
        <v>0</v>
      </c>
      <c r="CN66" s="339">
        <f t="shared" si="163"/>
        <v>0</v>
      </c>
      <c r="CO66" s="337">
        <f t="shared" si="163"/>
        <v>0</v>
      </c>
      <c r="CP66" s="337">
        <f t="shared" si="163"/>
        <v>0</v>
      </c>
      <c r="CQ66" s="337">
        <f t="shared" si="163"/>
        <v>0</v>
      </c>
      <c r="CR66" s="126">
        <f t="shared" ref="CR66:DE66" si="167">SUM(CR41:CR42)</f>
        <v>0</v>
      </c>
      <c r="CS66" s="336">
        <f t="shared" si="167"/>
        <v>0</v>
      </c>
      <c r="CT66" s="107">
        <f t="shared" ref="CT66" si="168">SUM(CT41:CT42)</f>
        <v>0</v>
      </c>
      <c r="CU66" s="338">
        <f t="shared" si="167"/>
        <v>0</v>
      </c>
      <c r="CV66" s="106">
        <f t="shared" si="167"/>
        <v>0</v>
      </c>
      <c r="CW66" s="105">
        <f t="shared" si="167"/>
        <v>465</v>
      </c>
      <c r="CX66" s="107">
        <f t="shared" ref="CX66" si="169">SUM(CX41:CX42)</f>
        <v>416</v>
      </c>
      <c r="CY66" s="107">
        <f t="shared" si="167"/>
        <v>485</v>
      </c>
      <c r="CZ66" s="106">
        <f t="shared" si="167"/>
        <v>467</v>
      </c>
      <c r="DA66" s="246">
        <f t="shared" si="167"/>
        <v>0</v>
      </c>
      <c r="DB66" s="246">
        <f t="shared" si="167"/>
        <v>0</v>
      </c>
      <c r="DC66" s="246">
        <f t="shared" si="167"/>
        <v>0</v>
      </c>
      <c r="DD66" s="486">
        <f t="shared" si="167"/>
        <v>0</v>
      </c>
      <c r="DE66" s="247">
        <f t="shared" si="167"/>
        <v>0</v>
      </c>
      <c r="DF66" s="33"/>
    </row>
    <row r="67" spans="1:110" s="29" customFormat="1" ht="13.5" thickBot="1" x14ac:dyDescent="0.35">
      <c r="A67" s="58"/>
      <c r="B67" s="59" t="s">
        <v>725</v>
      </c>
      <c r="C67" s="344">
        <f>SUM(C43:C44)</f>
        <v>2615</v>
      </c>
      <c r="D67" s="344">
        <f>SUM(D43:D44)</f>
        <v>498</v>
      </c>
      <c r="E67" s="84">
        <f t="shared" si="50"/>
        <v>0.19043977055449332</v>
      </c>
      <c r="F67" s="399">
        <f>SUM(F43:F44)</f>
        <v>0</v>
      </c>
      <c r="G67" s="343">
        <f t="shared" ref="G67:CQ67" si="170">SUM(G43:G44)</f>
        <v>0</v>
      </c>
      <c r="H67" s="344">
        <f t="shared" si="170"/>
        <v>0</v>
      </c>
      <c r="I67" s="402">
        <f t="shared" si="170"/>
        <v>0</v>
      </c>
      <c r="J67" s="345">
        <f>SUM(J43:J44)</f>
        <v>0</v>
      </c>
      <c r="K67" s="346">
        <f t="shared" si="170"/>
        <v>0</v>
      </c>
      <c r="L67" s="343">
        <f>SUM(L43:L44)</f>
        <v>0</v>
      </c>
      <c r="M67" s="345">
        <f>SUM(M43:M44)</f>
        <v>0</v>
      </c>
      <c r="N67" s="343">
        <f t="shared" si="170"/>
        <v>0</v>
      </c>
      <c r="O67" s="342">
        <f t="shared" si="170"/>
        <v>0</v>
      </c>
      <c r="P67" s="342">
        <f t="shared" si="170"/>
        <v>0</v>
      </c>
      <c r="Q67" s="342">
        <f t="shared" si="170"/>
        <v>0</v>
      </c>
      <c r="R67" s="342">
        <f t="shared" si="170"/>
        <v>0</v>
      </c>
      <c r="S67" s="399">
        <f t="shared" si="170"/>
        <v>0</v>
      </c>
      <c r="T67" s="343">
        <f t="shared" si="170"/>
        <v>0</v>
      </c>
      <c r="U67" s="344">
        <f>SUM(U43:U44)</f>
        <v>0</v>
      </c>
      <c r="V67" s="346">
        <f t="shared" si="170"/>
        <v>0</v>
      </c>
      <c r="W67" s="399">
        <f t="shared" si="170"/>
        <v>0</v>
      </c>
      <c r="X67" s="343">
        <f t="shared" si="170"/>
        <v>0</v>
      </c>
      <c r="Y67" s="344">
        <f>SUM(Y43:Y44)</f>
        <v>0</v>
      </c>
      <c r="Z67" s="346">
        <f t="shared" si="170"/>
        <v>0</v>
      </c>
      <c r="AA67" s="343">
        <f t="shared" si="170"/>
        <v>0</v>
      </c>
      <c r="AB67" s="442">
        <f>SUM(AB43:AB44)</f>
        <v>0</v>
      </c>
      <c r="AC67" s="343">
        <f>SUM(AC43:AC44)</f>
        <v>0</v>
      </c>
      <c r="AD67" s="344">
        <f>SUM(AD43:AD44)</f>
        <v>0</v>
      </c>
      <c r="AE67" s="344">
        <f t="shared" si="170"/>
        <v>0</v>
      </c>
      <c r="AF67" s="346">
        <f t="shared" si="170"/>
        <v>0</v>
      </c>
      <c r="AG67" s="343">
        <f>SUM(AG43:AG44)</f>
        <v>0</v>
      </c>
      <c r="AH67" s="343">
        <f>SUM(AH43:AH44)</f>
        <v>0</v>
      </c>
      <c r="AI67" s="343">
        <f t="shared" si="170"/>
        <v>0</v>
      </c>
      <c r="AJ67" s="347">
        <f t="shared" si="170"/>
        <v>0</v>
      </c>
      <c r="AK67" s="343">
        <f>SUM(AK43:AK44)</f>
        <v>0</v>
      </c>
      <c r="AL67" s="343">
        <f>SUM(AL43:AL44)</f>
        <v>0</v>
      </c>
      <c r="AM67" s="347">
        <f t="shared" si="170"/>
        <v>0</v>
      </c>
      <c r="AN67" s="399">
        <f t="shared" si="170"/>
        <v>0</v>
      </c>
      <c r="AO67" s="442">
        <f>SUM(AO43:AO44)</f>
        <v>0</v>
      </c>
      <c r="AP67" s="342">
        <f>SUM(AP43:AP44)</f>
        <v>0</v>
      </c>
      <c r="AQ67" s="343">
        <f t="shared" ref="AQ67:AU67" si="171">SUM(AQ43:AQ44)</f>
        <v>0</v>
      </c>
      <c r="AR67" s="343">
        <f t="shared" si="171"/>
        <v>0</v>
      </c>
      <c r="AS67" s="343">
        <f t="shared" si="171"/>
        <v>0</v>
      </c>
      <c r="AT67" s="343">
        <f t="shared" si="171"/>
        <v>0</v>
      </c>
      <c r="AU67" s="343">
        <f t="shared" si="171"/>
        <v>0</v>
      </c>
      <c r="AV67" s="347">
        <f t="shared" si="170"/>
        <v>0</v>
      </c>
      <c r="AW67" s="399">
        <f t="shared" si="170"/>
        <v>0</v>
      </c>
      <c r="AX67" s="343">
        <f t="shared" si="170"/>
        <v>0</v>
      </c>
      <c r="AY67" s="343">
        <f t="shared" si="170"/>
        <v>0</v>
      </c>
      <c r="AZ67" s="343">
        <f t="shared" si="170"/>
        <v>0</v>
      </c>
      <c r="BA67" s="344">
        <f t="shared" si="170"/>
        <v>0</v>
      </c>
      <c r="BB67" s="346">
        <f t="shared" si="170"/>
        <v>0</v>
      </c>
      <c r="BC67" s="399">
        <f t="shared" si="170"/>
        <v>0</v>
      </c>
      <c r="BD67" s="344">
        <f t="shared" si="170"/>
        <v>0</v>
      </c>
      <c r="BE67" s="442">
        <f t="shared" si="170"/>
        <v>0</v>
      </c>
      <c r="BF67" s="343">
        <f t="shared" ref="BF67" si="172">SUM(BF43:BF44)</f>
        <v>0</v>
      </c>
      <c r="BG67" s="343">
        <f>SUM(BG43:BG44)</f>
        <v>0</v>
      </c>
      <c r="BH67" s="344">
        <f t="shared" si="170"/>
        <v>0</v>
      </c>
      <c r="BI67" s="347">
        <f t="shared" si="170"/>
        <v>0</v>
      </c>
      <c r="BJ67" s="343">
        <f t="shared" si="170"/>
        <v>0</v>
      </c>
      <c r="BK67" s="343">
        <f>SUM(BK43:BK44)</f>
        <v>0</v>
      </c>
      <c r="BL67" s="344">
        <f>SUM(BL43:BL44)</f>
        <v>0</v>
      </c>
      <c r="BM67" s="345">
        <f>SUM(BM43:BM44)</f>
        <v>0</v>
      </c>
      <c r="BN67" s="343">
        <f>SUM(BN43:BN44)</f>
        <v>0</v>
      </c>
      <c r="BO67" s="341">
        <f t="shared" si="170"/>
        <v>0</v>
      </c>
      <c r="BP67" s="342">
        <f t="shared" si="170"/>
        <v>0</v>
      </c>
      <c r="BQ67" s="402">
        <f t="shared" si="170"/>
        <v>0</v>
      </c>
      <c r="BR67" s="452">
        <f t="shared" si="170"/>
        <v>0</v>
      </c>
      <c r="BS67" s="402">
        <f t="shared" si="170"/>
        <v>0</v>
      </c>
      <c r="BT67" s="347">
        <f t="shared" si="170"/>
        <v>0</v>
      </c>
      <c r="BU67" s="399">
        <f t="shared" si="170"/>
        <v>0</v>
      </c>
      <c r="BV67" s="343">
        <f>SUM(BV43:BV44)</f>
        <v>0</v>
      </c>
      <c r="BW67" s="343">
        <f>SUM(BW43:BW44)</f>
        <v>0</v>
      </c>
      <c r="BX67" s="344">
        <f t="shared" si="170"/>
        <v>0</v>
      </c>
      <c r="BY67" s="347">
        <f t="shared" si="170"/>
        <v>0</v>
      </c>
      <c r="BZ67" s="343">
        <f>SUM(BZ43:BZ44)</f>
        <v>0</v>
      </c>
      <c r="CA67" s="344">
        <f t="shared" si="170"/>
        <v>0</v>
      </c>
      <c r="CB67" s="343">
        <f t="shared" si="170"/>
        <v>0</v>
      </c>
      <c r="CC67" s="347">
        <f t="shared" si="170"/>
        <v>0</v>
      </c>
      <c r="CD67" s="399">
        <f t="shared" si="170"/>
        <v>0</v>
      </c>
      <c r="CE67" s="344">
        <f t="shared" ref="CE67" si="173">SUM(CE43:CE44)</f>
        <v>0</v>
      </c>
      <c r="CF67" s="343">
        <f t="shared" si="170"/>
        <v>0</v>
      </c>
      <c r="CG67" s="347">
        <f t="shared" si="170"/>
        <v>0</v>
      </c>
      <c r="CH67" s="341">
        <f t="shared" si="170"/>
        <v>0</v>
      </c>
      <c r="CI67" s="342">
        <f t="shared" si="170"/>
        <v>0</v>
      </c>
      <c r="CJ67" s="343">
        <f t="shared" si="170"/>
        <v>0</v>
      </c>
      <c r="CK67" s="343">
        <f t="shared" si="170"/>
        <v>0</v>
      </c>
      <c r="CL67" s="343">
        <f t="shared" si="170"/>
        <v>0</v>
      </c>
      <c r="CM67" s="344">
        <f t="shared" si="170"/>
        <v>0</v>
      </c>
      <c r="CN67" s="345">
        <f t="shared" si="170"/>
        <v>0</v>
      </c>
      <c r="CO67" s="342">
        <f t="shared" si="170"/>
        <v>0</v>
      </c>
      <c r="CP67" s="342">
        <f t="shared" si="170"/>
        <v>0</v>
      </c>
      <c r="CQ67" s="342">
        <f t="shared" si="170"/>
        <v>0</v>
      </c>
      <c r="CR67" s="346">
        <f t="shared" ref="CR67:DE67" si="174">SUM(CR43:CR44)</f>
        <v>0</v>
      </c>
      <c r="CS67" s="341">
        <f t="shared" si="174"/>
        <v>0</v>
      </c>
      <c r="CT67" s="343">
        <f t="shared" ref="CT67" si="175">SUM(CT43:CT44)</f>
        <v>0</v>
      </c>
      <c r="CU67" s="344">
        <f t="shared" si="174"/>
        <v>0</v>
      </c>
      <c r="CV67" s="347">
        <f t="shared" si="174"/>
        <v>0</v>
      </c>
      <c r="CW67" s="399">
        <f t="shared" si="174"/>
        <v>0</v>
      </c>
      <c r="CX67" s="343">
        <f t="shared" ref="CX67" si="176">SUM(CX43:CX44)</f>
        <v>0</v>
      </c>
      <c r="CY67" s="343">
        <f t="shared" si="174"/>
        <v>0</v>
      </c>
      <c r="CZ67" s="347">
        <f t="shared" si="174"/>
        <v>0</v>
      </c>
      <c r="DA67" s="248">
        <f t="shared" si="174"/>
        <v>305</v>
      </c>
      <c r="DB67" s="248">
        <f t="shared" si="174"/>
        <v>194</v>
      </c>
      <c r="DC67" s="248">
        <f t="shared" si="174"/>
        <v>286</v>
      </c>
      <c r="DD67" s="487">
        <f t="shared" si="174"/>
        <v>321</v>
      </c>
      <c r="DE67" s="249">
        <f t="shared" si="174"/>
        <v>96</v>
      </c>
      <c r="DF67" s="33"/>
    </row>
    <row r="68" spans="1:110" ht="13" thickTop="1" x14ac:dyDescent="0.25">
      <c r="A68" s="35"/>
      <c r="B68" s="35"/>
      <c r="C68" s="406"/>
      <c r="D68" s="406"/>
      <c r="E68" s="35"/>
      <c r="F68" s="35"/>
      <c r="G68" s="144"/>
      <c r="H68" s="35"/>
      <c r="I68" s="144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144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144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412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144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</row>
    <row r="69" spans="1:110" x14ac:dyDescent="0.25">
      <c r="G69" s="45"/>
      <c r="I69" s="45"/>
      <c r="T69" s="45"/>
      <c r="BE69" s="45"/>
    </row>
    <row r="70" spans="1:110" x14ac:dyDescent="0.25">
      <c r="G70" s="45"/>
      <c r="I70" s="45"/>
      <c r="T70" s="45"/>
      <c r="BE70" s="45"/>
    </row>
    <row r="71" spans="1:110" x14ac:dyDescent="0.25">
      <c r="G71" s="45"/>
      <c r="I71" s="45"/>
      <c r="T71" s="45"/>
      <c r="BE71" s="45"/>
    </row>
    <row r="72" spans="1:110" x14ac:dyDescent="0.25">
      <c r="G72" s="45"/>
      <c r="I72" s="45"/>
      <c r="T72" s="45"/>
      <c r="BE72" s="45"/>
    </row>
    <row r="73" spans="1:110" x14ac:dyDescent="0.25">
      <c r="G73" s="45"/>
      <c r="I73" s="45"/>
      <c r="T73" s="45"/>
      <c r="BE73" s="45"/>
    </row>
    <row r="74" spans="1:110" x14ac:dyDescent="0.25">
      <c r="G74" s="45"/>
      <c r="I74" s="45"/>
      <c r="T74" s="45"/>
      <c r="BE74" s="45"/>
    </row>
    <row r="75" spans="1:110" x14ac:dyDescent="0.25">
      <c r="G75" s="45"/>
      <c r="I75" s="45"/>
      <c r="T75" s="45"/>
      <c r="BE75" s="45"/>
    </row>
    <row r="76" spans="1:110" x14ac:dyDescent="0.25">
      <c r="G76" s="45"/>
      <c r="I76" s="45"/>
      <c r="T76" s="45"/>
      <c r="BE76" s="45"/>
    </row>
    <row r="77" spans="1:110" x14ac:dyDescent="0.25">
      <c r="G77" s="45"/>
      <c r="I77" s="45"/>
      <c r="T77" s="45"/>
      <c r="BE77" s="45"/>
    </row>
    <row r="78" spans="1:110" x14ac:dyDescent="0.25">
      <c r="G78" s="45"/>
      <c r="I78" s="45"/>
      <c r="T78" s="45"/>
      <c r="BE78" s="45"/>
    </row>
    <row r="79" spans="1:110" x14ac:dyDescent="0.25">
      <c r="G79" s="45"/>
      <c r="I79" s="45"/>
      <c r="T79" s="45"/>
      <c r="BE79" s="45"/>
    </row>
    <row r="80" spans="1:110" x14ac:dyDescent="0.25">
      <c r="G80" s="45"/>
      <c r="I80" s="45"/>
      <c r="T80" s="45"/>
      <c r="BE80" s="45"/>
    </row>
    <row r="81" spans="7:57" x14ac:dyDescent="0.25">
      <c r="G81" s="45"/>
      <c r="I81" s="45"/>
      <c r="T81" s="45"/>
      <c r="BE81" s="45"/>
    </row>
    <row r="82" spans="7:57" x14ac:dyDescent="0.25">
      <c r="G82" s="45"/>
      <c r="I82" s="45"/>
      <c r="T82" s="45"/>
      <c r="BE82" s="45"/>
    </row>
    <row r="83" spans="7:57" x14ac:dyDescent="0.25">
      <c r="G83" s="45"/>
      <c r="I83" s="45"/>
      <c r="T83" s="45"/>
      <c r="BE83" s="45"/>
    </row>
    <row r="84" spans="7:57" x14ac:dyDescent="0.25">
      <c r="G84" s="45"/>
      <c r="I84" s="45"/>
      <c r="T84" s="45"/>
      <c r="BE84" s="45"/>
    </row>
    <row r="85" spans="7:57" x14ac:dyDescent="0.25">
      <c r="G85" s="45"/>
      <c r="I85" s="45"/>
      <c r="T85" s="45"/>
      <c r="BE85" s="45"/>
    </row>
    <row r="86" spans="7:57" x14ac:dyDescent="0.25">
      <c r="G86" s="45"/>
      <c r="I86" s="45"/>
      <c r="T86" s="45"/>
      <c r="BE86" s="45"/>
    </row>
    <row r="87" spans="7:57" x14ac:dyDescent="0.25">
      <c r="G87" s="45"/>
      <c r="I87" s="45"/>
      <c r="T87" s="45"/>
      <c r="BE87" s="45"/>
    </row>
    <row r="88" spans="7:57" x14ac:dyDescent="0.25">
      <c r="G88" s="45"/>
      <c r="I88" s="45"/>
      <c r="T88" s="45"/>
      <c r="BE88" s="45"/>
    </row>
    <row r="89" spans="7:57" x14ac:dyDescent="0.25">
      <c r="G89" s="45"/>
      <c r="I89" s="45"/>
      <c r="T89" s="45"/>
      <c r="BE89" s="45"/>
    </row>
    <row r="90" spans="7:57" x14ac:dyDescent="0.25">
      <c r="G90" s="45"/>
      <c r="I90" s="45"/>
      <c r="T90" s="45"/>
      <c r="BE90" s="45"/>
    </row>
    <row r="91" spans="7:57" x14ac:dyDescent="0.25">
      <c r="G91" s="45"/>
      <c r="I91" s="45"/>
      <c r="T91" s="45"/>
      <c r="BE91" s="45"/>
    </row>
    <row r="92" spans="7:57" x14ac:dyDescent="0.25">
      <c r="G92" s="45"/>
      <c r="I92" s="45"/>
      <c r="T92" s="45"/>
      <c r="BE92" s="45"/>
    </row>
    <row r="93" spans="7:57" x14ac:dyDescent="0.25">
      <c r="G93" s="45"/>
      <c r="I93" s="45"/>
      <c r="T93" s="45"/>
      <c r="BE93" s="45"/>
    </row>
    <row r="94" spans="7:57" x14ac:dyDescent="0.25">
      <c r="G94" s="45"/>
      <c r="I94" s="45"/>
      <c r="T94" s="45"/>
      <c r="BE94" s="45"/>
    </row>
    <row r="95" spans="7:57" x14ac:dyDescent="0.25">
      <c r="G95" s="45"/>
      <c r="I95" s="45"/>
      <c r="T95" s="45"/>
      <c r="BE95" s="45"/>
    </row>
    <row r="96" spans="7:57" x14ac:dyDescent="0.25">
      <c r="G96" s="45"/>
      <c r="I96" s="45"/>
      <c r="T96" s="45"/>
      <c r="BE96" s="45"/>
    </row>
    <row r="97" spans="7:57" x14ac:dyDescent="0.25">
      <c r="G97" s="45"/>
      <c r="H97" s="45"/>
      <c r="I97" s="45"/>
      <c r="T97" s="45"/>
      <c r="BE97" s="45"/>
    </row>
    <row r="98" spans="7:57" x14ac:dyDescent="0.25">
      <c r="G98" s="45"/>
      <c r="H98" s="45"/>
      <c r="I98" s="45"/>
      <c r="T98" s="45"/>
      <c r="BE98" s="45"/>
    </row>
    <row r="99" spans="7:57" x14ac:dyDescent="0.25">
      <c r="G99" s="45"/>
      <c r="H99" s="45"/>
      <c r="I99" s="45"/>
      <c r="T99" s="45"/>
      <c r="BE99" s="45"/>
    </row>
    <row r="100" spans="7:57" x14ac:dyDescent="0.25">
      <c r="G100" s="45"/>
      <c r="H100" s="45"/>
      <c r="I100" s="45"/>
      <c r="T100" s="45"/>
      <c r="BE100" s="45"/>
    </row>
    <row r="101" spans="7:57" x14ac:dyDescent="0.25">
      <c r="G101" s="45"/>
      <c r="H101" s="45"/>
      <c r="I101" s="45"/>
      <c r="T101" s="45"/>
      <c r="BE101" s="45"/>
    </row>
    <row r="102" spans="7:57" x14ac:dyDescent="0.25">
      <c r="G102" s="45"/>
      <c r="H102" s="45"/>
      <c r="I102" s="45"/>
      <c r="T102" s="45"/>
      <c r="BE102" s="45"/>
    </row>
    <row r="103" spans="7:57" x14ac:dyDescent="0.25">
      <c r="G103" s="45"/>
      <c r="H103" s="45"/>
      <c r="I103" s="45"/>
      <c r="T103" s="45"/>
      <c r="BE103" s="45"/>
    </row>
    <row r="104" spans="7:57" x14ac:dyDescent="0.25">
      <c r="G104" s="45"/>
      <c r="H104" s="45"/>
      <c r="I104" s="45"/>
      <c r="T104" s="45"/>
      <c r="BE104" s="45"/>
    </row>
    <row r="105" spans="7:57" x14ac:dyDescent="0.25">
      <c r="G105" s="45"/>
      <c r="H105" s="45"/>
      <c r="I105" s="45"/>
      <c r="T105" s="45"/>
      <c r="BE105" s="45"/>
    </row>
    <row r="106" spans="7:57" x14ac:dyDescent="0.25">
      <c r="G106" s="45"/>
      <c r="H106" s="45"/>
      <c r="I106" s="45"/>
      <c r="T106" s="45"/>
      <c r="BE106" s="45"/>
    </row>
    <row r="107" spans="7:57" x14ac:dyDescent="0.25">
      <c r="G107" s="45"/>
      <c r="H107" s="45"/>
      <c r="I107" s="45"/>
      <c r="T107" s="45"/>
      <c r="BE107" s="45"/>
    </row>
    <row r="108" spans="7:57" x14ac:dyDescent="0.25">
      <c r="G108" s="45"/>
      <c r="H108" s="45"/>
      <c r="I108" s="45"/>
      <c r="T108" s="45"/>
      <c r="BE108" s="45"/>
    </row>
    <row r="109" spans="7:57" x14ac:dyDescent="0.25">
      <c r="G109" s="45"/>
      <c r="H109" s="45"/>
      <c r="I109" s="45"/>
      <c r="T109" s="45"/>
      <c r="BE109" s="45"/>
    </row>
    <row r="110" spans="7:57" x14ac:dyDescent="0.25">
      <c r="G110" s="45"/>
      <c r="H110" s="45"/>
      <c r="I110" s="45"/>
      <c r="T110" s="45"/>
      <c r="BE110" s="45"/>
    </row>
    <row r="111" spans="7:57" x14ac:dyDescent="0.25">
      <c r="G111" s="45"/>
      <c r="H111" s="45"/>
      <c r="I111" s="45"/>
      <c r="T111" s="45"/>
      <c r="BE111" s="45"/>
    </row>
    <row r="112" spans="7:57" x14ac:dyDescent="0.25">
      <c r="G112" s="45"/>
      <c r="H112" s="45"/>
      <c r="I112" s="45"/>
      <c r="T112" s="45"/>
      <c r="BE112" s="45"/>
    </row>
    <row r="113" spans="7:57" x14ac:dyDescent="0.25">
      <c r="G113" s="45"/>
      <c r="H113" s="45"/>
      <c r="I113" s="45"/>
      <c r="T113" s="45"/>
      <c r="BE113" s="45"/>
    </row>
    <row r="114" spans="7:57" x14ac:dyDescent="0.25">
      <c r="G114" s="45"/>
      <c r="H114" s="45"/>
      <c r="I114" s="45"/>
      <c r="T114" s="45"/>
      <c r="BE114" s="45"/>
    </row>
    <row r="115" spans="7:57" x14ac:dyDescent="0.25">
      <c r="G115" s="45"/>
      <c r="H115" s="45"/>
      <c r="I115" s="45"/>
      <c r="T115" s="45"/>
      <c r="BE115" s="45"/>
    </row>
    <row r="116" spans="7:57" x14ac:dyDescent="0.25">
      <c r="G116" s="45"/>
      <c r="H116" s="45"/>
      <c r="I116" s="45"/>
      <c r="T116" s="45"/>
      <c r="BE116" s="45"/>
    </row>
    <row r="117" spans="7:57" x14ac:dyDescent="0.25">
      <c r="G117" s="45"/>
      <c r="H117" s="45"/>
      <c r="I117" s="45"/>
      <c r="T117" s="45"/>
      <c r="BE117" s="45"/>
    </row>
    <row r="118" spans="7:57" x14ac:dyDescent="0.25">
      <c r="G118" s="45"/>
      <c r="H118" s="45"/>
      <c r="I118" s="45"/>
      <c r="T118" s="45"/>
      <c r="BE118" s="45"/>
    </row>
    <row r="119" spans="7:57" x14ac:dyDescent="0.25">
      <c r="G119" s="45"/>
      <c r="H119" s="45"/>
      <c r="I119" s="45"/>
      <c r="T119" s="45"/>
      <c r="BE119" s="45"/>
    </row>
    <row r="120" spans="7:57" x14ac:dyDescent="0.25">
      <c r="G120" s="45"/>
      <c r="H120" s="45"/>
      <c r="I120" s="45"/>
      <c r="T120" s="45"/>
      <c r="BE120" s="45"/>
    </row>
    <row r="121" spans="7:57" x14ac:dyDescent="0.25">
      <c r="G121" s="45"/>
      <c r="H121" s="45"/>
      <c r="I121" s="45"/>
      <c r="T121" s="45"/>
      <c r="BE121" s="45"/>
    </row>
    <row r="122" spans="7:57" x14ac:dyDescent="0.25">
      <c r="G122" s="45"/>
      <c r="H122" s="45"/>
      <c r="I122" s="45"/>
      <c r="T122" s="45"/>
      <c r="BE122" s="45"/>
    </row>
    <row r="123" spans="7:57" x14ac:dyDescent="0.25">
      <c r="G123" s="45"/>
      <c r="H123" s="45"/>
      <c r="I123" s="45"/>
      <c r="T123" s="45"/>
      <c r="BE123" s="45"/>
    </row>
    <row r="124" spans="7:57" x14ac:dyDescent="0.25">
      <c r="G124" s="45"/>
      <c r="H124" s="45"/>
      <c r="I124" s="45"/>
      <c r="T124" s="45"/>
      <c r="BE124" s="45"/>
    </row>
    <row r="125" spans="7:57" x14ac:dyDescent="0.25">
      <c r="G125" s="45"/>
      <c r="H125" s="45"/>
      <c r="I125" s="45"/>
      <c r="T125" s="45"/>
      <c r="BE125" s="45"/>
    </row>
    <row r="126" spans="7:57" x14ac:dyDescent="0.25">
      <c r="G126" s="45"/>
      <c r="H126" s="45"/>
      <c r="I126" s="45"/>
      <c r="T126" s="45"/>
      <c r="BE126" s="45"/>
    </row>
    <row r="127" spans="7:57" x14ac:dyDescent="0.25">
      <c r="G127" s="45"/>
      <c r="H127" s="45"/>
      <c r="I127" s="45"/>
      <c r="T127" s="45"/>
      <c r="BE127" s="45"/>
    </row>
    <row r="128" spans="7:57" x14ac:dyDescent="0.25">
      <c r="T128" s="45"/>
      <c r="BE128" s="45"/>
    </row>
    <row r="129" spans="20:57" x14ac:dyDescent="0.25">
      <c r="T129" s="45"/>
      <c r="BE129" s="45"/>
    </row>
    <row r="130" spans="20:57" x14ac:dyDescent="0.25">
      <c r="T130" s="45"/>
      <c r="BE130" s="45"/>
    </row>
    <row r="131" spans="20:57" x14ac:dyDescent="0.25">
      <c r="T131" s="45"/>
      <c r="BE131" s="45"/>
    </row>
    <row r="132" spans="20:57" x14ac:dyDescent="0.25">
      <c r="T132" s="45"/>
      <c r="BE132" s="45"/>
    </row>
    <row r="133" spans="20:57" x14ac:dyDescent="0.25">
      <c r="T133" s="45"/>
      <c r="BE133" s="45"/>
    </row>
    <row r="134" spans="20:57" x14ac:dyDescent="0.25">
      <c r="T134" s="45"/>
      <c r="BE134" s="45"/>
    </row>
    <row r="135" spans="20:57" x14ac:dyDescent="0.25">
      <c r="T135" s="45"/>
      <c r="BE135" s="45"/>
    </row>
    <row r="136" spans="20:57" x14ac:dyDescent="0.25">
      <c r="T136" s="45"/>
      <c r="BE136" s="45"/>
    </row>
    <row r="137" spans="20:57" x14ac:dyDescent="0.25">
      <c r="T137" s="45"/>
      <c r="BE137" s="45"/>
    </row>
    <row r="138" spans="20:57" x14ac:dyDescent="0.25">
      <c r="T138" s="45"/>
      <c r="BE138" s="45"/>
    </row>
    <row r="139" spans="20:57" x14ac:dyDescent="0.25">
      <c r="T139" s="45"/>
      <c r="BE139" s="45"/>
    </row>
    <row r="140" spans="20:57" x14ac:dyDescent="0.25">
      <c r="T140" s="45"/>
      <c r="BE140" s="45"/>
    </row>
    <row r="141" spans="20:57" x14ac:dyDescent="0.25">
      <c r="T141" s="45"/>
      <c r="BE141" s="45"/>
    </row>
    <row r="142" spans="20:57" x14ac:dyDescent="0.25">
      <c r="T142" s="45"/>
      <c r="BE142" s="45"/>
    </row>
    <row r="143" spans="20:57" x14ac:dyDescent="0.25">
      <c r="T143" s="45"/>
      <c r="BE143" s="45"/>
    </row>
    <row r="144" spans="20:57" x14ac:dyDescent="0.25">
      <c r="T144" s="45"/>
      <c r="BE144" s="45"/>
    </row>
    <row r="145" spans="20:57" x14ac:dyDescent="0.25">
      <c r="T145" s="45"/>
      <c r="BE145" s="45"/>
    </row>
    <row r="146" spans="20:57" x14ac:dyDescent="0.25">
      <c r="T146" s="45"/>
      <c r="BE146" s="45"/>
    </row>
    <row r="147" spans="20:57" x14ac:dyDescent="0.25">
      <c r="T147" s="45"/>
      <c r="BE147" s="45"/>
    </row>
    <row r="148" spans="20:57" x14ac:dyDescent="0.25">
      <c r="T148" s="45"/>
      <c r="BE148" s="45"/>
    </row>
    <row r="149" spans="20:57" x14ac:dyDescent="0.25">
      <c r="T149" s="45"/>
      <c r="BE149" s="45"/>
    </row>
    <row r="150" spans="20:57" x14ac:dyDescent="0.25">
      <c r="T150" s="45"/>
      <c r="BE150" s="45"/>
    </row>
    <row r="151" spans="20:57" x14ac:dyDescent="0.25">
      <c r="T151" s="45"/>
      <c r="BE151" s="45"/>
    </row>
    <row r="152" spans="20:57" x14ac:dyDescent="0.25">
      <c r="T152" s="45"/>
      <c r="BE152" s="45"/>
    </row>
    <row r="153" spans="20:57" x14ac:dyDescent="0.25">
      <c r="T153" s="45"/>
      <c r="BE153" s="45"/>
    </row>
    <row r="154" spans="20:57" x14ac:dyDescent="0.25">
      <c r="T154" s="45"/>
      <c r="BE154" s="45"/>
    </row>
    <row r="155" spans="20:57" x14ac:dyDescent="0.25">
      <c r="T155" s="45"/>
      <c r="BE155" s="45"/>
    </row>
    <row r="156" spans="20:57" x14ac:dyDescent="0.25">
      <c r="T156" s="45"/>
      <c r="BE156" s="45"/>
    </row>
    <row r="157" spans="20:57" x14ac:dyDescent="0.25">
      <c r="T157" s="45"/>
      <c r="BE157" s="45"/>
    </row>
    <row r="158" spans="20:57" x14ac:dyDescent="0.25">
      <c r="T158" s="45"/>
      <c r="BE158" s="45"/>
    </row>
    <row r="159" spans="20:57" x14ac:dyDescent="0.25">
      <c r="T159" s="45"/>
      <c r="BE159" s="45"/>
    </row>
    <row r="160" spans="20:57" x14ac:dyDescent="0.25">
      <c r="T160" s="45"/>
      <c r="BE160" s="45"/>
    </row>
    <row r="161" spans="20:57" x14ac:dyDescent="0.25">
      <c r="T161" s="45"/>
      <c r="BE161" s="45"/>
    </row>
    <row r="162" spans="20:57" x14ac:dyDescent="0.25">
      <c r="T162" s="45"/>
      <c r="BE162" s="45"/>
    </row>
    <row r="163" spans="20:57" x14ac:dyDescent="0.25">
      <c r="T163" s="45"/>
      <c r="BE163" s="45"/>
    </row>
    <row r="164" spans="20:57" x14ac:dyDescent="0.25">
      <c r="T164" s="45"/>
      <c r="BE164" s="45"/>
    </row>
    <row r="165" spans="20:57" x14ac:dyDescent="0.25">
      <c r="T165" s="45"/>
      <c r="BE165" s="45"/>
    </row>
    <row r="166" spans="20:57" x14ac:dyDescent="0.25">
      <c r="T166" s="45"/>
      <c r="BE166" s="45"/>
    </row>
    <row r="167" spans="20:57" x14ac:dyDescent="0.25">
      <c r="T167" s="45"/>
      <c r="BE167" s="45"/>
    </row>
    <row r="168" spans="20:57" x14ac:dyDescent="0.25">
      <c r="T168" s="45"/>
      <c r="BE168" s="45"/>
    </row>
    <row r="169" spans="20:57" x14ac:dyDescent="0.25">
      <c r="T169" s="45"/>
      <c r="BE169" s="45"/>
    </row>
    <row r="170" spans="20:57" x14ac:dyDescent="0.25">
      <c r="T170" s="45"/>
      <c r="BE170" s="45"/>
    </row>
    <row r="171" spans="20:57" x14ac:dyDescent="0.25">
      <c r="T171" s="45"/>
      <c r="BE171" s="45"/>
    </row>
    <row r="172" spans="20:57" x14ac:dyDescent="0.25">
      <c r="T172" s="45"/>
      <c r="BE172" s="45"/>
    </row>
    <row r="173" spans="20:57" x14ac:dyDescent="0.25">
      <c r="T173" s="45"/>
      <c r="BE173" s="45"/>
    </row>
    <row r="174" spans="20:57" x14ac:dyDescent="0.25">
      <c r="T174" s="45"/>
      <c r="BE174" s="45"/>
    </row>
    <row r="175" spans="20:57" x14ac:dyDescent="0.25">
      <c r="T175" s="45"/>
      <c r="BE175" s="45"/>
    </row>
    <row r="176" spans="20:57" x14ac:dyDescent="0.25">
      <c r="T176" s="45"/>
      <c r="BE176" s="45"/>
    </row>
    <row r="177" spans="20:57" x14ac:dyDescent="0.25">
      <c r="T177" s="45"/>
      <c r="BE177" s="45"/>
    </row>
    <row r="178" spans="20:57" x14ac:dyDescent="0.25">
      <c r="T178" s="45"/>
      <c r="BE178" s="45"/>
    </row>
    <row r="179" spans="20:57" x14ac:dyDescent="0.25">
      <c r="T179" s="45"/>
      <c r="BE179" s="45"/>
    </row>
    <row r="180" spans="20:57" x14ac:dyDescent="0.25">
      <c r="T180" s="45"/>
      <c r="BE180" s="45"/>
    </row>
    <row r="181" spans="20:57" x14ac:dyDescent="0.25">
      <c r="T181" s="45"/>
      <c r="BE181" s="45"/>
    </row>
    <row r="182" spans="20:57" x14ac:dyDescent="0.25">
      <c r="T182" s="45"/>
      <c r="BE182" s="45"/>
    </row>
    <row r="183" spans="20:57" x14ac:dyDescent="0.25">
      <c r="T183" s="45"/>
      <c r="BE183" s="45"/>
    </row>
    <row r="184" spans="20:57" x14ac:dyDescent="0.25">
      <c r="T184" s="45"/>
      <c r="BE184" s="45"/>
    </row>
    <row r="185" spans="20:57" x14ac:dyDescent="0.25">
      <c r="T185" s="45"/>
      <c r="BE185" s="45"/>
    </row>
    <row r="186" spans="20:57" x14ac:dyDescent="0.25">
      <c r="T186" s="45"/>
      <c r="BE186" s="45"/>
    </row>
    <row r="187" spans="20:57" x14ac:dyDescent="0.25">
      <c r="T187" s="45"/>
      <c r="BE187" s="45"/>
    </row>
    <row r="188" spans="20:57" x14ac:dyDescent="0.25">
      <c r="T188" s="45"/>
      <c r="BE188" s="45"/>
    </row>
    <row r="189" spans="20:57" x14ac:dyDescent="0.25">
      <c r="T189" s="45"/>
      <c r="BE189" s="45"/>
    </row>
    <row r="190" spans="20:57" x14ac:dyDescent="0.25">
      <c r="T190" s="45"/>
      <c r="BE190" s="45"/>
    </row>
    <row r="191" spans="20:57" x14ac:dyDescent="0.25">
      <c r="T191" s="45"/>
      <c r="BE191" s="45"/>
    </row>
    <row r="192" spans="20:57" x14ac:dyDescent="0.25">
      <c r="T192" s="45"/>
      <c r="BE192" s="45"/>
    </row>
    <row r="193" spans="20:57" x14ac:dyDescent="0.25">
      <c r="T193" s="45"/>
      <c r="BE193" s="45"/>
    </row>
    <row r="194" spans="20:57" x14ac:dyDescent="0.25">
      <c r="T194" s="45"/>
      <c r="BE194" s="45"/>
    </row>
    <row r="195" spans="20:57" x14ac:dyDescent="0.25">
      <c r="T195" s="45"/>
      <c r="BE195" s="45"/>
    </row>
    <row r="196" spans="20:57" x14ac:dyDescent="0.25">
      <c r="T196" s="45"/>
      <c r="BE196" s="45"/>
    </row>
    <row r="197" spans="20:57" x14ac:dyDescent="0.25">
      <c r="T197" s="45"/>
      <c r="BE197" s="45"/>
    </row>
    <row r="198" spans="20:57" x14ac:dyDescent="0.25">
      <c r="T198" s="45"/>
      <c r="BE198" s="45"/>
    </row>
    <row r="199" spans="20:57" x14ac:dyDescent="0.25">
      <c r="T199" s="45"/>
      <c r="BE199" s="45"/>
    </row>
    <row r="200" spans="20:57" x14ac:dyDescent="0.25">
      <c r="T200" s="45"/>
      <c r="BE200" s="45"/>
    </row>
    <row r="201" spans="20:57" x14ac:dyDescent="0.25">
      <c r="T201" s="45"/>
      <c r="BE201" s="45"/>
    </row>
    <row r="202" spans="20:57" x14ac:dyDescent="0.25">
      <c r="T202" s="45"/>
      <c r="BE202" s="45"/>
    </row>
    <row r="203" spans="20:57" x14ac:dyDescent="0.25">
      <c r="T203" s="45"/>
      <c r="BE203" s="45"/>
    </row>
    <row r="204" spans="20:57" x14ac:dyDescent="0.25">
      <c r="T204" s="45"/>
      <c r="BE204" s="45"/>
    </row>
    <row r="205" spans="20:57" x14ac:dyDescent="0.25">
      <c r="T205" s="45"/>
      <c r="BE205" s="45"/>
    </row>
    <row r="206" spans="20:57" x14ac:dyDescent="0.25">
      <c r="T206" s="45"/>
      <c r="BE206" s="45"/>
    </row>
    <row r="207" spans="20:57" x14ac:dyDescent="0.25">
      <c r="T207" s="45"/>
      <c r="BE207" s="45"/>
    </row>
    <row r="208" spans="20:57" x14ac:dyDescent="0.25">
      <c r="T208" s="45"/>
      <c r="BE208" s="45"/>
    </row>
    <row r="209" spans="20:57" x14ac:dyDescent="0.25">
      <c r="T209" s="45"/>
      <c r="BE209" s="45"/>
    </row>
    <row r="210" spans="20:57" x14ac:dyDescent="0.25">
      <c r="T210" s="45"/>
      <c r="BE210" s="45"/>
    </row>
    <row r="211" spans="20:57" x14ac:dyDescent="0.25">
      <c r="T211" s="45"/>
      <c r="BE211" s="45"/>
    </row>
    <row r="212" spans="20:57" x14ac:dyDescent="0.25">
      <c r="T212" s="45"/>
      <c r="BE212" s="45"/>
    </row>
    <row r="213" spans="20:57" x14ac:dyDescent="0.25">
      <c r="T213" s="45"/>
      <c r="BE213" s="45"/>
    </row>
    <row r="214" spans="20:57" x14ac:dyDescent="0.25">
      <c r="T214" s="45"/>
      <c r="BE214" s="45"/>
    </row>
    <row r="215" spans="20:57" x14ac:dyDescent="0.25">
      <c r="T215" s="45"/>
      <c r="BE215" s="45"/>
    </row>
    <row r="216" spans="20:57" x14ac:dyDescent="0.25">
      <c r="T216" s="45"/>
      <c r="BE216" s="45"/>
    </row>
    <row r="217" spans="20:57" x14ac:dyDescent="0.25">
      <c r="T217" s="45"/>
      <c r="BE217" s="45"/>
    </row>
    <row r="218" spans="20:57" x14ac:dyDescent="0.25">
      <c r="T218" s="45"/>
      <c r="BE218" s="45"/>
    </row>
    <row r="219" spans="20:57" x14ac:dyDescent="0.25">
      <c r="T219" s="45"/>
      <c r="BE219" s="45"/>
    </row>
    <row r="220" spans="20:57" x14ac:dyDescent="0.25">
      <c r="T220" s="45"/>
      <c r="BE220" s="45"/>
    </row>
    <row r="221" spans="20:57" x14ac:dyDescent="0.25">
      <c r="T221" s="45"/>
      <c r="BE221" s="45"/>
    </row>
    <row r="222" spans="20:57" x14ac:dyDescent="0.25">
      <c r="T222" s="45"/>
      <c r="BE222" s="45"/>
    </row>
    <row r="223" spans="20:57" x14ac:dyDescent="0.25">
      <c r="T223" s="45"/>
      <c r="BE223" s="45"/>
    </row>
    <row r="224" spans="20:57" x14ac:dyDescent="0.25">
      <c r="T224" s="45"/>
      <c r="BE224" s="45"/>
    </row>
    <row r="225" spans="20:57" x14ac:dyDescent="0.25">
      <c r="T225" s="45"/>
      <c r="BE225" s="45"/>
    </row>
    <row r="226" spans="20:57" x14ac:dyDescent="0.25">
      <c r="T226" s="45"/>
      <c r="BE226" s="45"/>
    </row>
    <row r="227" spans="20:57" x14ac:dyDescent="0.25">
      <c r="T227" s="45"/>
    </row>
    <row r="228" spans="20:57" x14ac:dyDescent="0.25">
      <c r="T228" s="45"/>
    </row>
    <row r="229" spans="20:57" x14ac:dyDescent="0.25">
      <c r="T229" s="45"/>
    </row>
    <row r="230" spans="20:57" x14ac:dyDescent="0.25">
      <c r="T230" s="45"/>
    </row>
    <row r="231" spans="20:57" x14ac:dyDescent="0.25">
      <c r="T231" s="45"/>
    </row>
    <row r="232" spans="20:57" x14ac:dyDescent="0.25">
      <c r="T232" s="45"/>
    </row>
    <row r="233" spans="20:57" x14ac:dyDescent="0.25">
      <c r="T233" s="45"/>
    </row>
    <row r="234" spans="20:57" x14ac:dyDescent="0.25">
      <c r="T234" s="45"/>
    </row>
    <row r="235" spans="20:57" x14ac:dyDescent="0.25">
      <c r="T235" s="45"/>
    </row>
    <row r="236" spans="20:57" x14ac:dyDescent="0.25">
      <c r="T236" s="45"/>
    </row>
    <row r="237" spans="20:57" x14ac:dyDescent="0.25">
      <c r="T237" s="45"/>
    </row>
    <row r="238" spans="20:57" x14ac:dyDescent="0.25">
      <c r="T238" s="45"/>
    </row>
    <row r="239" spans="20:57" x14ac:dyDescent="0.25">
      <c r="T239" s="45"/>
    </row>
    <row r="240" spans="20:57" x14ac:dyDescent="0.25">
      <c r="T240" s="45"/>
    </row>
    <row r="241" spans="20:20" x14ac:dyDescent="0.25">
      <c r="T241" s="45"/>
    </row>
    <row r="242" spans="20:20" x14ac:dyDescent="0.25">
      <c r="T242" s="45"/>
    </row>
    <row r="243" spans="20:20" x14ac:dyDescent="0.25">
      <c r="T243" s="45"/>
    </row>
    <row r="244" spans="20:20" x14ac:dyDescent="0.25">
      <c r="T244" s="45"/>
    </row>
    <row r="245" spans="20:20" x14ac:dyDescent="0.25">
      <c r="T245" s="45"/>
    </row>
    <row r="246" spans="20:20" x14ac:dyDescent="0.25">
      <c r="T246" s="45"/>
    </row>
    <row r="247" spans="20:20" x14ac:dyDescent="0.25">
      <c r="T247" s="45"/>
    </row>
    <row r="248" spans="20:20" x14ac:dyDescent="0.25">
      <c r="T248" s="45"/>
    </row>
    <row r="249" spans="20:20" x14ac:dyDescent="0.25">
      <c r="T249" s="45"/>
    </row>
    <row r="250" spans="20:20" x14ac:dyDescent="0.25">
      <c r="T250" s="45"/>
    </row>
    <row r="251" spans="20:20" x14ac:dyDescent="0.25">
      <c r="T251" s="45"/>
    </row>
    <row r="252" spans="20:20" x14ac:dyDescent="0.25">
      <c r="T252" s="45"/>
    </row>
    <row r="253" spans="20:20" x14ac:dyDescent="0.25">
      <c r="T253" s="45"/>
    </row>
    <row r="254" spans="20:20" x14ac:dyDescent="0.25">
      <c r="T254" s="45"/>
    </row>
    <row r="255" spans="20:20" x14ac:dyDescent="0.25">
      <c r="T255" s="45"/>
    </row>
    <row r="256" spans="20:20" x14ac:dyDescent="0.25">
      <c r="T256" s="45"/>
    </row>
    <row r="257" spans="20:20" x14ac:dyDescent="0.25">
      <c r="T257" s="45"/>
    </row>
    <row r="258" spans="20:20" x14ac:dyDescent="0.25">
      <c r="T258" s="45"/>
    </row>
    <row r="259" spans="20:20" x14ac:dyDescent="0.25">
      <c r="T259" s="45"/>
    </row>
    <row r="260" spans="20:20" x14ac:dyDescent="0.25">
      <c r="T260" s="45"/>
    </row>
    <row r="261" spans="20:20" x14ac:dyDescent="0.25">
      <c r="T261" s="45"/>
    </row>
    <row r="262" spans="20:20" x14ac:dyDescent="0.25">
      <c r="T262" s="45"/>
    </row>
    <row r="263" spans="20:20" x14ac:dyDescent="0.25">
      <c r="T263" s="45"/>
    </row>
    <row r="264" spans="20:20" x14ac:dyDescent="0.25">
      <c r="T264" s="45"/>
    </row>
    <row r="265" spans="20:20" x14ac:dyDescent="0.25">
      <c r="T265" s="45"/>
    </row>
    <row r="266" spans="20:20" x14ac:dyDescent="0.25">
      <c r="T266" s="45"/>
    </row>
    <row r="267" spans="20:20" x14ac:dyDescent="0.25">
      <c r="T267" s="45"/>
    </row>
    <row r="268" spans="20:20" x14ac:dyDescent="0.25">
      <c r="T268" s="45"/>
    </row>
    <row r="269" spans="20:20" x14ac:dyDescent="0.25">
      <c r="T269" s="45"/>
    </row>
    <row r="270" spans="20:20" x14ac:dyDescent="0.25">
      <c r="T270" s="45"/>
    </row>
    <row r="271" spans="20:20" x14ac:dyDescent="0.25">
      <c r="T271" s="45"/>
    </row>
    <row r="272" spans="20:20" x14ac:dyDescent="0.25">
      <c r="T272" s="45"/>
    </row>
    <row r="273" spans="20:20" x14ac:dyDescent="0.25">
      <c r="T273" s="45"/>
    </row>
    <row r="274" spans="20:20" x14ac:dyDescent="0.25">
      <c r="T274" s="45"/>
    </row>
    <row r="275" spans="20:20" x14ac:dyDescent="0.25">
      <c r="T275" s="45"/>
    </row>
    <row r="276" spans="20:20" x14ac:dyDescent="0.25">
      <c r="T276" s="45"/>
    </row>
    <row r="277" spans="20:20" x14ac:dyDescent="0.25">
      <c r="T277" s="45"/>
    </row>
    <row r="278" spans="20:20" x14ac:dyDescent="0.25">
      <c r="T278" s="45"/>
    </row>
    <row r="279" spans="20:20" x14ac:dyDescent="0.25">
      <c r="T279" s="45"/>
    </row>
    <row r="280" spans="20:20" x14ac:dyDescent="0.25">
      <c r="T280" s="45"/>
    </row>
    <row r="281" spans="20:20" x14ac:dyDescent="0.25">
      <c r="T281" s="45"/>
    </row>
    <row r="282" spans="20:20" x14ac:dyDescent="0.25">
      <c r="T282" s="45"/>
    </row>
    <row r="283" spans="20:20" x14ac:dyDescent="0.25">
      <c r="T283" s="45"/>
    </row>
    <row r="284" spans="20:20" x14ac:dyDescent="0.25">
      <c r="T284" s="45"/>
    </row>
    <row r="285" spans="20:20" x14ac:dyDescent="0.25">
      <c r="T285" s="45"/>
    </row>
    <row r="286" spans="20:20" x14ac:dyDescent="0.25">
      <c r="T286" s="45"/>
    </row>
    <row r="287" spans="20:20" x14ac:dyDescent="0.25">
      <c r="T287" s="45"/>
    </row>
    <row r="288" spans="20:20" x14ac:dyDescent="0.25">
      <c r="T288" s="45"/>
    </row>
    <row r="289" spans="20:20" x14ac:dyDescent="0.25">
      <c r="T289" s="45"/>
    </row>
    <row r="290" spans="20:20" x14ac:dyDescent="0.25">
      <c r="T290" s="45"/>
    </row>
    <row r="291" spans="20:20" x14ac:dyDescent="0.25">
      <c r="T291" s="45"/>
    </row>
    <row r="292" spans="20:20" x14ac:dyDescent="0.25">
      <c r="T292" s="45"/>
    </row>
  </sheetData>
  <mergeCells count="52">
    <mergeCell ref="CW2:CZ3"/>
    <mergeCell ref="BZ2:CC3"/>
    <mergeCell ref="CD2:CG3"/>
    <mergeCell ref="BN2:BN3"/>
    <mergeCell ref="BJ2:BM3"/>
    <mergeCell ref="BC1:BI1"/>
    <mergeCell ref="BZ1:CC1"/>
    <mergeCell ref="BU1:BY1"/>
    <mergeCell ref="BF2:BI3"/>
    <mergeCell ref="BQ2:BT3"/>
    <mergeCell ref="BO2:BO3"/>
    <mergeCell ref="BP2:BP3"/>
    <mergeCell ref="BU2:BY3"/>
    <mergeCell ref="BJ1:BN1"/>
    <mergeCell ref="AA2:AB3"/>
    <mergeCell ref="AC2:AF3"/>
    <mergeCell ref="DA1:DE1"/>
    <mergeCell ref="CD1:CG1"/>
    <mergeCell ref="CS1:CV1"/>
    <mergeCell ref="CJ2:CN3"/>
    <mergeCell ref="CH1:CR1"/>
    <mergeCell ref="CO2:CR2"/>
    <mergeCell ref="CT2:CV3"/>
    <mergeCell ref="CS2:CS3"/>
    <mergeCell ref="DA2:DE3"/>
    <mergeCell ref="CH2:CH3"/>
    <mergeCell ref="CI2:CI3"/>
    <mergeCell ref="BC2:BE3"/>
    <mergeCell ref="BO1:BT1"/>
    <mergeCell ref="CW1:CZ1"/>
    <mergeCell ref="AP2:AP3"/>
    <mergeCell ref="AG1:AJ1"/>
    <mergeCell ref="AW1:BB1"/>
    <mergeCell ref="AK1:AM1"/>
    <mergeCell ref="AN1:AV1"/>
    <mergeCell ref="AN2:AO3"/>
    <mergeCell ref="AA1:AF1"/>
    <mergeCell ref="AW2:BB3"/>
    <mergeCell ref="AG2:AJ3"/>
    <mergeCell ref="AK2:AM3"/>
    <mergeCell ref="A1:E3"/>
    <mergeCell ref="L1:R1"/>
    <mergeCell ref="N2:R2"/>
    <mergeCell ref="W1:Z1"/>
    <mergeCell ref="K2:K3"/>
    <mergeCell ref="F1:K1"/>
    <mergeCell ref="S1:V1"/>
    <mergeCell ref="F2:J3"/>
    <mergeCell ref="S2:V3"/>
    <mergeCell ref="W2:Z3"/>
    <mergeCell ref="L2:M3"/>
    <mergeCell ref="AQ2:AV3"/>
  </mergeCells>
  <phoneticPr fontId="10" type="noConversion"/>
  <pageMargins left="0.2" right="0.2" top="1" bottom="1" header="0.5" footer="0.5"/>
  <pageSetup orientation="landscape" r:id="rId1"/>
  <headerFooter alignWithMargins="0">
    <oddFooter>&amp;C&amp;"Californian FB,Italic"(Pg. &amp;P of &amp;N)</oddFooter>
  </headerFooter>
  <colBreaks count="6" manualBreakCount="6">
    <brk id="13" max="3" man="1"/>
    <brk id="22" max="3" man="1"/>
    <brk id="32" max="3" man="1"/>
    <brk id="61" max="3" man="1"/>
    <brk id="77" max="3" man="1"/>
    <brk id="85" max="3" man="1"/>
  </colBreaks>
  <ignoredErrors>
    <ignoredError sqref="C50:D51 CN68:CQ68 BA49:BC50 BH49:BJ50 BO49:BO50 BX49:CD50 CY49:CZ51 CM49:CS50 CU49:CW50 AC49:AC50 N49:AA50 BL49:BL50 J49:K50 AE49:AG50 AP49:AP50 AI49:AN50 AV49:AX50 BT49:BV50 CF49:CJ50 G49:G50 G51 CF51:CJ51 BT51:BV51 AV51:AX51 AI51:AN51 AP51 AE51:AG51 J51:K51 BL51 N51:AA51 AC51 CU51:CW51 CM51:CS51 BX51:CD51 BO51 BH51:BJ51 BA51:BC51 BD51:BG51 BK51 BP51:BS51 CE51 CT51 CX51 AD51 AB51 BM51:BN51 L51:M51 AH51 AQ51:AU51 AO51 AY51:AZ51 BW51 CK51:CL51 H51:I51 BD52:BE67 BK52:BK67 BP52:BS67 AD52:AD67 AB52:AB67 BM52:BN67 AH52:AH67 AS52:AT67 AO52:AO67 AY52:AZ67 BW52:BW67 CK52:CL67 BG52:BG67" formulaRange="1"/>
    <ignoredError sqref="E66:E67 E49:E56 E61:E63 E11:E12 E46 J45" formula="1"/>
    <ignoredError sqref="C67:D67 D52 D54:D66 C52:C66 CU68 F49:F50 CY52:CZ67 CR68:CS68 DE66 DA66 DB66:DD66 G52:G67 CF52:CJ67 BT52:BV67 AV52:AX67 AI52:AN67 AP52:AP67 AE52:AG67 J52:K67 BL52:BL67 N52:AA67 AC52:AC67 CU52:CW67 CM52:CS67 BX52:CD67 BO52:BO67 BH52:BJ67 BA52:BC67 F51:F67 AQ52:AR67 CX52:CX67 CT52:CT67 CE52:CE67 AU52:AU67 BF52:BF67 H52:I67 L52:M67" formulaRange="1" unlockedFormula="1"/>
    <ignoredError sqref="D53 CV68 CY68:CZ68 DC68 DE52:DE65 DE67 DA67 DA52:DA65 DB52:DD65 DB67:DD67" unlockedFormula="1"/>
    <ignoredError sqref="E57:E60 E64:E65" formula="1" formulaRange="1"/>
    <ignoredError sqref="E47 D46 K48 V45:V46 V48 Z45 AF48 AF45 AV45 BA45:BB45 BX45:BY45 CB45:CC45 CU45:CV45 CY45:CZ45 DE45 W45:X45 G48 G45 S48:T48 S45:T46 AI45:AJ45 CF45:CH45 AM45:AN45 BH45:BJ45 N45:R45 BT45:BU45 BO45 CM45:CS45 K45 AX45 CJ45" emptyCellReference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P446"/>
  <sheetViews>
    <sheetView zoomScaleNormal="100" workbookViewId="0">
      <pane xSplit="7140" ySplit="3410" topLeftCell="F4" activePane="bottomRight"/>
      <selection activeCell="AN229" sqref="AN229"/>
      <selection pane="topRight" activeCell="H1" sqref="H1"/>
      <selection pane="bottomLeft" activeCell="A193" sqref="A193"/>
      <selection pane="bottomRight" activeCell="O40" sqref="O40"/>
    </sheetView>
  </sheetViews>
  <sheetFormatPr defaultColWidth="9.1796875" defaultRowHeight="12.5" x14ac:dyDescent="0.25"/>
  <cols>
    <col min="1" max="1" width="5.54296875" style="2" bestFit="1" customWidth="1"/>
    <col min="2" max="2" width="24.26953125" style="2" bestFit="1" customWidth="1"/>
    <col min="3" max="4" width="10.81640625" style="407" customWidth="1"/>
    <col min="5" max="5" width="9.81640625" style="2" bestFit="1" customWidth="1"/>
    <col min="6" max="41" width="11.54296875" style="2" customWidth="1"/>
    <col min="42" max="16384" width="9.1796875" style="2"/>
  </cols>
  <sheetData>
    <row r="1" spans="1:42" s="462" customFormat="1" ht="54" customHeight="1" thickTop="1" thickBot="1" x14ac:dyDescent="0.3">
      <c r="A1" s="654" t="s">
        <v>849</v>
      </c>
      <c r="B1" s="655"/>
      <c r="C1" s="655"/>
      <c r="D1" s="655"/>
      <c r="E1" s="655"/>
      <c r="F1" s="641" t="s">
        <v>72</v>
      </c>
      <c r="G1" s="642"/>
      <c r="H1" s="643"/>
      <c r="I1" s="649" t="s">
        <v>73</v>
      </c>
      <c r="J1" s="642"/>
      <c r="K1" s="642"/>
      <c r="L1" s="651"/>
      <c r="M1" s="642" t="s">
        <v>74</v>
      </c>
      <c r="N1" s="642"/>
      <c r="O1" s="642"/>
      <c r="P1" s="643"/>
      <c r="Q1" s="641" t="s">
        <v>75</v>
      </c>
      <c r="R1" s="642"/>
      <c r="S1" s="642"/>
      <c r="T1" s="643"/>
      <c r="U1" s="649" t="s">
        <v>76</v>
      </c>
      <c r="V1" s="651"/>
      <c r="W1" s="649" t="s">
        <v>77</v>
      </c>
      <c r="X1" s="651"/>
      <c r="Y1" s="649" t="s">
        <v>78</v>
      </c>
      <c r="Z1" s="642"/>
      <c r="AA1" s="651"/>
      <c r="AB1" s="649" t="s">
        <v>79</v>
      </c>
      <c r="AC1" s="651"/>
      <c r="AD1" s="649" t="s">
        <v>80</v>
      </c>
      <c r="AE1" s="642"/>
      <c r="AF1" s="656"/>
      <c r="AG1" s="657" t="s">
        <v>81</v>
      </c>
      <c r="AH1" s="642"/>
      <c r="AI1" s="656"/>
      <c r="AJ1" s="642" t="s">
        <v>82</v>
      </c>
      <c r="AK1" s="642"/>
      <c r="AL1" s="642"/>
      <c r="AM1" s="643"/>
      <c r="AN1" s="642" t="s">
        <v>83</v>
      </c>
      <c r="AO1" s="643"/>
      <c r="AP1" s="461"/>
    </row>
    <row r="2" spans="1:42" ht="57.75" customHeight="1" thickTop="1" thickBot="1" x14ac:dyDescent="0.3">
      <c r="A2" s="655"/>
      <c r="B2" s="655"/>
      <c r="C2" s="655"/>
      <c r="D2" s="655"/>
      <c r="E2" s="655"/>
      <c r="F2" s="499" t="s">
        <v>948</v>
      </c>
      <c r="G2" s="500"/>
      <c r="H2" s="501"/>
      <c r="I2" s="499" t="s">
        <v>886</v>
      </c>
      <c r="J2" s="500"/>
      <c r="K2" s="500"/>
      <c r="L2" s="501"/>
      <c r="M2" s="499" t="s">
        <v>887</v>
      </c>
      <c r="N2" s="658"/>
      <c r="O2" s="659" t="s">
        <v>1096</v>
      </c>
      <c r="P2" s="660"/>
      <c r="Q2" s="499" t="s">
        <v>888</v>
      </c>
      <c r="R2" s="500"/>
      <c r="S2" s="500"/>
      <c r="T2" s="501"/>
      <c r="U2" s="499" t="s">
        <v>889</v>
      </c>
      <c r="V2" s="501"/>
      <c r="W2" s="499" t="s">
        <v>890</v>
      </c>
      <c r="X2" s="501"/>
      <c r="Y2" s="499" t="s">
        <v>891</v>
      </c>
      <c r="Z2" s="658"/>
      <c r="AA2" s="413" t="s">
        <v>951</v>
      </c>
      <c r="AB2" s="499" t="s">
        <v>892</v>
      </c>
      <c r="AC2" s="501"/>
      <c r="AD2" s="499" t="s">
        <v>1109</v>
      </c>
      <c r="AE2" s="500"/>
      <c r="AF2" s="501"/>
      <c r="AG2" s="499" t="s">
        <v>1113</v>
      </c>
      <c r="AH2" s="500"/>
      <c r="AI2" s="501"/>
      <c r="AJ2" s="499" t="s">
        <v>956</v>
      </c>
      <c r="AK2" s="500"/>
      <c r="AL2" s="500"/>
      <c r="AM2" s="501"/>
      <c r="AN2" s="499" t="s">
        <v>893</v>
      </c>
      <c r="AO2" s="501"/>
      <c r="AP2" s="45"/>
    </row>
    <row r="3" spans="1:42" s="5" customFormat="1" ht="46.5" customHeight="1" thickTop="1" thickBot="1" x14ac:dyDescent="0.25">
      <c r="A3" s="76" t="s">
        <v>107</v>
      </c>
      <c r="B3" s="75" t="s">
        <v>108</v>
      </c>
      <c r="C3" s="75" t="s">
        <v>109</v>
      </c>
      <c r="D3" s="75" t="s">
        <v>110</v>
      </c>
      <c r="E3" s="78" t="s">
        <v>111</v>
      </c>
      <c r="F3" s="474" t="s">
        <v>1093</v>
      </c>
      <c r="G3" s="475" t="s">
        <v>1255</v>
      </c>
      <c r="H3" s="161" t="s">
        <v>1094</v>
      </c>
      <c r="I3" s="192" t="s">
        <v>1256</v>
      </c>
      <c r="J3" s="159" t="s">
        <v>1095</v>
      </c>
      <c r="K3" s="188" t="s">
        <v>949</v>
      </c>
      <c r="L3" s="187" t="s">
        <v>950</v>
      </c>
      <c r="M3" s="165" t="s">
        <v>1097</v>
      </c>
      <c r="N3" s="191" t="s">
        <v>1098</v>
      </c>
      <c r="O3" s="188" t="s">
        <v>1100</v>
      </c>
      <c r="P3" s="161" t="s">
        <v>1099</v>
      </c>
      <c r="Q3" s="185" t="s">
        <v>1101</v>
      </c>
      <c r="R3" s="477" t="s">
        <v>952</v>
      </c>
      <c r="S3" s="186" t="s">
        <v>1102</v>
      </c>
      <c r="T3" s="414" t="s">
        <v>1103</v>
      </c>
      <c r="U3" s="191" t="s">
        <v>1257</v>
      </c>
      <c r="V3" s="190" t="s">
        <v>953</v>
      </c>
      <c r="W3" s="165" t="s">
        <v>954</v>
      </c>
      <c r="X3" s="190" t="s">
        <v>1104</v>
      </c>
      <c r="Y3" s="188" t="s">
        <v>1105</v>
      </c>
      <c r="Z3" s="189" t="s">
        <v>1106</v>
      </c>
      <c r="AA3" s="187" t="s">
        <v>1107</v>
      </c>
      <c r="AB3" s="186" t="s">
        <v>955</v>
      </c>
      <c r="AC3" s="184" t="s">
        <v>1108</v>
      </c>
      <c r="AD3" s="186" t="s">
        <v>1110</v>
      </c>
      <c r="AE3" s="477" t="s">
        <v>1111</v>
      </c>
      <c r="AF3" s="187" t="s">
        <v>1112</v>
      </c>
      <c r="AG3" s="186" t="s">
        <v>1114</v>
      </c>
      <c r="AH3" s="477" t="s">
        <v>1115</v>
      </c>
      <c r="AI3" s="184" t="s">
        <v>1116</v>
      </c>
      <c r="AJ3" s="464" t="s">
        <v>957</v>
      </c>
      <c r="AK3" s="463" t="s">
        <v>958</v>
      </c>
      <c r="AL3" s="488" t="s">
        <v>1258</v>
      </c>
      <c r="AM3" s="414" t="s">
        <v>1259</v>
      </c>
      <c r="AN3" s="185" t="s">
        <v>1117</v>
      </c>
      <c r="AO3" s="184" t="s">
        <v>1118</v>
      </c>
      <c r="AP3" s="46"/>
    </row>
    <row r="4" spans="1:42" s="29" customFormat="1" ht="13.5" thickTop="1" x14ac:dyDescent="0.3">
      <c r="A4" s="50">
        <v>3401</v>
      </c>
      <c r="B4" s="51" t="s">
        <v>352</v>
      </c>
      <c r="C4" s="408">
        <v>1396</v>
      </c>
      <c r="D4" s="95">
        <v>254</v>
      </c>
      <c r="E4" s="62">
        <f t="shared" ref="E4:E11" si="0">SUM(D4/C4)</f>
        <v>0.18194842406876791</v>
      </c>
      <c r="F4" s="348"/>
      <c r="G4" s="453"/>
      <c r="H4" s="457"/>
      <c r="I4" s="351"/>
      <c r="J4" s="351"/>
      <c r="K4" s="459"/>
      <c r="L4" s="350"/>
      <c r="M4" s="409"/>
      <c r="N4" s="349"/>
      <c r="O4" s="476"/>
      <c r="P4" s="350"/>
      <c r="Q4" s="351"/>
      <c r="R4" s="459"/>
      <c r="S4" s="459"/>
      <c r="T4" s="350"/>
      <c r="U4" s="351"/>
      <c r="V4" s="350"/>
      <c r="W4" s="351"/>
      <c r="X4" s="350"/>
      <c r="Y4" s="353">
        <v>173</v>
      </c>
      <c r="Z4" s="354">
        <v>127</v>
      </c>
      <c r="AA4" s="355">
        <v>160</v>
      </c>
      <c r="AB4" s="351"/>
      <c r="AC4" s="350"/>
      <c r="AD4" s="351"/>
      <c r="AE4" s="459"/>
      <c r="AF4" s="350"/>
      <c r="AG4" s="351"/>
      <c r="AH4" s="458"/>
      <c r="AI4" s="352"/>
      <c r="AJ4" s="351"/>
      <c r="AK4" s="459"/>
      <c r="AL4" s="459"/>
      <c r="AM4" s="350"/>
      <c r="AN4" s="351"/>
      <c r="AO4" s="350"/>
      <c r="AP4" s="33"/>
    </row>
    <row r="5" spans="1:42" s="29" customFormat="1" ht="13" x14ac:dyDescent="0.3">
      <c r="A5" s="10">
        <v>3402</v>
      </c>
      <c r="B5" s="11" t="s">
        <v>353</v>
      </c>
      <c r="C5" s="365">
        <v>1485</v>
      </c>
      <c r="D5" s="95">
        <v>227</v>
      </c>
      <c r="E5" s="63">
        <f t="shared" si="0"/>
        <v>0.15286195286195287</v>
      </c>
      <c r="F5" s="356"/>
      <c r="G5" s="454"/>
      <c r="H5" s="129"/>
      <c r="I5" s="111"/>
      <c r="J5" s="111"/>
      <c r="K5" s="316"/>
      <c r="L5" s="129"/>
      <c r="M5" s="128"/>
      <c r="N5" s="357"/>
      <c r="O5" s="111"/>
      <c r="P5" s="129"/>
      <c r="Q5" s="111"/>
      <c r="R5" s="316"/>
      <c r="S5" s="316"/>
      <c r="T5" s="129"/>
      <c r="U5" s="111"/>
      <c r="V5" s="129"/>
      <c r="W5" s="111"/>
      <c r="X5" s="129"/>
      <c r="Y5" s="359">
        <v>142</v>
      </c>
      <c r="Z5" s="360">
        <v>128</v>
      </c>
      <c r="AA5" s="361">
        <v>138</v>
      </c>
      <c r="AB5" s="111"/>
      <c r="AC5" s="129"/>
      <c r="AD5" s="111"/>
      <c r="AE5" s="316"/>
      <c r="AF5" s="129"/>
      <c r="AG5" s="111"/>
      <c r="AH5" s="316"/>
      <c r="AI5" s="129"/>
      <c r="AJ5" s="111"/>
      <c r="AK5" s="316"/>
      <c r="AL5" s="316"/>
      <c r="AM5" s="129"/>
      <c r="AN5" s="111"/>
      <c r="AO5" s="129"/>
      <c r="AP5" s="33"/>
    </row>
    <row r="6" spans="1:42" s="29" customFormat="1" ht="13" x14ac:dyDescent="0.3">
      <c r="A6" s="10">
        <v>3403</v>
      </c>
      <c r="B6" s="11" t="s">
        <v>354</v>
      </c>
      <c r="C6" s="365">
        <v>1600</v>
      </c>
      <c r="D6" s="95">
        <v>331</v>
      </c>
      <c r="E6" s="63">
        <f t="shared" si="0"/>
        <v>0.206875</v>
      </c>
      <c r="F6" s="356"/>
      <c r="G6" s="454"/>
      <c r="H6" s="129"/>
      <c r="I6" s="111"/>
      <c r="J6" s="111"/>
      <c r="K6" s="316"/>
      <c r="L6" s="129"/>
      <c r="M6" s="128"/>
      <c r="N6" s="357"/>
      <c r="O6" s="111"/>
      <c r="P6" s="129"/>
      <c r="Q6" s="111"/>
      <c r="R6" s="316"/>
      <c r="S6" s="316"/>
      <c r="T6" s="129"/>
      <c r="U6" s="111"/>
      <c r="V6" s="129"/>
      <c r="W6" s="111"/>
      <c r="X6" s="129"/>
      <c r="Y6" s="359">
        <v>195</v>
      </c>
      <c r="Z6" s="360">
        <v>199</v>
      </c>
      <c r="AA6" s="361">
        <v>208</v>
      </c>
      <c r="AB6" s="111"/>
      <c r="AC6" s="129"/>
      <c r="AD6" s="111"/>
      <c r="AE6" s="316"/>
      <c r="AF6" s="129"/>
      <c r="AG6" s="111"/>
      <c r="AH6" s="316"/>
      <c r="AI6" s="129"/>
      <c r="AJ6" s="111"/>
      <c r="AK6" s="316"/>
      <c r="AL6" s="316"/>
      <c r="AM6" s="129"/>
      <c r="AN6" s="111"/>
      <c r="AO6" s="129"/>
      <c r="AP6" s="33"/>
    </row>
    <row r="7" spans="1:42" s="29" customFormat="1" ht="13" x14ac:dyDescent="0.3">
      <c r="A7" s="10">
        <v>3404</v>
      </c>
      <c r="B7" s="11" t="s">
        <v>355</v>
      </c>
      <c r="C7" s="365">
        <v>1344</v>
      </c>
      <c r="D7" s="95">
        <v>312</v>
      </c>
      <c r="E7" s="63">
        <f t="shared" si="0"/>
        <v>0.23214285714285715</v>
      </c>
      <c r="F7" s="356"/>
      <c r="G7" s="454"/>
      <c r="H7" s="129"/>
      <c r="I7" s="111"/>
      <c r="J7" s="111"/>
      <c r="K7" s="316"/>
      <c r="L7" s="129"/>
      <c r="M7" s="128"/>
      <c r="N7" s="357"/>
      <c r="O7" s="111"/>
      <c r="P7" s="129"/>
      <c r="Q7" s="111"/>
      <c r="R7" s="316"/>
      <c r="S7" s="316"/>
      <c r="T7" s="129"/>
      <c r="U7" s="111"/>
      <c r="V7" s="129"/>
      <c r="W7" s="111"/>
      <c r="X7" s="129"/>
      <c r="Y7" s="359">
        <v>196</v>
      </c>
      <c r="Z7" s="360">
        <v>177</v>
      </c>
      <c r="AA7" s="361">
        <v>201</v>
      </c>
      <c r="AB7" s="111"/>
      <c r="AC7" s="129"/>
      <c r="AD7" s="111"/>
      <c r="AE7" s="316"/>
      <c r="AF7" s="129"/>
      <c r="AG7" s="111"/>
      <c r="AH7" s="316"/>
      <c r="AI7" s="129"/>
      <c r="AJ7" s="111"/>
      <c r="AK7" s="316"/>
      <c r="AL7" s="316"/>
      <c r="AM7" s="129"/>
      <c r="AN7" s="111"/>
      <c r="AO7" s="129"/>
      <c r="AP7" s="33"/>
    </row>
    <row r="8" spans="1:42" s="29" customFormat="1" ht="13" x14ac:dyDescent="0.3">
      <c r="A8" s="10">
        <v>3405</v>
      </c>
      <c r="B8" s="11" t="s">
        <v>356</v>
      </c>
      <c r="C8" s="365">
        <v>1395</v>
      </c>
      <c r="D8" s="95">
        <v>337</v>
      </c>
      <c r="E8" s="63">
        <f t="shared" si="0"/>
        <v>0.24157706093189965</v>
      </c>
      <c r="F8" s="356"/>
      <c r="G8" s="454"/>
      <c r="H8" s="129"/>
      <c r="I8" s="111"/>
      <c r="J8" s="111"/>
      <c r="K8" s="316"/>
      <c r="L8" s="129"/>
      <c r="M8" s="128"/>
      <c r="N8" s="357"/>
      <c r="O8" s="111"/>
      <c r="P8" s="129"/>
      <c r="Q8" s="362"/>
      <c r="R8" s="460"/>
      <c r="S8" s="460"/>
      <c r="T8" s="364"/>
      <c r="U8" s="111"/>
      <c r="V8" s="129"/>
      <c r="W8" s="111"/>
      <c r="X8" s="129"/>
      <c r="Y8" s="359">
        <v>185</v>
      </c>
      <c r="Z8" s="360">
        <v>201</v>
      </c>
      <c r="AA8" s="361">
        <v>191</v>
      </c>
      <c r="AB8" s="111"/>
      <c r="AC8" s="129"/>
      <c r="AD8" s="111"/>
      <c r="AE8" s="316"/>
      <c r="AF8" s="129"/>
      <c r="AG8" s="111"/>
      <c r="AH8" s="316"/>
      <c r="AI8" s="129"/>
      <c r="AJ8" s="111"/>
      <c r="AK8" s="316"/>
      <c r="AL8" s="316"/>
      <c r="AM8" s="129"/>
      <c r="AN8" s="111"/>
      <c r="AO8" s="129"/>
      <c r="AP8" s="33"/>
    </row>
    <row r="9" spans="1:42" s="29" customFormat="1" ht="13" x14ac:dyDescent="0.3">
      <c r="A9" s="10">
        <v>3406</v>
      </c>
      <c r="B9" s="11" t="s">
        <v>759</v>
      </c>
      <c r="C9" s="365">
        <v>1236</v>
      </c>
      <c r="D9" s="95">
        <v>309</v>
      </c>
      <c r="E9" s="63">
        <f t="shared" si="0"/>
        <v>0.25</v>
      </c>
      <c r="F9" s="356"/>
      <c r="G9" s="454"/>
      <c r="H9" s="364"/>
      <c r="I9" s="111"/>
      <c r="J9" s="111"/>
      <c r="K9" s="316"/>
      <c r="L9" s="129"/>
      <c r="M9" s="128"/>
      <c r="N9" s="357"/>
      <c r="O9" s="111"/>
      <c r="P9" s="129"/>
      <c r="Q9" s="359">
        <v>91</v>
      </c>
      <c r="R9" s="365">
        <v>116</v>
      </c>
      <c r="S9" s="365">
        <v>92</v>
      </c>
      <c r="T9" s="361">
        <v>86</v>
      </c>
      <c r="U9" s="111"/>
      <c r="V9" s="129"/>
      <c r="W9" s="111"/>
      <c r="X9" s="129"/>
      <c r="Y9" s="111"/>
      <c r="Z9" s="317"/>
      <c r="AA9" s="129"/>
      <c r="AB9" s="111"/>
      <c r="AC9" s="129"/>
      <c r="AD9" s="111"/>
      <c r="AE9" s="316"/>
      <c r="AF9" s="129"/>
      <c r="AG9" s="111"/>
      <c r="AH9" s="316"/>
      <c r="AI9" s="129"/>
      <c r="AJ9" s="111"/>
      <c r="AK9" s="316"/>
      <c r="AL9" s="316"/>
      <c r="AM9" s="129"/>
      <c r="AN9" s="111"/>
      <c r="AO9" s="129"/>
      <c r="AP9" s="33"/>
    </row>
    <row r="10" spans="1:42" s="44" customFormat="1" ht="13" x14ac:dyDescent="0.3">
      <c r="A10" s="10">
        <v>3407</v>
      </c>
      <c r="B10" s="11" t="s">
        <v>834</v>
      </c>
      <c r="C10" s="365">
        <v>418</v>
      </c>
      <c r="D10" s="95">
        <v>77</v>
      </c>
      <c r="E10" s="63">
        <f>SUM(D10/C10)</f>
        <v>0.18421052631578946</v>
      </c>
      <c r="F10" s="356"/>
      <c r="G10" s="454"/>
      <c r="H10" s="364"/>
      <c r="I10" s="111"/>
      <c r="J10" s="111"/>
      <c r="K10" s="316"/>
      <c r="L10" s="129"/>
      <c r="M10" s="128"/>
      <c r="N10" s="357"/>
      <c r="O10" s="111"/>
      <c r="P10" s="129"/>
      <c r="Q10" s="359">
        <v>28</v>
      </c>
      <c r="R10" s="365">
        <v>25</v>
      </c>
      <c r="S10" s="365">
        <v>24</v>
      </c>
      <c r="T10" s="361">
        <v>23</v>
      </c>
      <c r="U10" s="111"/>
      <c r="V10" s="129"/>
      <c r="W10" s="111"/>
      <c r="X10" s="129"/>
      <c r="Y10" s="111"/>
      <c r="Z10" s="317"/>
      <c r="AA10" s="129"/>
      <c r="AB10" s="111"/>
      <c r="AC10" s="129"/>
      <c r="AD10" s="111"/>
      <c r="AE10" s="316"/>
      <c r="AF10" s="129"/>
      <c r="AG10" s="111"/>
      <c r="AH10" s="316"/>
      <c r="AI10" s="129"/>
      <c r="AJ10" s="111"/>
      <c r="AK10" s="316"/>
      <c r="AL10" s="316"/>
      <c r="AM10" s="129"/>
      <c r="AN10" s="111"/>
      <c r="AO10" s="129"/>
      <c r="AP10" s="33"/>
    </row>
    <row r="11" spans="1:42" s="44" customFormat="1" ht="13" x14ac:dyDescent="0.3">
      <c r="A11" s="10">
        <v>5301</v>
      </c>
      <c r="B11" s="11" t="s">
        <v>432</v>
      </c>
      <c r="C11" s="365">
        <v>1</v>
      </c>
      <c r="D11" s="95">
        <v>1</v>
      </c>
      <c r="E11" s="63">
        <f t="shared" si="0"/>
        <v>1</v>
      </c>
      <c r="F11" s="356"/>
      <c r="G11" s="454"/>
      <c r="H11" s="364"/>
      <c r="I11" s="111"/>
      <c r="J11" s="111"/>
      <c r="K11" s="316"/>
      <c r="L11" s="129"/>
      <c r="M11" s="128"/>
      <c r="N11" s="357"/>
      <c r="O11" s="111"/>
      <c r="P11" s="129"/>
      <c r="Q11" s="359"/>
      <c r="R11" s="365"/>
      <c r="S11" s="365"/>
      <c r="T11" s="361"/>
      <c r="U11" s="111"/>
      <c r="V11" s="129"/>
      <c r="W11" s="111"/>
      <c r="X11" s="129"/>
      <c r="Y11" s="111"/>
      <c r="Z11" s="317"/>
      <c r="AA11" s="129"/>
      <c r="AB11" s="111"/>
      <c r="AC11" s="129"/>
      <c r="AD11" s="111">
        <v>0</v>
      </c>
      <c r="AE11" s="316">
        <v>0</v>
      </c>
      <c r="AF11" s="129">
        <v>0</v>
      </c>
      <c r="AG11" s="111"/>
      <c r="AH11" s="316"/>
      <c r="AI11" s="129"/>
      <c r="AJ11" s="111"/>
      <c r="AK11" s="316"/>
      <c r="AL11" s="316"/>
      <c r="AM11" s="129"/>
      <c r="AN11" s="111"/>
      <c r="AO11" s="129"/>
      <c r="AP11" s="33"/>
    </row>
    <row r="12" spans="1:42" s="29" customFormat="1" ht="13" x14ac:dyDescent="0.3">
      <c r="A12" s="10">
        <v>5601</v>
      </c>
      <c r="B12" s="11" t="s">
        <v>443</v>
      </c>
      <c r="C12" s="365">
        <v>1040</v>
      </c>
      <c r="D12" s="95">
        <v>412</v>
      </c>
      <c r="E12" s="63">
        <f t="shared" ref="E12:E75" si="1">SUM(D12/C12)</f>
        <v>0.39615384615384613</v>
      </c>
      <c r="F12" s="371">
        <v>169</v>
      </c>
      <c r="G12" s="455">
        <v>249</v>
      </c>
      <c r="H12" s="361">
        <v>229</v>
      </c>
      <c r="I12" s="111"/>
      <c r="J12" s="111"/>
      <c r="K12" s="316"/>
      <c r="L12" s="129"/>
      <c r="M12" s="128"/>
      <c r="N12" s="357"/>
      <c r="O12" s="111"/>
      <c r="P12" s="129"/>
      <c r="Q12" s="111"/>
      <c r="R12" s="316"/>
      <c r="S12" s="316"/>
      <c r="T12" s="129"/>
      <c r="U12" s="111"/>
      <c r="V12" s="129"/>
      <c r="W12" s="111"/>
      <c r="X12" s="129"/>
      <c r="Y12" s="111"/>
      <c r="Z12" s="317"/>
      <c r="AA12" s="129"/>
      <c r="AB12" s="111"/>
      <c r="AC12" s="129"/>
      <c r="AD12" s="111"/>
      <c r="AE12" s="316"/>
      <c r="AF12" s="129"/>
      <c r="AG12" s="111"/>
      <c r="AH12" s="316"/>
      <c r="AI12" s="129"/>
      <c r="AJ12" s="111"/>
      <c r="AK12" s="316"/>
      <c r="AL12" s="316"/>
      <c r="AM12" s="129"/>
      <c r="AN12" s="111"/>
      <c r="AO12" s="129"/>
      <c r="AP12" s="33"/>
    </row>
    <row r="13" spans="1:42" s="29" customFormat="1" ht="13" x14ac:dyDescent="0.3">
      <c r="A13" s="10">
        <v>5602</v>
      </c>
      <c r="B13" s="11" t="s">
        <v>444</v>
      </c>
      <c r="C13" s="365">
        <v>1005</v>
      </c>
      <c r="D13" s="95">
        <v>363</v>
      </c>
      <c r="E13" s="63">
        <f t="shared" si="1"/>
        <v>0.36119402985074628</v>
      </c>
      <c r="F13" s="371">
        <v>128</v>
      </c>
      <c r="G13" s="455">
        <v>235</v>
      </c>
      <c r="H13" s="361">
        <v>211</v>
      </c>
      <c r="I13" s="111"/>
      <c r="J13" s="111"/>
      <c r="K13" s="316"/>
      <c r="L13" s="129"/>
      <c r="M13" s="128"/>
      <c r="N13" s="357"/>
      <c r="O13" s="111"/>
      <c r="P13" s="129"/>
      <c r="Q13" s="111"/>
      <c r="R13" s="316"/>
      <c r="S13" s="316"/>
      <c r="T13" s="129"/>
      <c r="U13" s="111"/>
      <c r="V13" s="129"/>
      <c r="W13" s="111"/>
      <c r="X13" s="129"/>
      <c r="Y13" s="111"/>
      <c r="Z13" s="317"/>
      <c r="AA13" s="129"/>
      <c r="AB13" s="111"/>
      <c r="AC13" s="129"/>
      <c r="AD13" s="111"/>
      <c r="AE13" s="316"/>
      <c r="AF13" s="129"/>
      <c r="AG13" s="111"/>
      <c r="AH13" s="316"/>
      <c r="AI13" s="129"/>
      <c r="AJ13" s="111"/>
      <c r="AK13" s="316"/>
      <c r="AL13" s="316"/>
      <c r="AM13" s="129"/>
      <c r="AN13" s="111"/>
      <c r="AO13" s="129"/>
      <c r="AP13" s="33"/>
    </row>
    <row r="14" spans="1:42" s="29" customFormat="1" ht="13" x14ac:dyDescent="0.3">
      <c r="A14" s="10">
        <v>5603</v>
      </c>
      <c r="B14" s="11" t="s">
        <v>445</v>
      </c>
      <c r="C14" s="365">
        <v>1374</v>
      </c>
      <c r="D14" s="95">
        <v>565</v>
      </c>
      <c r="E14" s="63">
        <f t="shared" si="1"/>
        <v>0.41120815138282385</v>
      </c>
      <c r="F14" s="371">
        <v>273</v>
      </c>
      <c r="G14" s="455">
        <v>319</v>
      </c>
      <c r="H14" s="361">
        <v>275</v>
      </c>
      <c r="I14" s="111"/>
      <c r="J14" s="111"/>
      <c r="K14" s="316"/>
      <c r="L14" s="129"/>
      <c r="M14" s="128"/>
      <c r="N14" s="357"/>
      <c r="O14" s="111"/>
      <c r="P14" s="129"/>
      <c r="Q14" s="111"/>
      <c r="R14" s="316"/>
      <c r="S14" s="316"/>
      <c r="T14" s="129"/>
      <c r="U14" s="111"/>
      <c r="V14" s="129"/>
      <c r="W14" s="111"/>
      <c r="X14" s="129"/>
      <c r="Y14" s="111"/>
      <c r="Z14" s="317"/>
      <c r="AA14" s="129"/>
      <c r="AB14" s="111"/>
      <c r="AC14" s="129"/>
      <c r="AD14" s="111"/>
      <c r="AE14" s="316"/>
      <c r="AF14" s="129"/>
      <c r="AG14" s="111"/>
      <c r="AH14" s="316"/>
      <c r="AI14" s="129"/>
      <c r="AJ14" s="111"/>
      <c r="AK14" s="316"/>
      <c r="AL14" s="316"/>
      <c r="AM14" s="129"/>
      <c r="AN14" s="111"/>
      <c r="AO14" s="129"/>
      <c r="AP14" s="33"/>
    </row>
    <row r="15" spans="1:42" s="29" customFormat="1" ht="13" x14ac:dyDescent="0.3">
      <c r="A15" s="10">
        <v>5604</v>
      </c>
      <c r="B15" s="11" t="s">
        <v>446</v>
      </c>
      <c r="C15" s="365">
        <v>1312</v>
      </c>
      <c r="D15" s="95">
        <v>606</v>
      </c>
      <c r="E15" s="63">
        <f t="shared" si="1"/>
        <v>0.46189024390243905</v>
      </c>
      <c r="F15" s="371">
        <v>217</v>
      </c>
      <c r="G15" s="455">
        <v>400</v>
      </c>
      <c r="H15" s="361">
        <v>360</v>
      </c>
      <c r="I15" s="111"/>
      <c r="J15" s="111"/>
      <c r="K15" s="316"/>
      <c r="L15" s="129"/>
      <c r="M15" s="128"/>
      <c r="N15" s="357"/>
      <c r="O15" s="111"/>
      <c r="P15" s="129"/>
      <c r="Q15" s="111"/>
      <c r="R15" s="316"/>
      <c r="S15" s="316"/>
      <c r="T15" s="129"/>
      <c r="U15" s="111"/>
      <c r="V15" s="129"/>
      <c r="W15" s="111"/>
      <c r="X15" s="129"/>
      <c r="Y15" s="111"/>
      <c r="Z15" s="317"/>
      <c r="AA15" s="129"/>
      <c r="AB15" s="111"/>
      <c r="AC15" s="129"/>
      <c r="AD15" s="111"/>
      <c r="AE15" s="316"/>
      <c r="AF15" s="129"/>
      <c r="AG15" s="111"/>
      <c r="AH15" s="316"/>
      <c r="AI15" s="129"/>
      <c r="AJ15" s="111"/>
      <c r="AK15" s="316"/>
      <c r="AL15" s="316"/>
      <c r="AM15" s="129"/>
      <c r="AN15" s="111"/>
      <c r="AO15" s="129"/>
      <c r="AP15" s="33"/>
    </row>
    <row r="16" spans="1:42" s="29" customFormat="1" ht="13" x14ac:dyDescent="0.3">
      <c r="A16" s="10">
        <v>5605</v>
      </c>
      <c r="B16" s="11" t="s">
        <v>447</v>
      </c>
      <c r="C16" s="365">
        <v>1236</v>
      </c>
      <c r="D16" s="95">
        <v>464</v>
      </c>
      <c r="E16" s="63">
        <f t="shared" si="1"/>
        <v>0.37540453074433655</v>
      </c>
      <c r="F16" s="371">
        <v>159</v>
      </c>
      <c r="G16" s="455">
        <v>306</v>
      </c>
      <c r="H16" s="361">
        <v>284</v>
      </c>
      <c r="I16" s="111"/>
      <c r="J16" s="111"/>
      <c r="K16" s="316"/>
      <c r="L16" s="129"/>
      <c r="M16" s="128"/>
      <c r="N16" s="357"/>
      <c r="O16" s="111"/>
      <c r="P16" s="129"/>
      <c r="Q16" s="111"/>
      <c r="R16" s="316"/>
      <c r="S16" s="316"/>
      <c r="T16" s="129"/>
      <c r="U16" s="111"/>
      <c r="V16" s="129"/>
      <c r="W16" s="111"/>
      <c r="X16" s="129"/>
      <c r="Y16" s="111"/>
      <c r="Z16" s="317"/>
      <c r="AA16" s="129"/>
      <c r="AB16" s="111"/>
      <c r="AC16" s="129"/>
      <c r="AD16" s="111"/>
      <c r="AE16" s="316"/>
      <c r="AF16" s="129"/>
      <c r="AG16" s="111"/>
      <c r="AH16" s="316"/>
      <c r="AI16" s="129"/>
      <c r="AJ16" s="111"/>
      <c r="AK16" s="316"/>
      <c r="AL16" s="316"/>
      <c r="AM16" s="129"/>
      <c r="AN16" s="111"/>
      <c r="AO16" s="129"/>
      <c r="AP16" s="33"/>
    </row>
    <row r="17" spans="1:42" s="29" customFormat="1" ht="13" x14ac:dyDescent="0.3">
      <c r="A17" s="10">
        <v>5606</v>
      </c>
      <c r="B17" s="11" t="s">
        <v>448</v>
      </c>
      <c r="C17" s="365">
        <v>1250</v>
      </c>
      <c r="D17" s="95">
        <v>546</v>
      </c>
      <c r="E17" s="63">
        <f t="shared" si="1"/>
        <v>0.43680000000000002</v>
      </c>
      <c r="F17" s="371">
        <v>229</v>
      </c>
      <c r="G17" s="455">
        <v>323</v>
      </c>
      <c r="H17" s="361">
        <v>296</v>
      </c>
      <c r="I17" s="111"/>
      <c r="J17" s="111"/>
      <c r="K17" s="316"/>
      <c r="L17" s="129"/>
      <c r="M17" s="128"/>
      <c r="N17" s="357"/>
      <c r="O17" s="111"/>
      <c r="P17" s="129"/>
      <c r="Q17" s="111"/>
      <c r="R17" s="316"/>
      <c r="S17" s="316"/>
      <c r="T17" s="129"/>
      <c r="U17" s="111"/>
      <c r="V17" s="129"/>
      <c r="W17" s="111"/>
      <c r="X17" s="129"/>
      <c r="Y17" s="111"/>
      <c r="Z17" s="317"/>
      <c r="AA17" s="129"/>
      <c r="AB17" s="111"/>
      <c r="AC17" s="129"/>
      <c r="AD17" s="111"/>
      <c r="AE17" s="316"/>
      <c r="AF17" s="129"/>
      <c r="AG17" s="111"/>
      <c r="AH17" s="316"/>
      <c r="AI17" s="129"/>
      <c r="AJ17" s="111"/>
      <c r="AK17" s="316"/>
      <c r="AL17" s="316"/>
      <c r="AM17" s="129"/>
      <c r="AN17" s="111"/>
      <c r="AO17" s="129"/>
      <c r="AP17" s="33"/>
    </row>
    <row r="18" spans="1:42" s="29" customFormat="1" ht="13" x14ac:dyDescent="0.3">
      <c r="A18" s="10">
        <v>5607</v>
      </c>
      <c r="B18" s="11" t="s">
        <v>449</v>
      </c>
      <c r="C18" s="365">
        <v>1341</v>
      </c>
      <c r="D18" s="95">
        <v>486</v>
      </c>
      <c r="E18" s="63">
        <f t="shared" si="1"/>
        <v>0.36241610738255031</v>
      </c>
      <c r="F18" s="371">
        <v>205</v>
      </c>
      <c r="G18" s="455">
        <v>293</v>
      </c>
      <c r="H18" s="361">
        <v>258</v>
      </c>
      <c r="I18" s="111"/>
      <c r="J18" s="111"/>
      <c r="K18" s="316"/>
      <c r="L18" s="129"/>
      <c r="M18" s="128"/>
      <c r="N18" s="357"/>
      <c r="O18" s="111"/>
      <c r="P18" s="129"/>
      <c r="Q18" s="111"/>
      <c r="R18" s="316"/>
      <c r="S18" s="316"/>
      <c r="T18" s="129"/>
      <c r="U18" s="111"/>
      <c r="V18" s="129"/>
      <c r="W18" s="111"/>
      <c r="X18" s="129"/>
      <c r="Y18" s="111"/>
      <c r="Z18" s="317"/>
      <c r="AA18" s="129"/>
      <c r="AB18" s="111"/>
      <c r="AC18" s="129"/>
      <c r="AD18" s="111"/>
      <c r="AE18" s="316"/>
      <c r="AF18" s="129"/>
      <c r="AG18" s="111"/>
      <c r="AH18" s="316"/>
      <c r="AI18" s="129"/>
      <c r="AJ18" s="111"/>
      <c r="AK18" s="316"/>
      <c r="AL18" s="316"/>
      <c r="AM18" s="129"/>
      <c r="AN18" s="111"/>
      <c r="AO18" s="129"/>
      <c r="AP18" s="33"/>
    </row>
    <row r="19" spans="1:42" s="29" customFormat="1" ht="13" x14ac:dyDescent="0.3">
      <c r="A19" s="10">
        <v>5608</v>
      </c>
      <c r="B19" s="11" t="s">
        <v>450</v>
      </c>
      <c r="C19" s="365">
        <v>1236</v>
      </c>
      <c r="D19" s="95">
        <v>503</v>
      </c>
      <c r="E19" s="63">
        <f t="shared" si="1"/>
        <v>0.40695792880258902</v>
      </c>
      <c r="F19" s="371">
        <v>217</v>
      </c>
      <c r="G19" s="455">
        <v>294</v>
      </c>
      <c r="H19" s="361">
        <v>286</v>
      </c>
      <c r="I19" s="111"/>
      <c r="J19" s="111"/>
      <c r="K19" s="316"/>
      <c r="L19" s="129"/>
      <c r="M19" s="128"/>
      <c r="N19" s="357"/>
      <c r="O19" s="111"/>
      <c r="P19" s="129"/>
      <c r="Q19" s="111"/>
      <c r="R19" s="316"/>
      <c r="S19" s="316"/>
      <c r="T19" s="129"/>
      <c r="U19" s="111"/>
      <c r="V19" s="129"/>
      <c r="W19" s="111"/>
      <c r="X19" s="129"/>
      <c r="Y19" s="111"/>
      <c r="Z19" s="317"/>
      <c r="AA19" s="129"/>
      <c r="AB19" s="111"/>
      <c r="AC19" s="129"/>
      <c r="AD19" s="111"/>
      <c r="AE19" s="316"/>
      <c r="AF19" s="129"/>
      <c r="AG19" s="111"/>
      <c r="AH19" s="316"/>
      <c r="AI19" s="129"/>
      <c r="AJ19" s="111"/>
      <c r="AK19" s="316"/>
      <c r="AL19" s="316"/>
      <c r="AM19" s="129"/>
      <c r="AN19" s="111"/>
      <c r="AO19" s="129"/>
      <c r="AP19" s="33"/>
    </row>
    <row r="20" spans="1:42" s="29" customFormat="1" ht="13" x14ac:dyDescent="0.3">
      <c r="A20" s="10">
        <v>5609</v>
      </c>
      <c r="B20" s="11" t="s">
        <v>451</v>
      </c>
      <c r="C20" s="365">
        <v>1358</v>
      </c>
      <c r="D20" s="95">
        <v>575</v>
      </c>
      <c r="E20" s="63">
        <f t="shared" si="1"/>
        <v>0.42341678939617083</v>
      </c>
      <c r="F20" s="371">
        <v>263</v>
      </c>
      <c r="G20" s="455">
        <v>316</v>
      </c>
      <c r="H20" s="361">
        <v>304</v>
      </c>
      <c r="I20" s="111"/>
      <c r="J20" s="111"/>
      <c r="K20" s="316"/>
      <c r="L20" s="129"/>
      <c r="M20" s="128"/>
      <c r="N20" s="357"/>
      <c r="O20" s="111"/>
      <c r="P20" s="129"/>
      <c r="Q20" s="111"/>
      <c r="R20" s="316"/>
      <c r="S20" s="316"/>
      <c r="T20" s="129"/>
      <c r="U20" s="111"/>
      <c r="V20" s="129"/>
      <c r="W20" s="111"/>
      <c r="X20" s="129"/>
      <c r="Y20" s="111"/>
      <c r="Z20" s="317"/>
      <c r="AA20" s="129"/>
      <c r="AB20" s="111"/>
      <c r="AC20" s="129"/>
      <c r="AD20" s="111"/>
      <c r="AE20" s="316"/>
      <c r="AF20" s="129"/>
      <c r="AG20" s="111"/>
      <c r="AH20" s="316"/>
      <c r="AI20" s="129"/>
      <c r="AJ20" s="111"/>
      <c r="AK20" s="316"/>
      <c r="AL20" s="316"/>
      <c r="AM20" s="129"/>
      <c r="AN20" s="111"/>
      <c r="AO20" s="129"/>
      <c r="AP20" s="33"/>
    </row>
    <row r="21" spans="1:42" s="29" customFormat="1" ht="13" x14ac:dyDescent="0.3">
      <c r="A21" s="10">
        <v>5610</v>
      </c>
      <c r="B21" s="11" t="s">
        <v>452</v>
      </c>
      <c r="C21" s="365">
        <v>977</v>
      </c>
      <c r="D21" s="95">
        <v>418</v>
      </c>
      <c r="E21" s="63">
        <f t="shared" si="1"/>
        <v>0.42784032753326512</v>
      </c>
      <c r="F21" s="371">
        <v>142</v>
      </c>
      <c r="G21" s="455">
        <v>296</v>
      </c>
      <c r="H21" s="361">
        <v>275</v>
      </c>
      <c r="I21" s="111"/>
      <c r="J21" s="111"/>
      <c r="K21" s="316"/>
      <c r="L21" s="129"/>
      <c r="M21" s="128"/>
      <c r="N21" s="357"/>
      <c r="O21" s="111"/>
      <c r="P21" s="129"/>
      <c r="Q21" s="111"/>
      <c r="R21" s="316"/>
      <c r="S21" s="316"/>
      <c r="T21" s="129"/>
      <c r="U21" s="111"/>
      <c r="V21" s="129"/>
      <c r="W21" s="111"/>
      <c r="X21" s="129"/>
      <c r="Y21" s="111"/>
      <c r="Z21" s="317"/>
      <c r="AA21" s="129"/>
      <c r="AB21" s="111"/>
      <c r="AC21" s="129"/>
      <c r="AD21" s="111"/>
      <c r="AE21" s="316"/>
      <c r="AF21" s="129"/>
      <c r="AG21" s="111"/>
      <c r="AH21" s="316"/>
      <c r="AI21" s="129"/>
      <c r="AJ21" s="111"/>
      <c r="AK21" s="316"/>
      <c r="AL21" s="316"/>
      <c r="AM21" s="129"/>
      <c r="AN21" s="111"/>
      <c r="AO21" s="129"/>
      <c r="AP21" s="33"/>
    </row>
    <row r="22" spans="1:42" s="29" customFormat="1" ht="13" x14ac:dyDescent="0.3">
      <c r="A22" s="10">
        <v>5611</v>
      </c>
      <c r="B22" s="11" t="s">
        <v>453</v>
      </c>
      <c r="C22" s="365">
        <v>1436</v>
      </c>
      <c r="D22" s="95">
        <v>467</v>
      </c>
      <c r="E22" s="63">
        <f t="shared" si="1"/>
        <v>0.32520891364902504</v>
      </c>
      <c r="F22" s="371">
        <v>214</v>
      </c>
      <c r="G22" s="455">
        <v>272</v>
      </c>
      <c r="H22" s="361">
        <v>260</v>
      </c>
      <c r="I22" s="111"/>
      <c r="J22" s="111"/>
      <c r="K22" s="316"/>
      <c r="L22" s="129"/>
      <c r="M22" s="128"/>
      <c r="N22" s="357"/>
      <c r="O22" s="111"/>
      <c r="P22" s="129"/>
      <c r="Q22" s="111"/>
      <c r="R22" s="316"/>
      <c r="S22" s="316"/>
      <c r="T22" s="129"/>
      <c r="U22" s="111"/>
      <c r="V22" s="129"/>
      <c r="W22" s="111"/>
      <c r="X22" s="129"/>
      <c r="Y22" s="111"/>
      <c r="Z22" s="317"/>
      <c r="AA22" s="129"/>
      <c r="AB22" s="111"/>
      <c r="AC22" s="129"/>
      <c r="AD22" s="111"/>
      <c r="AE22" s="316"/>
      <c r="AF22" s="129"/>
      <c r="AG22" s="111"/>
      <c r="AH22" s="316"/>
      <c r="AI22" s="129"/>
      <c r="AJ22" s="111"/>
      <c r="AK22" s="316"/>
      <c r="AL22" s="316"/>
      <c r="AM22" s="129"/>
      <c r="AN22" s="111"/>
      <c r="AO22" s="129"/>
      <c r="AP22" s="33"/>
    </row>
    <row r="23" spans="1:42" s="29" customFormat="1" ht="13" x14ac:dyDescent="0.3">
      <c r="A23" s="10">
        <v>5612</v>
      </c>
      <c r="B23" s="11" t="s">
        <v>454</v>
      </c>
      <c r="C23" s="365">
        <v>1378</v>
      </c>
      <c r="D23" s="95">
        <v>521</v>
      </c>
      <c r="E23" s="63">
        <f t="shared" si="1"/>
        <v>0.37808417997097243</v>
      </c>
      <c r="F23" s="371">
        <v>217</v>
      </c>
      <c r="G23" s="455">
        <v>303</v>
      </c>
      <c r="H23" s="361">
        <v>296</v>
      </c>
      <c r="I23" s="111"/>
      <c r="J23" s="111"/>
      <c r="K23" s="316"/>
      <c r="L23" s="129"/>
      <c r="M23" s="128"/>
      <c r="N23" s="357"/>
      <c r="O23" s="111"/>
      <c r="P23" s="129"/>
      <c r="Q23" s="111"/>
      <c r="R23" s="316"/>
      <c r="S23" s="316"/>
      <c r="T23" s="129"/>
      <c r="U23" s="111"/>
      <c r="V23" s="129"/>
      <c r="W23" s="111"/>
      <c r="X23" s="129"/>
      <c r="Y23" s="111"/>
      <c r="Z23" s="317"/>
      <c r="AA23" s="129"/>
      <c r="AB23" s="111"/>
      <c r="AC23" s="129"/>
      <c r="AD23" s="111"/>
      <c r="AE23" s="316"/>
      <c r="AF23" s="129"/>
      <c r="AG23" s="111"/>
      <c r="AH23" s="316"/>
      <c r="AI23" s="129"/>
      <c r="AJ23" s="111"/>
      <c r="AK23" s="316"/>
      <c r="AL23" s="316"/>
      <c r="AM23" s="129"/>
      <c r="AN23" s="111"/>
      <c r="AO23" s="129"/>
      <c r="AP23" s="33"/>
    </row>
    <row r="24" spans="1:42" s="29" customFormat="1" ht="13" x14ac:dyDescent="0.3">
      <c r="A24" s="10">
        <v>5613</v>
      </c>
      <c r="B24" s="11" t="s">
        <v>455</v>
      </c>
      <c r="C24" s="365">
        <v>773</v>
      </c>
      <c r="D24" s="95">
        <v>294</v>
      </c>
      <c r="E24" s="63">
        <f t="shared" si="1"/>
        <v>0.38033635187580855</v>
      </c>
      <c r="F24" s="371">
        <v>121</v>
      </c>
      <c r="G24" s="455">
        <v>182</v>
      </c>
      <c r="H24" s="361">
        <v>160</v>
      </c>
      <c r="I24" s="111"/>
      <c r="J24" s="111"/>
      <c r="K24" s="316"/>
      <c r="L24" s="129"/>
      <c r="M24" s="128"/>
      <c r="N24" s="357"/>
      <c r="O24" s="111"/>
      <c r="P24" s="129"/>
      <c r="Q24" s="111"/>
      <c r="R24" s="316"/>
      <c r="S24" s="316"/>
      <c r="T24" s="129"/>
      <c r="U24" s="111"/>
      <c r="V24" s="129"/>
      <c r="W24" s="111"/>
      <c r="X24" s="129"/>
      <c r="Y24" s="111"/>
      <c r="Z24" s="317"/>
      <c r="AA24" s="129"/>
      <c r="AB24" s="111"/>
      <c r="AC24" s="129"/>
      <c r="AD24" s="111"/>
      <c r="AE24" s="316"/>
      <c r="AF24" s="129"/>
      <c r="AG24" s="111"/>
      <c r="AH24" s="316"/>
      <c r="AI24" s="129"/>
      <c r="AJ24" s="111"/>
      <c r="AK24" s="316"/>
      <c r="AL24" s="316"/>
      <c r="AM24" s="129"/>
      <c r="AN24" s="111"/>
      <c r="AO24" s="129"/>
      <c r="AP24" s="33"/>
    </row>
    <row r="25" spans="1:42" s="29" customFormat="1" ht="13" x14ac:dyDescent="0.3">
      <c r="A25" s="10">
        <v>5614</v>
      </c>
      <c r="B25" s="11" t="s">
        <v>456</v>
      </c>
      <c r="C25" s="365">
        <v>1241</v>
      </c>
      <c r="D25" s="95">
        <v>507</v>
      </c>
      <c r="E25" s="63">
        <f t="shared" si="1"/>
        <v>0.40854149879129736</v>
      </c>
      <c r="F25" s="371">
        <v>276</v>
      </c>
      <c r="G25" s="455">
        <v>258</v>
      </c>
      <c r="H25" s="361">
        <v>228</v>
      </c>
      <c r="I25" s="111"/>
      <c r="J25" s="111"/>
      <c r="K25" s="316"/>
      <c r="L25" s="129"/>
      <c r="M25" s="128"/>
      <c r="N25" s="357"/>
      <c r="O25" s="111"/>
      <c r="P25" s="129"/>
      <c r="Q25" s="111"/>
      <c r="R25" s="316"/>
      <c r="S25" s="316"/>
      <c r="T25" s="129"/>
      <c r="U25" s="111"/>
      <c r="V25" s="129"/>
      <c r="W25" s="111"/>
      <c r="X25" s="129"/>
      <c r="Y25" s="111"/>
      <c r="Z25" s="317"/>
      <c r="AA25" s="129"/>
      <c r="AB25" s="111"/>
      <c r="AC25" s="129"/>
      <c r="AD25" s="111"/>
      <c r="AE25" s="316"/>
      <c r="AF25" s="129"/>
      <c r="AG25" s="111"/>
      <c r="AH25" s="316"/>
      <c r="AI25" s="129"/>
      <c r="AJ25" s="111"/>
      <c r="AK25" s="316"/>
      <c r="AL25" s="316"/>
      <c r="AM25" s="129"/>
      <c r="AN25" s="111"/>
      <c r="AO25" s="129"/>
      <c r="AP25" s="33"/>
    </row>
    <row r="26" spans="1:42" s="29" customFormat="1" ht="13" x14ac:dyDescent="0.3">
      <c r="A26" s="10">
        <v>5615</v>
      </c>
      <c r="B26" s="11" t="s">
        <v>457</v>
      </c>
      <c r="C26" s="365">
        <v>1311</v>
      </c>
      <c r="D26" s="95">
        <v>445</v>
      </c>
      <c r="E26" s="63">
        <f t="shared" si="1"/>
        <v>0.33943554538520215</v>
      </c>
      <c r="F26" s="371">
        <v>194</v>
      </c>
      <c r="G26" s="455">
        <v>250</v>
      </c>
      <c r="H26" s="361">
        <v>237</v>
      </c>
      <c r="I26" s="111"/>
      <c r="J26" s="111"/>
      <c r="K26" s="316"/>
      <c r="L26" s="129"/>
      <c r="M26" s="128"/>
      <c r="N26" s="357"/>
      <c r="O26" s="111"/>
      <c r="P26" s="129"/>
      <c r="Q26" s="111"/>
      <c r="R26" s="316"/>
      <c r="S26" s="316"/>
      <c r="T26" s="129"/>
      <c r="U26" s="111"/>
      <c r="V26" s="129"/>
      <c r="W26" s="111"/>
      <c r="X26" s="129"/>
      <c r="Y26" s="111"/>
      <c r="Z26" s="317"/>
      <c r="AA26" s="129"/>
      <c r="AB26" s="111"/>
      <c r="AC26" s="129"/>
      <c r="AD26" s="111"/>
      <c r="AE26" s="316"/>
      <c r="AF26" s="129"/>
      <c r="AG26" s="111"/>
      <c r="AH26" s="316"/>
      <c r="AI26" s="129"/>
      <c r="AJ26" s="111"/>
      <c r="AK26" s="316"/>
      <c r="AL26" s="316"/>
      <c r="AM26" s="129"/>
      <c r="AN26" s="111"/>
      <c r="AO26" s="129"/>
      <c r="AP26" s="33"/>
    </row>
    <row r="27" spans="1:42" s="29" customFormat="1" ht="13" x14ac:dyDescent="0.3">
      <c r="A27" s="10">
        <v>5616</v>
      </c>
      <c r="B27" s="11" t="s">
        <v>458</v>
      </c>
      <c r="C27" s="365">
        <v>534</v>
      </c>
      <c r="D27" s="95">
        <v>241</v>
      </c>
      <c r="E27" s="63">
        <f t="shared" si="1"/>
        <v>0.45131086142322097</v>
      </c>
      <c r="F27" s="371">
        <v>87</v>
      </c>
      <c r="G27" s="455">
        <v>167</v>
      </c>
      <c r="H27" s="361">
        <v>147</v>
      </c>
      <c r="I27" s="111"/>
      <c r="J27" s="111"/>
      <c r="K27" s="316"/>
      <c r="L27" s="129"/>
      <c r="M27" s="128"/>
      <c r="N27" s="357"/>
      <c r="O27" s="111"/>
      <c r="P27" s="129"/>
      <c r="Q27" s="111"/>
      <c r="R27" s="316"/>
      <c r="S27" s="316"/>
      <c r="T27" s="129"/>
      <c r="U27" s="111"/>
      <c r="V27" s="129"/>
      <c r="W27" s="111"/>
      <c r="X27" s="129"/>
      <c r="Y27" s="111"/>
      <c r="Z27" s="317"/>
      <c r="AA27" s="129"/>
      <c r="AB27" s="111"/>
      <c r="AC27" s="129"/>
      <c r="AD27" s="111"/>
      <c r="AE27" s="316"/>
      <c r="AF27" s="129"/>
      <c r="AG27" s="111"/>
      <c r="AH27" s="316"/>
      <c r="AI27" s="129"/>
      <c r="AJ27" s="111"/>
      <c r="AK27" s="316"/>
      <c r="AL27" s="316"/>
      <c r="AM27" s="129"/>
      <c r="AN27" s="111"/>
      <c r="AO27" s="129"/>
      <c r="AP27" s="33"/>
    </row>
    <row r="28" spans="1:42" s="29" customFormat="1" ht="13" x14ac:dyDescent="0.3">
      <c r="A28" s="10">
        <v>5617</v>
      </c>
      <c r="B28" s="11" t="s">
        <v>459</v>
      </c>
      <c r="C28" s="365">
        <v>1294</v>
      </c>
      <c r="D28" s="95">
        <v>549</v>
      </c>
      <c r="E28" s="63">
        <f t="shared" si="1"/>
        <v>0.42426584234930448</v>
      </c>
      <c r="F28" s="371">
        <v>233</v>
      </c>
      <c r="G28" s="455">
        <v>333</v>
      </c>
      <c r="H28" s="361">
        <v>307</v>
      </c>
      <c r="I28" s="111"/>
      <c r="J28" s="111"/>
      <c r="K28" s="316"/>
      <c r="L28" s="129"/>
      <c r="M28" s="128"/>
      <c r="N28" s="357"/>
      <c r="O28" s="111"/>
      <c r="P28" s="129"/>
      <c r="Q28" s="111"/>
      <c r="R28" s="316"/>
      <c r="S28" s="316"/>
      <c r="T28" s="129"/>
      <c r="U28" s="111"/>
      <c r="V28" s="129"/>
      <c r="W28" s="111"/>
      <c r="X28" s="129"/>
      <c r="Y28" s="111"/>
      <c r="Z28" s="317"/>
      <c r="AA28" s="129"/>
      <c r="AB28" s="111"/>
      <c r="AC28" s="129"/>
      <c r="AD28" s="111"/>
      <c r="AE28" s="316"/>
      <c r="AF28" s="129"/>
      <c r="AG28" s="111"/>
      <c r="AH28" s="316"/>
      <c r="AI28" s="129"/>
      <c r="AJ28" s="111"/>
      <c r="AK28" s="316"/>
      <c r="AL28" s="316"/>
      <c r="AM28" s="129"/>
      <c r="AN28" s="111"/>
      <c r="AO28" s="129"/>
      <c r="AP28" s="33"/>
    </row>
    <row r="29" spans="1:42" s="29" customFormat="1" ht="13" x14ac:dyDescent="0.3">
      <c r="A29" s="10">
        <v>5618</v>
      </c>
      <c r="B29" s="11" t="s">
        <v>460</v>
      </c>
      <c r="C29" s="365">
        <v>1170</v>
      </c>
      <c r="D29" s="95">
        <v>499</v>
      </c>
      <c r="E29" s="63">
        <f t="shared" si="1"/>
        <v>0.42649572649572648</v>
      </c>
      <c r="F29" s="371">
        <v>195</v>
      </c>
      <c r="G29" s="455">
        <v>323</v>
      </c>
      <c r="H29" s="361">
        <v>277</v>
      </c>
      <c r="I29" s="111"/>
      <c r="J29" s="111"/>
      <c r="K29" s="316"/>
      <c r="L29" s="129"/>
      <c r="M29" s="128"/>
      <c r="N29" s="357"/>
      <c r="O29" s="111"/>
      <c r="P29" s="129"/>
      <c r="Q29" s="111"/>
      <c r="R29" s="316"/>
      <c r="S29" s="316"/>
      <c r="T29" s="129"/>
      <c r="U29" s="111"/>
      <c r="V29" s="129"/>
      <c r="W29" s="111"/>
      <c r="X29" s="129"/>
      <c r="Y29" s="111"/>
      <c r="Z29" s="317"/>
      <c r="AA29" s="129"/>
      <c r="AB29" s="111"/>
      <c r="AC29" s="129"/>
      <c r="AD29" s="111"/>
      <c r="AE29" s="316"/>
      <c r="AF29" s="129"/>
      <c r="AG29" s="111"/>
      <c r="AH29" s="316"/>
      <c r="AI29" s="129"/>
      <c r="AJ29" s="111"/>
      <c r="AK29" s="316"/>
      <c r="AL29" s="316"/>
      <c r="AM29" s="129"/>
      <c r="AN29" s="111"/>
      <c r="AO29" s="129"/>
      <c r="AP29" s="33"/>
    </row>
    <row r="30" spans="1:42" s="29" customFormat="1" ht="13" x14ac:dyDescent="0.3">
      <c r="A30" s="10">
        <v>5619</v>
      </c>
      <c r="B30" s="11" t="s">
        <v>461</v>
      </c>
      <c r="C30" s="365">
        <v>742</v>
      </c>
      <c r="D30" s="95">
        <v>309</v>
      </c>
      <c r="E30" s="63">
        <f t="shared" si="1"/>
        <v>0.4164420485175202</v>
      </c>
      <c r="F30" s="371">
        <v>139</v>
      </c>
      <c r="G30" s="455">
        <v>176</v>
      </c>
      <c r="H30" s="361">
        <v>164</v>
      </c>
      <c r="I30" s="111"/>
      <c r="J30" s="111"/>
      <c r="K30" s="316"/>
      <c r="L30" s="129"/>
      <c r="M30" s="128"/>
      <c r="N30" s="357"/>
      <c r="O30" s="111"/>
      <c r="P30" s="129"/>
      <c r="Q30" s="111"/>
      <c r="R30" s="316"/>
      <c r="S30" s="316"/>
      <c r="T30" s="129"/>
      <c r="U30" s="111"/>
      <c r="V30" s="129"/>
      <c r="W30" s="111"/>
      <c r="X30" s="129"/>
      <c r="Y30" s="111"/>
      <c r="Z30" s="317"/>
      <c r="AA30" s="129"/>
      <c r="AB30" s="111"/>
      <c r="AC30" s="129"/>
      <c r="AD30" s="111"/>
      <c r="AE30" s="316"/>
      <c r="AF30" s="129"/>
      <c r="AG30" s="111"/>
      <c r="AH30" s="316"/>
      <c r="AI30" s="129"/>
      <c r="AJ30" s="111"/>
      <c r="AK30" s="316"/>
      <c r="AL30" s="316"/>
      <c r="AM30" s="129"/>
      <c r="AN30" s="111"/>
      <c r="AO30" s="129"/>
      <c r="AP30" s="33"/>
    </row>
    <row r="31" spans="1:42" s="29" customFormat="1" ht="13" x14ac:dyDescent="0.3">
      <c r="A31" s="10">
        <v>5620</v>
      </c>
      <c r="B31" s="11" t="s">
        <v>462</v>
      </c>
      <c r="C31" s="365">
        <v>709</v>
      </c>
      <c r="D31" s="95">
        <v>291</v>
      </c>
      <c r="E31" s="63">
        <f t="shared" si="1"/>
        <v>0.41043723554301831</v>
      </c>
      <c r="F31" s="371">
        <v>128</v>
      </c>
      <c r="G31" s="455">
        <v>174</v>
      </c>
      <c r="H31" s="361">
        <v>160</v>
      </c>
      <c r="I31" s="111"/>
      <c r="J31" s="111"/>
      <c r="K31" s="316"/>
      <c r="L31" s="129"/>
      <c r="M31" s="128"/>
      <c r="N31" s="357"/>
      <c r="O31" s="111"/>
      <c r="P31" s="129"/>
      <c r="Q31" s="111"/>
      <c r="R31" s="316"/>
      <c r="S31" s="316"/>
      <c r="T31" s="129"/>
      <c r="U31" s="111"/>
      <c r="V31" s="129"/>
      <c r="W31" s="111"/>
      <c r="X31" s="129"/>
      <c r="Y31" s="111"/>
      <c r="Z31" s="317"/>
      <c r="AA31" s="129"/>
      <c r="AB31" s="111"/>
      <c r="AC31" s="129"/>
      <c r="AD31" s="111"/>
      <c r="AE31" s="316"/>
      <c r="AF31" s="129"/>
      <c r="AG31" s="111"/>
      <c r="AH31" s="316"/>
      <c r="AI31" s="129"/>
      <c r="AJ31" s="111"/>
      <c r="AK31" s="316"/>
      <c r="AL31" s="316"/>
      <c r="AM31" s="129"/>
      <c r="AN31" s="111"/>
      <c r="AO31" s="129"/>
      <c r="AP31" s="33"/>
    </row>
    <row r="32" spans="1:42" s="29" customFormat="1" ht="13" x14ac:dyDescent="0.3">
      <c r="A32" s="10">
        <v>5621</v>
      </c>
      <c r="B32" s="11" t="s">
        <v>463</v>
      </c>
      <c r="C32" s="365">
        <v>1056</v>
      </c>
      <c r="D32" s="95">
        <v>486</v>
      </c>
      <c r="E32" s="63">
        <f t="shared" si="1"/>
        <v>0.46022727272727271</v>
      </c>
      <c r="F32" s="371">
        <v>201</v>
      </c>
      <c r="G32" s="455">
        <v>318</v>
      </c>
      <c r="H32" s="361">
        <v>278</v>
      </c>
      <c r="I32" s="111"/>
      <c r="J32" s="111"/>
      <c r="K32" s="316"/>
      <c r="L32" s="129"/>
      <c r="M32" s="128"/>
      <c r="N32" s="357"/>
      <c r="O32" s="111"/>
      <c r="P32" s="129"/>
      <c r="Q32" s="111"/>
      <c r="R32" s="316"/>
      <c r="S32" s="316"/>
      <c r="T32" s="129"/>
      <c r="U32" s="111"/>
      <c r="V32" s="129"/>
      <c r="W32" s="111"/>
      <c r="X32" s="129"/>
      <c r="Y32" s="111"/>
      <c r="Z32" s="317"/>
      <c r="AA32" s="129"/>
      <c r="AB32" s="111"/>
      <c r="AC32" s="129"/>
      <c r="AD32" s="111"/>
      <c r="AE32" s="316"/>
      <c r="AF32" s="129"/>
      <c r="AG32" s="111"/>
      <c r="AH32" s="316"/>
      <c r="AI32" s="129"/>
      <c r="AJ32" s="111"/>
      <c r="AK32" s="316"/>
      <c r="AL32" s="316"/>
      <c r="AM32" s="129"/>
      <c r="AN32" s="111"/>
      <c r="AO32" s="129"/>
      <c r="AP32" s="33"/>
    </row>
    <row r="33" spans="1:42" s="29" customFormat="1" ht="13" x14ac:dyDescent="0.3">
      <c r="A33" s="10">
        <v>5622</v>
      </c>
      <c r="B33" s="11" t="s">
        <v>464</v>
      </c>
      <c r="C33" s="365">
        <v>714</v>
      </c>
      <c r="D33" s="95">
        <v>303</v>
      </c>
      <c r="E33" s="63">
        <f t="shared" si="1"/>
        <v>0.42436974789915966</v>
      </c>
      <c r="F33" s="371">
        <v>133</v>
      </c>
      <c r="G33" s="455">
        <v>169</v>
      </c>
      <c r="H33" s="361">
        <v>154</v>
      </c>
      <c r="I33" s="111"/>
      <c r="J33" s="111"/>
      <c r="K33" s="316"/>
      <c r="L33" s="129"/>
      <c r="M33" s="128"/>
      <c r="N33" s="357"/>
      <c r="O33" s="111"/>
      <c r="P33" s="129"/>
      <c r="Q33" s="111"/>
      <c r="R33" s="316"/>
      <c r="S33" s="316"/>
      <c r="T33" s="129"/>
      <c r="U33" s="111"/>
      <c r="V33" s="129"/>
      <c r="W33" s="111"/>
      <c r="X33" s="129"/>
      <c r="Y33" s="111"/>
      <c r="Z33" s="317"/>
      <c r="AA33" s="129"/>
      <c r="AB33" s="111"/>
      <c r="AC33" s="129"/>
      <c r="AD33" s="111"/>
      <c r="AE33" s="316"/>
      <c r="AF33" s="129"/>
      <c r="AG33" s="111"/>
      <c r="AH33" s="316"/>
      <c r="AI33" s="129"/>
      <c r="AJ33" s="111"/>
      <c r="AK33" s="316"/>
      <c r="AL33" s="316"/>
      <c r="AM33" s="129"/>
      <c r="AN33" s="111"/>
      <c r="AO33" s="129"/>
      <c r="AP33" s="33"/>
    </row>
    <row r="34" spans="1:42" s="29" customFormat="1" ht="13" x14ac:dyDescent="0.3">
      <c r="A34" s="10">
        <v>5623</v>
      </c>
      <c r="B34" s="11" t="s">
        <v>465</v>
      </c>
      <c r="C34" s="365">
        <v>852</v>
      </c>
      <c r="D34" s="95">
        <v>314</v>
      </c>
      <c r="E34" s="63">
        <f t="shared" si="1"/>
        <v>0.36854460093896713</v>
      </c>
      <c r="F34" s="371">
        <v>143</v>
      </c>
      <c r="G34" s="455">
        <v>179</v>
      </c>
      <c r="H34" s="361">
        <v>162</v>
      </c>
      <c r="I34" s="111"/>
      <c r="J34" s="111"/>
      <c r="K34" s="316"/>
      <c r="L34" s="129"/>
      <c r="M34" s="128"/>
      <c r="N34" s="357"/>
      <c r="O34" s="111"/>
      <c r="P34" s="129"/>
      <c r="Q34" s="111"/>
      <c r="R34" s="316"/>
      <c r="S34" s="316"/>
      <c r="T34" s="129"/>
      <c r="U34" s="111"/>
      <c r="V34" s="129"/>
      <c r="W34" s="111"/>
      <c r="X34" s="129"/>
      <c r="Y34" s="111"/>
      <c r="Z34" s="317"/>
      <c r="AA34" s="129"/>
      <c r="AB34" s="111"/>
      <c r="AC34" s="129"/>
      <c r="AD34" s="111"/>
      <c r="AE34" s="316"/>
      <c r="AF34" s="129"/>
      <c r="AG34" s="111"/>
      <c r="AH34" s="316"/>
      <c r="AI34" s="129"/>
      <c r="AJ34" s="111"/>
      <c r="AK34" s="316"/>
      <c r="AL34" s="316"/>
      <c r="AM34" s="129"/>
      <c r="AN34" s="111"/>
      <c r="AO34" s="129"/>
      <c r="AP34" s="33"/>
    </row>
    <row r="35" spans="1:42" s="29" customFormat="1" ht="13" x14ac:dyDescent="0.3">
      <c r="A35" s="10">
        <v>5624</v>
      </c>
      <c r="B35" s="11" t="s">
        <v>466</v>
      </c>
      <c r="C35" s="365">
        <v>738</v>
      </c>
      <c r="D35" s="95">
        <v>272</v>
      </c>
      <c r="E35" s="63">
        <f t="shared" si="1"/>
        <v>0.36856368563685638</v>
      </c>
      <c r="F35" s="371">
        <v>131</v>
      </c>
      <c r="G35" s="455">
        <v>149</v>
      </c>
      <c r="H35" s="361">
        <v>147</v>
      </c>
      <c r="I35" s="111"/>
      <c r="J35" s="111"/>
      <c r="K35" s="316"/>
      <c r="L35" s="129"/>
      <c r="M35" s="128"/>
      <c r="N35" s="357"/>
      <c r="O35" s="111"/>
      <c r="P35" s="129"/>
      <c r="Q35" s="111"/>
      <c r="R35" s="316"/>
      <c r="S35" s="316"/>
      <c r="T35" s="129"/>
      <c r="U35" s="111"/>
      <c r="V35" s="129"/>
      <c r="W35" s="111"/>
      <c r="X35" s="129"/>
      <c r="Y35" s="111"/>
      <c r="Z35" s="317"/>
      <c r="AA35" s="129"/>
      <c r="AB35" s="111"/>
      <c r="AC35" s="129"/>
      <c r="AD35" s="111"/>
      <c r="AE35" s="316"/>
      <c r="AF35" s="129"/>
      <c r="AG35" s="111"/>
      <c r="AH35" s="316"/>
      <c r="AI35" s="129"/>
      <c r="AJ35" s="111"/>
      <c r="AK35" s="316"/>
      <c r="AL35" s="316"/>
      <c r="AM35" s="129"/>
      <c r="AN35" s="111"/>
      <c r="AO35" s="129"/>
      <c r="AP35" s="33"/>
    </row>
    <row r="36" spans="1:42" s="29" customFormat="1" ht="13" x14ac:dyDescent="0.3">
      <c r="A36" s="10">
        <v>5625</v>
      </c>
      <c r="B36" s="11" t="s">
        <v>467</v>
      </c>
      <c r="C36" s="365">
        <v>660</v>
      </c>
      <c r="D36" s="95">
        <v>182</v>
      </c>
      <c r="E36" s="63">
        <f t="shared" si="1"/>
        <v>0.27575757575757576</v>
      </c>
      <c r="F36" s="371">
        <v>63</v>
      </c>
      <c r="G36" s="455">
        <v>122</v>
      </c>
      <c r="H36" s="361">
        <v>107</v>
      </c>
      <c r="I36" s="111"/>
      <c r="J36" s="111"/>
      <c r="K36" s="316"/>
      <c r="L36" s="129"/>
      <c r="M36" s="128"/>
      <c r="N36" s="357"/>
      <c r="O36" s="111"/>
      <c r="P36" s="129"/>
      <c r="Q36" s="111"/>
      <c r="R36" s="316"/>
      <c r="S36" s="316"/>
      <c r="T36" s="129"/>
      <c r="U36" s="111"/>
      <c r="V36" s="129"/>
      <c r="W36" s="111"/>
      <c r="X36" s="129"/>
      <c r="Y36" s="111"/>
      <c r="Z36" s="317"/>
      <c r="AA36" s="129"/>
      <c r="AB36" s="111"/>
      <c r="AC36" s="129"/>
      <c r="AD36" s="111"/>
      <c r="AE36" s="316"/>
      <c r="AF36" s="129"/>
      <c r="AG36" s="111"/>
      <c r="AH36" s="316"/>
      <c r="AI36" s="129"/>
      <c r="AJ36" s="111"/>
      <c r="AK36" s="316"/>
      <c r="AL36" s="316"/>
      <c r="AM36" s="129"/>
      <c r="AN36" s="111"/>
      <c r="AO36" s="129"/>
      <c r="AP36" s="33"/>
    </row>
    <row r="37" spans="1:42" s="29" customFormat="1" ht="13" x14ac:dyDescent="0.3">
      <c r="A37" s="10">
        <v>5626</v>
      </c>
      <c r="B37" s="11" t="s">
        <v>468</v>
      </c>
      <c r="C37" s="365">
        <v>1072</v>
      </c>
      <c r="D37" s="95">
        <v>402</v>
      </c>
      <c r="E37" s="63">
        <f t="shared" si="1"/>
        <v>0.375</v>
      </c>
      <c r="F37" s="371">
        <v>153</v>
      </c>
      <c r="G37" s="455">
        <v>267</v>
      </c>
      <c r="H37" s="361">
        <v>228</v>
      </c>
      <c r="I37" s="111"/>
      <c r="J37" s="111"/>
      <c r="K37" s="316"/>
      <c r="L37" s="129"/>
      <c r="M37" s="128"/>
      <c r="N37" s="357"/>
      <c r="O37" s="111"/>
      <c r="P37" s="129"/>
      <c r="Q37" s="111"/>
      <c r="R37" s="316"/>
      <c r="S37" s="316"/>
      <c r="T37" s="129"/>
      <c r="U37" s="111"/>
      <c r="V37" s="129"/>
      <c r="W37" s="111"/>
      <c r="X37" s="129"/>
      <c r="Y37" s="111"/>
      <c r="Z37" s="317"/>
      <c r="AA37" s="129"/>
      <c r="AB37" s="111"/>
      <c r="AC37" s="129"/>
      <c r="AD37" s="111"/>
      <c r="AE37" s="316"/>
      <c r="AF37" s="129"/>
      <c r="AG37" s="111"/>
      <c r="AH37" s="316"/>
      <c r="AI37" s="129"/>
      <c r="AJ37" s="111"/>
      <c r="AK37" s="316"/>
      <c r="AL37" s="316"/>
      <c r="AM37" s="129"/>
      <c r="AN37" s="111"/>
      <c r="AO37" s="129"/>
      <c r="AP37" s="33"/>
    </row>
    <row r="38" spans="1:42" s="29" customFormat="1" ht="13" x14ac:dyDescent="0.3">
      <c r="A38" s="10">
        <v>5627</v>
      </c>
      <c r="B38" s="11" t="s">
        <v>469</v>
      </c>
      <c r="C38" s="365">
        <v>1120</v>
      </c>
      <c r="D38" s="95">
        <v>486</v>
      </c>
      <c r="E38" s="63">
        <f t="shared" si="1"/>
        <v>0.43392857142857144</v>
      </c>
      <c r="F38" s="371">
        <v>216</v>
      </c>
      <c r="G38" s="455">
        <v>292</v>
      </c>
      <c r="H38" s="361">
        <v>245</v>
      </c>
      <c r="I38" s="111"/>
      <c r="J38" s="111"/>
      <c r="K38" s="316"/>
      <c r="L38" s="129"/>
      <c r="M38" s="128"/>
      <c r="N38" s="357"/>
      <c r="O38" s="111"/>
      <c r="P38" s="129"/>
      <c r="Q38" s="111"/>
      <c r="R38" s="316"/>
      <c r="S38" s="316"/>
      <c r="T38" s="129"/>
      <c r="U38" s="111"/>
      <c r="V38" s="129"/>
      <c r="W38" s="111"/>
      <c r="X38" s="129"/>
      <c r="Y38" s="111"/>
      <c r="Z38" s="317"/>
      <c r="AA38" s="129"/>
      <c r="AB38" s="111"/>
      <c r="AC38" s="129"/>
      <c r="AD38" s="111"/>
      <c r="AE38" s="316"/>
      <c r="AF38" s="129"/>
      <c r="AG38" s="111"/>
      <c r="AH38" s="316"/>
      <c r="AI38" s="129"/>
      <c r="AJ38" s="111"/>
      <c r="AK38" s="316"/>
      <c r="AL38" s="316"/>
      <c r="AM38" s="129"/>
      <c r="AN38" s="111"/>
      <c r="AO38" s="129"/>
      <c r="AP38" s="33"/>
    </row>
    <row r="39" spans="1:42" s="29" customFormat="1" ht="13" x14ac:dyDescent="0.3">
      <c r="A39" s="10">
        <v>5628</v>
      </c>
      <c r="B39" s="11" t="s">
        <v>470</v>
      </c>
      <c r="C39" s="365">
        <v>903</v>
      </c>
      <c r="D39" s="95">
        <v>359</v>
      </c>
      <c r="E39" s="63">
        <f t="shared" si="1"/>
        <v>0.39756367663344405</v>
      </c>
      <c r="F39" s="371">
        <v>153</v>
      </c>
      <c r="G39" s="455">
        <v>218</v>
      </c>
      <c r="H39" s="361">
        <v>205</v>
      </c>
      <c r="I39" s="111"/>
      <c r="J39" s="111"/>
      <c r="K39" s="316"/>
      <c r="L39" s="129"/>
      <c r="M39" s="128"/>
      <c r="N39" s="357"/>
      <c r="O39" s="111"/>
      <c r="P39" s="129"/>
      <c r="Q39" s="111"/>
      <c r="R39" s="316"/>
      <c r="S39" s="316"/>
      <c r="T39" s="129"/>
      <c r="U39" s="111"/>
      <c r="V39" s="129"/>
      <c r="W39" s="111"/>
      <c r="X39" s="129"/>
      <c r="Y39" s="111"/>
      <c r="Z39" s="317"/>
      <c r="AA39" s="129"/>
      <c r="AB39" s="111"/>
      <c r="AC39" s="129"/>
      <c r="AD39" s="111"/>
      <c r="AE39" s="316"/>
      <c r="AF39" s="129"/>
      <c r="AG39" s="111"/>
      <c r="AH39" s="316"/>
      <c r="AI39" s="129"/>
      <c r="AJ39" s="111"/>
      <c r="AK39" s="316"/>
      <c r="AL39" s="316"/>
      <c r="AM39" s="129"/>
      <c r="AN39" s="111"/>
      <c r="AO39" s="129"/>
      <c r="AP39" s="33"/>
    </row>
    <row r="40" spans="1:42" s="29" customFormat="1" ht="13" x14ac:dyDescent="0.3">
      <c r="A40" s="10">
        <v>5629</v>
      </c>
      <c r="B40" s="11" t="s">
        <v>471</v>
      </c>
      <c r="C40" s="365">
        <v>663</v>
      </c>
      <c r="D40" s="95">
        <v>318</v>
      </c>
      <c r="E40" s="63">
        <f t="shared" si="1"/>
        <v>0.47963800904977377</v>
      </c>
      <c r="F40" s="371">
        <v>138</v>
      </c>
      <c r="G40" s="455">
        <v>189</v>
      </c>
      <c r="H40" s="361">
        <v>177</v>
      </c>
      <c r="I40" s="111"/>
      <c r="J40" s="111"/>
      <c r="K40" s="316"/>
      <c r="L40" s="129"/>
      <c r="M40" s="128"/>
      <c r="N40" s="357"/>
      <c r="O40" s="111"/>
      <c r="P40" s="129"/>
      <c r="Q40" s="111"/>
      <c r="R40" s="316"/>
      <c r="S40" s="316"/>
      <c r="T40" s="129"/>
      <c r="U40" s="111"/>
      <c r="V40" s="129"/>
      <c r="W40" s="111"/>
      <c r="X40" s="129"/>
      <c r="Y40" s="111"/>
      <c r="Z40" s="317"/>
      <c r="AA40" s="129"/>
      <c r="AB40" s="111"/>
      <c r="AC40" s="129"/>
      <c r="AD40" s="111"/>
      <c r="AE40" s="316"/>
      <c r="AF40" s="129"/>
      <c r="AG40" s="111"/>
      <c r="AH40" s="316"/>
      <c r="AI40" s="129"/>
      <c r="AJ40" s="111"/>
      <c r="AK40" s="316"/>
      <c r="AL40" s="316"/>
      <c r="AM40" s="129"/>
      <c r="AN40" s="111"/>
      <c r="AO40" s="129"/>
      <c r="AP40" s="33"/>
    </row>
    <row r="41" spans="1:42" s="29" customFormat="1" ht="13" x14ac:dyDescent="0.3">
      <c r="A41" s="10">
        <v>5630</v>
      </c>
      <c r="B41" s="11" t="s">
        <v>472</v>
      </c>
      <c r="C41" s="365">
        <v>1231</v>
      </c>
      <c r="D41" s="95">
        <v>503</v>
      </c>
      <c r="E41" s="63">
        <f t="shared" si="1"/>
        <v>0.40861088545897645</v>
      </c>
      <c r="F41" s="371">
        <v>198</v>
      </c>
      <c r="G41" s="455">
        <v>303</v>
      </c>
      <c r="H41" s="361">
        <v>292</v>
      </c>
      <c r="I41" s="111"/>
      <c r="J41" s="111"/>
      <c r="K41" s="316"/>
      <c r="L41" s="129"/>
      <c r="M41" s="128"/>
      <c r="N41" s="357"/>
      <c r="O41" s="111"/>
      <c r="P41" s="129"/>
      <c r="Q41" s="111"/>
      <c r="R41" s="316"/>
      <c r="S41" s="316"/>
      <c r="T41" s="129"/>
      <c r="U41" s="111"/>
      <c r="V41" s="129"/>
      <c r="W41" s="111"/>
      <c r="X41" s="129"/>
      <c r="Y41" s="111"/>
      <c r="Z41" s="317"/>
      <c r="AA41" s="129"/>
      <c r="AB41" s="111"/>
      <c r="AC41" s="129"/>
      <c r="AD41" s="111"/>
      <c r="AE41" s="316"/>
      <c r="AF41" s="129"/>
      <c r="AG41" s="111"/>
      <c r="AH41" s="316"/>
      <c r="AI41" s="129"/>
      <c r="AJ41" s="111"/>
      <c r="AK41" s="316"/>
      <c r="AL41" s="316"/>
      <c r="AM41" s="129"/>
      <c r="AN41" s="111"/>
      <c r="AO41" s="129"/>
      <c r="AP41" s="33"/>
    </row>
    <row r="42" spans="1:42" s="29" customFormat="1" ht="13" x14ac:dyDescent="0.3">
      <c r="A42" s="10">
        <v>5631</v>
      </c>
      <c r="B42" s="11" t="s">
        <v>473</v>
      </c>
      <c r="C42" s="365">
        <v>767</v>
      </c>
      <c r="D42" s="95">
        <v>314</v>
      </c>
      <c r="E42" s="63">
        <f t="shared" si="1"/>
        <v>0.409387222946545</v>
      </c>
      <c r="F42" s="371">
        <v>123</v>
      </c>
      <c r="G42" s="455">
        <v>189</v>
      </c>
      <c r="H42" s="361">
        <v>168</v>
      </c>
      <c r="I42" s="111"/>
      <c r="J42" s="111"/>
      <c r="K42" s="316"/>
      <c r="L42" s="129"/>
      <c r="M42" s="128"/>
      <c r="N42" s="357"/>
      <c r="O42" s="111"/>
      <c r="P42" s="129"/>
      <c r="Q42" s="111"/>
      <c r="R42" s="316"/>
      <c r="S42" s="316"/>
      <c r="T42" s="129"/>
      <c r="U42" s="111"/>
      <c r="V42" s="129"/>
      <c r="W42" s="111"/>
      <c r="X42" s="129"/>
      <c r="Y42" s="111"/>
      <c r="Z42" s="317"/>
      <c r="AA42" s="129"/>
      <c r="AB42" s="111"/>
      <c r="AC42" s="129"/>
      <c r="AD42" s="111"/>
      <c r="AE42" s="316"/>
      <c r="AF42" s="129"/>
      <c r="AG42" s="111"/>
      <c r="AH42" s="316"/>
      <c r="AI42" s="129"/>
      <c r="AJ42" s="111"/>
      <c r="AK42" s="316"/>
      <c r="AL42" s="316"/>
      <c r="AM42" s="129"/>
      <c r="AN42" s="111"/>
      <c r="AO42" s="129"/>
      <c r="AP42" s="33"/>
    </row>
    <row r="43" spans="1:42" s="29" customFormat="1" ht="13" x14ac:dyDescent="0.3">
      <c r="A43" s="10">
        <v>5632</v>
      </c>
      <c r="B43" s="11" t="s">
        <v>474</v>
      </c>
      <c r="C43" s="365">
        <v>1270</v>
      </c>
      <c r="D43" s="95">
        <v>422</v>
      </c>
      <c r="E43" s="63">
        <f t="shared" si="1"/>
        <v>0.33228346456692914</v>
      </c>
      <c r="F43" s="371">
        <v>178</v>
      </c>
      <c r="G43" s="455">
        <v>241</v>
      </c>
      <c r="H43" s="361">
        <v>249</v>
      </c>
      <c r="I43" s="362"/>
      <c r="J43" s="362"/>
      <c r="K43" s="460"/>
      <c r="L43" s="364"/>
      <c r="M43" s="128"/>
      <c r="N43" s="357"/>
      <c r="O43" s="111"/>
      <c r="P43" s="129"/>
      <c r="Q43" s="111"/>
      <c r="R43" s="316"/>
      <c r="S43" s="316"/>
      <c r="T43" s="129"/>
      <c r="U43" s="111"/>
      <c r="V43" s="129"/>
      <c r="W43" s="111"/>
      <c r="X43" s="129"/>
      <c r="Y43" s="111"/>
      <c r="Z43" s="317"/>
      <c r="AA43" s="129"/>
      <c r="AB43" s="111"/>
      <c r="AC43" s="129"/>
      <c r="AD43" s="111"/>
      <c r="AE43" s="316"/>
      <c r="AF43" s="129"/>
      <c r="AG43" s="111"/>
      <c r="AH43" s="316"/>
      <c r="AI43" s="129"/>
      <c r="AJ43" s="111"/>
      <c r="AK43" s="316"/>
      <c r="AL43" s="316"/>
      <c r="AM43" s="129"/>
      <c r="AN43" s="111"/>
      <c r="AO43" s="129"/>
      <c r="AP43" s="33"/>
    </row>
    <row r="44" spans="1:42" s="29" customFormat="1" ht="13" x14ac:dyDescent="0.3">
      <c r="A44" s="10">
        <v>5901</v>
      </c>
      <c r="B44" s="11" t="s">
        <v>476</v>
      </c>
      <c r="C44" s="365">
        <v>1181</v>
      </c>
      <c r="D44" s="95">
        <v>471</v>
      </c>
      <c r="E44" s="63">
        <f t="shared" si="1"/>
        <v>0.39881456392887382</v>
      </c>
      <c r="F44" s="356"/>
      <c r="G44" s="454"/>
      <c r="H44" s="129"/>
      <c r="I44" s="359">
        <v>78</v>
      </c>
      <c r="J44" s="359">
        <v>215</v>
      </c>
      <c r="K44" s="365">
        <v>241</v>
      </c>
      <c r="L44" s="361">
        <v>273</v>
      </c>
      <c r="M44" s="128"/>
      <c r="N44" s="357"/>
      <c r="O44" s="111"/>
      <c r="P44" s="129"/>
      <c r="Q44" s="111"/>
      <c r="R44" s="316"/>
      <c r="S44" s="316"/>
      <c r="T44" s="129"/>
      <c r="U44" s="111"/>
      <c r="V44" s="129"/>
      <c r="W44" s="111"/>
      <c r="X44" s="129"/>
      <c r="Y44" s="111"/>
      <c r="Z44" s="317"/>
      <c r="AA44" s="129"/>
      <c r="AB44" s="111"/>
      <c r="AC44" s="129"/>
      <c r="AD44" s="111"/>
      <c r="AE44" s="316"/>
      <c r="AF44" s="129"/>
      <c r="AG44" s="111"/>
      <c r="AH44" s="316"/>
      <c r="AI44" s="129"/>
      <c r="AJ44" s="111"/>
      <c r="AK44" s="316"/>
      <c r="AL44" s="316"/>
      <c r="AM44" s="129"/>
      <c r="AN44" s="111"/>
      <c r="AO44" s="129"/>
      <c r="AP44" s="33"/>
    </row>
    <row r="45" spans="1:42" s="29" customFormat="1" ht="13" x14ac:dyDescent="0.3">
      <c r="A45" s="10">
        <v>5902</v>
      </c>
      <c r="B45" s="11" t="s">
        <v>477</v>
      </c>
      <c r="C45" s="365">
        <v>1111</v>
      </c>
      <c r="D45" s="95">
        <v>179</v>
      </c>
      <c r="E45" s="63">
        <f t="shared" si="1"/>
        <v>0.16111611161116113</v>
      </c>
      <c r="F45" s="356"/>
      <c r="G45" s="454"/>
      <c r="H45" s="129"/>
      <c r="I45" s="359">
        <v>33</v>
      </c>
      <c r="J45" s="359">
        <v>83</v>
      </c>
      <c r="K45" s="365">
        <v>98</v>
      </c>
      <c r="L45" s="361">
        <v>84</v>
      </c>
      <c r="M45" s="128"/>
      <c r="N45" s="357"/>
      <c r="O45" s="111"/>
      <c r="P45" s="129"/>
      <c r="Q45" s="111"/>
      <c r="R45" s="316"/>
      <c r="S45" s="316"/>
      <c r="T45" s="129"/>
      <c r="U45" s="111"/>
      <c r="V45" s="129"/>
      <c r="W45" s="111"/>
      <c r="X45" s="129"/>
      <c r="Y45" s="111"/>
      <c r="Z45" s="317"/>
      <c r="AA45" s="129"/>
      <c r="AB45" s="111"/>
      <c r="AC45" s="129"/>
      <c r="AD45" s="111"/>
      <c r="AE45" s="316"/>
      <c r="AF45" s="129"/>
      <c r="AG45" s="111"/>
      <c r="AH45" s="316"/>
      <c r="AI45" s="129"/>
      <c r="AJ45" s="111"/>
      <c r="AK45" s="316"/>
      <c r="AL45" s="316"/>
      <c r="AM45" s="129"/>
      <c r="AN45" s="111"/>
      <c r="AO45" s="129"/>
      <c r="AP45" s="33"/>
    </row>
    <row r="46" spans="1:42" s="29" customFormat="1" ht="13" x14ac:dyDescent="0.3">
      <c r="A46" s="10">
        <v>5903</v>
      </c>
      <c r="B46" s="11" t="s">
        <v>478</v>
      </c>
      <c r="C46" s="365">
        <v>1199</v>
      </c>
      <c r="D46" s="95">
        <v>199</v>
      </c>
      <c r="E46" s="63">
        <f t="shared" si="1"/>
        <v>0.16597164303586323</v>
      </c>
      <c r="F46" s="356"/>
      <c r="G46" s="454"/>
      <c r="H46" s="129"/>
      <c r="I46" s="359">
        <v>65</v>
      </c>
      <c r="J46" s="359">
        <v>90</v>
      </c>
      <c r="K46" s="365">
        <v>99</v>
      </c>
      <c r="L46" s="361">
        <v>76</v>
      </c>
      <c r="M46" s="128"/>
      <c r="N46" s="357"/>
      <c r="O46" s="111"/>
      <c r="P46" s="129"/>
      <c r="Q46" s="111"/>
      <c r="R46" s="316"/>
      <c r="S46" s="316"/>
      <c r="T46" s="129"/>
      <c r="U46" s="111"/>
      <c r="V46" s="129"/>
      <c r="W46" s="111"/>
      <c r="X46" s="129"/>
      <c r="Y46" s="111"/>
      <c r="Z46" s="317"/>
      <c r="AA46" s="129"/>
      <c r="AB46" s="111"/>
      <c r="AC46" s="129"/>
      <c r="AD46" s="111"/>
      <c r="AE46" s="316"/>
      <c r="AF46" s="129"/>
      <c r="AG46" s="111"/>
      <c r="AH46" s="316"/>
      <c r="AI46" s="129"/>
      <c r="AJ46" s="111"/>
      <c r="AK46" s="316"/>
      <c r="AL46" s="316"/>
      <c r="AM46" s="129"/>
      <c r="AN46" s="111"/>
      <c r="AO46" s="129"/>
      <c r="AP46" s="33"/>
    </row>
    <row r="47" spans="1:42" s="29" customFormat="1" ht="13" x14ac:dyDescent="0.3">
      <c r="A47" s="10">
        <v>5904</v>
      </c>
      <c r="B47" s="11" t="s">
        <v>479</v>
      </c>
      <c r="C47" s="365">
        <v>1089</v>
      </c>
      <c r="D47" s="95">
        <v>131</v>
      </c>
      <c r="E47" s="63">
        <f t="shared" si="1"/>
        <v>0.12029384756657484</v>
      </c>
      <c r="F47" s="356"/>
      <c r="G47" s="454"/>
      <c r="H47" s="129"/>
      <c r="I47" s="359">
        <v>22</v>
      </c>
      <c r="J47" s="359">
        <v>68</v>
      </c>
      <c r="K47" s="365">
        <v>57</v>
      </c>
      <c r="L47" s="361">
        <v>61</v>
      </c>
      <c r="M47" s="128"/>
      <c r="N47" s="357"/>
      <c r="O47" s="111"/>
      <c r="P47" s="129"/>
      <c r="Q47" s="111"/>
      <c r="R47" s="316"/>
      <c r="S47" s="316"/>
      <c r="T47" s="129"/>
      <c r="U47" s="111"/>
      <c r="V47" s="129"/>
      <c r="W47" s="111"/>
      <c r="X47" s="129"/>
      <c r="Y47" s="111"/>
      <c r="Z47" s="317"/>
      <c r="AA47" s="129"/>
      <c r="AB47" s="111"/>
      <c r="AC47" s="129"/>
      <c r="AD47" s="111"/>
      <c r="AE47" s="316"/>
      <c r="AF47" s="129"/>
      <c r="AG47" s="111"/>
      <c r="AH47" s="316"/>
      <c r="AI47" s="129"/>
      <c r="AJ47" s="111"/>
      <c r="AK47" s="316"/>
      <c r="AL47" s="316"/>
      <c r="AM47" s="129"/>
      <c r="AN47" s="111"/>
      <c r="AO47" s="129"/>
      <c r="AP47" s="33"/>
    </row>
    <row r="48" spans="1:42" s="29" customFormat="1" ht="13" x14ac:dyDescent="0.3">
      <c r="A48" s="10">
        <v>5905</v>
      </c>
      <c r="B48" s="11" t="s">
        <v>480</v>
      </c>
      <c r="C48" s="365">
        <v>1327</v>
      </c>
      <c r="D48" s="95">
        <v>414</v>
      </c>
      <c r="E48" s="63">
        <f t="shared" si="1"/>
        <v>0.31198191409193671</v>
      </c>
      <c r="F48" s="356"/>
      <c r="G48" s="454"/>
      <c r="H48" s="129"/>
      <c r="I48" s="359">
        <v>67</v>
      </c>
      <c r="J48" s="359">
        <v>193</v>
      </c>
      <c r="K48" s="365">
        <v>190</v>
      </c>
      <c r="L48" s="361">
        <v>249</v>
      </c>
      <c r="M48" s="128"/>
      <c r="N48" s="357"/>
      <c r="O48" s="111"/>
      <c r="P48" s="129"/>
      <c r="Q48" s="111"/>
      <c r="R48" s="316"/>
      <c r="S48" s="316"/>
      <c r="T48" s="129"/>
      <c r="U48" s="111"/>
      <c r="V48" s="129"/>
      <c r="W48" s="111"/>
      <c r="X48" s="129"/>
      <c r="Y48" s="111"/>
      <c r="Z48" s="317"/>
      <c r="AA48" s="129"/>
      <c r="AB48" s="111"/>
      <c r="AC48" s="129"/>
      <c r="AD48" s="111"/>
      <c r="AE48" s="316"/>
      <c r="AF48" s="129"/>
      <c r="AG48" s="111"/>
      <c r="AH48" s="316"/>
      <c r="AI48" s="129"/>
      <c r="AJ48" s="111"/>
      <c r="AK48" s="316"/>
      <c r="AL48" s="316"/>
      <c r="AM48" s="129"/>
      <c r="AN48" s="111"/>
      <c r="AO48" s="129"/>
      <c r="AP48" s="33"/>
    </row>
    <row r="49" spans="1:42" s="29" customFormat="1" ht="13" x14ac:dyDescent="0.3">
      <c r="A49" s="10">
        <v>5906</v>
      </c>
      <c r="B49" s="11" t="s">
        <v>481</v>
      </c>
      <c r="C49" s="365">
        <v>1261</v>
      </c>
      <c r="D49" s="95">
        <v>369</v>
      </c>
      <c r="E49" s="63">
        <f t="shared" si="1"/>
        <v>0.29262490087232357</v>
      </c>
      <c r="F49" s="356"/>
      <c r="G49" s="454"/>
      <c r="H49" s="129"/>
      <c r="I49" s="359">
        <v>36</v>
      </c>
      <c r="J49" s="359">
        <v>158</v>
      </c>
      <c r="K49" s="365">
        <v>184</v>
      </c>
      <c r="L49" s="361">
        <v>233</v>
      </c>
      <c r="M49" s="128"/>
      <c r="N49" s="357"/>
      <c r="O49" s="111"/>
      <c r="P49" s="129"/>
      <c r="Q49" s="111"/>
      <c r="R49" s="316"/>
      <c r="S49" s="316"/>
      <c r="T49" s="129"/>
      <c r="U49" s="111"/>
      <c r="V49" s="129"/>
      <c r="W49" s="111"/>
      <c r="X49" s="129"/>
      <c r="Y49" s="111"/>
      <c r="Z49" s="317"/>
      <c r="AA49" s="129"/>
      <c r="AB49" s="111"/>
      <c r="AC49" s="129"/>
      <c r="AD49" s="111"/>
      <c r="AE49" s="316"/>
      <c r="AF49" s="129"/>
      <c r="AG49" s="111"/>
      <c r="AH49" s="316"/>
      <c r="AI49" s="129"/>
      <c r="AJ49" s="111"/>
      <c r="AK49" s="316"/>
      <c r="AL49" s="316"/>
      <c r="AM49" s="129"/>
      <c r="AN49" s="111"/>
      <c r="AO49" s="129"/>
      <c r="AP49" s="33"/>
    </row>
    <row r="50" spans="1:42" s="29" customFormat="1" ht="13" x14ac:dyDescent="0.3">
      <c r="A50" s="10">
        <v>5907</v>
      </c>
      <c r="B50" s="11" t="s">
        <v>482</v>
      </c>
      <c r="C50" s="365">
        <v>1158</v>
      </c>
      <c r="D50" s="95">
        <v>394</v>
      </c>
      <c r="E50" s="63">
        <f t="shared" si="1"/>
        <v>0.34024179620034545</v>
      </c>
      <c r="F50" s="356"/>
      <c r="G50" s="454"/>
      <c r="H50" s="129"/>
      <c r="I50" s="359">
        <v>56</v>
      </c>
      <c r="J50" s="359">
        <v>153</v>
      </c>
      <c r="K50" s="365">
        <v>190</v>
      </c>
      <c r="L50" s="361">
        <v>257</v>
      </c>
      <c r="M50" s="128"/>
      <c r="N50" s="357"/>
      <c r="O50" s="111"/>
      <c r="P50" s="129"/>
      <c r="Q50" s="111"/>
      <c r="R50" s="316"/>
      <c r="S50" s="316"/>
      <c r="T50" s="129"/>
      <c r="U50" s="111"/>
      <c r="V50" s="129"/>
      <c r="W50" s="111"/>
      <c r="X50" s="129"/>
      <c r="Y50" s="111"/>
      <c r="Z50" s="317"/>
      <c r="AA50" s="129"/>
      <c r="AB50" s="111"/>
      <c r="AC50" s="129"/>
      <c r="AD50" s="111"/>
      <c r="AE50" s="316"/>
      <c r="AF50" s="129"/>
      <c r="AG50" s="111"/>
      <c r="AH50" s="316"/>
      <c r="AI50" s="129"/>
      <c r="AJ50" s="111"/>
      <c r="AK50" s="316"/>
      <c r="AL50" s="316"/>
      <c r="AM50" s="129"/>
      <c r="AN50" s="111"/>
      <c r="AO50" s="129"/>
      <c r="AP50" s="33"/>
    </row>
    <row r="51" spans="1:42" s="29" customFormat="1" ht="13" x14ac:dyDescent="0.3">
      <c r="A51" s="10">
        <v>5908</v>
      </c>
      <c r="B51" s="11" t="s">
        <v>483</v>
      </c>
      <c r="C51" s="365">
        <v>1356</v>
      </c>
      <c r="D51" s="95">
        <v>338</v>
      </c>
      <c r="E51" s="63">
        <f t="shared" si="1"/>
        <v>0.24926253687315633</v>
      </c>
      <c r="F51" s="356"/>
      <c r="G51" s="454"/>
      <c r="H51" s="129"/>
      <c r="I51" s="359">
        <v>50</v>
      </c>
      <c r="J51" s="359">
        <v>159</v>
      </c>
      <c r="K51" s="365">
        <v>160</v>
      </c>
      <c r="L51" s="361">
        <v>178</v>
      </c>
      <c r="M51" s="128"/>
      <c r="N51" s="357"/>
      <c r="O51" s="111"/>
      <c r="P51" s="129"/>
      <c r="Q51" s="111"/>
      <c r="R51" s="316"/>
      <c r="S51" s="316"/>
      <c r="T51" s="129"/>
      <c r="U51" s="111"/>
      <c r="V51" s="129"/>
      <c r="W51" s="111"/>
      <c r="X51" s="129"/>
      <c r="Y51" s="111"/>
      <c r="Z51" s="317"/>
      <c r="AA51" s="129"/>
      <c r="AB51" s="111"/>
      <c r="AC51" s="129"/>
      <c r="AD51" s="111"/>
      <c r="AE51" s="316"/>
      <c r="AF51" s="129"/>
      <c r="AG51" s="111"/>
      <c r="AH51" s="316"/>
      <c r="AI51" s="129"/>
      <c r="AJ51" s="111"/>
      <c r="AK51" s="316"/>
      <c r="AL51" s="316"/>
      <c r="AM51" s="129"/>
      <c r="AN51" s="111"/>
      <c r="AO51" s="129"/>
      <c r="AP51" s="33"/>
    </row>
    <row r="52" spans="1:42" s="29" customFormat="1" ht="13" x14ac:dyDescent="0.3">
      <c r="A52" s="10">
        <v>5909</v>
      </c>
      <c r="B52" s="11" t="s">
        <v>484</v>
      </c>
      <c r="C52" s="365">
        <v>847</v>
      </c>
      <c r="D52" s="95">
        <v>304</v>
      </c>
      <c r="E52" s="63">
        <f t="shared" si="1"/>
        <v>0.35891381345926798</v>
      </c>
      <c r="F52" s="356"/>
      <c r="G52" s="454"/>
      <c r="H52" s="129"/>
      <c r="I52" s="359">
        <v>69</v>
      </c>
      <c r="J52" s="359">
        <v>153</v>
      </c>
      <c r="K52" s="365">
        <v>161</v>
      </c>
      <c r="L52" s="361">
        <v>130</v>
      </c>
      <c r="M52" s="128"/>
      <c r="N52" s="357"/>
      <c r="O52" s="111"/>
      <c r="P52" s="129"/>
      <c r="Q52" s="111"/>
      <c r="R52" s="316"/>
      <c r="S52" s="316"/>
      <c r="T52" s="129"/>
      <c r="U52" s="111"/>
      <c r="V52" s="129"/>
      <c r="W52" s="111"/>
      <c r="X52" s="129"/>
      <c r="Y52" s="111"/>
      <c r="Z52" s="317"/>
      <c r="AA52" s="129"/>
      <c r="AB52" s="111"/>
      <c r="AC52" s="129"/>
      <c r="AD52" s="111"/>
      <c r="AE52" s="316"/>
      <c r="AF52" s="129"/>
      <c r="AG52" s="111"/>
      <c r="AH52" s="316"/>
      <c r="AI52" s="129"/>
      <c r="AJ52" s="111"/>
      <c r="AK52" s="316"/>
      <c r="AL52" s="316"/>
      <c r="AM52" s="129"/>
      <c r="AN52" s="111"/>
      <c r="AO52" s="129"/>
      <c r="AP52" s="33"/>
    </row>
    <row r="53" spans="1:42" s="29" customFormat="1" ht="13" x14ac:dyDescent="0.3">
      <c r="A53" s="10">
        <v>5910</v>
      </c>
      <c r="B53" s="11" t="s">
        <v>485</v>
      </c>
      <c r="C53" s="365">
        <v>1330</v>
      </c>
      <c r="D53" s="95">
        <v>227</v>
      </c>
      <c r="E53" s="63">
        <f t="shared" si="1"/>
        <v>0.17067669172932332</v>
      </c>
      <c r="F53" s="356"/>
      <c r="G53" s="454"/>
      <c r="H53" s="129"/>
      <c r="I53" s="359">
        <v>39</v>
      </c>
      <c r="J53" s="359">
        <v>108</v>
      </c>
      <c r="K53" s="365">
        <v>110</v>
      </c>
      <c r="L53" s="361">
        <v>111</v>
      </c>
      <c r="M53" s="128"/>
      <c r="N53" s="357"/>
      <c r="O53" s="111"/>
      <c r="P53" s="129"/>
      <c r="Q53" s="111"/>
      <c r="R53" s="316"/>
      <c r="S53" s="316"/>
      <c r="T53" s="129"/>
      <c r="U53" s="111"/>
      <c r="V53" s="129"/>
      <c r="W53" s="111"/>
      <c r="X53" s="129"/>
      <c r="Y53" s="111"/>
      <c r="Z53" s="317"/>
      <c r="AA53" s="129"/>
      <c r="AB53" s="111"/>
      <c r="AC53" s="129"/>
      <c r="AD53" s="111"/>
      <c r="AE53" s="316"/>
      <c r="AF53" s="129"/>
      <c r="AG53" s="111"/>
      <c r="AH53" s="316"/>
      <c r="AI53" s="129"/>
      <c r="AJ53" s="111"/>
      <c r="AK53" s="316"/>
      <c r="AL53" s="316"/>
      <c r="AM53" s="129"/>
      <c r="AN53" s="111"/>
      <c r="AO53" s="129"/>
      <c r="AP53" s="33"/>
    </row>
    <row r="54" spans="1:42" s="29" customFormat="1" ht="13" x14ac:dyDescent="0.3">
      <c r="A54" s="10">
        <v>5911</v>
      </c>
      <c r="B54" s="11" t="s">
        <v>486</v>
      </c>
      <c r="C54" s="365">
        <v>849</v>
      </c>
      <c r="D54" s="95">
        <v>176</v>
      </c>
      <c r="E54" s="63">
        <f t="shared" si="1"/>
        <v>0.20730270906949352</v>
      </c>
      <c r="F54" s="356"/>
      <c r="G54" s="454"/>
      <c r="H54" s="129"/>
      <c r="I54" s="359">
        <v>29</v>
      </c>
      <c r="J54" s="359">
        <v>80</v>
      </c>
      <c r="K54" s="365">
        <v>101</v>
      </c>
      <c r="L54" s="361">
        <v>72</v>
      </c>
      <c r="M54" s="128"/>
      <c r="N54" s="357"/>
      <c r="O54" s="111"/>
      <c r="P54" s="129"/>
      <c r="Q54" s="111"/>
      <c r="R54" s="316"/>
      <c r="S54" s="316"/>
      <c r="T54" s="129"/>
      <c r="U54" s="111"/>
      <c r="V54" s="129"/>
      <c r="W54" s="111"/>
      <c r="X54" s="129"/>
      <c r="Y54" s="111"/>
      <c r="Z54" s="317"/>
      <c r="AA54" s="129"/>
      <c r="AB54" s="111"/>
      <c r="AC54" s="129"/>
      <c r="AD54" s="111"/>
      <c r="AE54" s="316"/>
      <c r="AF54" s="129"/>
      <c r="AG54" s="111"/>
      <c r="AH54" s="316"/>
      <c r="AI54" s="129"/>
      <c r="AJ54" s="111"/>
      <c r="AK54" s="316"/>
      <c r="AL54" s="316"/>
      <c r="AM54" s="129"/>
      <c r="AN54" s="111"/>
      <c r="AO54" s="129"/>
      <c r="AP54" s="33"/>
    </row>
    <row r="55" spans="1:42" s="29" customFormat="1" ht="13" x14ac:dyDescent="0.3">
      <c r="A55" s="10">
        <v>5912</v>
      </c>
      <c r="B55" s="11" t="s">
        <v>487</v>
      </c>
      <c r="C55" s="365">
        <v>1186</v>
      </c>
      <c r="D55" s="95">
        <v>410</v>
      </c>
      <c r="E55" s="63">
        <f t="shared" si="1"/>
        <v>0.34569983136593591</v>
      </c>
      <c r="F55" s="356"/>
      <c r="G55" s="454"/>
      <c r="H55" s="129"/>
      <c r="I55" s="359">
        <v>40</v>
      </c>
      <c r="J55" s="359">
        <v>200</v>
      </c>
      <c r="K55" s="365">
        <v>237</v>
      </c>
      <c r="L55" s="361">
        <v>220</v>
      </c>
      <c r="M55" s="128"/>
      <c r="N55" s="357"/>
      <c r="O55" s="111"/>
      <c r="P55" s="129"/>
      <c r="Q55" s="111"/>
      <c r="R55" s="316"/>
      <c r="S55" s="316"/>
      <c r="T55" s="129"/>
      <c r="U55" s="111"/>
      <c r="V55" s="129"/>
      <c r="W55" s="111"/>
      <c r="X55" s="129"/>
      <c r="Y55" s="111"/>
      <c r="Z55" s="317"/>
      <c r="AA55" s="129"/>
      <c r="AB55" s="111"/>
      <c r="AC55" s="129"/>
      <c r="AD55" s="111"/>
      <c r="AE55" s="316"/>
      <c r="AF55" s="129"/>
      <c r="AG55" s="111"/>
      <c r="AH55" s="316"/>
      <c r="AI55" s="129"/>
      <c r="AJ55" s="111"/>
      <c r="AK55" s="316"/>
      <c r="AL55" s="316"/>
      <c r="AM55" s="129"/>
      <c r="AN55" s="111"/>
      <c r="AO55" s="129"/>
      <c r="AP55" s="33"/>
    </row>
    <row r="56" spans="1:42" s="29" customFormat="1" ht="13" x14ac:dyDescent="0.3">
      <c r="A56" s="10">
        <v>5913</v>
      </c>
      <c r="B56" s="11" t="s">
        <v>488</v>
      </c>
      <c r="C56" s="365">
        <v>1077</v>
      </c>
      <c r="D56" s="95">
        <v>144</v>
      </c>
      <c r="E56" s="63">
        <f t="shared" si="1"/>
        <v>0.13370473537604458</v>
      </c>
      <c r="F56" s="356"/>
      <c r="G56" s="454"/>
      <c r="H56" s="129"/>
      <c r="I56" s="359">
        <v>38</v>
      </c>
      <c r="J56" s="359">
        <v>48</v>
      </c>
      <c r="K56" s="365">
        <v>72</v>
      </c>
      <c r="L56" s="361">
        <v>70</v>
      </c>
      <c r="M56" s="128"/>
      <c r="N56" s="357"/>
      <c r="O56" s="111"/>
      <c r="P56" s="129"/>
      <c r="Q56" s="111"/>
      <c r="R56" s="316"/>
      <c r="S56" s="316"/>
      <c r="T56" s="129"/>
      <c r="U56" s="111"/>
      <c r="V56" s="129"/>
      <c r="W56" s="111"/>
      <c r="X56" s="129"/>
      <c r="Y56" s="111"/>
      <c r="Z56" s="317"/>
      <c r="AA56" s="129"/>
      <c r="AB56" s="111"/>
      <c r="AC56" s="129"/>
      <c r="AD56" s="111"/>
      <c r="AE56" s="316"/>
      <c r="AF56" s="129"/>
      <c r="AG56" s="111"/>
      <c r="AH56" s="316"/>
      <c r="AI56" s="129"/>
      <c r="AJ56" s="111"/>
      <c r="AK56" s="316"/>
      <c r="AL56" s="316"/>
      <c r="AM56" s="129"/>
      <c r="AN56" s="111"/>
      <c r="AO56" s="129"/>
      <c r="AP56" s="33"/>
    </row>
    <row r="57" spans="1:42" s="29" customFormat="1" ht="13" x14ac:dyDescent="0.3">
      <c r="A57" s="10">
        <v>5914</v>
      </c>
      <c r="B57" s="11" t="s">
        <v>489</v>
      </c>
      <c r="C57" s="365">
        <v>1388</v>
      </c>
      <c r="D57" s="95">
        <v>366</v>
      </c>
      <c r="E57" s="63">
        <f t="shared" si="1"/>
        <v>0.26368876080691644</v>
      </c>
      <c r="F57" s="356"/>
      <c r="G57" s="454"/>
      <c r="H57" s="129"/>
      <c r="I57" s="359">
        <v>59</v>
      </c>
      <c r="J57" s="359">
        <v>177</v>
      </c>
      <c r="K57" s="365">
        <v>184</v>
      </c>
      <c r="L57" s="361">
        <v>205</v>
      </c>
      <c r="M57" s="128"/>
      <c r="N57" s="357"/>
      <c r="O57" s="111"/>
      <c r="P57" s="129"/>
      <c r="Q57" s="111"/>
      <c r="R57" s="316"/>
      <c r="S57" s="316"/>
      <c r="T57" s="129"/>
      <c r="U57" s="111"/>
      <c r="V57" s="129"/>
      <c r="W57" s="111"/>
      <c r="X57" s="129"/>
      <c r="Y57" s="111"/>
      <c r="Z57" s="317"/>
      <c r="AA57" s="129"/>
      <c r="AB57" s="111"/>
      <c r="AC57" s="129"/>
      <c r="AD57" s="111"/>
      <c r="AE57" s="316"/>
      <c r="AF57" s="129"/>
      <c r="AG57" s="111"/>
      <c r="AH57" s="316"/>
      <c r="AI57" s="129"/>
      <c r="AJ57" s="111"/>
      <c r="AK57" s="316"/>
      <c r="AL57" s="316"/>
      <c r="AM57" s="129"/>
      <c r="AN57" s="111"/>
      <c r="AO57" s="129"/>
      <c r="AP57" s="33"/>
    </row>
    <row r="58" spans="1:42" s="29" customFormat="1" ht="13" x14ac:dyDescent="0.3">
      <c r="A58" s="10">
        <v>5915</v>
      </c>
      <c r="B58" s="11" t="s">
        <v>490</v>
      </c>
      <c r="C58" s="365">
        <v>573</v>
      </c>
      <c r="D58" s="95">
        <v>133</v>
      </c>
      <c r="E58" s="63">
        <f t="shared" si="1"/>
        <v>0.23211169284467714</v>
      </c>
      <c r="F58" s="356"/>
      <c r="G58" s="454"/>
      <c r="H58" s="129"/>
      <c r="I58" s="359">
        <v>19</v>
      </c>
      <c r="J58" s="359">
        <v>57</v>
      </c>
      <c r="K58" s="365">
        <v>71</v>
      </c>
      <c r="L58" s="361">
        <v>66</v>
      </c>
      <c r="M58" s="128"/>
      <c r="N58" s="357"/>
      <c r="O58" s="111"/>
      <c r="P58" s="129"/>
      <c r="Q58" s="111"/>
      <c r="R58" s="316"/>
      <c r="S58" s="316"/>
      <c r="T58" s="129"/>
      <c r="U58" s="111"/>
      <c r="V58" s="129"/>
      <c r="W58" s="111"/>
      <c r="X58" s="129"/>
      <c r="Y58" s="111"/>
      <c r="Z58" s="317"/>
      <c r="AA58" s="129"/>
      <c r="AB58" s="111"/>
      <c r="AC58" s="129"/>
      <c r="AD58" s="111"/>
      <c r="AE58" s="316"/>
      <c r="AF58" s="129"/>
      <c r="AG58" s="111"/>
      <c r="AH58" s="316"/>
      <c r="AI58" s="129"/>
      <c r="AJ58" s="111"/>
      <c r="AK58" s="316"/>
      <c r="AL58" s="316"/>
      <c r="AM58" s="129"/>
      <c r="AN58" s="111"/>
      <c r="AO58" s="129"/>
      <c r="AP58" s="33"/>
    </row>
    <row r="59" spans="1:42" s="29" customFormat="1" ht="13" x14ac:dyDescent="0.3">
      <c r="A59" s="10">
        <v>5916</v>
      </c>
      <c r="B59" s="11" t="s">
        <v>491</v>
      </c>
      <c r="C59" s="365">
        <v>502</v>
      </c>
      <c r="D59" s="95">
        <v>102</v>
      </c>
      <c r="E59" s="63">
        <f t="shared" si="1"/>
        <v>0.20318725099601595</v>
      </c>
      <c r="F59" s="356"/>
      <c r="G59" s="454"/>
      <c r="H59" s="129"/>
      <c r="I59" s="359">
        <v>17</v>
      </c>
      <c r="J59" s="359">
        <v>66</v>
      </c>
      <c r="K59" s="365">
        <v>37</v>
      </c>
      <c r="L59" s="361">
        <v>45</v>
      </c>
      <c r="M59" s="128"/>
      <c r="N59" s="357"/>
      <c r="O59" s="111"/>
      <c r="P59" s="129"/>
      <c r="Q59" s="111"/>
      <c r="R59" s="316"/>
      <c r="S59" s="316"/>
      <c r="T59" s="129"/>
      <c r="U59" s="111"/>
      <c r="V59" s="129"/>
      <c r="W59" s="111"/>
      <c r="X59" s="129"/>
      <c r="Y59" s="111"/>
      <c r="Z59" s="317"/>
      <c r="AA59" s="129"/>
      <c r="AB59" s="111"/>
      <c r="AC59" s="129"/>
      <c r="AD59" s="111"/>
      <c r="AE59" s="316"/>
      <c r="AF59" s="129"/>
      <c r="AG59" s="111"/>
      <c r="AH59" s="316"/>
      <c r="AI59" s="129"/>
      <c r="AJ59" s="111"/>
      <c r="AK59" s="316"/>
      <c r="AL59" s="316"/>
      <c r="AM59" s="129"/>
      <c r="AN59" s="111"/>
      <c r="AO59" s="129"/>
      <c r="AP59" s="33"/>
    </row>
    <row r="60" spans="1:42" s="29" customFormat="1" ht="13" x14ac:dyDescent="0.3">
      <c r="A60" s="10">
        <v>5917</v>
      </c>
      <c r="B60" s="11" t="s">
        <v>492</v>
      </c>
      <c r="C60" s="365">
        <v>1172</v>
      </c>
      <c r="D60" s="95">
        <v>414</v>
      </c>
      <c r="E60" s="63">
        <f t="shared" si="1"/>
        <v>0.35324232081911261</v>
      </c>
      <c r="F60" s="356"/>
      <c r="G60" s="454"/>
      <c r="H60" s="129"/>
      <c r="I60" s="359">
        <v>53</v>
      </c>
      <c r="J60" s="359">
        <v>152</v>
      </c>
      <c r="K60" s="365">
        <v>222</v>
      </c>
      <c r="L60" s="361">
        <v>289</v>
      </c>
      <c r="M60" s="128"/>
      <c r="N60" s="357"/>
      <c r="O60" s="111"/>
      <c r="P60" s="129"/>
      <c r="Q60" s="111"/>
      <c r="R60" s="316"/>
      <c r="S60" s="316"/>
      <c r="T60" s="129"/>
      <c r="U60" s="111"/>
      <c r="V60" s="129"/>
      <c r="W60" s="111"/>
      <c r="X60" s="129"/>
      <c r="Y60" s="111"/>
      <c r="Z60" s="317"/>
      <c r="AA60" s="129"/>
      <c r="AB60" s="111"/>
      <c r="AC60" s="129"/>
      <c r="AD60" s="111"/>
      <c r="AE60" s="316"/>
      <c r="AF60" s="129"/>
      <c r="AG60" s="111"/>
      <c r="AH60" s="316"/>
      <c r="AI60" s="129"/>
      <c r="AJ60" s="111"/>
      <c r="AK60" s="316"/>
      <c r="AL60" s="316"/>
      <c r="AM60" s="129"/>
      <c r="AN60" s="111"/>
      <c r="AO60" s="129"/>
      <c r="AP60" s="33"/>
    </row>
    <row r="61" spans="1:42" s="29" customFormat="1" ht="13" x14ac:dyDescent="0.3">
      <c r="A61" s="10">
        <v>5918</v>
      </c>
      <c r="B61" s="11" t="s">
        <v>493</v>
      </c>
      <c r="C61" s="365">
        <v>1214</v>
      </c>
      <c r="D61" s="95">
        <v>226</v>
      </c>
      <c r="E61" s="63">
        <f t="shared" si="1"/>
        <v>0.18616144975288304</v>
      </c>
      <c r="F61" s="356"/>
      <c r="G61" s="454"/>
      <c r="H61" s="129"/>
      <c r="I61" s="359">
        <v>29</v>
      </c>
      <c r="J61" s="359">
        <v>104</v>
      </c>
      <c r="K61" s="365">
        <v>120</v>
      </c>
      <c r="L61" s="361">
        <v>124</v>
      </c>
      <c r="M61" s="128"/>
      <c r="N61" s="357"/>
      <c r="O61" s="111"/>
      <c r="P61" s="129"/>
      <c r="Q61" s="111"/>
      <c r="R61" s="316"/>
      <c r="S61" s="316"/>
      <c r="T61" s="129"/>
      <c r="U61" s="111"/>
      <c r="V61" s="129"/>
      <c r="W61" s="111"/>
      <c r="X61" s="129"/>
      <c r="Y61" s="111"/>
      <c r="Z61" s="317"/>
      <c r="AA61" s="129"/>
      <c r="AB61" s="111"/>
      <c r="AC61" s="129"/>
      <c r="AD61" s="111"/>
      <c r="AE61" s="316"/>
      <c r="AF61" s="129"/>
      <c r="AG61" s="111"/>
      <c r="AH61" s="316"/>
      <c r="AI61" s="129"/>
      <c r="AJ61" s="111"/>
      <c r="AK61" s="316"/>
      <c r="AL61" s="316"/>
      <c r="AM61" s="129"/>
      <c r="AN61" s="111"/>
      <c r="AO61" s="129"/>
      <c r="AP61" s="33"/>
    </row>
    <row r="62" spans="1:42" s="29" customFormat="1" ht="13" x14ac:dyDescent="0.3">
      <c r="A62" s="10">
        <v>5919</v>
      </c>
      <c r="B62" s="11" t="s">
        <v>494</v>
      </c>
      <c r="C62" s="365">
        <v>1156</v>
      </c>
      <c r="D62" s="95">
        <v>400</v>
      </c>
      <c r="E62" s="63">
        <f t="shared" si="1"/>
        <v>0.34602076124567471</v>
      </c>
      <c r="F62" s="356"/>
      <c r="G62" s="454"/>
      <c r="H62" s="129"/>
      <c r="I62" s="359">
        <v>59</v>
      </c>
      <c r="J62" s="359">
        <v>202</v>
      </c>
      <c r="K62" s="365">
        <v>181</v>
      </c>
      <c r="L62" s="361">
        <v>244</v>
      </c>
      <c r="M62" s="128"/>
      <c r="N62" s="357"/>
      <c r="O62" s="111"/>
      <c r="P62" s="129"/>
      <c r="Q62" s="111"/>
      <c r="R62" s="316"/>
      <c r="S62" s="316"/>
      <c r="T62" s="129"/>
      <c r="U62" s="111"/>
      <c r="V62" s="129"/>
      <c r="W62" s="111"/>
      <c r="X62" s="129"/>
      <c r="Y62" s="111"/>
      <c r="Z62" s="317"/>
      <c r="AA62" s="129"/>
      <c r="AB62" s="111"/>
      <c r="AC62" s="129"/>
      <c r="AD62" s="111"/>
      <c r="AE62" s="316"/>
      <c r="AF62" s="129"/>
      <c r="AG62" s="111"/>
      <c r="AH62" s="316"/>
      <c r="AI62" s="129"/>
      <c r="AJ62" s="111"/>
      <c r="AK62" s="316"/>
      <c r="AL62" s="316"/>
      <c r="AM62" s="129"/>
      <c r="AN62" s="111"/>
      <c r="AO62" s="129"/>
      <c r="AP62" s="33"/>
    </row>
    <row r="63" spans="1:42" s="29" customFormat="1" ht="13" x14ac:dyDescent="0.3">
      <c r="A63" s="10">
        <v>5920</v>
      </c>
      <c r="B63" s="11" t="s">
        <v>495</v>
      </c>
      <c r="C63" s="365">
        <v>1183</v>
      </c>
      <c r="D63" s="95">
        <v>217</v>
      </c>
      <c r="E63" s="63">
        <f t="shared" si="1"/>
        <v>0.18343195266272189</v>
      </c>
      <c r="F63" s="356"/>
      <c r="G63" s="454"/>
      <c r="H63" s="129"/>
      <c r="I63" s="359">
        <v>31</v>
      </c>
      <c r="J63" s="359">
        <v>98</v>
      </c>
      <c r="K63" s="365">
        <v>96</v>
      </c>
      <c r="L63" s="361">
        <v>109</v>
      </c>
      <c r="M63" s="128"/>
      <c r="N63" s="357"/>
      <c r="O63" s="111"/>
      <c r="P63" s="129"/>
      <c r="Q63" s="111"/>
      <c r="R63" s="316"/>
      <c r="S63" s="316"/>
      <c r="T63" s="129"/>
      <c r="U63" s="111"/>
      <c r="V63" s="129"/>
      <c r="W63" s="111"/>
      <c r="X63" s="129"/>
      <c r="Y63" s="111"/>
      <c r="Z63" s="317"/>
      <c r="AA63" s="129"/>
      <c r="AB63" s="111"/>
      <c r="AC63" s="129"/>
      <c r="AD63" s="111"/>
      <c r="AE63" s="316"/>
      <c r="AF63" s="129"/>
      <c r="AG63" s="111"/>
      <c r="AH63" s="316"/>
      <c r="AI63" s="129"/>
      <c r="AJ63" s="111"/>
      <c r="AK63" s="316"/>
      <c r="AL63" s="316"/>
      <c r="AM63" s="129"/>
      <c r="AN63" s="111"/>
      <c r="AO63" s="129"/>
      <c r="AP63" s="33"/>
    </row>
    <row r="64" spans="1:42" s="29" customFormat="1" ht="13" x14ac:dyDescent="0.3">
      <c r="A64" s="10">
        <v>5921</v>
      </c>
      <c r="B64" s="11" t="s">
        <v>496</v>
      </c>
      <c r="C64" s="365">
        <v>957</v>
      </c>
      <c r="D64" s="95">
        <v>196</v>
      </c>
      <c r="E64" s="63">
        <f t="shared" si="1"/>
        <v>0.20480668756530826</v>
      </c>
      <c r="F64" s="356"/>
      <c r="G64" s="454"/>
      <c r="H64" s="129"/>
      <c r="I64" s="359">
        <v>40</v>
      </c>
      <c r="J64" s="359">
        <v>85</v>
      </c>
      <c r="K64" s="365">
        <v>95</v>
      </c>
      <c r="L64" s="361">
        <v>79</v>
      </c>
      <c r="M64" s="128"/>
      <c r="N64" s="357"/>
      <c r="O64" s="111"/>
      <c r="P64" s="129"/>
      <c r="Q64" s="111"/>
      <c r="R64" s="316"/>
      <c r="S64" s="316"/>
      <c r="T64" s="129"/>
      <c r="U64" s="111"/>
      <c r="V64" s="129"/>
      <c r="W64" s="111"/>
      <c r="X64" s="129"/>
      <c r="Y64" s="111"/>
      <c r="Z64" s="317"/>
      <c r="AA64" s="129"/>
      <c r="AB64" s="111"/>
      <c r="AC64" s="129"/>
      <c r="AD64" s="111"/>
      <c r="AE64" s="316"/>
      <c r="AF64" s="129"/>
      <c r="AG64" s="111"/>
      <c r="AH64" s="316"/>
      <c r="AI64" s="129"/>
      <c r="AJ64" s="111"/>
      <c r="AK64" s="316"/>
      <c r="AL64" s="316"/>
      <c r="AM64" s="129"/>
      <c r="AN64" s="111"/>
      <c r="AO64" s="129"/>
      <c r="AP64" s="33"/>
    </row>
    <row r="65" spans="1:42" s="29" customFormat="1" ht="13" x14ac:dyDescent="0.3">
      <c r="A65" s="10">
        <v>5922</v>
      </c>
      <c r="B65" s="11" t="s">
        <v>497</v>
      </c>
      <c r="C65" s="365">
        <v>1111</v>
      </c>
      <c r="D65" s="95">
        <v>211</v>
      </c>
      <c r="E65" s="63">
        <f t="shared" si="1"/>
        <v>0.18991899189918993</v>
      </c>
      <c r="F65" s="356"/>
      <c r="G65" s="454"/>
      <c r="H65" s="129"/>
      <c r="I65" s="359">
        <v>56</v>
      </c>
      <c r="J65" s="359">
        <v>84</v>
      </c>
      <c r="K65" s="365">
        <v>106</v>
      </c>
      <c r="L65" s="361">
        <v>112</v>
      </c>
      <c r="M65" s="128"/>
      <c r="N65" s="357"/>
      <c r="O65" s="111"/>
      <c r="P65" s="129"/>
      <c r="Q65" s="111"/>
      <c r="R65" s="316"/>
      <c r="S65" s="316"/>
      <c r="T65" s="129"/>
      <c r="U65" s="111"/>
      <c r="V65" s="129"/>
      <c r="W65" s="111"/>
      <c r="X65" s="129"/>
      <c r="Y65" s="111"/>
      <c r="Z65" s="317"/>
      <c r="AA65" s="129"/>
      <c r="AB65" s="111"/>
      <c r="AC65" s="129"/>
      <c r="AD65" s="111"/>
      <c r="AE65" s="316"/>
      <c r="AF65" s="129"/>
      <c r="AG65" s="111"/>
      <c r="AH65" s="316"/>
      <c r="AI65" s="129"/>
      <c r="AJ65" s="111"/>
      <c r="AK65" s="316"/>
      <c r="AL65" s="316"/>
      <c r="AM65" s="129"/>
      <c r="AN65" s="111"/>
      <c r="AO65" s="129"/>
      <c r="AP65" s="33"/>
    </row>
    <row r="66" spans="1:42" s="29" customFormat="1" ht="13" x14ac:dyDescent="0.3">
      <c r="A66" s="10">
        <v>5923</v>
      </c>
      <c r="B66" s="11" t="s">
        <v>498</v>
      </c>
      <c r="C66" s="365">
        <v>704</v>
      </c>
      <c r="D66" s="95">
        <v>61</v>
      </c>
      <c r="E66" s="63">
        <f t="shared" si="1"/>
        <v>8.6647727272727279E-2</v>
      </c>
      <c r="F66" s="356"/>
      <c r="G66" s="454"/>
      <c r="H66" s="129"/>
      <c r="I66" s="359">
        <v>10</v>
      </c>
      <c r="J66" s="359">
        <v>34</v>
      </c>
      <c r="K66" s="365">
        <v>26</v>
      </c>
      <c r="L66" s="361">
        <v>26</v>
      </c>
      <c r="M66" s="128"/>
      <c r="N66" s="357"/>
      <c r="O66" s="111"/>
      <c r="P66" s="129"/>
      <c r="Q66" s="111"/>
      <c r="R66" s="316"/>
      <c r="S66" s="316"/>
      <c r="T66" s="129"/>
      <c r="U66" s="111"/>
      <c r="V66" s="129"/>
      <c r="W66" s="111"/>
      <c r="X66" s="129"/>
      <c r="Y66" s="111"/>
      <c r="Z66" s="317"/>
      <c r="AA66" s="129"/>
      <c r="AB66" s="111"/>
      <c r="AC66" s="129"/>
      <c r="AD66" s="111"/>
      <c r="AE66" s="316"/>
      <c r="AF66" s="129"/>
      <c r="AG66" s="111"/>
      <c r="AH66" s="316"/>
      <c r="AI66" s="129"/>
      <c r="AJ66" s="111"/>
      <c r="AK66" s="316"/>
      <c r="AL66" s="316"/>
      <c r="AM66" s="129"/>
      <c r="AN66" s="111"/>
      <c r="AO66" s="129"/>
      <c r="AP66" s="33"/>
    </row>
    <row r="67" spans="1:42" s="29" customFormat="1" ht="13" x14ac:dyDescent="0.3">
      <c r="A67" s="10">
        <v>5924</v>
      </c>
      <c r="B67" s="11" t="s">
        <v>499</v>
      </c>
      <c r="C67" s="365">
        <v>1089</v>
      </c>
      <c r="D67" s="95">
        <v>183</v>
      </c>
      <c r="E67" s="63">
        <f t="shared" si="1"/>
        <v>0.16804407713498623</v>
      </c>
      <c r="F67" s="356"/>
      <c r="G67" s="454"/>
      <c r="H67" s="129"/>
      <c r="I67" s="359">
        <v>35</v>
      </c>
      <c r="J67" s="359">
        <v>84</v>
      </c>
      <c r="K67" s="365">
        <v>93</v>
      </c>
      <c r="L67" s="361">
        <v>82</v>
      </c>
      <c r="M67" s="128"/>
      <c r="N67" s="357"/>
      <c r="O67" s="111"/>
      <c r="P67" s="129"/>
      <c r="Q67" s="111"/>
      <c r="R67" s="316"/>
      <c r="S67" s="316"/>
      <c r="T67" s="129"/>
      <c r="U67" s="111"/>
      <c r="V67" s="129"/>
      <c r="W67" s="111"/>
      <c r="X67" s="129"/>
      <c r="Y67" s="111"/>
      <c r="Z67" s="317"/>
      <c r="AA67" s="129"/>
      <c r="AB67" s="111"/>
      <c r="AC67" s="129"/>
      <c r="AD67" s="111"/>
      <c r="AE67" s="316"/>
      <c r="AF67" s="129"/>
      <c r="AG67" s="111"/>
      <c r="AH67" s="316"/>
      <c r="AI67" s="129"/>
      <c r="AJ67" s="111"/>
      <c r="AK67" s="316"/>
      <c r="AL67" s="316"/>
      <c r="AM67" s="129"/>
      <c r="AN67" s="111"/>
      <c r="AO67" s="129"/>
      <c r="AP67" s="33"/>
    </row>
    <row r="68" spans="1:42" s="29" customFormat="1" ht="13" x14ac:dyDescent="0.3">
      <c r="A68" s="10">
        <v>5925</v>
      </c>
      <c r="B68" s="11" t="s">
        <v>500</v>
      </c>
      <c r="C68" s="365">
        <v>1257</v>
      </c>
      <c r="D68" s="95">
        <v>189</v>
      </c>
      <c r="E68" s="63">
        <f t="shared" si="1"/>
        <v>0.15035799522673032</v>
      </c>
      <c r="F68" s="356"/>
      <c r="G68" s="454"/>
      <c r="H68" s="129"/>
      <c r="I68" s="359">
        <v>37</v>
      </c>
      <c r="J68" s="359">
        <v>92</v>
      </c>
      <c r="K68" s="365">
        <v>83</v>
      </c>
      <c r="L68" s="361">
        <v>84</v>
      </c>
      <c r="M68" s="128"/>
      <c r="N68" s="357"/>
      <c r="O68" s="111"/>
      <c r="P68" s="129"/>
      <c r="Q68" s="111"/>
      <c r="R68" s="316"/>
      <c r="S68" s="316"/>
      <c r="T68" s="129"/>
      <c r="U68" s="111"/>
      <c r="V68" s="129"/>
      <c r="W68" s="111"/>
      <c r="X68" s="129"/>
      <c r="Y68" s="111"/>
      <c r="Z68" s="317"/>
      <c r="AA68" s="129"/>
      <c r="AB68" s="111"/>
      <c r="AC68" s="129"/>
      <c r="AD68" s="111"/>
      <c r="AE68" s="316"/>
      <c r="AF68" s="129"/>
      <c r="AG68" s="111"/>
      <c r="AH68" s="316"/>
      <c r="AI68" s="129"/>
      <c r="AJ68" s="111"/>
      <c r="AK68" s="316"/>
      <c r="AL68" s="316"/>
      <c r="AM68" s="129"/>
      <c r="AN68" s="111"/>
      <c r="AO68" s="129"/>
      <c r="AP68" s="33"/>
    </row>
    <row r="69" spans="1:42" s="29" customFormat="1" ht="13" x14ac:dyDescent="0.3">
      <c r="A69" s="10">
        <v>5926</v>
      </c>
      <c r="B69" s="11" t="s">
        <v>501</v>
      </c>
      <c r="C69" s="365">
        <v>1299</v>
      </c>
      <c r="D69" s="95">
        <v>174</v>
      </c>
      <c r="E69" s="63">
        <f t="shared" si="1"/>
        <v>0.13394919168591224</v>
      </c>
      <c r="F69" s="356"/>
      <c r="G69" s="454"/>
      <c r="H69" s="129"/>
      <c r="I69" s="359">
        <v>20</v>
      </c>
      <c r="J69" s="359">
        <v>83</v>
      </c>
      <c r="K69" s="365">
        <v>85</v>
      </c>
      <c r="L69" s="361">
        <v>76</v>
      </c>
      <c r="M69" s="128"/>
      <c r="N69" s="357"/>
      <c r="O69" s="111"/>
      <c r="P69" s="129"/>
      <c r="Q69" s="111"/>
      <c r="R69" s="316"/>
      <c r="S69" s="316"/>
      <c r="T69" s="129"/>
      <c r="U69" s="111"/>
      <c r="V69" s="129"/>
      <c r="W69" s="111"/>
      <c r="X69" s="129"/>
      <c r="Y69" s="111"/>
      <c r="Z69" s="317"/>
      <c r="AA69" s="129"/>
      <c r="AB69" s="111"/>
      <c r="AC69" s="129"/>
      <c r="AD69" s="111"/>
      <c r="AE69" s="316"/>
      <c r="AF69" s="129"/>
      <c r="AG69" s="111"/>
      <c r="AH69" s="316"/>
      <c r="AI69" s="129"/>
      <c r="AJ69" s="111"/>
      <c r="AK69" s="316"/>
      <c r="AL69" s="316"/>
      <c r="AM69" s="129"/>
      <c r="AN69" s="111"/>
      <c r="AO69" s="129"/>
      <c r="AP69" s="33"/>
    </row>
    <row r="70" spans="1:42" s="29" customFormat="1" ht="13" x14ac:dyDescent="0.3">
      <c r="A70" s="10">
        <v>5927</v>
      </c>
      <c r="B70" s="11" t="s">
        <v>502</v>
      </c>
      <c r="C70" s="365">
        <v>1159</v>
      </c>
      <c r="D70" s="95">
        <v>383</v>
      </c>
      <c r="E70" s="63">
        <f t="shared" si="1"/>
        <v>0.33045729076790337</v>
      </c>
      <c r="F70" s="356"/>
      <c r="G70" s="454"/>
      <c r="H70" s="129"/>
      <c r="I70" s="359">
        <v>50</v>
      </c>
      <c r="J70" s="359">
        <v>156</v>
      </c>
      <c r="K70" s="365">
        <v>202</v>
      </c>
      <c r="L70" s="361">
        <v>257</v>
      </c>
      <c r="M70" s="128"/>
      <c r="N70" s="357"/>
      <c r="O70" s="111"/>
      <c r="P70" s="129"/>
      <c r="Q70" s="111"/>
      <c r="R70" s="316"/>
      <c r="S70" s="316"/>
      <c r="T70" s="129"/>
      <c r="U70" s="111"/>
      <c r="V70" s="129"/>
      <c r="W70" s="111"/>
      <c r="X70" s="129"/>
      <c r="Y70" s="111"/>
      <c r="Z70" s="317"/>
      <c r="AA70" s="129"/>
      <c r="AB70" s="111"/>
      <c r="AC70" s="129"/>
      <c r="AD70" s="111"/>
      <c r="AE70" s="316"/>
      <c r="AF70" s="129"/>
      <c r="AG70" s="111"/>
      <c r="AH70" s="316"/>
      <c r="AI70" s="129"/>
      <c r="AJ70" s="111"/>
      <c r="AK70" s="316"/>
      <c r="AL70" s="316"/>
      <c r="AM70" s="129"/>
      <c r="AN70" s="111"/>
      <c r="AO70" s="129"/>
      <c r="AP70" s="33"/>
    </row>
    <row r="71" spans="1:42" s="29" customFormat="1" ht="13" x14ac:dyDescent="0.3">
      <c r="A71" s="10">
        <v>5928</v>
      </c>
      <c r="B71" s="11" t="s">
        <v>503</v>
      </c>
      <c r="C71" s="365">
        <v>1306</v>
      </c>
      <c r="D71" s="95">
        <v>339</v>
      </c>
      <c r="E71" s="63">
        <f t="shared" si="1"/>
        <v>0.25957120980091886</v>
      </c>
      <c r="F71" s="356"/>
      <c r="G71" s="454"/>
      <c r="H71" s="129"/>
      <c r="I71" s="359">
        <v>29</v>
      </c>
      <c r="J71" s="359">
        <v>126</v>
      </c>
      <c r="K71" s="365">
        <v>195</v>
      </c>
      <c r="L71" s="361">
        <v>236</v>
      </c>
      <c r="M71" s="128"/>
      <c r="N71" s="357"/>
      <c r="O71" s="111"/>
      <c r="P71" s="129"/>
      <c r="Q71" s="111"/>
      <c r="R71" s="316"/>
      <c r="S71" s="316"/>
      <c r="T71" s="129"/>
      <c r="U71" s="111"/>
      <c r="V71" s="129"/>
      <c r="W71" s="111"/>
      <c r="X71" s="129"/>
      <c r="Y71" s="111"/>
      <c r="Z71" s="317"/>
      <c r="AA71" s="129"/>
      <c r="AB71" s="111"/>
      <c r="AC71" s="129"/>
      <c r="AD71" s="111"/>
      <c r="AE71" s="316"/>
      <c r="AF71" s="129"/>
      <c r="AG71" s="111"/>
      <c r="AH71" s="316"/>
      <c r="AI71" s="129"/>
      <c r="AJ71" s="111"/>
      <c r="AK71" s="316"/>
      <c r="AL71" s="316"/>
      <c r="AM71" s="129"/>
      <c r="AN71" s="111"/>
      <c r="AO71" s="129"/>
      <c r="AP71" s="33"/>
    </row>
    <row r="72" spans="1:42" s="29" customFormat="1" ht="13" x14ac:dyDescent="0.3">
      <c r="A72" s="10">
        <v>5929</v>
      </c>
      <c r="B72" s="11" t="s">
        <v>504</v>
      </c>
      <c r="C72" s="365">
        <v>1163</v>
      </c>
      <c r="D72" s="95">
        <v>91</v>
      </c>
      <c r="E72" s="63">
        <f t="shared" si="1"/>
        <v>7.8245915735167676E-2</v>
      </c>
      <c r="F72" s="356"/>
      <c r="G72" s="454"/>
      <c r="H72" s="129"/>
      <c r="I72" s="359">
        <v>13</v>
      </c>
      <c r="J72" s="359">
        <v>22</v>
      </c>
      <c r="K72" s="365">
        <v>49</v>
      </c>
      <c r="L72" s="361">
        <v>54</v>
      </c>
      <c r="M72" s="128"/>
      <c r="N72" s="357"/>
      <c r="O72" s="111"/>
      <c r="P72" s="129"/>
      <c r="Q72" s="111"/>
      <c r="R72" s="316"/>
      <c r="S72" s="316"/>
      <c r="T72" s="129"/>
      <c r="U72" s="111"/>
      <c r="V72" s="129"/>
      <c r="W72" s="111"/>
      <c r="X72" s="129"/>
      <c r="Y72" s="111"/>
      <c r="Z72" s="317"/>
      <c r="AA72" s="129"/>
      <c r="AB72" s="111"/>
      <c r="AC72" s="129"/>
      <c r="AD72" s="111"/>
      <c r="AE72" s="316"/>
      <c r="AF72" s="129"/>
      <c r="AG72" s="111"/>
      <c r="AH72" s="316"/>
      <c r="AI72" s="129"/>
      <c r="AJ72" s="111"/>
      <c r="AK72" s="316"/>
      <c r="AL72" s="316"/>
      <c r="AM72" s="129"/>
      <c r="AN72" s="111"/>
      <c r="AO72" s="129"/>
      <c r="AP72" s="33"/>
    </row>
    <row r="73" spans="1:42" s="29" customFormat="1" ht="13" x14ac:dyDescent="0.3">
      <c r="A73" s="10">
        <v>5930</v>
      </c>
      <c r="B73" s="11" t="s">
        <v>505</v>
      </c>
      <c r="C73" s="365">
        <v>931</v>
      </c>
      <c r="D73" s="95">
        <v>130</v>
      </c>
      <c r="E73" s="63">
        <f t="shared" si="1"/>
        <v>0.13963480128893663</v>
      </c>
      <c r="F73" s="356"/>
      <c r="G73" s="454"/>
      <c r="H73" s="129"/>
      <c r="I73" s="359">
        <v>38</v>
      </c>
      <c r="J73" s="359">
        <v>56</v>
      </c>
      <c r="K73" s="365">
        <v>66</v>
      </c>
      <c r="L73" s="361">
        <v>43</v>
      </c>
      <c r="M73" s="128"/>
      <c r="N73" s="357"/>
      <c r="O73" s="111"/>
      <c r="P73" s="129"/>
      <c r="Q73" s="111"/>
      <c r="R73" s="316"/>
      <c r="S73" s="316"/>
      <c r="T73" s="129"/>
      <c r="U73" s="111"/>
      <c r="V73" s="129"/>
      <c r="W73" s="111"/>
      <c r="X73" s="129"/>
      <c r="Y73" s="111"/>
      <c r="Z73" s="317"/>
      <c r="AA73" s="129"/>
      <c r="AB73" s="111"/>
      <c r="AC73" s="129"/>
      <c r="AD73" s="111"/>
      <c r="AE73" s="316"/>
      <c r="AF73" s="129"/>
      <c r="AG73" s="111"/>
      <c r="AH73" s="316"/>
      <c r="AI73" s="129"/>
      <c r="AJ73" s="111"/>
      <c r="AK73" s="316"/>
      <c r="AL73" s="316"/>
      <c r="AM73" s="129"/>
      <c r="AN73" s="111"/>
      <c r="AO73" s="129"/>
      <c r="AP73" s="33"/>
    </row>
    <row r="74" spans="1:42" s="29" customFormat="1" ht="13" x14ac:dyDescent="0.3">
      <c r="A74" s="10">
        <v>5931</v>
      </c>
      <c r="B74" s="11" t="s">
        <v>506</v>
      </c>
      <c r="C74" s="365">
        <v>1212</v>
      </c>
      <c r="D74" s="95">
        <v>216</v>
      </c>
      <c r="E74" s="63">
        <f t="shared" si="1"/>
        <v>0.17821782178217821</v>
      </c>
      <c r="F74" s="356"/>
      <c r="G74" s="454"/>
      <c r="H74" s="129"/>
      <c r="I74" s="359">
        <v>52</v>
      </c>
      <c r="J74" s="359">
        <v>59</v>
      </c>
      <c r="K74" s="365">
        <v>117</v>
      </c>
      <c r="L74" s="361">
        <v>120</v>
      </c>
      <c r="M74" s="128"/>
      <c r="N74" s="357"/>
      <c r="O74" s="111"/>
      <c r="P74" s="129"/>
      <c r="Q74" s="111"/>
      <c r="R74" s="316"/>
      <c r="S74" s="316"/>
      <c r="T74" s="129"/>
      <c r="U74" s="111"/>
      <c r="V74" s="129"/>
      <c r="W74" s="111"/>
      <c r="X74" s="129"/>
      <c r="Y74" s="111"/>
      <c r="Z74" s="317"/>
      <c r="AA74" s="129"/>
      <c r="AB74" s="111"/>
      <c r="AC74" s="129"/>
      <c r="AD74" s="111"/>
      <c r="AE74" s="316"/>
      <c r="AF74" s="129"/>
      <c r="AG74" s="111"/>
      <c r="AH74" s="316"/>
      <c r="AI74" s="129"/>
      <c r="AJ74" s="111"/>
      <c r="AK74" s="316"/>
      <c r="AL74" s="316"/>
      <c r="AM74" s="129"/>
      <c r="AN74" s="111"/>
      <c r="AO74" s="129"/>
      <c r="AP74" s="33"/>
    </row>
    <row r="75" spans="1:42" s="29" customFormat="1" ht="13" x14ac:dyDescent="0.3">
      <c r="A75" s="10">
        <v>5932</v>
      </c>
      <c r="B75" s="11" t="s">
        <v>507</v>
      </c>
      <c r="C75" s="365">
        <v>498</v>
      </c>
      <c r="D75" s="95">
        <v>76</v>
      </c>
      <c r="E75" s="63">
        <f t="shared" si="1"/>
        <v>0.15261044176706828</v>
      </c>
      <c r="F75" s="356"/>
      <c r="G75" s="454"/>
      <c r="H75" s="129"/>
      <c r="I75" s="359">
        <v>11</v>
      </c>
      <c r="J75" s="359">
        <v>34</v>
      </c>
      <c r="K75" s="365">
        <v>29</v>
      </c>
      <c r="L75" s="361">
        <v>46</v>
      </c>
      <c r="M75" s="128"/>
      <c r="N75" s="357"/>
      <c r="O75" s="111"/>
      <c r="P75" s="129"/>
      <c r="Q75" s="111"/>
      <c r="R75" s="316"/>
      <c r="S75" s="316"/>
      <c r="T75" s="129"/>
      <c r="U75" s="111"/>
      <c r="V75" s="129"/>
      <c r="W75" s="111"/>
      <c r="X75" s="129"/>
      <c r="Y75" s="111"/>
      <c r="Z75" s="317"/>
      <c r="AA75" s="129"/>
      <c r="AB75" s="111"/>
      <c r="AC75" s="129"/>
      <c r="AD75" s="111"/>
      <c r="AE75" s="316"/>
      <c r="AF75" s="129"/>
      <c r="AG75" s="111"/>
      <c r="AH75" s="316"/>
      <c r="AI75" s="129"/>
      <c r="AJ75" s="111"/>
      <c r="AK75" s="316"/>
      <c r="AL75" s="316"/>
      <c r="AM75" s="129"/>
      <c r="AN75" s="111"/>
      <c r="AO75" s="129"/>
      <c r="AP75" s="33"/>
    </row>
    <row r="76" spans="1:42" s="29" customFormat="1" ht="13" x14ac:dyDescent="0.3">
      <c r="A76" s="10">
        <v>5933</v>
      </c>
      <c r="B76" s="11" t="s">
        <v>508</v>
      </c>
      <c r="C76" s="365">
        <v>1180</v>
      </c>
      <c r="D76" s="95">
        <v>177</v>
      </c>
      <c r="E76" s="63">
        <f t="shared" ref="E76:E137" si="2">SUM(D76/C76)</f>
        <v>0.15</v>
      </c>
      <c r="F76" s="356"/>
      <c r="G76" s="454"/>
      <c r="H76" s="129"/>
      <c r="I76" s="359">
        <v>40</v>
      </c>
      <c r="J76" s="359">
        <v>68</v>
      </c>
      <c r="K76" s="365">
        <v>87</v>
      </c>
      <c r="L76" s="361">
        <v>85</v>
      </c>
      <c r="M76" s="128"/>
      <c r="N76" s="357"/>
      <c r="O76" s="111"/>
      <c r="P76" s="129"/>
      <c r="Q76" s="111"/>
      <c r="R76" s="316"/>
      <c r="S76" s="316"/>
      <c r="T76" s="129"/>
      <c r="U76" s="111"/>
      <c r="V76" s="129"/>
      <c r="W76" s="111"/>
      <c r="X76" s="129"/>
      <c r="Y76" s="111"/>
      <c r="Z76" s="317"/>
      <c r="AA76" s="129"/>
      <c r="AB76" s="111"/>
      <c r="AC76" s="129"/>
      <c r="AD76" s="111"/>
      <c r="AE76" s="316"/>
      <c r="AF76" s="129"/>
      <c r="AG76" s="111"/>
      <c r="AH76" s="316"/>
      <c r="AI76" s="129"/>
      <c r="AJ76" s="111"/>
      <c r="AK76" s="316"/>
      <c r="AL76" s="316"/>
      <c r="AM76" s="129"/>
      <c r="AN76" s="111"/>
      <c r="AO76" s="129"/>
      <c r="AP76" s="33"/>
    </row>
    <row r="77" spans="1:42" s="29" customFormat="1" ht="13" x14ac:dyDescent="0.3">
      <c r="A77" s="10">
        <v>5934</v>
      </c>
      <c r="B77" s="11" t="s">
        <v>509</v>
      </c>
      <c r="C77" s="365">
        <v>1047</v>
      </c>
      <c r="D77" s="95">
        <v>146</v>
      </c>
      <c r="E77" s="63">
        <f t="shared" si="2"/>
        <v>0.13944603629417382</v>
      </c>
      <c r="F77" s="356"/>
      <c r="G77" s="454"/>
      <c r="H77" s="129"/>
      <c r="I77" s="359">
        <v>28</v>
      </c>
      <c r="J77" s="359">
        <v>70</v>
      </c>
      <c r="K77" s="365">
        <v>56</v>
      </c>
      <c r="L77" s="361">
        <v>69</v>
      </c>
      <c r="M77" s="128"/>
      <c r="N77" s="357"/>
      <c r="O77" s="111"/>
      <c r="P77" s="129"/>
      <c r="Q77" s="111"/>
      <c r="R77" s="316"/>
      <c r="S77" s="316"/>
      <c r="T77" s="129"/>
      <c r="U77" s="111"/>
      <c r="V77" s="129"/>
      <c r="W77" s="111"/>
      <c r="X77" s="129"/>
      <c r="Y77" s="111"/>
      <c r="Z77" s="317"/>
      <c r="AA77" s="129"/>
      <c r="AB77" s="111"/>
      <c r="AC77" s="129"/>
      <c r="AD77" s="111"/>
      <c r="AE77" s="316"/>
      <c r="AF77" s="129"/>
      <c r="AG77" s="111"/>
      <c r="AH77" s="316"/>
      <c r="AI77" s="129"/>
      <c r="AJ77" s="111"/>
      <c r="AK77" s="316"/>
      <c r="AL77" s="316"/>
      <c r="AM77" s="129"/>
      <c r="AN77" s="111"/>
      <c r="AO77" s="129"/>
      <c r="AP77" s="33"/>
    </row>
    <row r="78" spans="1:42" s="29" customFormat="1" ht="13" x14ac:dyDescent="0.3">
      <c r="A78" s="10">
        <v>5935</v>
      </c>
      <c r="B78" s="11" t="s">
        <v>510</v>
      </c>
      <c r="C78" s="365">
        <v>473</v>
      </c>
      <c r="D78" s="95">
        <v>132</v>
      </c>
      <c r="E78" s="63">
        <f t="shared" si="2"/>
        <v>0.27906976744186046</v>
      </c>
      <c r="F78" s="356"/>
      <c r="G78" s="454"/>
      <c r="H78" s="129"/>
      <c r="I78" s="359">
        <v>24</v>
      </c>
      <c r="J78" s="359">
        <v>51</v>
      </c>
      <c r="K78" s="365">
        <v>80</v>
      </c>
      <c r="L78" s="361">
        <v>54</v>
      </c>
      <c r="M78" s="128"/>
      <c r="N78" s="357"/>
      <c r="O78" s="111"/>
      <c r="P78" s="129"/>
      <c r="Q78" s="111"/>
      <c r="R78" s="316"/>
      <c r="S78" s="316"/>
      <c r="T78" s="129"/>
      <c r="U78" s="111"/>
      <c r="V78" s="129"/>
      <c r="W78" s="111"/>
      <c r="X78" s="129"/>
      <c r="Y78" s="111"/>
      <c r="Z78" s="317"/>
      <c r="AA78" s="129"/>
      <c r="AB78" s="111"/>
      <c r="AC78" s="129"/>
      <c r="AD78" s="111"/>
      <c r="AE78" s="316"/>
      <c r="AF78" s="129"/>
      <c r="AG78" s="111"/>
      <c r="AH78" s="316"/>
      <c r="AI78" s="129"/>
      <c r="AJ78" s="111"/>
      <c r="AK78" s="316"/>
      <c r="AL78" s="316"/>
      <c r="AM78" s="129"/>
      <c r="AN78" s="111"/>
      <c r="AO78" s="129"/>
      <c r="AP78" s="33"/>
    </row>
    <row r="79" spans="1:42" s="29" customFormat="1" ht="13" x14ac:dyDescent="0.3">
      <c r="A79" s="10">
        <v>5936</v>
      </c>
      <c r="B79" s="11" t="s">
        <v>511</v>
      </c>
      <c r="C79" s="365">
        <v>1270</v>
      </c>
      <c r="D79" s="95">
        <v>228</v>
      </c>
      <c r="E79" s="63">
        <f t="shared" si="2"/>
        <v>0.17952755905511811</v>
      </c>
      <c r="F79" s="356"/>
      <c r="G79" s="454"/>
      <c r="H79" s="129"/>
      <c r="I79" s="359">
        <v>56</v>
      </c>
      <c r="J79" s="359">
        <v>96</v>
      </c>
      <c r="K79" s="365">
        <v>113</v>
      </c>
      <c r="L79" s="361">
        <v>113</v>
      </c>
      <c r="M79" s="128"/>
      <c r="N79" s="357"/>
      <c r="O79" s="111"/>
      <c r="P79" s="129"/>
      <c r="Q79" s="111"/>
      <c r="R79" s="316"/>
      <c r="S79" s="316"/>
      <c r="T79" s="129"/>
      <c r="U79" s="111"/>
      <c r="V79" s="129"/>
      <c r="W79" s="111"/>
      <c r="X79" s="129"/>
      <c r="Y79" s="111"/>
      <c r="Z79" s="317"/>
      <c r="AA79" s="129"/>
      <c r="AB79" s="111"/>
      <c r="AC79" s="129"/>
      <c r="AD79" s="111"/>
      <c r="AE79" s="316"/>
      <c r="AF79" s="129"/>
      <c r="AG79" s="111"/>
      <c r="AH79" s="316"/>
      <c r="AI79" s="129"/>
      <c r="AJ79" s="111"/>
      <c r="AK79" s="316"/>
      <c r="AL79" s="316"/>
      <c r="AM79" s="129"/>
      <c r="AN79" s="111"/>
      <c r="AO79" s="129"/>
      <c r="AP79" s="33"/>
    </row>
    <row r="80" spans="1:42" s="29" customFormat="1" ht="13" x14ac:dyDescent="0.3">
      <c r="A80" s="10">
        <v>5937</v>
      </c>
      <c r="B80" s="11" t="s">
        <v>512</v>
      </c>
      <c r="C80" s="365">
        <v>1363</v>
      </c>
      <c r="D80" s="95">
        <v>209</v>
      </c>
      <c r="E80" s="63">
        <f t="shared" si="2"/>
        <v>0.15333822450476889</v>
      </c>
      <c r="F80" s="356"/>
      <c r="G80" s="454"/>
      <c r="H80" s="129"/>
      <c r="I80" s="359">
        <v>35</v>
      </c>
      <c r="J80" s="359">
        <v>96</v>
      </c>
      <c r="K80" s="365">
        <v>114</v>
      </c>
      <c r="L80" s="361">
        <v>94</v>
      </c>
      <c r="M80" s="128"/>
      <c r="N80" s="357"/>
      <c r="O80" s="111"/>
      <c r="P80" s="129"/>
      <c r="Q80" s="111"/>
      <c r="R80" s="316"/>
      <c r="S80" s="316"/>
      <c r="T80" s="129"/>
      <c r="U80" s="111"/>
      <c r="V80" s="129"/>
      <c r="W80" s="111"/>
      <c r="X80" s="129"/>
      <c r="Y80" s="111"/>
      <c r="Z80" s="317"/>
      <c r="AA80" s="129"/>
      <c r="AB80" s="111"/>
      <c r="AC80" s="129"/>
      <c r="AD80" s="111"/>
      <c r="AE80" s="316"/>
      <c r="AF80" s="129"/>
      <c r="AG80" s="111"/>
      <c r="AH80" s="316"/>
      <c r="AI80" s="129"/>
      <c r="AJ80" s="111"/>
      <c r="AK80" s="316"/>
      <c r="AL80" s="316"/>
      <c r="AM80" s="129"/>
      <c r="AN80" s="111"/>
      <c r="AO80" s="129"/>
      <c r="AP80" s="33"/>
    </row>
    <row r="81" spans="1:42" s="29" customFormat="1" ht="13" x14ac:dyDescent="0.3">
      <c r="A81" s="10">
        <v>5938</v>
      </c>
      <c r="B81" s="11" t="s">
        <v>513</v>
      </c>
      <c r="C81" s="365">
        <v>706</v>
      </c>
      <c r="D81" s="95">
        <v>150</v>
      </c>
      <c r="E81" s="63">
        <f t="shared" si="2"/>
        <v>0.21246458923512748</v>
      </c>
      <c r="F81" s="356"/>
      <c r="G81" s="454"/>
      <c r="H81" s="129"/>
      <c r="I81" s="359">
        <v>30</v>
      </c>
      <c r="J81" s="359">
        <v>75</v>
      </c>
      <c r="K81" s="365">
        <v>72</v>
      </c>
      <c r="L81" s="361">
        <v>74</v>
      </c>
      <c r="M81" s="410"/>
      <c r="N81" s="363"/>
      <c r="O81" s="362"/>
      <c r="P81" s="364"/>
      <c r="Q81" s="111"/>
      <c r="R81" s="316"/>
      <c r="S81" s="316"/>
      <c r="T81" s="129"/>
      <c r="U81" s="111"/>
      <c r="V81" s="129"/>
      <c r="W81" s="111"/>
      <c r="X81" s="129"/>
      <c r="Y81" s="111"/>
      <c r="Z81" s="317"/>
      <c r="AA81" s="129"/>
      <c r="AB81" s="111"/>
      <c r="AC81" s="129"/>
      <c r="AD81" s="111"/>
      <c r="AE81" s="316"/>
      <c r="AF81" s="129"/>
      <c r="AG81" s="111"/>
      <c r="AH81" s="316"/>
      <c r="AI81" s="129"/>
      <c r="AJ81" s="111"/>
      <c r="AK81" s="316"/>
      <c r="AL81" s="316"/>
      <c r="AM81" s="129"/>
      <c r="AN81" s="111"/>
      <c r="AO81" s="129"/>
      <c r="AP81" s="33"/>
    </row>
    <row r="82" spans="1:42" s="29" customFormat="1" ht="13" x14ac:dyDescent="0.3">
      <c r="A82" s="10">
        <v>6201</v>
      </c>
      <c r="B82" s="11" t="s">
        <v>514</v>
      </c>
      <c r="C82" s="365">
        <v>164</v>
      </c>
      <c r="D82" s="95">
        <v>59</v>
      </c>
      <c r="E82" s="63">
        <f t="shared" si="2"/>
        <v>0.3597560975609756</v>
      </c>
      <c r="F82" s="356"/>
      <c r="G82" s="454"/>
      <c r="H82" s="129"/>
      <c r="I82" s="111"/>
      <c r="J82" s="111"/>
      <c r="K82" s="316"/>
      <c r="L82" s="129"/>
      <c r="M82" s="411">
        <v>40</v>
      </c>
      <c r="N82" s="366">
        <v>37</v>
      </c>
      <c r="O82" s="359">
        <v>29</v>
      </c>
      <c r="P82" s="361">
        <v>23</v>
      </c>
      <c r="Q82" s="111"/>
      <c r="R82" s="316"/>
      <c r="S82" s="316"/>
      <c r="T82" s="129"/>
      <c r="U82" s="111"/>
      <c r="V82" s="129"/>
      <c r="W82" s="111"/>
      <c r="X82" s="129"/>
      <c r="Y82" s="111"/>
      <c r="Z82" s="317"/>
      <c r="AA82" s="129"/>
      <c r="AB82" s="111"/>
      <c r="AC82" s="129"/>
      <c r="AD82" s="111"/>
      <c r="AE82" s="316"/>
      <c r="AF82" s="129"/>
      <c r="AG82" s="111"/>
      <c r="AH82" s="316"/>
      <c r="AI82" s="129"/>
      <c r="AJ82" s="111"/>
      <c r="AK82" s="316"/>
      <c r="AL82" s="316"/>
      <c r="AM82" s="129"/>
      <c r="AN82" s="111"/>
      <c r="AO82" s="129"/>
      <c r="AP82" s="33"/>
    </row>
    <row r="83" spans="1:42" s="29" customFormat="1" ht="13" x14ac:dyDescent="0.3">
      <c r="A83" s="10">
        <v>6202</v>
      </c>
      <c r="B83" s="11" t="s">
        <v>515</v>
      </c>
      <c r="C83" s="365">
        <v>377</v>
      </c>
      <c r="D83" s="95">
        <v>132</v>
      </c>
      <c r="E83" s="63">
        <f t="shared" si="2"/>
        <v>0.35013262599469497</v>
      </c>
      <c r="F83" s="356"/>
      <c r="G83" s="454"/>
      <c r="H83" s="129"/>
      <c r="I83" s="111"/>
      <c r="J83" s="111"/>
      <c r="K83" s="316"/>
      <c r="L83" s="129"/>
      <c r="M83" s="411">
        <v>76</v>
      </c>
      <c r="N83" s="366">
        <v>82</v>
      </c>
      <c r="O83" s="359">
        <v>96</v>
      </c>
      <c r="P83" s="361">
        <v>31</v>
      </c>
      <c r="Q83" s="111"/>
      <c r="R83" s="316"/>
      <c r="S83" s="316"/>
      <c r="T83" s="129"/>
      <c r="U83" s="111"/>
      <c r="V83" s="129"/>
      <c r="W83" s="111"/>
      <c r="X83" s="129"/>
      <c r="Y83" s="111"/>
      <c r="Z83" s="317"/>
      <c r="AA83" s="129"/>
      <c r="AB83" s="111"/>
      <c r="AC83" s="129"/>
      <c r="AD83" s="111"/>
      <c r="AE83" s="316"/>
      <c r="AF83" s="129"/>
      <c r="AG83" s="111"/>
      <c r="AH83" s="316"/>
      <c r="AI83" s="129"/>
      <c r="AJ83" s="111"/>
      <c r="AK83" s="316"/>
      <c r="AL83" s="316"/>
      <c r="AM83" s="129"/>
      <c r="AN83" s="111"/>
      <c r="AO83" s="129"/>
      <c r="AP83" s="33"/>
    </row>
    <row r="84" spans="1:42" s="29" customFormat="1" ht="13" x14ac:dyDescent="0.3">
      <c r="A84" s="10">
        <v>6203</v>
      </c>
      <c r="B84" s="11" t="s">
        <v>516</v>
      </c>
      <c r="C84" s="365">
        <v>408</v>
      </c>
      <c r="D84" s="95">
        <v>191</v>
      </c>
      <c r="E84" s="63">
        <f t="shared" si="2"/>
        <v>0.46813725490196079</v>
      </c>
      <c r="F84" s="356"/>
      <c r="G84" s="454"/>
      <c r="H84" s="129"/>
      <c r="I84" s="111"/>
      <c r="J84" s="111"/>
      <c r="K84" s="316"/>
      <c r="L84" s="129"/>
      <c r="M84" s="411">
        <v>113</v>
      </c>
      <c r="N84" s="366">
        <v>132</v>
      </c>
      <c r="O84" s="359">
        <v>108</v>
      </c>
      <c r="P84" s="361">
        <v>70</v>
      </c>
      <c r="Q84" s="111"/>
      <c r="R84" s="316"/>
      <c r="S84" s="316"/>
      <c r="T84" s="129"/>
      <c r="U84" s="111"/>
      <c r="V84" s="129"/>
      <c r="W84" s="111"/>
      <c r="X84" s="129"/>
      <c r="Y84" s="111"/>
      <c r="Z84" s="317"/>
      <c r="AA84" s="129"/>
      <c r="AB84" s="111"/>
      <c r="AC84" s="129"/>
      <c r="AD84" s="111"/>
      <c r="AE84" s="316"/>
      <c r="AF84" s="129"/>
      <c r="AG84" s="111"/>
      <c r="AH84" s="316"/>
      <c r="AI84" s="129"/>
      <c r="AJ84" s="111"/>
      <c r="AK84" s="316"/>
      <c r="AL84" s="316"/>
      <c r="AM84" s="129"/>
      <c r="AN84" s="111"/>
      <c r="AO84" s="129"/>
      <c r="AP84" s="33"/>
    </row>
    <row r="85" spans="1:42" s="29" customFormat="1" ht="13" x14ac:dyDescent="0.3">
      <c r="A85" s="10">
        <v>6204</v>
      </c>
      <c r="B85" s="11" t="s">
        <v>517</v>
      </c>
      <c r="C85" s="365">
        <v>598</v>
      </c>
      <c r="D85" s="95">
        <v>89</v>
      </c>
      <c r="E85" s="63">
        <f t="shared" si="2"/>
        <v>0.1488294314381271</v>
      </c>
      <c r="F85" s="356"/>
      <c r="G85" s="454"/>
      <c r="H85" s="129"/>
      <c r="I85" s="111"/>
      <c r="J85" s="111"/>
      <c r="K85" s="316"/>
      <c r="L85" s="129"/>
      <c r="M85" s="411">
        <v>53</v>
      </c>
      <c r="N85" s="366">
        <v>42</v>
      </c>
      <c r="O85" s="359">
        <v>27</v>
      </c>
      <c r="P85" s="361">
        <v>50</v>
      </c>
      <c r="Q85" s="111"/>
      <c r="R85" s="316"/>
      <c r="S85" s="316"/>
      <c r="T85" s="129"/>
      <c r="U85" s="111"/>
      <c r="V85" s="129"/>
      <c r="W85" s="111"/>
      <c r="X85" s="129"/>
      <c r="Y85" s="111"/>
      <c r="Z85" s="317"/>
      <c r="AA85" s="129"/>
      <c r="AB85" s="111"/>
      <c r="AC85" s="129"/>
      <c r="AD85" s="111"/>
      <c r="AE85" s="316"/>
      <c r="AF85" s="129"/>
      <c r="AG85" s="111"/>
      <c r="AH85" s="316"/>
      <c r="AI85" s="129"/>
      <c r="AJ85" s="111"/>
      <c r="AK85" s="316"/>
      <c r="AL85" s="316"/>
      <c r="AM85" s="129"/>
      <c r="AN85" s="111"/>
      <c r="AO85" s="129"/>
      <c r="AP85" s="33"/>
    </row>
    <row r="86" spans="1:42" s="29" customFormat="1" ht="13" x14ac:dyDescent="0.3">
      <c r="A86" s="10">
        <v>6205</v>
      </c>
      <c r="B86" s="11" t="s">
        <v>518</v>
      </c>
      <c r="C86" s="365">
        <v>342</v>
      </c>
      <c r="D86" s="95">
        <v>99</v>
      </c>
      <c r="E86" s="63">
        <f t="shared" si="2"/>
        <v>0.28947368421052633</v>
      </c>
      <c r="F86" s="356"/>
      <c r="G86" s="454"/>
      <c r="H86" s="129"/>
      <c r="I86" s="111"/>
      <c r="J86" s="111"/>
      <c r="K86" s="316"/>
      <c r="L86" s="129"/>
      <c r="M86" s="411">
        <v>70</v>
      </c>
      <c r="N86" s="366">
        <v>64</v>
      </c>
      <c r="O86" s="359">
        <v>73</v>
      </c>
      <c r="P86" s="361">
        <v>24</v>
      </c>
      <c r="Q86" s="111"/>
      <c r="R86" s="316"/>
      <c r="S86" s="316"/>
      <c r="T86" s="129"/>
      <c r="U86" s="111"/>
      <c r="V86" s="129"/>
      <c r="W86" s="111"/>
      <c r="X86" s="129"/>
      <c r="Y86" s="111"/>
      <c r="Z86" s="317"/>
      <c r="AA86" s="129"/>
      <c r="AB86" s="111"/>
      <c r="AC86" s="129"/>
      <c r="AD86" s="111"/>
      <c r="AE86" s="316"/>
      <c r="AF86" s="129"/>
      <c r="AG86" s="111"/>
      <c r="AH86" s="316"/>
      <c r="AI86" s="129"/>
      <c r="AJ86" s="111"/>
      <c r="AK86" s="316"/>
      <c r="AL86" s="316"/>
      <c r="AM86" s="129"/>
      <c r="AN86" s="111"/>
      <c r="AO86" s="129"/>
      <c r="AP86" s="33"/>
    </row>
    <row r="87" spans="1:42" s="29" customFormat="1" ht="13" x14ac:dyDescent="0.3">
      <c r="A87" s="10">
        <v>6206</v>
      </c>
      <c r="B87" s="11" t="s">
        <v>519</v>
      </c>
      <c r="C87" s="365">
        <v>634</v>
      </c>
      <c r="D87" s="95">
        <v>178</v>
      </c>
      <c r="E87" s="63">
        <f t="shared" si="2"/>
        <v>0.28075709779179808</v>
      </c>
      <c r="F87" s="356"/>
      <c r="G87" s="454"/>
      <c r="H87" s="129"/>
      <c r="I87" s="111"/>
      <c r="J87" s="111"/>
      <c r="K87" s="316"/>
      <c r="L87" s="129"/>
      <c r="M87" s="411">
        <v>93</v>
      </c>
      <c r="N87" s="366">
        <v>100</v>
      </c>
      <c r="O87" s="359">
        <v>120</v>
      </c>
      <c r="P87" s="361">
        <v>49</v>
      </c>
      <c r="Q87" s="111"/>
      <c r="R87" s="316"/>
      <c r="S87" s="316"/>
      <c r="T87" s="129"/>
      <c r="U87" s="111"/>
      <c r="V87" s="129"/>
      <c r="W87" s="111"/>
      <c r="X87" s="129"/>
      <c r="Y87" s="111"/>
      <c r="Z87" s="317"/>
      <c r="AA87" s="129"/>
      <c r="AB87" s="111"/>
      <c r="AC87" s="129"/>
      <c r="AD87" s="111"/>
      <c r="AE87" s="316"/>
      <c r="AF87" s="129"/>
      <c r="AG87" s="111"/>
      <c r="AH87" s="316"/>
      <c r="AI87" s="129"/>
      <c r="AJ87" s="111"/>
      <c r="AK87" s="316"/>
      <c r="AL87" s="316"/>
      <c r="AM87" s="129"/>
      <c r="AN87" s="111"/>
      <c r="AO87" s="129"/>
      <c r="AP87" s="33"/>
    </row>
    <row r="88" spans="1:42" s="29" customFormat="1" ht="13" x14ac:dyDescent="0.3">
      <c r="A88" s="10">
        <v>6207</v>
      </c>
      <c r="B88" s="11" t="s">
        <v>520</v>
      </c>
      <c r="C88" s="365">
        <v>767</v>
      </c>
      <c r="D88" s="95">
        <v>257</v>
      </c>
      <c r="E88" s="63">
        <f t="shared" si="2"/>
        <v>0.3350717079530639</v>
      </c>
      <c r="F88" s="356"/>
      <c r="G88" s="454"/>
      <c r="H88" s="129"/>
      <c r="I88" s="111"/>
      <c r="J88" s="111"/>
      <c r="K88" s="316"/>
      <c r="L88" s="129"/>
      <c r="M88" s="411">
        <v>97</v>
      </c>
      <c r="N88" s="366">
        <v>176</v>
      </c>
      <c r="O88" s="359">
        <v>156</v>
      </c>
      <c r="P88" s="361">
        <v>77</v>
      </c>
      <c r="Q88" s="111"/>
      <c r="R88" s="316"/>
      <c r="S88" s="316"/>
      <c r="T88" s="129"/>
      <c r="U88" s="111"/>
      <c r="V88" s="129"/>
      <c r="W88" s="111"/>
      <c r="X88" s="129"/>
      <c r="Y88" s="111"/>
      <c r="Z88" s="317"/>
      <c r="AA88" s="129"/>
      <c r="AB88" s="111"/>
      <c r="AC88" s="129"/>
      <c r="AD88" s="111"/>
      <c r="AE88" s="316"/>
      <c r="AF88" s="129"/>
      <c r="AG88" s="111"/>
      <c r="AH88" s="316"/>
      <c r="AI88" s="129"/>
      <c r="AJ88" s="111"/>
      <c r="AK88" s="316"/>
      <c r="AL88" s="316"/>
      <c r="AM88" s="129"/>
      <c r="AN88" s="111"/>
      <c r="AO88" s="129"/>
      <c r="AP88" s="33"/>
    </row>
    <row r="89" spans="1:42" s="29" customFormat="1" ht="13" x14ac:dyDescent="0.3">
      <c r="A89" s="10">
        <v>6208</v>
      </c>
      <c r="B89" s="11" t="s">
        <v>521</v>
      </c>
      <c r="C89" s="365">
        <v>2</v>
      </c>
      <c r="D89" s="95">
        <v>1</v>
      </c>
      <c r="E89" s="63">
        <f t="shared" si="2"/>
        <v>0.5</v>
      </c>
      <c r="F89" s="356"/>
      <c r="G89" s="454"/>
      <c r="H89" s="129"/>
      <c r="I89" s="111"/>
      <c r="J89" s="111"/>
      <c r="K89" s="316"/>
      <c r="L89" s="129"/>
      <c r="M89" s="411">
        <v>0</v>
      </c>
      <c r="N89" s="366">
        <v>1</v>
      </c>
      <c r="O89" s="359">
        <v>1</v>
      </c>
      <c r="P89" s="361">
        <v>0</v>
      </c>
      <c r="Q89" s="111"/>
      <c r="R89" s="316"/>
      <c r="S89" s="316"/>
      <c r="T89" s="129"/>
      <c r="U89" s="111"/>
      <c r="V89" s="129"/>
      <c r="W89" s="111"/>
      <c r="X89" s="129"/>
      <c r="Y89" s="111"/>
      <c r="Z89" s="317"/>
      <c r="AA89" s="129"/>
      <c r="AB89" s="111"/>
      <c r="AC89" s="129"/>
      <c r="AD89" s="111"/>
      <c r="AE89" s="316"/>
      <c r="AF89" s="129"/>
      <c r="AG89" s="111"/>
      <c r="AH89" s="316"/>
      <c r="AI89" s="129"/>
      <c r="AJ89" s="111"/>
      <c r="AK89" s="316"/>
      <c r="AL89" s="316"/>
      <c r="AM89" s="129"/>
      <c r="AN89" s="111"/>
      <c r="AO89" s="129"/>
      <c r="AP89" s="33"/>
    </row>
    <row r="90" spans="1:42" s="29" customFormat="1" ht="13" x14ac:dyDescent="0.3">
      <c r="A90" s="10">
        <v>6212</v>
      </c>
      <c r="B90" s="11" t="s">
        <v>525</v>
      </c>
      <c r="C90" s="365">
        <v>95</v>
      </c>
      <c r="D90" s="95">
        <v>7</v>
      </c>
      <c r="E90" s="63">
        <f t="shared" si="2"/>
        <v>7.3684210526315783E-2</v>
      </c>
      <c r="F90" s="356"/>
      <c r="G90" s="454"/>
      <c r="H90" s="129"/>
      <c r="I90" s="111"/>
      <c r="J90" s="111"/>
      <c r="K90" s="316"/>
      <c r="L90" s="129"/>
      <c r="M90" s="411">
        <v>4</v>
      </c>
      <c r="N90" s="366">
        <v>6</v>
      </c>
      <c r="O90" s="359">
        <v>4</v>
      </c>
      <c r="P90" s="361">
        <v>2</v>
      </c>
      <c r="Q90" s="362"/>
      <c r="R90" s="460"/>
      <c r="S90" s="460"/>
      <c r="T90" s="364"/>
      <c r="U90" s="111"/>
      <c r="V90" s="129"/>
      <c r="W90" s="111"/>
      <c r="X90" s="129"/>
      <c r="Y90" s="111"/>
      <c r="Z90" s="317"/>
      <c r="AA90" s="129"/>
      <c r="AB90" s="111"/>
      <c r="AC90" s="129"/>
      <c r="AD90" s="111"/>
      <c r="AE90" s="316"/>
      <c r="AF90" s="129"/>
      <c r="AG90" s="111"/>
      <c r="AH90" s="316"/>
      <c r="AI90" s="129"/>
      <c r="AJ90" s="111"/>
      <c r="AK90" s="316"/>
      <c r="AL90" s="316"/>
      <c r="AM90" s="129"/>
      <c r="AN90" s="111"/>
      <c r="AO90" s="129"/>
      <c r="AP90" s="33"/>
    </row>
    <row r="91" spans="1:42" s="29" customFormat="1" ht="13" x14ac:dyDescent="0.3">
      <c r="A91" s="10">
        <v>6401</v>
      </c>
      <c r="B91" s="11" t="s">
        <v>526</v>
      </c>
      <c r="C91" s="365">
        <v>1402</v>
      </c>
      <c r="D91" s="95">
        <v>298</v>
      </c>
      <c r="E91" s="63">
        <f t="shared" si="2"/>
        <v>0.21255349500713266</v>
      </c>
      <c r="F91" s="356"/>
      <c r="G91" s="454"/>
      <c r="H91" s="129"/>
      <c r="I91" s="111"/>
      <c r="J91" s="111"/>
      <c r="K91" s="316"/>
      <c r="L91" s="129"/>
      <c r="M91" s="128"/>
      <c r="N91" s="357"/>
      <c r="O91" s="111"/>
      <c r="P91" s="129"/>
      <c r="Q91" s="359">
        <v>114</v>
      </c>
      <c r="R91" s="365">
        <v>125</v>
      </c>
      <c r="S91" s="365">
        <v>125</v>
      </c>
      <c r="T91" s="361">
        <v>135</v>
      </c>
      <c r="U91" s="111"/>
      <c r="V91" s="129"/>
      <c r="W91" s="111"/>
      <c r="X91" s="129"/>
      <c r="Y91" s="111"/>
      <c r="Z91" s="317"/>
      <c r="AA91" s="129"/>
      <c r="AB91" s="111"/>
      <c r="AC91" s="129"/>
      <c r="AD91" s="111"/>
      <c r="AE91" s="316"/>
      <c r="AF91" s="129"/>
      <c r="AG91" s="111"/>
      <c r="AH91" s="316"/>
      <c r="AI91" s="129"/>
      <c r="AJ91" s="111"/>
      <c r="AK91" s="316"/>
      <c r="AL91" s="316"/>
      <c r="AM91" s="129"/>
      <c r="AN91" s="111"/>
      <c r="AO91" s="129"/>
      <c r="AP91" s="33"/>
    </row>
    <row r="92" spans="1:42" s="29" customFormat="1" ht="13" x14ac:dyDescent="0.3">
      <c r="A92" s="10">
        <v>6402</v>
      </c>
      <c r="B92" s="11" t="s">
        <v>527</v>
      </c>
      <c r="C92" s="365">
        <v>1285</v>
      </c>
      <c r="D92" s="95">
        <v>431</v>
      </c>
      <c r="E92" s="63">
        <f t="shared" si="2"/>
        <v>0.33540856031128402</v>
      </c>
      <c r="F92" s="356"/>
      <c r="G92" s="454"/>
      <c r="H92" s="129"/>
      <c r="I92" s="111"/>
      <c r="J92" s="111"/>
      <c r="K92" s="316"/>
      <c r="L92" s="129"/>
      <c r="M92" s="128"/>
      <c r="N92" s="357"/>
      <c r="O92" s="111"/>
      <c r="P92" s="129"/>
      <c r="Q92" s="359">
        <v>225</v>
      </c>
      <c r="R92" s="365">
        <v>246</v>
      </c>
      <c r="S92" s="365">
        <v>149</v>
      </c>
      <c r="T92" s="361">
        <v>71</v>
      </c>
      <c r="U92" s="362"/>
      <c r="V92" s="364"/>
      <c r="W92" s="111"/>
      <c r="X92" s="129"/>
      <c r="Y92" s="111"/>
      <c r="Z92" s="317"/>
      <c r="AA92" s="129"/>
      <c r="AB92" s="111"/>
      <c r="AC92" s="129"/>
      <c r="AD92" s="111"/>
      <c r="AE92" s="316"/>
      <c r="AF92" s="129"/>
      <c r="AG92" s="111"/>
      <c r="AH92" s="316"/>
      <c r="AI92" s="129"/>
      <c r="AJ92" s="111"/>
      <c r="AK92" s="316"/>
      <c r="AL92" s="316"/>
      <c r="AM92" s="129"/>
      <c r="AN92" s="111"/>
      <c r="AO92" s="129"/>
      <c r="AP92" s="33"/>
    </row>
    <row r="93" spans="1:42" s="29" customFormat="1" ht="13" x14ac:dyDescent="0.3">
      <c r="A93" s="10">
        <v>6501</v>
      </c>
      <c r="B93" s="11" t="s">
        <v>528</v>
      </c>
      <c r="C93" s="365">
        <v>1245</v>
      </c>
      <c r="D93" s="95">
        <v>162</v>
      </c>
      <c r="E93" s="63">
        <f t="shared" si="2"/>
        <v>0.13012048192771083</v>
      </c>
      <c r="F93" s="356"/>
      <c r="G93" s="454"/>
      <c r="H93" s="129"/>
      <c r="I93" s="111"/>
      <c r="J93" s="111"/>
      <c r="K93" s="316"/>
      <c r="L93" s="129"/>
      <c r="M93" s="128"/>
      <c r="N93" s="357"/>
      <c r="O93" s="111"/>
      <c r="P93" s="129"/>
      <c r="Q93" s="111"/>
      <c r="R93" s="316"/>
      <c r="S93" s="316"/>
      <c r="T93" s="129"/>
      <c r="U93" s="359">
        <v>114</v>
      </c>
      <c r="V93" s="361">
        <v>81</v>
      </c>
      <c r="W93" s="111"/>
      <c r="X93" s="129"/>
      <c r="Y93" s="111"/>
      <c r="Z93" s="317"/>
      <c r="AA93" s="129"/>
      <c r="AB93" s="111"/>
      <c r="AC93" s="129"/>
      <c r="AD93" s="111"/>
      <c r="AE93" s="316"/>
      <c r="AF93" s="129"/>
      <c r="AG93" s="111"/>
      <c r="AH93" s="316"/>
      <c r="AI93" s="129"/>
      <c r="AJ93" s="111"/>
      <c r="AK93" s="316"/>
      <c r="AL93" s="316"/>
      <c r="AM93" s="129"/>
      <c r="AN93" s="111"/>
      <c r="AO93" s="129"/>
      <c r="AP93" s="33"/>
    </row>
    <row r="94" spans="1:42" s="29" customFormat="1" ht="13" x14ac:dyDescent="0.3">
      <c r="A94" s="10">
        <v>6502</v>
      </c>
      <c r="B94" s="11" t="s">
        <v>529</v>
      </c>
      <c r="C94" s="365">
        <v>1158</v>
      </c>
      <c r="D94" s="95">
        <v>176</v>
      </c>
      <c r="E94" s="63">
        <f t="shared" si="2"/>
        <v>0.15198618307426598</v>
      </c>
      <c r="F94" s="356"/>
      <c r="G94" s="454"/>
      <c r="H94" s="129"/>
      <c r="I94" s="111"/>
      <c r="J94" s="111"/>
      <c r="K94" s="316"/>
      <c r="L94" s="129"/>
      <c r="M94" s="128"/>
      <c r="N94" s="357"/>
      <c r="O94" s="111"/>
      <c r="P94" s="129"/>
      <c r="Q94" s="111"/>
      <c r="R94" s="316"/>
      <c r="S94" s="316"/>
      <c r="T94" s="129"/>
      <c r="U94" s="359">
        <v>129</v>
      </c>
      <c r="V94" s="361">
        <v>108</v>
      </c>
      <c r="W94" s="111"/>
      <c r="X94" s="129"/>
      <c r="Y94" s="111"/>
      <c r="Z94" s="317"/>
      <c r="AA94" s="129"/>
      <c r="AB94" s="111"/>
      <c r="AC94" s="129"/>
      <c r="AD94" s="111"/>
      <c r="AE94" s="316"/>
      <c r="AF94" s="129"/>
      <c r="AG94" s="111"/>
      <c r="AH94" s="316"/>
      <c r="AI94" s="129"/>
      <c r="AJ94" s="111"/>
      <c r="AK94" s="316"/>
      <c r="AL94" s="316"/>
      <c r="AM94" s="129"/>
      <c r="AN94" s="111"/>
      <c r="AO94" s="129"/>
      <c r="AP94" s="33"/>
    </row>
    <row r="95" spans="1:42" s="29" customFormat="1" ht="13" x14ac:dyDescent="0.3">
      <c r="A95" s="10">
        <v>6503</v>
      </c>
      <c r="B95" s="11" t="s">
        <v>530</v>
      </c>
      <c r="C95" s="365">
        <v>1142</v>
      </c>
      <c r="D95" s="95">
        <v>314</v>
      </c>
      <c r="E95" s="63">
        <f t="shared" si="2"/>
        <v>0.27495621716287216</v>
      </c>
      <c r="F95" s="356"/>
      <c r="G95" s="454"/>
      <c r="H95" s="129"/>
      <c r="I95" s="111"/>
      <c r="J95" s="111"/>
      <c r="K95" s="316"/>
      <c r="L95" s="129"/>
      <c r="M95" s="128"/>
      <c r="N95" s="357"/>
      <c r="O95" s="111"/>
      <c r="P95" s="129"/>
      <c r="Q95" s="111"/>
      <c r="R95" s="316"/>
      <c r="S95" s="316"/>
      <c r="T95" s="129"/>
      <c r="U95" s="359">
        <v>210</v>
      </c>
      <c r="V95" s="361">
        <v>195</v>
      </c>
      <c r="W95" s="111"/>
      <c r="X95" s="129"/>
      <c r="Y95" s="111"/>
      <c r="Z95" s="317"/>
      <c r="AA95" s="129"/>
      <c r="AB95" s="111"/>
      <c r="AC95" s="129"/>
      <c r="AD95" s="111"/>
      <c r="AE95" s="316"/>
      <c r="AF95" s="129"/>
      <c r="AG95" s="111"/>
      <c r="AH95" s="316"/>
      <c r="AI95" s="129"/>
      <c r="AJ95" s="111"/>
      <c r="AK95" s="316"/>
      <c r="AL95" s="316"/>
      <c r="AM95" s="129"/>
      <c r="AN95" s="111"/>
      <c r="AO95" s="129"/>
      <c r="AP95" s="33"/>
    </row>
    <row r="96" spans="1:42" s="29" customFormat="1" ht="13" x14ac:dyDescent="0.3">
      <c r="A96" s="10">
        <v>6504</v>
      </c>
      <c r="B96" s="11" t="s">
        <v>531</v>
      </c>
      <c r="C96" s="365">
        <v>947</v>
      </c>
      <c r="D96" s="95">
        <v>172</v>
      </c>
      <c r="E96" s="63">
        <f t="shared" si="2"/>
        <v>0.18162618796198521</v>
      </c>
      <c r="F96" s="356"/>
      <c r="G96" s="454"/>
      <c r="H96" s="129"/>
      <c r="I96" s="111"/>
      <c r="J96" s="111"/>
      <c r="K96" s="316"/>
      <c r="L96" s="129"/>
      <c r="M96" s="128"/>
      <c r="N96" s="357"/>
      <c r="O96" s="111"/>
      <c r="P96" s="129"/>
      <c r="Q96" s="111"/>
      <c r="R96" s="316"/>
      <c r="S96" s="316"/>
      <c r="T96" s="129"/>
      <c r="U96" s="359">
        <v>139</v>
      </c>
      <c r="V96" s="361">
        <v>109</v>
      </c>
      <c r="W96" s="111"/>
      <c r="X96" s="129"/>
      <c r="Y96" s="111"/>
      <c r="Z96" s="317"/>
      <c r="AA96" s="129"/>
      <c r="AB96" s="111"/>
      <c r="AC96" s="129"/>
      <c r="AD96" s="111"/>
      <c r="AE96" s="316"/>
      <c r="AF96" s="129"/>
      <c r="AG96" s="111"/>
      <c r="AH96" s="316"/>
      <c r="AI96" s="129"/>
      <c r="AJ96" s="111"/>
      <c r="AK96" s="316"/>
      <c r="AL96" s="316"/>
      <c r="AM96" s="129"/>
      <c r="AN96" s="111"/>
      <c r="AO96" s="129"/>
      <c r="AP96" s="33"/>
    </row>
    <row r="97" spans="1:42" s="29" customFormat="1" ht="13" x14ac:dyDescent="0.3">
      <c r="A97" s="10">
        <v>6505</v>
      </c>
      <c r="B97" s="11" t="s">
        <v>532</v>
      </c>
      <c r="C97" s="365">
        <v>993</v>
      </c>
      <c r="D97" s="95">
        <v>312</v>
      </c>
      <c r="E97" s="63">
        <f t="shared" si="2"/>
        <v>0.31419939577039274</v>
      </c>
      <c r="F97" s="356"/>
      <c r="G97" s="454"/>
      <c r="H97" s="129"/>
      <c r="I97" s="111"/>
      <c r="J97" s="111"/>
      <c r="K97" s="316"/>
      <c r="L97" s="129"/>
      <c r="M97" s="128"/>
      <c r="N97" s="357"/>
      <c r="O97" s="111"/>
      <c r="P97" s="129"/>
      <c r="Q97" s="111"/>
      <c r="R97" s="316"/>
      <c r="S97" s="316"/>
      <c r="T97" s="129"/>
      <c r="U97" s="359">
        <v>212</v>
      </c>
      <c r="V97" s="361">
        <v>192</v>
      </c>
      <c r="W97" s="111"/>
      <c r="X97" s="129"/>
      <c r="Y97" s="111"/>
      <c r="Z97" s="317"/>
      <c r="AA97" s="129"/>
      <c r="AB97" s="111"/>
      <c r="AC97" s="129"/>
      <c r="AD97" s="111"/>
      <c r="AE97" s="316"/>
      <c r="AF97" s="129"/>
      <c r="AG97" s="111"/>
      <c r="AH97" s="316"/>
      <c r="AI97" s="129"/>
      <c r="AJ97" s="111"/>
      <c r="AK97" s="316"/>
      <c r="AL97" s="316"/>
      <c r="AM97" s="129"/>
      <c r="AN97" s="111"/>
      <c r="AO97" s="129"/>
      <c r="AP97" s="33"/>
    </row>
    <row r="98" spans="1:42" s="29" customFormat="1" ht="13" x14ac:dyDescent="0.3">
      <c r="A98" s="10">
        <v>6506</v>
      </c>
      <c r="B98" s="11" t="s">
        <v>533</v>
      </c>
      <c r="C98" s="365">
        <v>1171</v>
      </c>
      <c r="D98" s="95">
        <v>236</v>
      </c>
      <c r="E98" s="63">
        <f t="shared" si="2"/>
        <v>0.20153714773697695</v>
      </c>
      <c r="F98" s="356"/>
      <c r="G98" s="454"/>
      <c r="H98" s="129"/>
      <c r="I98" s="111"/>
      <c r="J98" s="111"/>
      <c r="K98" s="316"/>
      <c r="L98" s="129"/>
      <c r="M98" s="128"/>
      <c r="N98" s="357"/>
      <c r="O98" s="111"/>
      <c r="P98" s="129"/>
      <c r="Q98" s="111"/>
      <c r="R98" s="316"/>
      <c r="S98" s="316"/>
      <c r="T98" s="129"/>
      <c r="U98" s="359">
        <v>163</v>
      </c>
      <c r="V98" s="361">
        <v>126</v>
      </c>
      <c r="W98" s="111"/>
      <c r="X98" s="129"/>
      <c r="Y98" s="111"/>
      <c r="Z98" s="317"/>
      <c r="AA98" s="129"/>
      <c r="AB98" s="111"/>
      <c r="AC98" s="129"/>
      <c r="AD98" s="111"/>
      <c r="AE98" s="316"/>
      <c r="AF98" s="129"/>
      <c r="AG98" s="111"/>
      <c r="AH98" s="316"/>
      <c r="AI98" s="129"/>
      <c r="AJ98" s="111"/>
      <c r="AK98" s="316"/>
      <c r="AL98" s="316"/>
      <c r="AM98" s="129"/>
      <c r="AN98" s="111"/>
      <c r="AO98" s="129"/>
      <c r="AP98" s="33"/>
    </row>
    <row r="99" spans="1:42" s="29" customFormat="1" ht="13" x14ac:dyDescent="0.3">
      <c r="A99" s="10">
        <v>6507</v>
      </c>
      <c r="B99" s="11" t="s">
        <v>534</v>
      </c>
      <c r="C99" s="365">
        <v>1116</v>
      </c>
      <c r="D99" s="95">
        <v>319</v>
      </c>
      <c r="E99" s="63">
        <f t="shared" si="2"/>
        <v>0.28584229390681004</v>
      </c>
      <c r="F99" s="356"/>
      <c r="G99" s="454"/>
      <c r="H99" s="129"/>
      <c r="I99" s="111"/>
      <c r="J99" s="111"/>
      <c r="K99" s="316"/>
      <c r="L99" s="129"/>
      <c r="M99" s="128"/>
      <c r="N99" s="357"/>
      <c r="O99" s="111"/>
      <c r="P99" s="129"/>
      <c r="Q99" s="111"/>
      <c r="R99" s="316"/>
      <c r="S99" s="316"/>
      <c r="T99" s="129"/>
      <c r="U99" s="359">
        <v>207</v>
      </c>
      <c r="V99" s="361">
        <v>194</v>
      </c>
      <c r="W99" s="111"/>
      <c r="X99" s="129"/>
      <c r="Y99" s="111"/>
      <c r="Z99" s="317"/>
      <c r="AA99" s="129"/>
      <c r="AB99" s="111"/>
      <c r="AC99" s="129"/>
      <c r="AD99" s="111"/>
      <c r="AE99" s="316"/>
      <c r="AF99" s="129"/>
      <c r="AG99" s="111"/>
      <c r="AH99" s="316"/>
      <c r="AI99" s="129"/>
      <c r="AJ99" s="111"/>
      <c r="AK99" s="316"/>
      <c r="AL99" s="316"/>
      <c r="AM99" s="129"/>
      <c r="AN99" s="111"/>
      <c r="AO99" s="129"/>
      <c r="AP99" s="33"/>
    </row>
    <row r="100" spans="1:42" s="29" customFormat="1" ht="13" x14ac:dyDescent="0.3">
      <c r="A100" s="10">
        <v>6508</v>
      </c>
      <c r="B100" s="11" t="s">
        <v>535</v>
      </c>
      <c r="C100" s="365">
        <v>1319</v>
      </c>
      <c r="D100" s="95">
        <v>330</v>
      </c>
      <c r="E100" s="63">
        <f t="shared" si="2"/>
        <v>0.25018953752843065</v>
      </c>
      <c r="F100" s="356"/>
      <c r="G100" s="454"/>
      <c r="H100" s="129"/>
      <c r="I100" s="111"/>
      <c r="J100" s="111"/>
      <c r="K100" s="316"/>
      <c r="L100" s="129"/>
      <c r="M100" s="128"/>
      <c r="N100" s="357"/>
      <c r="O100" s="111"/>
      <c r="P100" s="129"/>
      <c r="Q100" s="111"/>
      <c r="R100" s="316"/>
      <c r="S100" s="316"/>
      <c r="T100" s="129"/>
      <c r="U100" s="359">
        <v>245</v>
      </c>
      <c r="V100" s="361">
        <v>217</v>
      </c>
      <c r="W100" s="111"/>
      <c r="X100" s="129"/>
      <c r="Y100" s="111"/>
      <c r="Z100" s="317"/>
      <c r="AA100" s="129"/>
      <c r="AB100" s="111"/>
      <c r="AC100" s="129"/>
      <c r="AD100" s="111"/>
      <c r="AE100" s="316"/>
      <c r="AF100" s="129"/>
      <c r="AG100" s="111"/>
      <c r="AH100" s="316"/>
      <c r="AI100" s="129"/>
      <c r="AJ100" s="111"/>
      <c r="AK100" s="316"/>
      <c r="AL100" s="316"/>
      <c r="AM100" s="129"/>
      <c r="AN100" s="111"/>
      <c r="AO100" s="129"/>
      <c r="AP100" s="33"/>
    </row>
    <row r="101" spans="1:42" s="29" customFormat="1" ht="13" x14ac:dyDescent="0.3">
      <c r="A101" s="10">
        <v>6509</v>
      </c>
      <c r="B101" s="11" t="s">
        <v>536</v>
      </c>
      <c r="C101" s="365">
        <v>631</v>
      </c>
      <c r="D101" s="95">
        <v>139</v>
      </c>
      <c r="E101" s="63">
        <f t="shared" si="2"/>
        <v>0.2202852614896989</v>
      </c>
      <c r="F101" s="356"/>
      <c r="G101" s="454"/>
      <c r="H101" s="129"/>
      <c r="I101" s="111"/>
      <c r="J101" s="111"/>
      <c r="K101" s="316"/>
      <c r="L101" s="129"/>
      <c r="M101" s="128"/>
      <c r="N101" s="357"/>
      <c r="O101" s="111"/>
      <c r="P101" s="129"/>
      <c r="Q101" s="111"/>
      <c r="R101" s="316"/>
      <c r="S101" s="316"/>
      <c r="T101" s="129"/>
      <c r="U101" s="359">
        <v>105</v>
      </c>
      <c r="V101" s="361">
        <v>99</v>
      </c>
      <c r="W101" s="111"/>
      <c r="X101" s="129"/>
      <c r="Y101" s="111"/>
      <c r="Z101" s="317"/>
      <c r="AA101" s="129"/>
      <c r="AB101" s="111"/>
      <c r="AC101" s="129"/>
      <c r="AD101" s="111"/>
      <c r="AE101" s="316"/>
      <c r="AF101" s="129"/>
      <c r="AG101" s="111"/>
      <c r="AH101" s="316"/>
      <c r="AI101" s="129"/>
      <c r="AJ101" s="111"/>
      <c r="AK101" s="316"/>
      <c r="AL101" s="316"/>
      <c r="AM101" s="129"/>
      <c r="AN101" s="111"/>
      <c r="AO101" s="129"/>
      <c r="AP101" s="33"/>
    </row>
    <row r="102" spans="1:42" s="29" customFormat="1" ht="13" x14ac:dyDescent="0.3">
      <c r="A102" s="10">
        <v>6510</v>
      </c>
      <c r="B102" s="11" t="s">
        <v>537</v>
      </c>
      <c r="C102" s="365">
        <v>1376</v>
      </c>
      <c r="D102" s="95">
        <v>255</v>
      </c>
      <c r="E102" s="63">
        <f t="shared" si="2"/>
        <v>0.18531976744186046</v>
      </c>
      <c r="F102" s="356"/>
      <c r="G102" s="454"/>
      <c r="H102" s="129"/>
      <c r="I102" s="111"/>
      <c r="J102" s="111"/>
      <c r="K102" s="316"/>
      <c r="L102" s="129"/>
      <c r="M102" s="128"/>
      <c r="N102" s="357"/>
      <c r="O102" s="111"/>
      <c r="P102" s="129"/>
      <c r="Q102" s="111"/>
      <c r="R102" s="316"/>
      <c r="S102" s="316"/>
      <c r="T102" s="129"/>
      <c r="U102" s="359">
        <v>184</v>
      </c>
      <c r="V102" s="361">
        <v>155</v>
      </c>
      <c r="W102" s="111"/>
      <c r="X102" s="129"/>
      <c r="Y102" s="111"/>
      <c r="Z102" s="317"/>
      <c r="AA102" s="129"/>
      <c r="AB102" s="111"/>
      <c r="AC102" s="129"/>
      <c r="AD102" s="111"/>
      <c r="AE102" s="316"/>
      <c r="AF102" s="129"/>
      <c r="AG102" s="111"/>
      <c r="AH102" s="316"/>
      <c r="AI102" s="129"/>
      <c r="AJ102" s="111"/>
      <c r="AK102" s="316"/>
      <c r="AL102" s="316"/>
      <c r="AM102" s="129"/>
      <c r="AN102" s="111"/>
      <c r="AO102" s="129"/>
      <c r="AP102" s="33"/>
    </row>
    <row r="103" spans="1:42" s="29" customFormat="1" ht="13" x14ac:dyDescent="0.3">
      <c r="A103" s="10">
        <v>6511</v>
      </c>
      <c r="B103" s="11" t="s">
        <v>538</v>
      </c>
      <c r="C103" s="365">
        <v>800</v>
      </c>
      <c r="D103" s="95">
        <v>233</v>
      </c>
      <c r="E103" s="63">
        <f t="shared" si="2"/>
        <v>0.29125000000000001</v>
      </c>
      <c r="F103" s="356"/>
      <c r="G103" s="454"/>
      <c r="H103" s="129"/>
      <c r="I103" s="111"/>
      <c r="J103" s="111"/>
      <c r="K103" s="316"/>
      <c r="L103" s="129"/>
      <c r="M103" s="128"/>
      <c r="N103" s="357"/>
      <c r="O103" s="111"/>
      <c r="P103" s="129"/>
      <c r="Q103" s="111"/>
      <c r="R103" s="316"/>
      <c r="S103" s="316"/>
      <c r="T103" s="129"/>
      <c r="U103" s="359">
        <v>185</v>
      </c>
      <c r="V103" s="361">
        <v>158</v>
      </c>
      <c r="W103" s="111"/>
      <c r="X103" s="129"/>
      <c r="Y103" s="111"/>
      <c r="Z103" s="317"/>
      <c r="AA103" s="129"/>
      <c r="AB103" s="111"/>
      <c r="AC103" s="129"/>
      <c r="AD103" s="111"/>
      <c r="AE103" s="316"/>
      <c r="AF103" s="129"/>
      <c r="AG103" s="111"/>
      <c r="AH103" s="316"/>
      <c r="AI103" s="129"/>
      <c r="AJ103" s="111"/>
      <c r="AK103" s="316"/>
      <c r="AL103" s="316"/>
      <c r="AM103" s="129"/>
      <c r="AN103" s="111"/>
      <c r="AO103" s="129"/>
      <c r="AP103" s="33"/>
    </row>
    <row r="104" spans="1:42" s="29" customFormat="1" ht="13" x14ac:dyDescent="0.3">
      <c r="A104" s="10">
        <v>6512</v>
      </c>
      <c r="B104" s="11" t="s">
        <v>539</v>
      </c>
      <c r="C104" s="365">
        <v>1069</v>
      </c>
      <c r="D104" s="95">
        <v>309</v>
      </c>
      <c r="E104" s="63">
        <f t="shared" si="2"/>
        <v>0.28905519176800748</v>
      </c>
      <c r="F104" s="356"/>
      <c r="G104" s="454"/>
      <c r="H104" s="129"/>
      <c r="I104" s="111"/>
      <c r="J104" s="111"/>
      <c r="K104" s="316"/>
      <c r="L104" s="129"/>
      <c r="M104" s="128"/>
      <c r="N104" s="357"/>
      <c r="O104" s="111"/>
      <c r="P104" s="129"/>
      <c r="Q104" s="111"/>
      <c r="R104" s="316"/>
      <c r="S104" s="316"/>
      <c r="T104" s="129"/>
      <c r="U104" s="359">
        <v>207</v>
      </c>
      <c r="V104" s="361">
        <v>205</v>
      </c>
      <c r="W104" s="111"/>
      <c r="X104" s="129"/>
      <c r="Y104" s="111"/>
      <c r="Z104" s="317"/>
      <c r="AA104" s="129"/>
      <c r="AB104" s="111"/>
      <c r="AC104" s="129"/>
      <c r="AD104" s="111"/>
      <c r="AE104" s="316"/>
      <c r="AF104" s="129"/>
      <c r="AG104" s="111"/>
      <c r="AH104" s="316"/>
      <c r="AI104" s="129"/>
      <c r="AJ104" s="111"/>
      <c r="AK104" s="316"/>
      <c r="AL104" s="316"/>
      <c r="AM104" s="129"/>
      <c r="AN104" s="111"/>
      <c r="AO104" s="129"/>
      <c r="AP104" s="33"/>
    </row>
    <row r="105" spans="1:42" s="29" customFormat="1" ht="13" x14ac:dyDescent="0.3">
      <c r="A105" s="10">
        <v>6513</v>
      </c>
      <c r="B105" s="11" t="s">
        <v>540</v>
      </c>
      <c r="C105" s="365">
        <v>1051</v>
      </c>
      <c r="D105" s="95">
        <v>230</v>
      </c>
      <c r="E105" s="63">
        <f t="shared" si="2"/>
        <v>0.21883920076117983</v>
      </c>
      <c r="F105" s="356"/>
      <c r="G105" s="454"/>
      <c r="H105" s="129"/>
      <c r="I105" s="111"/>
      <c r="J105" s="111"/>
      <c r="K105" s="316"/>
      <c r="L105" s="129"/>
      <c r="M105" s="128"/>
      <c r="N105" s="357"/>
      <c r="O105" s="111"/>
      <c r="P105" s="129"/>
      <c r="Q105" s="111"/>
      <c r="R105" s="316"/>
      <c r="S105" s="316"/>
      <c r="T105" s="129"/>
      <c r="U105" s="359">
        <v>176</v>
      </c>
      <c r="V105" s="361">
        <v>154</v>
      </c>
      <c r="W105" s="111"/>
      <c r="X105" s="129"/>
      <c r="Y105" s="111"/>
      <c r="Z105" s="317"/>
      <c r="AA105" s="129"/>
      <c r="AB105" s="111"/>
      <c r="AC105" s="129"/>
      <c r="AD105" s="111"/>
      <c r="AE105" s="316"/>
      <c r="AF105" s="129"/>
      <c r="AG105" s="111"/>
      <c r="AH105" s="316"/>
      <c r="AI105" s="129"/>
      <c r="AJ105" s="111"/>
      <c r="AK105" s="316"/>
      <c r="AL105" s="316"/>
      <c r="AM105" s="129"/>
      <c r="AN105" s="111"/>
      <c r="AO105" s="129"/>
      <c r="AP105" s="33"/>
    </row>
    <row r="106" spans="1:42" s="29" customFormat="1" ht="13" x14ac:dyDescent="0.3">
      <c r="A106" s="10">
        <v>6514</v>
      </c>
      <c r="B106" s="11" t="s">
        <v>541</v>
      </c>
      <c r="C106" s="365">
        <v>615</v>
      </c>
      <c r="D106" s="95">
        <v>129</v>
      </c>
      <c r="E106" s="63">
        <f t="shared" si="2"/>
        <v>0.2097560975609756</v>
      </c>
      <c r="F106" s="356"/>
      <c r="G106" s="454"/>
      <c r="H106" s="129"/>
      <c r="I106" s="111"/>
      <c r="J106" s="111"/>
      <c r="K106" s="316"/>
      <c r="L106" s="129"/>
      <c r="M106" s="128"/>
      <c r="N106" s="357"/>
      <c r="O106" s="111"/>
      <c r="P106" s="129"/>
      <c r="Q106" s="111"/>
      <c r="R106" s="316"/>
      <c r="S106" s="316"/>
      <c r="T106" s="129"/>
      <c r="U106" s="359">
        <v>82</v>
      </c>
      <c r="V106" s="361">
        <v>76</v>
      </c>
      <c r="W106" s="111"/>
      <c r="X106" s="129"/>
      <c r="Y106" s="111"/>
      <c r="Z106" s="317"/>
      <c r="AA106" s="129"/>
      <c r="AB106" s="111"/>
      <c r="AC106" s="129"/>
      <c r="AD106" s="111"/>
      <c r="AE106" s="316"/>
      <c r="AF106" s="129"/>
      <c r="AG106" s="111"/>
      <c r="AH106" s="316"/>
      <c r="AI106" s="129"/>
      <c r="AJ106" s="111"/>
      <c r="AK106" s="316"/>
      <c r="AL106" s="316"/>
      <c r="AM106" s="129"/>
      <c r="AN106" s="111"/>
      <c r="AO106" s="129"/>
      <c r="AP106" s="33"/>
    </row>
    <row r="107" spans="1:42" s="29" customFormat="1" ht="13" x14ac:dyDescent="0.3">
      <c r="A107" s="10">
        <v>6515</v>
      </c>
      <c r="B107" s="11" t="s">
        <v>542</v>
      </c>
      <c r="C107" s="365">
        <v>1207</v>
      </c>
      <c r="D107" s="95">
        <v>318</v>
      </c>
      <c r="E107" s="63">
        <f t="shared" si="2"/>
        <v>0.26346313173156588</v>
      </c>
      <c r="F107" s="356"/>
      <c r="G107" s="454"/>
      <c r="H107" s="129"/>
      <c r="I107" s="111"/>
      <c r="J107" s="111"/>
      <c r="K107" s="316"/>
      <c r="L107" s="129"/>
      <c r="M107" s="128"/>
      <c r="N107" s="357"/>
      <c r="O107" s="111"/>
      <c r="P107" s="129"/>
      <c r="Q107" s="111"/>
      <c r="R107" s="316"/>
      <c r="S107" s="316"/>
      <c r="T107" s="129"/>
      <c r="U107" s="359">
        <v>217</v>
      </c>
      <c r="V107" s="361">
        <v>215</v>
      </c>
      <c r="W107" s="111"/>
      <c r="X107" s="129"/>
      <c r="Y107" s="111"/>
      <c r="Z107" s="317"/>
      <c r="AA107" s="129"/>
      <c r="AB107" s="111"/>
      <c r="AC107" s="129"/>
      <c r="AD107" s="111"/>
      <c r="AE107" s="316"/>
      <c r="AF107" s="129"/>
      <c r="AG107" s="111"/>
      <c r="AH107" s="316"/>
      <c r="AI107" s="129"/>
      <c r="AJ107" s="111"/>
      <c r="AK107" s="316"/>
      <c r="AL107" s="316"/>
      <c r="AM107" s="129"/>
      <c r="AN107" s="111"/>
      <c r="AO107" s="129"/>
      <c r="AP107" s="33"/>
    </row>
    <row r="108" spans="1:42" s="29" customFormat="1" ht="13" x14ac:dyDescent="0.3">
      <c r="A108" s="10">
        <v>6516</v>
      </c>
      <c r="B108" s="11" t="s">
        <v>543</v>
      </c>
      <c r="C108" s="365">
        <v>1018</v>
      </c>
      <c r="D108" s="95">
        <v>232</v>
      </c>
      <c r="E108" s="63">
        <f t="shared" si="2"/>
        <v>0.22789783889980353</v>
      </c>
      <c r="F108" s="356"/>
      <c r="G108" s="454"/>
      <c r="H108" s="129"/>
      <c r="I108" s="111"/>
      <c r="J108" s="111"/>
      <c r="K108" s="316"/>
      <c r="L108" s="129"/>
      <c r="M108" s="128"/>
      <c r="N108" s="357"/>
      <c r="O108" s="111"/>
      <c r="P108" s="129"/>
      <c r="Q108" s="111"/>
      <c r="R108" s="316"/>
      <c r="S108" s="316"/>
      <c r="T108" s="129"/>
      <c r="U108" s="359">
        <v>183</v>
      </c>
      <c r="V108" s="361">
        <v>142</v>
      </c>
      <c r="W108" s="111"/>
      <c r="X108" s="129"/>
      <c r="Y108" s="111"/>
      <c r="Z108" s="317"/>
      <c r="AA108" s="129"/>
      <c r="AB108" s="111"/>
      <c r="AC108" s="129"/>
      <c r="AD108" s="111"/>
      <c r="AE108" s="316"/>
      <c r="AF108" s="129"/>
      <c r="AG108" s="111"/>
      <c r="AH108" s="316"/>
      <c r="AI108" s="129"/>
      <c r="AJ108" s="111"/>
      <c r="AK108" s="316"/>
      <c r="AL108" s="316"/>
      <c r="AM108" s="129"/>
      <c r="AN108" s="111"/>
      <c r="AO108" s="129"/>
      <c r="AP108" s="33"/>
    </row>
    <row r="109" spans="1:42" s="29" customFormat="1" ht="13" x14ac:dyDescent="0.3">
      <c r="A109" s="10">
        <v>6517</v>
      </c>
      <c r="B109" s="11" t="s">
        <v>544</v>
      </c>
      <c r="C109" s="365">
        <v>1166</v>
      </c>
      <c r="D109" s="95">
        <v>423</v>
      </c>
      <c r="E109" s="63">
        <f t="shared" si="2"/>
        <v>0.362778730703259</v>
      </c>
      <c r="F109" s="356"/>
      <c r="G109" s="454"/>
      <c r="H109" s="129"/>
      <c r="I109" s="111"/>
      <c r="J109" s="111"/>
      <c r="K109" s="316"/>
      <c r="L109" s="129"/>
      <c r="M109" s="128"/>
      <c r="N109" s="357"/>
      <c r="O109" s="111"/>
      <c r="P109" s="129"/>
      <c r="Q109" s="111"/>
      <c r="R109" s="316"/>
      <c r="S109" s="316"/>
      <c r="T109" s="129"/>
      <c r="U109" s="359">
        <v>281</v>
      </c>
      <c r="V109" s="361">
        <v>272</v>
      </c>
      <c r="W109" s="111"/>
      <c r="X109" s="129"/>
      <c r="Y109" s="111"/>
      <c r="Z109" s="317"/>
      <c r="AA109" s="129"/>
      <c r="AB109" s="111"/>
      <c r="AC109" s="129"/>
      <c r="AD109" s="111"/>
      <c r="AE109" s="316"/>
      <c r="AF109" s="129"/>
      <c r="AG109" s="111"/>
      <c r="AH109" s="316"/>
      <c r="AI109" s="129"/>
      <c r="AJ109" s="111"/>
      <c r="AK109" s="316"/>
      <c r="AL109" s="316"/>
      <c r="AM109" s="129"/>
      <c r="AN109" s="111"/>
      <c r="AO109" s="129"/>
      <c r="AP109" s="33"/>
    </row>
    <row r="110" spans="1:42" s="29" customFormat="1" ht="13" x14ac:dyDescent="0.3">
      <c r="A110" s="10">
        <v>6518</v>
      </c>
      <c r="B110" s="11" t="s">
        <v>545</v>
      </c>
      <c r="C110" s="365">
        <v>930</v>
      </c>
      <c r="D110" s="95">
        <v>249</v>
      </c>
      <c r="E110" s="63">
        <f t="shared" si="2"/>
        <v>0.26774193548387099</v>
      </c>
      <c r="F110" s="356"/>
      <c r="G110" s="454"/>
      <c r="H110" s="129"/>
      <c r="I110" s="111"/>
      <c r="J110" s="111"/>
      <c r="K110" s="316"/>
      <c r="L110" s="129"/>
      <c r="M110" s="128"/>
      <c r="N110" s="357"/>
      <c r="O110" s="111"/>
      <c r="P110" s="129"/>
      <c r="Q110" s="111"/>
      <c r="R110" s="316"/>
      <c r="S110" s="316"/>
      <c r="T110" s="129"/>
      <c r="U110" s="359">
        <v>192</v>
      </c>
      <c r="V110" s="361">
        <v>155</v>
      </c>
      <c r="W110" s="111"/>
      <c r="X110" s="129"/>
      <c r="Y110" s="111"/>
      <c r="Z110" s="317"/>
      <c r="AA110" s="129"/>
      <c r="AB110" s="111"/>
      <c r="AC110" s="129"/>
      <c r="AD110" s="111"/>
      <c r="AE110" s="316"/>
      <c r="AF110" s="129"/>
      <c r="AG110" s="111"/>
      <c r="AH110" s="316"/>
      <c r="AI110" s="129"/>
      <c r="AJ110" s="111"/>
      <c r="AK110" s="316"/>
      <c r="AL110" s="316"/>
      <c r="AM110" s="129"/>
      <c r="AN110" s="111"/>
      <c r="AO110" s="129"/>
      <c r="AP110" s="33"/>
    </row>
    <row r="111" spans="1:42" s="29" customFormat="1" ht="13" x14ac:dyDescent="0.3">
      <c r="A111" s="10">
        <v>6519</v>
      </c>
      <c r="B111" s="11" t="s">
        <v>546</v>
      </c>
      <c r="C111" s="365">
        <v>1127</v>
      </c>
      <c r="D111" s="95">
        <v>274</v>
      </c>
      <c r="E111" s="63">
        <f t="shared" si="2"/>
        <v>0.24312333629103816</v>
      </c>
      <c r="F111" s="356"/>
      <c r="G111" s="454"/>
      <c r="H111" s="129"/>
      <c r="I111" s="111"/>
      <c r="J111" s="111"/>
      <c r="K111" s="316"/>
      <c r="L111" s="129"/>
      <c r="M111" s="128"/>
      <c r="N111" s="357"/>
      <c r="O111" s="111"/>
      <c r="P111" s="129"/>
      <c r="Q111" s="111"/>
      <c r="R111" s="316"/>
      <c r="S111" s="316"/>
      <c r="T111" s="129"/>
      <c r="U111" s="359">
        <v>216</v>
      </c>
      <c r="V111" s="361">
        <v>175</v>
      </c>
      <c r="W111" s="362"/>
      <c r="X111" s="364"/>
      <c r="Y111" s="111"/>
      <c r="Z111" s="317"/>
      <c r="AA111" s="129"/>
      <c r="AB111" s="111"/>
      <c r="AC111" s="129"/>
      <c r="AD111" s="111"/>
      <c r="AE111" s="316"/>
      <c r="AF111" s="129"/>
      <c r="AG111" s="111"/>
      <c r="AH111" s="316"/>
      <c r="AI111" s="129"/>
      <c r="AJ111" s="111"/>
      <c r="AK111" s="316"/>
      <c r="AL111" s="316"/>
      <c r="AM111" s="129"/>
      <c r="AN111" s="111"/>
      <c r="AO111" s="129"/>
      <c r="AP111" s="33"/>
    </row>
    <row r="112" spans="1:42" s="29" customFormat="1" ht="13" x14ac:dyDescent="0.3">
      <c r="A112" s="10">
        <v>7301</v>
      </c>
      <c r="B112" s="11" t="s">
        <v>556</v>
      </c>
      <c r="C112" s="365">
        <v>1131</v>
      </c>
      <c r="D112" s="95">
        <v>271</v>
      </c>
      <c r="E112" s="63">
        <f t="shared" si="2"/>
        <v>0.23961096374889479</v>
      </c>
      <c r="F112" s="356"/>
      <c r="G112" s="454"/>
      <c r="H112" s="129"/>
      <c r="I112" s="111"/>
      <c r="J112" s="111"/>
      <c r="K112" s="316"/>
      <c r="L112" s="129"/>
      <c r="M112" s="128"/>
      <c r="N112" s="357"/>
      <c r="O112" s="111"/>
      <c r="P112" s="129"/>
      <c r="Q112" s="111"/>
      <c r="R112" s="316"/>
      <c r="S112" s="316"/>
      <c r="T112" s="129"/>
      <c r="U112" s="111"/>
      <c r="V112" s="129"/>
      <c r="W112" s="359">
        <v>150</v>
      </c>
      <c r="X112" s="361">
        <v>177</v>
      </c>
      <c r="Y112" s="111"/>
      <c r="Z112" s="317"/>
      <c r="AA112" s="129"/>
      <c r="AB112" s="111"/>
      <c r="AC112" s="129"/>
      <c r="AD112" s="111"/>
      <c r="AE112" s="316"/>
      <c r="AF112" s="129"/>
      <c r="AG112" s="111"/>
      <c r="AH112" s="316"/>
      <c r="AI112" s="129"/>
      <c r="AJ112" s="111"/>
      <c r="AK112" s="316"/>
      <c r="AL112" s="316"/>
      <c r="AM112" s="129"/>
      <c r="AN112" s="111"/>
      <c r="AO112" s="129"/>
      <c r="AP112" s="33"/>
    </row>
    <row r="113" spans="1:42" s="29" customFormat="1" ht="13" x14ac:dyDescent="0.3">
      <c r="A113" s="10">
        <v>7302</v>
      </c>
      <c r="B113" s="11" t="s">
        <v>557</v>
      </c>
      <c r="C113" s="365">
        <v>1178</v>
      </c>
      <c r="D113" s="95">
        <v>252</v>
      </c>
      <c r="E113" s="63">
        <f t="shared" si="2"/>
        <v>0.21392190152801357</v>
      </c>
      <c r="F113" s="356"/>
      <c r="G113" s="454"/>
      <c r="H113" s="129"/>
      <c r="I113" s="111"/>
      <c r="J113" s="111"/>
      <c r="K113" s="316"/>
      <c r="L113" s="129"/>
      <c r="M113" s="128"/>
      <c r="N113" s="357"/>
      <c r="O113" s="111"/>
      <c r="P113" s="129"/>
      <c r="Q113" s="111"/>
      <c r="R113" s="316"/>
      <c r="S113" s="316"/>
      <c r="T113" s="129"/>
      <c r="U113" s="111"/>
      <c r="V113" s="129"/>
      <c r="W113" s="359">
        <v>130</v>
      </c>
      <c r="X113" s="361">
        <v>143</v>
      </c>
      <c r="Y113" s="111"/>
      <c r="Z113" s="317"/>
      <c r="AA113" s="129"/>
      <c r="AB113" s="111"/>
      <c r="AC113" s="129"/>
      <c r="AD113" s="111"/>
      <c r="AE113" s="316"/>
      <c r="AF113" s="129"/>
      <c r="AG113" s="111"/>
      <c r="AH113" s="316"/>
      <c r="AI113" s="129"/>
      <c r="AJ113" s="111"/>
      <c r="AK113" s="316"/>
      <c r="AL113" s="316"/>
      <c r="AM113" s="129"/>
      <c r="AN113" s="111"/>
      <c r="AO113" s="129"/>
      <c r="AP113" s="33"/>
    </row>
    <row r="114" spans="1:42" s="29" customFormat="1" ht="13" x14ac:dyDescent="0.3">
      <c r="A114" s="10">
        <v>7303</v>
      </c>
      <c r="B114" s="11" t="s">
        <v>558</v>
      </c>
      <c r="C114" s="365">
        <v>951</v>
      </c>
      <c r="D114" s="95">
        <v>189</v>
      </c>
      <c r="E114" s="63">
        <f t="shared" si="2"/>
        <v>0.19873817034700317</v>
      </c>
      <c r="F114" s="356"/>
      <c r="G114" s="454"/>
      <c r="H114" s="129"/>
      <c r="I114" s="111"/>
      <c r="J114" s="111"/>
      <c r="K114" s="316"/>
      <c r="L114" s="129"/>
      <c r="M114" s="128"/>
      <c r="N114" s="357"/>
      <c r="O114" s="111"/>
      <c r="P114" s="129"/>
      <c r="Q114" s="111"/>
      <c r="R114" s="316"/>
      <c r="S114" s="316"/>
      <c r="T114" s="129"/>
      <c r="U114" s="111"/>
      <c r="V114" s="129"/>
      <c r="W114" s="359">
        <v>84</v>
      </c>
      <c r="X114" s="361">
        <v>104</v>
      </c>
      <c r="Y114" s="111"/>
      <c r="Z114" s="317"/>
      <c r="AA114" s="129"/>
      <c r="AB114" s="111"/>
      <c r="AC114" s="129"/>
      <c r="AD114" s="111"/>
      <c r="AE114" s="316"/>
      <c r="AF114" s="129"/>
      <c r="AG114" s="111"/>
      <c r="AH114" s="316"/>
      <c r="AI114" s="129"/>
      <c r="AJ114" s="111"/>
      <c r="AK114" s="316"/>
      <c r="AL114" s="316"/>
      <c r="AM114" s="129"/>
      <c r="AN114" s="111"/>
      <c r="AO114" s="129"/>
      <c r="AP114" s="33"/>
    </row>
    <row r="115" spans="1:42" s="29" customFormat="1" ht="13" x14ac:dyDescent="0.3">
      <c r="A115" s="10">
        <v>7304</v>
      </c>
      <c r="B115" s="11" t="s">
        <v>559</v>
      </c>
      <c r="C115" s="365">
        <v>1285</v>
      </c>
      <c r="D115" s="95">
        <v>307</v>
      </c>
      <c r="E115" s="63">
        <f t="shared" si="2"/>
        <v>0.23891050583657589</v>
      </c>
      <c r="F115" s="356"/>
      <c r="G115" s="454"/>
      <c r="H115" s="129"/>
      <c r="I115" s="111"/>
      <c r="J115" s="111"/>
      <c r="K115" s="316"/>
      <c r="L115" s="129"/>
      <c r="M115" s="128"/>
      <c r="N115" s="357"/>
      <c r="O115" s="111"/>
      <c r="P115" s="129"/>
      <c r="Q115" s="111"/>
      <c r="R115" s="316"/>
      <c r="S115" s="316"/>
      <c r="T115" s="129"/>
      <c r="U115" s="111"/>
      <c r="V115" s="129"/>
      <c r="W115" s="359">
        <v>161</v>
      </c>
      <c r="X115" s="361">
        <v>192</v>
      </c>
      <c r="Y115" s="111"/>
      <c r="Z115" s="317"/>
      <c r="AA115" s="129"/>
      <c r="AB115" s="111"/>
      <c r="AC115" s="129"/>
      <c r="AD115" s="111"/>
      <c r="AE115" s="316"/>
      <c r="AF115" s="129"/>
      <c r="AG115" s="111"/>
      <c r="AH115" s="316"/>
      <c r="AI115" s="129"/>
      <c r="AJ115" s="111"/>
      <c r="AK115" s="316"/>
      <c r="AL115" s="316"/>
      <c r="AM115" s="129"/>
      <c r="AN115" s="111"/>
      <c r="AO115" s="129"/>
      <c r="AP115" s="33"/>
    </row>
    <row r="116" spans="1:42" s="29" customFormat="1" ht="13" x14ac:dyDescent="0.3">
      <c r="A116" s="10">
        <v>7305</v>
      </c>
      <c r="B116" s="11" t="s">
        <v>560</v>
      </c>
      <c r="C116" s="365">
        <v>1255</v>
      </c>
      <c r="D116" s="95">
        <v>338</v>
      </c>
      <c r="E116" s="63">
        <f t="shared" si="2"/>
        <v>0.26932270916334661</v>
      </c>
      <c r="F116" s="356"/>
      <c r="G116" s="454"/>
      <c r="H116" s="129"/>
      <c r="I116" s="111"/>
      <c r="J116" s="111"/>
      <c r="K116" s="316"/>
      <c r="L116" s="129"/>
      <c r="M116" s="128"/>
      <c r="N116" s="357"/>
      <c r="O116" s="111"/>
      <c r="P116" s="129"/>
      <c r="Q116" s="111"/>
      <c r="R116" s="316"/>
      <c r="S116" s="316"/>
      <c r="T116" s="129"/>
      <c r="U116" s="111"/>
      <c r="V116" s="129"/>
      <c r="W116" s="359">
        <v>183</v>
      </c>
      <c r="X116" s="361">
        <v>199</v>
      </c>
      <c r="Y116" s="111"/>
      <c r="Z116" s="317"/>
      <c r="AA116" s="129"/>
      <c r="AB116" s="111"/>
      <c r="AC116" s="129"/>
      <c r="AD116" s="111"/>
      <c r="AE116" s="316"/>
      <c r="AF116" s="129"/>
      <c r="AG116" s="111"/>
      <c r="AH116" s="316"/>
      <c r="AI116" s="129"/>
      <c r="AJ116" s="111"/>
      <c r="AK116" s="316"/>
      <c r="AL116" s="316"/>
      <c r="AM116" s="129"/>
      <c r="AN116" s="111"/>
      <c r="AO116" s="129"/>
      <c r="AP116" s="33"/>
    </row>
    <row r="117" spans="1:42" s="29" customFormat="1" ht="13" x14ac:dyDescent="0.3">
      <c r="A117" s="10">
        <v>7306</v>
      </c>
      <c r="B117" s="11" t="s">
        <v>561</v>
      </c>
      <c r="C117" s="365">
        <v>1130</v>
      </c>
      <c r="D117" s="95">
        <v>216</v>
      </c>
      <c r="E117" s="63">
        <f t="shared" si="2"/>
        <v>0.1911504424778761</v>
      </c>
      <c r="F117" s="356"/>
      <c r="G117" s="454"/>
      <c r="H117" s="129"/>
      <c r="I117" s="111"/>
      <c r="J117" s="111"/>
      <c r="K117" s="316"/>
      <c r="L117" s="129"/>
      <c r="M117" s="128"/>
      <c r="N117" s="357"/>
      <c r="O117" s="111"/>
      <c r="P117" s="129"/>
      <c r="Q117" s="111"/>
      <c r="R117" s="316"/>
      <c r="S117" s="316"/>
      <c r="T117" s="129"/>
      <c r="U117" s="111"/>
      <c r="V117" s="129"/>
      <c r="W117" s="359">
        <v>108</v>
      </c>
      <c r="X117" s="361">
        <v>122</v>
      </c>
      <c r="Y117" s="111"/>
      <c r="Z117" s="317"/>
      <c r="AA117" s="129"/>
      <c r="AB117" s="111"/>
      <c r="AC117" s="129"/>
      <c r="AD117" s="111"/>
      <c r="AE117" s="316"/>
      <c r="AF117" s="129"/>
      <c r="AG117" s="111"/>
      <c r="AH117" s="316"/>
      <c r="AI117" s="129"/>
      <c r="AJ117" s="111"/>
      <c r="AK117" s="316"/>
      <c r="AL117" s="316"/>
      <c r="AM117" s="129"/>
      <c r="AN117" s="111"/>
      <c r="AO117" s="129"/>
      <c r="AP117" s="33"/>
    </row>
    <row r="118" spans="1:42" s="29" customFormat="1" ht="13" x14ac:dyDescent="0.3">
      <c r="A118" s="10">
        <v>7307</v>
      </c>
      <c r="B118" s="11" t="s">
        <v>562</v>
      </c>
      <c r="C118" s="365">
        <v>839</v>
      </c>
      <c r="D118" s="95">
        <v>267</v>
      </c>
      <c r="E118" s="63">
        <f t="shared" si="2"/>
        <v>0.31823599523241952</v>
      </c>
      <c r="F118" s="356"/>
      <c r="G118" s="454"/>
      <c r="H118" s="129"/>
      <c r="I118" s="111"/>
      <c r="J118" s="111"/>
      <c r="K118" s="316"/>
      <c r="L118" s="129"/>
      <c r="M118" s="128"/>
      <c r="N118" s="357"/>
      <c r="O118" s="111"/>
      <c r="P118" s="129"/>
      <c r="Q118" s="111"/>
      <c r="R118" s="316"/>
      <c r="S118" s="316"/>
      <c r="T118" s="129"/>
      <c r="U118" s="111"/>
      <c r="V118" s="129"/>
      <c r="W118" s="359">
        <v>122</v>
      </c>
      <c r="X118" s="361">
        <v>150</v>
      </c>
      <c r="Y118" s="111"/>
      <c r="Z118" s="317"/>
      <c r="AA118" s="129"/>
      <c r="AB118" s="111"/>
      <c r="AC118" s="129"/>
      <c r="AD118" s="111"/>
      <c r="AE118" s="316"/>
      <c r="AF118" s="129"/>
      <c r="AG118" s="111"/>
      <c r="AH118" s="316"/>
      <c r="AI118" s="129"/>
      <c r="AJ118" s="111"/>
      <c r="AK118" s="316"/>
      <c r="AL118" s="316"/>
      <c r="AM118" s="129"/>
      <c r="AN118" s="111"/>
      <c r="AO118" s="129"/>
      <c r="AP118" s="33"/>
    </row>
    <row r="119" spans="1:42" s="29" customFormat="1" ht="13" x14ac:dyDescent="0.3">
      <c r="A119" s="10">
        <v>7308</v>
      </c>
      <c r="B119" s="11" t="s">
        <v>563</v>
      </c>
      <c r="C119" s="365">
        <v>835</v>
      </c>
      <c r="D119" s="95">
        <v>168</v>
      </c>
      <c r="E119" s="63">
        <f t="shared" si="2"/>
        <v>0.20119760479041915</v>
      </c>
      <c r="F119" s="356"/>
      <c r="G119" s="454"/>
      <c r="H119" s="129"/>
      <c r="I119" s="111"/>
      <c r="J119" s="111"/>
      <c r="K119" s="316"/>
      <c r="L119" s="129"/>
      <c r="M119" s="128"/>
      <c r="N119" s="357"/>
      <c r="O119" s="111"/>
      <c r="P119" s="129"/>
      <c r="Q119" s="111"/>
      <c r="R119" s="316"/>
      <c r="S119" s="316"/>
      <c r="T119" s="129"/>
      <c r="U119" s="111"/>
      <c r="V119" s="129"/>
      <c r="W119" s="359">
        <v>85</v>
      </c>
      <c r="X119" s="361">
        <v>100</v>
      </c>
      <c r="Y119" s="111"/>
      <c r="Z119" s="317"/>
      <c r="AA119" s="129"/>
      <c r="AB119" s="111"/>
      <c r="AC119" s="129"/>
      <c r="AD119" s="111"/>
      <c r="AE119" s="316"/>
      <c r="AF119" s="129"/>
      <c r="AG119" s="111"/>
      <c r="AH119" s="316"/>
      <c r="AI119" s="129"/>
      <c r="AJ119" s="111"/>
      <c r="AK119" s="316"/>
      <c r="AL119" s="316"/>
      <c r="AM119" s="129"/>
      <c r="AN119" s="111"/>
      <c r="AO119" s="129"/>
      <c r="AP119" s="33"/>
    </row>
    <row r="120" spans="1:42" s="29" customFormat="1" ht="13" x14ac:dyDescent="0.3">
      <c r="A120" s="10">
        <v>7309</v>
      </c>
      <c r="B120" s="11" t="s">
        <v>564</v>
      </c>
      <c r="C120" s="365">
        <v>1141</v>
      </c>
      <c r="D120" s="95">
        <v>179</v>
      </c>
      <c r="E120" s="63">
        <f t="shared" si="2"/>
        <v>0.15687992988606486</v>
      </c>
      <c r="F120" s="356"/>
      <c r="G120" s="454"/>
      <c r="H120" s="129"/>
      <c r="I120" s="111"/>
      <c r="J120" s="111"/>
      <c r="K120" s="316"/>
      <c r="L120" s="129"/>
      <c r="M120" s="128"/>
      <c r="N120" s="357"/>
      <c r="O120" s="111"/>
      <c r="P120" s="129"/>
      <c r="Q120" s="111"/>
      <c r="R120" s="316"/>
      <c r="S120" s="316"/>
      <c r="T120" s="129"/>
      <c r="U120" s="111"/>
      <c r="V120" s="129"/>
      <c r="W120" s="359">
        <v>81</v>
      </c>
      <c r="X120" s="361">
        <v>96</v>
      </c>
      <c r="Y120" s="111"/>
      <c r="Z120" s="317"/>
      <c r="AA120" s="129"/>
      <c r="AB120" s="111"/>
      <c r="AC120" s="129"/>
      <c r="AD120" s="111"/>
      <c r="AE120" s="316"/>
      <c r="AF120" s="129"/>
      <c r="AG120" s="111"/>
      <c r="AH120" s="316"/>
      <c r="AI120" s="129"/>
      <c r="AJ120" s="111"/>
      <c r="AK120" s="316"/>
      <c r="AL120" s="316"/>
      <c r="AM120" s="129"/>
      <c r="AN120" s="111"/>
      <c r="AO120" s="129"/>
      <c r="AP120" s="33"/>
    </row>
    <row r="121" spans="1:42" s="29" customFormat="1" ht="13" x14ac:dyDescent="0.3">
      <c r="A121" s="10">
        <v>7310</v>
      </c>
      <c r="B121" s="11" t="s">
        <v>565</v>
      </c>
      <c r="C121" s="365">
        <v>891</v>
      </c>
      <c r="D121" s="95">
        <v>250</v>
      </c>
      <c r="E121" s="63">
        <f t="shared" si="2"/>
        <v>0.28058361391694725</v>
      </c>
      <c r="F121" s="356"/>
      <c r="G121" s="454"/>
      <c r="H121" s="129"/>
      <c r="I121" s="111"/>
      <c r="J121" s="111"/>
      <c r="K121" s="316"/>
      <c r="L121" s="129"/>
      <c r="M121" s="128"/>
      <c r="N121" s="357"/>
      <c r="O121" s="111"/>
      <c r="P121" s="129"/>
      <c r="Q121" s="111"/>
      <c r="R121" s="316"/>
      <c r="S121" s="316"/>
      <c r="T121" s="129"/>
      <c r="U121" s="111"/>
      <c r="V121" s="129"/>
      <c r="W121" s="359">
        <v>132</v>
      </c>
      <c r="X121" s="361">
        <v>133</v>
      </c>
      <c r="Y121" s="111"/>
      <c r="Z121" s="317"/>
      <c r="AA121" s="129"/>
      <c r="AB121" s="111"/>
      <c r="AC121" s="129"/>
      <c r="AD121" s="111"/>
      <c r="AE121" s="316"/>
      <c r="AF121" s="129"/>
      <c r="AG121" s="111"/>
      <c r="AH121" s="316"/>
      <c r="AI121" s="129"/>
      <c r="AJ121" s="111"/>
      <c r="AK121" s="316"/>
      <c r="AL121" s="316"/>
      <c r="AM121" s="129"/>
      <c r="AN121" s="111"/>
      <c r="AO121" s="129"/>
      <c r="AP121" s="33"/>
    </row>
    <row r="122" spans="1:42" s="29" customFormat="1" ht="13" x14ac:dyDescent="0.3">
      <c r="A122" s="10">
        <v>7311</v>
      </c>
      <c r="B122" s="11" t="s">
        <v>566</v>
      </c>
      <c r="C122" s="365">
        <v>1147</v>
      </c>
      <c r="D122" s="95">
        <v>330</v>
      </c>
      <c r="E122" s="63">
        <f t="shared" si="2"/>
        <v>0.28770706190061029</v>
      </c>
      <c r="F122" s="356"/>
      <c r="G122" s="454"/>
      <c r="H122" s="129"/>
      <c r="I122" s="111"/>
      <c r="J122" s="111"/>
      <c r="K122" s="316"/>
      <c r="L122" s="129"/>
      <c r="M122" s="128"/>
      <c r="N122" s="357"/>
      <c r="O122" s="111"/>
      <c r="P122" s="129"/>
      <c r="Q122" s="111"/>
      <c r="R122" s="316"/>
      <c r="S122" s="316"/>
      <c r="T122" s="129"/>
      <c r="U122" s="111"/>
      <c r="V122" s="129"/>
      <c r="W122" s="359">
        <v>175</v>
      </c>
      <c r="X122" s="361">
        <v>199</v>
      </c>
      <c r="Y122" s="111"/>
      <c r="Z122" s="317"/>
      <c r="AA122" s="129"/>
      <c r="AB122" s="111"/>
      <c r="AC122" s="129"/>
      <c r="AD122" s="111"/>
      <c r="AE122" s="316"/>
      <c r="AF122" s="129"/>
      <c r="AG122" s="111"/>
      <c r="AH122" s="316"/>
      <c r="AI122" s="129"/>
      <c r="AJ122" s="111"/>
      <c r="AK122" s="316"/>
      <c r="AL122" s="316"/>
      <c r="AM122" s="129"/>
      <c r="AN122" s="111"/>
      <c r="AO122" s="129"/>
      <c r="AP122" s="33"/>
    </row>
    <row r="123" spans="1:42" s="29" customFormat="1" ht="13" x14ac:dyDescent="0.3">
      <c r="A123" s="10">
        <v>7312</v>
      </c>
      <c r="B123" s="11" t="s">
        <v>567</v>
      </c>
      <c r="C123" s="365">
        <v>1325</v>
      </c>
      <c r="D123" s="95">
        <v>331</v>
      </c>
      <c r="E123" s="63">
        <f t="shared" si="2"/>
        <v>0.24981132075471699</v>
      </c>
      <c r="F123" s="356"/>
      <c r="G123" s="454"/>
      <c r="H123" s="129"/>
      <c r="I123" s="111"/>
      <c r="J123" s="111"/>
      <c r="K123" s="316"/>
      <c r="L123" s="129"/>
      <c r="M123" s="128"/>
      <c r="N123" s="357"/>
      <c r="O123" s="111"/>
      <c r="P123" s="129"/>
      <c r="Q123" s="111"/>
      <c r="R123" s="316"/>
      <c r="S123" s="316"/>
      <c r="T123" s="129"/>
      <c r="U123" s="111"/>
      <c r="V123" s="129"/>
      <c r="W123" s="359">
        <v>171</v>
      </c>
      <c r="X123" s="361">
        <v>197</v>
      </c>
      <c r="Y123" s="111"/>
      <c r="Z123" s="317"/>
      <c r="AA123" s="129"/>
      <c r="AB123" s="111"/>
      <c r="AC123" s="129"/>
      <c r="AD123" s="111"/>
      <c r="AE123" s="316"/>
      <c r="AF123" s="129"/>
      <c r="AG123" s="111"/>
      <c r="AH123" s="316"/>
      <c r="AI123" s="129"/>
      <c r="AJ123" s="111"/>
      <c r="AK123" s="316"/>
      <c r="AL123" s="316"/>
      <c r="AM123" s="129"/>
      <c r="AN123" s="111"/>
      <c r="AO123" s="129"/>
      <c r="AP123" s="33"/>
    </row>
    <row r="124" spans="1:42" s="29" customFormat="1" ht="13" x14ac:dyDescent="0.3">
      <c r="A124" s="10">
        <v>7313</v>
      </c>
      <c r="B124" s="11" t="s">
        <v>568</v>
      </c>
      <c r="C124" s="365">
        <v>737</v>
      </c>
      <c r="D124" s="95">
        <v>251</v>
      </c>
      <c r="E124" s="63">
        <f t="shared" si="2"/>
        <v>0.34056987788331072</v>
      </c>
      <c r="F124" s="356"/>
      <c r="G124" s="454"/>
      <c r="H124" s="129"/>
      <c r="I124" s="111"/>
      <c r="J124" s="111"/>
      <c r="K124" s="316"/>
      <c r="L124" s="129"/>
      <c r="M124" s="128"/>
      <c r="N124" s="357"/>
      <c r="O124" s="111"/>
      <c r="P124" s="129"/>
      <c r="Q124" s="111"/>
      <c r="R124" s="316"/>
      <c r="S124" s="316"/>
      <c r="T124" s="129"/>
      <c r="U124" s="111"/>
      <c r="V124" s="129"/>
      <c r="W124" s="359">
        <v>133</v>
      </c>
      <c r="X124" s="361">
        <v>158</v>
      </c>
      <c r="Y124" s="111"/>
      <c r="Z124" s="317"/>
      <c r="AA124" s="129"/>
      <c r="AB124" s="111"/>
      <c r="AC124" s="129"/>
      <c r="AD124" s="111"/>
      <c r="AE124" s="316"/>
      <c r="AF124" s="129"/>
      <c r="AG124" s="111"/>
      <c r="AH124" s="316"/>
      <c r="AI124" s="129"/>
      <c r="AJ124" s="111"/>
      <c r="AK124" s="316"/>
      <c r="AL124" s="316"/>
      <c r="AM124" s="129"/>
      <c r="AN124" s="111"/>
      <c r="AO124" s="129"/>
      <c r="AP124" s="33"/>
    </row>
    <row r="125" spans="1:42" s="29" customFormat="1" ht="13" x14ac:dyDescent="0.3">
      <c r="A125" s="10">
        <v>7314</v>
      </c>
      <c r="B125" s="11" t="s">
        <v>569</v>
      </c>
      <c r="C125" s="365">
        <v>1272</v>
      </c>
      <c r="D125" s="95">
        <v>225</v>
      </c>
      <c r="E125" s="63">
        <f t="shared" si="2"/>
        <v>0.17688679245283018</v>
      </c>
      <c r="F125" s="356"/>
      <c r="G125" s="454"/>
      <c r="H125" s="129"/>
      <c r="I125" s="111"/>
      <c r="J125" s="111"/>
      <c r="K125" s="316"/>
      <c r="L125" s="129"/>
      <c r="M125" s="128"/>
      <c r="N125" s="357"/>
      <c r="O125" s="111"/>
      <c r="P125" s="129"/>
      <c r="Q125" s="111"/>
      <c r="R125" s="316"/>
      <c r="S125" s="316"/>
      <c r="T125" s="129"/>
      <c r="U125" s="111"/>
      <c r="V125" s="129"/>
      <c r="W125" s="359">
        <v>118</v>
      </c>
      <c r="X125" s="361">
        <v>133</v>
      </c>
      <c r="Y125" s="111"/>
      <c r="Z125" s="317"/>
      <c r="AA125" s="129"/>
      <c r="AB125" s="111"/>
      <c r="AC125" s="129"/>
      <c r="AD125" s="111"/>
      <c r="AE125" s="316"/>
      <c r="AF125" s="129"/>
      <c r="AG125" s="111"/>
      <c r="AH125" s="316"/>
      <c r="AI125" s="129"/>
      <c r="AJ125" s="111"/>
      <c r="AK125" s="316"/>
      <c r="AL125" s="316"/>
      <c r="AM125" s="129"/>
      <c r="AN125" s="111"/>
      <c r="AO125" s="129"/>
      <c r="AP125" s="33"/>
    </row>
    <row r="126" spans="1:42" s="29" customFormat="1" ht="13" x14ac:dyDescent="0.3">
      <c r="A126" s="10">
        <v>7315</v>
      </c>
      <c r="B126" s="11" t="s">
        <v>570</v>
      </c>
      <c r="C126" s="365">
        <v>1268</v>
      </c>
      <c r="D126" s="95">
        <v>275</v>
      </c>
      <c r="E126" s="63">
        <f t="shared" si="2"/>
        <v>0.21687697160883282</v>
      </c>
      <c r="F126" s="356"/>
      <c r="G126" s="454"/>
      <c r="H126" s="129"/>
      <c r="I126" s="111"/>
      <c r="J126" s="111"/>
      <c r="K126" s="316"/>
      <c r="L126" s="129"/>
      <c r="M126" s="128"/>
      <c r="N126" s="357"/>
      <c r="O126" s="111"/>
      <c r="P126" s="129"/>
      <c r="Q126" s="111"/>
      <c r="R126" s="316"/>
      <c r="S126" s="316"/>
      <c r="T126" s="129"/>
      <c r="U126" s="111"/>
      <c r="V126" s="129"/>
      <c r="W126" s="359">
        <v>131</v>
      </c>
      <c r="X126" s="361">
        <v>148</v>
      </c>
      <c r="Y126" s="111"/>
      <c r="Z126" s="317"/>
      <c r="AA126" s="129"/>
      <c r="AB126" s="111"/>
      <c r="AC126" s="129"/>
      <c r="AD126" s="111"/>
      <c r="AE126" s="316"/>
      <c r="AF126" s="129"/>
      <c r="AG126" s="111"/>
      <c r="AH126" s="316"/>
      <c r="AI126" s="129"/>
      <c r="AJ126" s="111"/>
      <c r="AK126" s="316"/>
      <c r="AL126" s="316"/>
      <c r="AM126" s="129"/>
      <c r="AN126" s="111"/>
      <c r="AO126" s="129"/>
      <c r="AP126" s="33"/>
    </row>
    <row r="127" spans="1:42" s="29" customFormat="1" ht="13" x14ac:dyDescent="0.3">
      <c r="A127" s="10">
        <v>7316</v>
      </c>
      <c r="B127" s="11" t="s">
        <v>571</v>
      </c>
      <c r="C127" s="365">
        <v>1064</v>
      </c>
      <c r="D127" s="95">
        <v>284</v>
      </c>
      <c r="E127" s="63">
        <f t="shared" si="2"/>
        <v>0.26691729323308272</v>
      </c>
      <c r="F127" s="356"/>
      <c r="G127" s="454"/>
      <c r="H127" s="129"/>
      <c r="I127" s="111"/>
      <c r="J127" s="111"/>
      <c r="K127" s="316"/>
      <c r="L127" s="129"/>
      <c r="M127" s="128"/>
      <c r="N127" s="357"/>
      <c r="O127" s="111"/>
      <c r="P127" s="129"/>
      <c r="Q127" s="111"/>
      <c r="R127" s="316"/>
      <c r="S127" s="316"/>
      <c r="T127" s="129"/>
      <c r="U127" s="111"/>
      <c r="V127" s="129"/>
      <c r="W127" s="359">
        <v>153</v>
      </c>
      <c r="X127" s="361">
        <v>169</v>
      </c>
      <c r="Y127" s="111"/>
      <c r="Z127" s="317"/>
      <c r="AA127" s="129"/>
      <c r="AB127" s="111"/>
      <c r="AC127" s="129"/>
      <c r="AD127" s="111"/>
      <c r="AE127" s="316"/>
      <c r="AF127" s="129"/>
      <c r="AG127" s="111"/>
      <c r="AH127" s="316"/>
      <c r="AI127" s="129"/>
      <c r="AJ127" s="111"/>
      <c r="AK127" s="316"/>
      <c r="AL127" s="316"/>
      <c r="AM127" s="129"/>
      <c r="AN127" s="111"/>
      <c r="AO127" s="129"/>
      <c r="AP127" s="33"/>
    </row>
    <row r="128" spans="1:42" s="29" customFormat="1" ht="13" x14ac:dyDescent="0.3">
      <c r="A128" s="10">
        <v>7317</v>
      </c>
      <c r="B128" s="11" t="s">
        <v>572</v>
      </c>
      <c r="C128" s="365">
        <v>1191</v>
      </c>
      <c r="D128" s="95">
        <v>374</v>
      </c>
      <c r="E128" s="63">
        <f t="shared" si="2"/>
        <v>0.31402183039462639</v>
      </c>
      <c r="F128" s="356"/>
      <c r="G128" s="454"/>
      <c r="H128" s="129"/>
      <c r="I128" s="111"/>
      <c r="J128" s="111"/>
      <c r="K128" s="316"/>
      <c r="L128" s="129"/>
      <c r="M128" s="128"/>
      <c r="N128" s="357"/>
      <c r="O128" s="111"/>
      <c r="P128" s="129"/>
      <c r="Q128" s="111"/>
      <c r="R128" s="316"/>
      <c r="S128" s="316"/>
      <c r="T128" s="129"/>
      <c r="U128" s="111"/>
      <c r="V128" s="129"/>
      <c r="W128" s="359">
        <v>149</v>
      </c>
      <c r="X128" s="361">
        <v>209</v>
      </c>
      <c r="Y128" s="111"/>
      <c r="Z128" s="317"/>
      <c r="AA128" s="129"/>
      <c r="AB128" s="111"/>
      <c r="AC128" s="129"/>
      <c r="AD128" s="111"/>
      <c r="AE128" s="316"/>
      <c r="AF128" s="129"/>
      <c r="AG128" s="111"/>
      <c r="AH128" s="316"/>
      <c r="AI128" s="129"/>
      <c r="AJ128" s="111"/>
      <c r="AK128" s="316"/>
      <c r="AL128" s="316"/>
      <c r="AM128" s="129"/>
      <c r="AN128" s="111"/>
      <c r="AO128" s="129"/>
      <c r="AP128" s="33"/>
    </row>
    <row r="129" spans="1:42" s="29" customFormat="1" ht="13" x14ac:dyDescent="0.3">
      <c r="A129" s="10">
        <v>7318</v>
      </c>
      <c r="B129" s="11" t="s">
        <v>573</v>
      </c>
      <c r="C129" s="365">
        <v>736</v>
      </c>
      <c r="D129" s="95">
        <v>210</v>
      </c>
      <c r="E129" s="63">
        <f t="shared" si="2"/>
        <v>0.28532608695652173</v>
      </c>
      <c r="F129" s="356"/>
      <c r="G129" s="454"/>
      <c r="H129" s="129"/>
      <c r="I129" s="111"/>
      <c r="J129" s="111"/>
      <c r="K129" s="316"/>
      <c r="L129" s="129"/>
      <c r="M129" s="128"/>
      <c r="N129" s="357"/>
      <c r="O129" s="111"/>
      <c r="P129" s="129"/>
      <c r="Q129" s="111"/>
      <c r="R129" s="316"/>
      <c r="S129" s="316"/>
      <c r="T129" s="129"/>
      <c r="U129" s="111"/>
      <c r="V129" s="129"/>
      <c r="W129" s="359">
        <v>101</v>
      </c>
      <c r="X129" s="361">
        <v>121</v>
      </c>
      <c r="Y129" s="111"/>
      <c r="Z129" s="317"/>
      <c r="AA129" s="129"/>
      <c r="AB129" s="111"/>
      <c r="AC129" s="129"/>
      <c r="AD129" s="111"/>
      <c r="AE129" s="316"/>
      <c r="AF129" s="129"/>
      <c r="AG129" s="111"/>
      <c r="AH129" s="316"/>
      <c r="AI129" s="129"/>
      <c r="AJ129" s="111"/>
      <c r="AK129" s="316"/>
      <c r="AL129" s="316"/>
      <c r="AM129" s="129"/>
      <c r="AN129" s="111"/>
      <c r="AO129" s="129"/>
      <c r="AP129" s="33"/>
    </row>
    <row r="130" spans="1:42" s="29" customFormat="1" ht="13" x14ac:dyDescent="0.3">
      <c r="A130" s="10">
        <v>7319</v>
      </c>
      <c r="B130" s="11" t="s">
        <v>574</v>
      </c>
      <c r="C130" s="365">
        <v>1224</v>
      </c>
      <c r="D130" s="95">
        <v>254</v>
      </c>
      <c r="E130" s="63">
        <f t="shared" si="2"/>
        <v>0.20751633986928106</v>
      </c>
      <c r="F130" s="356"/>
      <c r="G130" s="454"/>
      <c r="H130" s="129"/>
      <c r="I130" s="111"/>
      <c r="J130" s="111"/>
      <c r="K130" s="316"/>
      <c r="L130" s="129"/>
      <c r="M130" s="128"/>
      <c r="N130" s="357"/>
      <c r="O130" s="111"/>
      <c r="P130" s="129"/>
      <c r="Q130" s="111"/>
      <c r="R130" s="316"/>
      <c r="S130" s="316"/>
      <c r="T130" s="129"/>
      <c r="U130" s="111"/>
      <c r="V130" s="129"/>
      <c r="W130" s="359">
        <v>118</v>
      </c>
      <c r="X130" s="361">
        <v>151</v>
      </c>
      <c r="Y130" s="111"/>
      <c r="Z130" s="317"/>
      <c r="AA130" s="129"/>
      <c r="AB130" s="111"/>
      <c r="AC130" s="129"/>
      <c r="AD130" s="111"/>
      <c r="AE130" s="316"/>
      <c r="AF130" s="129"/>
      <c r="AG130" s="111"/>
      <c r="AH130" s="316"/>
      <c r="AI130" s="129"/>
      <c r="AJ130" s="111"/>
      <c r="AK130" s="316"/>
      <c r="AL130" s="316"/>
      <c r="AM130" s="129"/>
      <c r="AN130" s="111"/>
      <c r="AO130" s="129"/>
      <c r="AP130" s="33"/>
    </row>
    <row r="131" spans="1:42" s="29" customFormat="1" ht="13" x14ac:dyDescent="0.3">
      <c r="A131" s="10">
        <v>7320</v>
      </c>
      <c r="B131" s="11" t="s">
        <v>575</v>
      </c>
      <c r="C131" s="365">
        <v>545</v>
      </c>
      <c r="D131" s="95">
        <v>122</v>
      </c>
      <c r="E131" s="63">
        <f t="shared" si="2"/>
        <v>0.22385321100917432</v>
      </c>
      <c r="F131" s="356"/>
      <c r="G131" s="454"/>
      <c r="H131" s="129"/>
      <c r="I131" s="111"/>
      <c r="J131" s="111"/>
      <c r="K131" s="316"/>
      <c r="L131" s="129"/>
      <c r="M131" s="128"/>
      <c r="N131" s="357"/>
      <c r="O131" s="111"/>
      <c r="P131" s="129"/>
      <c r="Q131" s="111"/>
      <c r="R131" s="316"/>
      <c r="S131" s="316"/>
      <c r="T131" s="129"/>
      <c r="U131" s="111"/>
      <c r="V131" s="129"/>
      <c r="W131" s="359">
        <v>54</v>
      </c>
      <c r="X131" s="361">
        <v>76</v>
      </c>
      <c r="Y131" s="111"/>
      <c r="Z131" s="317"/>
      <c r="AA131" s="129"/>
      <c r="AB131" s="111"/>
      <c r="AC131" s="129"/>
      <c r="AD131" s="111"/>
      <c r="AE131" s="316"/>
      <c r="AF131" s="129"/>
      <c r="AG131" s="111"/>
      <c r="AH131" s="316"/>
      <c r="AI131" s="129"/>
      <c r="AJ131" s="111"/>
      <c r="AK131" s="316"/>
      <c r="AL131" s="316"/>
      <c r="AM131" s="129"/>
      <c r="AN131" s="111"/>
      <c r="AO131" s="129"/>
      <c r="AP131" s="33"/>
    </row>
    <row r="132" spans="1:42" s="29" customFormat="1" ht="13" x14ac:dyDescent="0.3">
      <c r="A132" s="10">
        <v>7321</v>
      </c>
      <c r="B132" s="11" t="s">
        <v>576</v>
      </c>
      <c r="C132" s="365">
        <v>686</v>
      </c>
      <c r="D132" s="95">
        <v>191</v>
      </c>
      <c r="E132" s="63">
        <f t="shared" si="2"/>
        <v>0.2784256559766764</v>
      </c>
      <c r="F132" s="356"/>
      <c r="G132" s="454"/>
      <c r="H132" s="129"/>
      <c r="I132" s="111"/>
      <c r="J132" s="111"/>
      <c r="K132" s="316"/>
      <c r="L132" s="129"/>
      <c r="M132" s="128"/>
      <c r="N132" s="357"/>
      <c r="O132" s="111"/>
      <c r="P132" s="129"/>
      <c r="Q132" s="111"/>
      <c r="R132" s="316"/>
      <c r="S132" s="316"/>
      <c r="T132" s="129"/>
      <c r="U132" s="111"/>
      <c r="V132" s="129"/>
      <c r="W132" s="359">
        <v>85</v>
      </c>
      <c r="X132" s="361">
        <v>100</v>
      </c>
      <c r="Y132" s="111"/>
      <c r="Z132" s="317"/>
      <c r="AA132" s="129"/>
      <c r="AB132" s="111"/>
      <c r="AC132" s="129"/>
      <c r="AD132" s="111"/>
      <c r="AE132" s="316"/>
      <c r="AF132" s="129"/>
      <c r="AG132" s="111"/>
      <c r="AH132" s="316"/>
      <c r="AI132" s="129"/>
      <c r="AJ132" s="111"/>
      <c r="AK132" s="316"/>
      <c r="AL132" s="316"/>
      <c r="AM132" s="129"/>
      <c r="AN132" s="111"/>
      <c r="AO132" s="129"/>
      <c r="AP132" s="33"/>
    </row>
    <row r="133" spans="1:42" s="29" customFormat="1" ht="13" x14ac:dyDescent="0.3">
      <c r="A133" s="10">
        <v>7322</v>
      </c>
      <c r="B133" s="11" t="s">
        <v>577</v>
      </c>
      <c r="C133" s="365">
        <v>1118</v>
      </c>
      <c r="D133" s="95">
        <v>250</v>
      </c>
      <c r="E133" s="63">
        <f t="shared" si="2"/>
        <v>0.22361359570661896</v>
      </c>
      <c r="F133" s="356"/>
      <c r="G133" s="454"/>
      <c r="H133" s="129"/>
      <c r="I133" s="111"/>
      <c r="J133" s="111"/>
      <c r="K133" s="316"/>
      <c r="L133" s="129"/>
      <c r="M133" s="128"/>
      <c r="N133" s="357"/>
      <c r="O133" s="111"/>
      <c r="P133" s="129"/>
      <c r="Q133" s="111"/>
      <c r="R133" s="316"/>
      <c r="S133" s="316"/>
      <c r="T133" s="129"/>
      <c r="U133" s="111"/>
      <c r="V133" s="129"/>
      <c r="W133" s="359">
        <v>114</v>
      </c>
      <c r="X133" s="361">
        <v>141</v>
      </c>
      <c r="Y133" s="111"/>
      <c r="Z133" s="317"/>
      <c r="AA133" s="129"/>
      <c r="AB133" s="111"/>
      <c r="AC133" s="129"/>
      <c r="AD133" s="111"/>
      <c r="AE133" s="316"/>
      <c r="AF133" s="129"/>
      <c r="AG133" s="111"/>
      <c r="AH133" s="316"/>
      <c r="AI133" s="129"/>
      <c r="AJ133" s="111"/>
      <c r="AK133" s="316"/>
      <c r="AL133" s="316"/>
      <c r="AM133" s="129"/>
      <c r="AN133" s="111"/>
      <c r="AO133" s="129"/>
      <c r="AP133" s="33"/>
    </row>
    <row r="134" spans="1:42" s="29" customFormat="1" ht="13" x14ac:dyDescent="0.3">
      <c r="A134" s="10">
        <v>7323</v>
      </c>
      <c r="B134" s="11" t="s">
        <v>578</v>
      </c>
      <c r="C134" s="365">
        <v>1262</v>
      </c>
      <c r="D134" s="95">
        <v>427</v>
      </c>
      <c r="E134" s="63">
        <f t="shared" si="2"/>
        <v>0.33835182250396195</v>
      </c>
      <c r="F134" s="356"/>
      <c r="G134" s="454"/>
      <c r="H134" s="129"/>
      <c r="I134" s="111"/>
      <c r="J134" s="111"/>
      <c r="K134" s="316"/>
      <c r="L134" s="129"/>
      <c r="M134" s="128"/>
      <c r="N134" s="357"/>
      <c r="O134" s="111"/>
      <c r="P134" s="129"/>
      <c r="Q134" s="111"/>
      <c r="R134" s="316"/>
      <c r="S134" s="316"/>
      <c r="T134" s="129"/>
      <c r="U134" s="111"/>
      <c r="V134" s="129"/>
      <c r="W134" s="359">
        <v>229</v>
      </c>
      <c r="X134" s="361">
        <v>270</v>
      </c>
      <c r="Y134" s="111"/>
      <c r="Z134" s="317"/>
      <c r="AA134" s="129"/>
      <c r="AB134" s="111"/>
      <c r="AC134" s="129"/>
      <c r="AD134" s="111"/>
      <c r="AE134" s="316"/>
      <c r="AF134" s="129"/>
      <c r="AG134" s="111"/>
      <c r="AH134" s="316"/>
      <c r="AI134" s="129"/>
      <c r="AJ134" s="111"/>
      <c r="AK134" s="316"/>
      <c r="AL134" s="316"/>
      <c r="AM134" s="129"/>
      <c r="AN134" s="111"/>
      <c r="AO134" s="129"/>
      <c r="AP134" s="33"/>
    </row>
    <row r="135" spans="1:42" s="29" customFormat="1" ht="13" x14ac:dyDescent="0.3">
      <c r="A135" s="10">
        <v>7324</v>
      </c>
      <c r="B135" s="11" t="s">
        <v>579</v>
      </c>
      <c r="C135" s="365">
        <v>1345</v>
      </c>
      <c r="D135" s="95">
        <v>350</v>
      </c>
      <c r="E135" s="63">
        <f t="shared" si="2"/>
        <v>0.26022304832713755</v>
      </c>
      <c r="F135" s="356"/>
      <c r="G135" s="454"/>
      <c r="H135" s="129"/>
      <c r="I135" s="111"/>
      <c r="J135" s="111"/>
      <c r="K135" s="316"/>
      <c r="L135" s="129"/>
      <c r="M135" s="128"/>
      <c r="N135" s="357"/>
      <c r="O135" s="111"/>
      <c r="P135" s="129"/>
      <c r="Q135" s="111"/>
      <c r="R135" s="316"/>
      <c r="S135" s="316"/>
      <c r="T135" s="129"/>
      <c r="U135" s="111"/>
      <c r="V135" s="129"/>
      <c r="W135" s="359">
        <v>180</v>
      </c>
      <c r="X135" s="361">
        <v>203</v>
      </c>
      <c r="Y135" s="111"/>
      <c r="Z135" s="317"/>
      <c r="AA135" s="129"/>
      <c r="AB135" s="111"/>
      <c r="AC135" s="129"/>
      <c r="AD135" s="111"/>
      <c r="AE135" s="316"/>
      <c r="AF135" s="129"/>
      <c r="AG135" s="111"/>
      <c r="AH135" s="316"/>
      <c r="AI135" s="129"/>
      <c r="AJ135" s="111"/>
      <c r="AK135" s="316"/>
      <c r="AL135" s="316"/>
      <c r="AM135" s="129"/>
      <c r="AN135" s="111"/>
      <c r="AO135" s="129"/>
      <c r="AP135" s="33"/>
    </row>
    <row r="136" spans="1:42" s="29" customFormat="1" ht="13" x14ac:dyDescent="0.3">
      <c r="A136" s="10">
        <v>7325</v>
      </c>
      <c r="B136" s="11" t="s">
        <v>580</v>
      </c>
      <c r="C136" s="365">
        <v>884</v>
      </c>
      <c r="D136" s="95">
        <v>257</v>
      </c>
      <c r="E136" s="63">
        <f t="shared" si="2"/>
        <v>0.29072398190045251</v>
      </c>
      <c r="F136" s="356"/>
      <c r="G136" s="454"/>
      <c r="H136" s="129"/>
      <c r="I136" s="111"/>
      <c r="J136" s="111"/>
      <c r="K136" s="316"/>
      <c r="L136" s="129"/>
      <c r="M136" s="128"/>
      <c r="N136" s="357"/>
      <c r="O136" s="111"/>
      <c r="P136" s="129"/>
      <c r="Q136" s="111"/>
      <c r="R136" s="316"/>
      <c r="S136" s="316"/>
      <c r="T136" s="129"/>
      <c r="U136" s="111"/>
      <c r="V136" s="129"/>
      <c r="W136" s="359">
        <v>155</v>
      </c>
      <c r="X136" s="361">
        <v>157</v>
      </c>
      <c r="Y136" s="111"/>
      <c r="Z136" s="317"/>
      <c r="AA136" s="129"/>
      <c r="AB136" s="111"/>
      <c r="AC136" s="129"/>
      <c r="AD136" s="111"/>
      <c r="AE136" s="316"/>
      <c r="AF136" s="129"/>
      <c r="AG136" s="111"/>
      <c r="AH136" s="316"/>
      <c r="AI136" s="129"/>
      <c r="AJ136" s="111"/>
      <c r="AK136" s="316"/>
      <c r="AL136" s="316"/>
      <c r="AM136" s="129"/>
      <c r="AN136" s="111"/>
      <c r="AO136" s="129"/>
      <c r="AP136" s="33"/>
    </row>
    <row r="137" spans="1:42" s="29" customFormat="1" ht="13" x14ac:dyDescent="0.3">
      <c r="A137" s="10">
        <v>7326</v>
      </c>
      <c r="B137" s="11" t="s">
        <v>581</v>
      </c>
      <c r="C137" s="365">
        <v>1327</v>
      </c>
      <c r="D137" s="95">
        <v>282</v>
      </c>
      <c r="E137" s="63">
        <f t="shared" si="2"/>
        <v>0.21250941974378296</v>
      </c>
      <c r="F137" s="356"/>
      <c r="G137" s="454"/>
      <c r="H137" s="129"/>
      <c r="I137" s="111"/>
      <c r="J137" s="111"/>
      <c r="K137" s="316"/>
      <c r="L137" s="129"/>
      <c r="M137" s="128"/>
      <c r="N137" s="357"/>
      <c r="O137" s="111"/>
      <c r="P137" s="129"/>
      <c r="Q137" s="111"/>
      <c r="R137" s="316"/>
      <c r="S137" s="316"/>
      <c r="T137" s="129"/>
      <c r="U137" s="111"/>
      <c r="V137" s="129"/>
      <c r="W137" s="359">
        <v>154</v>
      </c>
      <c r="X137" s="361">
        <v>171</v>
      </c>
      <c r="Y137" s="111"/>
      <c r="Z137" s="317"/>
      <c r="AA137" s="129"/>
      <c r="AB137" s="111"/>
      <c r="AC137" s="129"/>
      <c r="AD137" s="111"/>
      <c r="AE137" s="316"/>
      <c r="AF137" s="129"/>
      <c r="AG137" s="111"/>
      <c r="AH137" s="316"/>
      <c r="AI137" s="129"/>
      <c r="AJ137" s="111"/>
      <c r="AK137" s="316"/>
      <c r="AL137" s="316"/>
      <c r="AM137" s="129"/>
      <c r="AN137" s="111"/>
      <c r="AO137" s="129"/>
      <c r="AP137" s="33"/>
    </row>
    <row r="138" spans="1:42" s="29" customFormat="1" ht="13" x14ac:dyDescent="0.3">
      <c r="A138" s="10">
        <v>7327</v>
      </c>
      <c r="B138" s="11" t="s">
        <v>582</v>
      </c>
      <c r="C138" s="365">
        <v>979</v>
      </c>
      <c r="D138" s="95">
        <v>256</v>
      </c>
      <c r="E138" s="63">
        <f t="shared" ref="E138:E202" si="3">SUM(D138/C138)</f>
        <v>0.26149131767109296</v>
      </c>
      <c r="F138" s="356"/>
      <c r="G138" s="454"/>
      <c r="H138" s="129"/>
      <c r="I138" s="111"/>
      <c r="J138" s="111"/>
      <c r="K138" s="316"/>
      <c r="L138" s="129"/>
      <c r="M138" s="128"/>
      <c r="N138" s="357"/>
      <c r="O138" s="111"/>
      <c r="P138" s="129"/>
      <c r="Q138" s="111"/>
      <c r="R138" s="316"/>
      <c r="S138" s="316"/>
      <c r="T138" s="129"/>
      <c r="U138" s="111"/>
      <c r="V138" s="129"/>
      <c r="W138" s="359">
        <v>129</v>
      </c>
      <c r="X138" s="361">
        <v>156</v>
      </c>
      <c r="Y138" s="111"/>
      <c r="Z138" s="317"/>
      <c r="AA138" s="129"/>
      <c r="AB138" s="111"/>
      <c r="AC138" s="129"/>
      <c r="AD138" s="111"/>
      <c r="AE138" s="316"/>
      <c r="AF138" s="129"/>
      <c r="AG138" s="111"/>
      <c r="AH138" s="316"/>
      <c r="AI138" s="129"/>
      <c r="AJ138" s="111"/>
      <c r="AK138" s="316"/>
      <c r="AL138" s="316"/>
      <c r="AM138" s="129"/>
      <c r="AN138" s="111"/>
      <c r="AO138" s="129"/>
      <c r="AP138" s="33"/>
    </row>
    <row r="139" spans="1:42" s="29" customFormat="1" ht="13" x14ac:dyDescent="0.3">
      <c r="A139" s="10">
        <v>7328</v>
      </c>
      <c r="B139" s="11" t="s">
        <v>583</v>
      </c>
      <c r="C139" s="365">
        <v>1058</v>
      </c>
      <c r="D139" s="95">
        <v>216</v>
      </c>
      <c r="E139" s="63">
        <f t="shared" si="3"/>
        <v>0.20415879017013233</v>
      </c>
      <c r="F139" s="356"/>
      <c r="G139" s="454"/>
      <c r="H139" s="129"/>
      <c r="I139" s="111"/>
      <c r="J139" s="111"/>
      <c r="K139" s="316"/>
      <c r="L139" s="129"/>
      <c r="M139" s="128"/>
      <c r="N139" s="357"/>
      <c r="O139" s="111"/>
      <c r="P139" s="129"/>
      <c r="Q139" s="111"/>
      <c r="R139" s="316"/>
      <c r="S139" s="316"/>
      <c r="T139" s="129"/>
      <c r="U139" s="111"/>
      <c r="V139" s="129"/>
      <c r="W139" s="359">
        <v>119</v>
      </c>
      <c r="X139" s="361">
        <v>131</v>
      </c>
      <c r="Y139" s="111"/>
      <c r="Z139" s="317"/>
      <c r="AA139" s="129"/>
      <c r="AB139" s="111"/>
      <c r="AC139" s="129"/>
      <c r="AD139" s="111"/>
      <c r="AE139" s="316"/>
      <c r="AF139" s="129"/>
      <c r="AG139" s="111"/>
      <c r="AH139" s="316"/>
      <c r="AI139" s="129"/>
      <c r="AJ139" s="111"/>
      <c r="AK139" s="316"/>
      <c r="AL139" s="316"/>
      <c r="AM139" s="129"/>
      <c r="AN139" s="111"/>
      <c r="AO139" s="129"/>
      <c r="AP139" s="33"/>
    </row>
    <row r="140" spans="1:42" s="29" customFormat="1" ht="13" x14ac:dyDescent="0.3">
      <c r="A140" s="10">
        <v>7329</v>
      </c>
      <c r="B140" s="11" t="s">
        <v>584</v>
      </c>
      <c r="C140" s="365">
        <v>1131</v>
      </c>
      <c r="D140" s="95">
        <v>189</v>
      </c>
      <c r="E140" s="63">
        <f t="shared" si="3"/>
        <v>0.16710875331564987</v>
      </c>
      <c r="F140" s="356"/>
      <c r="G140" s="454"/>
      <c r="H140" s="129"/>
      <c r="I140" s="111"/>
      <c r="J140" s="111"/>
      <c r="K140" s="316"/>
      <c r="L140" s="129"/>
      <c r="M140" s="128"/>
      <c r="N140" s="357"/>
      <c r="O140" s="111"/>
      <c r="P140" s="129"/>
      <c r="Q140" s="111"/>
      <c r="R140" s="316"/>
      <c r="S140" s="316"/>
      <c r="T140" s="129"/>
      <c r="U140" s="111"/>
      <c r="V140" s="129"/>
      <c r="W140" s="359">
        <v>103</v>
      </c>
      <c r="X140" s="361">
        <v>114</v>
      </c>
      <c r="Y140" s="111"/>
      <c r="Z140" s="317"/>
      <c r="AA140" s="129"/>
      <c r="AB140" s="111"/>
      <c r="AC140" s="129"/>
      <c r="AD140" s="111"/>
      <c r="AE140" s="316"/>
      <c r="AF140" s="129"/>
      <c r="AG140" s="111"/>
      <c r="AH140" s="316"/>
      <c r="AI140" s="129"/>
      <c r="AJ140" s="111"/>
      <c r="AK140" s="316"/>
      <c r="AL140" s="316"/>
      <c r="AM140" s="129"/>
      <c r="AN140" s="111"/>
      <c r="AO140" s="129"/>
      <c r="AP140" s="33"/>
    </row>
    <row r="141" spans="1:42" s="29" customFormat="1" ht="13" x14ac:dyDescent="0.3">
      <c r="A141" s="10">
        <v>7330</v>
      </c>
      <c r="B141" s="11" t="s">
        <v>585</v>
      </c>
      <c r="C141" s="365">
        <v>903</v>
      </c>
      <c r="D141" s="95">
        <v>215</v>
      </c>
      <c r="E141" s="63">
        <f t="shared" si="3"/>
        <v>0.23809523809523808</v>
      </c>
      <c r="F141" s="356"/>
      <c r="G141" s="454"/>
      <c r="H141" s="129"/>
      <c r="I141" s="111"/>
      <c r="J141" s="111"/>
      <c r="K141" s="316"/>
      <c r="L141" s="129"/>
      <c r="M141" s="128"/>
      <c r="N141" s="357"/>
      <c r="O141" s="111"/>
      <c r="P141" s="129"/>
      <c r="Q141" s="111"/>
      <c r="R141" s="316"/>
      <c r="S141" s="316"/>
      <c r="T141" s="129"/>
      <c r="U141" s="111"/>
      <c r="V141" s="129"/>
      <c r="W141" s="359">
        <v>113</v>
      </c>
      <c r="X141" s="361">
        <v>139</v>
      </c>
      <c r="Y141" s="111"/>
      <c r="Z141" s="317"/>
      <c r="AA141" s="129"/>
      <c r="AB141" s="111"/>
      <c r="AC141" s="129"/>
      <c r="AD141" s="111"/>
      <c r="AE141" s="316"/>
      <c r="AF141" s="129"/>
      <c r="AG141" s="111"/>
      <c r="AH141" s="316"/>
      <c r="AI141" s="129"/>
      <c r="AJ141" s="111"/>
      <c r="AK141" s="316"/>
      <c r="AL141" s="316"/>
      <c r="AM141" s="129"/>
      <c r="AN141" s="111"/>
      <c r="AO141" s="129"/>
      <c r="AP141" s="33"/>
    </row>
    <row r="142" spans="1:42" s="29" customFormat="1" ht="13" x14ac:dyDescent="0.3">
      <c r="A142" s="10">
        <v>7331</v>
      </c>
      <c r="B142" s="11" t="s">
        <v>586</v>
      </c>
      <c r="C142" s="365">
        <v>1045</v>
      </c>
      <c r="D142" s="95">
        <v>192</v>
      </c>
      <c r="E142" s="63">
        <f t="shared" si="3"/>
        <v>0.18373205741626794</v>
      </c>
      <c r="F142" s="356"/>
      <c r="G142" s="454"/>
      <c r="H142" s="129"/>
      <c r="I142" s="111"/>
      <c r="J142" s="111"/>
      <c r="K142" s="316"/>
      <c r="L142" s="129"/>
      <c r="M142" s="128"/>
      <c r="N142" s="357"/>
      <c r="O142" s="111"/>
      <c r="P142" s="129"/>
      <c r="Q142" s="111"/>
      <c r="R142" s="316"/>
      <c r="S142" s="316"/>
      <c r="T142" s="129"/>
      <c r="U142" s="111"/>
      <c r="V142" s="129"/>
      <c r="W142" s="359">
        <v>104</v>
      </c>
      <c r="X142" s="361">
        <v>111</v>
      </c>
      <c r="Y142" s="111"/>
      <c r="Z142" s="317"/>
      <c r="AA142" s="129"/>
      <c r="AB142" s="111"/>
      <c r="AC142" s="129"/>
      <c r="AD142" s="111"/>
      <c r="AE142" s="316"/>
      <c r="AF142" s="129"/>
      <c r="AG142" s="111"/>
      <c r="AH142" s="316"/>
      <c r="AI142" s="129"/>
      <c r="AJ142" s="111"/>
      <c r="AK142" s="316"/>
      <c r="AL142" s="316"/>
      <c r="AM142" s="129"/>
      <c r="AN142" s="111"/>
      <c r="AO142" s="129"/>
      <c r="AP142" s="33"/>
    </row>
    <row r="143" spans="1:42" s="29" customFormat="1" ht="13" x14ac:dyDescent="0.3">
      <c r="A143" s="10">
        <v>7332</v>
      </c>
      <c r="B143" s="11" t="s">
        <v>587</v>
      </c>
      <c r="C143" s="365">
        <v>978</v>
      </c>
      <c r="D143" s="95">
        <v>220</v>
      </c>
      <c r="E143" s="63">
        <f t="shared" si="3"/>
        <v>0.22494887525562371</v>
      </c>
      <c r="F143" s="356"/>
      <c r="G143" s="454"/>
      <c r="H143" s="129"/>
      <c r="I143" s="111"/>
      <c r="J143" s="111"/>
      <c r="K143" s="316"/>
      <c r="L143" s="129"/>
      <c r="M143" s="128"/>
      <c r="N143" s="357"/>
      <c r="O143" s="111"/>
      <c r="P143" s="129"/>
      <c r="Q143" s="111"/>
      <c r="R143" s="316"/>
      <c r="S143" s="316"/>
      <c r="T143" s="129"/>
      <c r="U143" s="111"/>
      <c r="V143" s="129"/>
      <c r="W143" s="359">
        <v>113</v>
      </c>
      <c r="X143" s="361">
        <v>132</v>
      </c>
      <c r="Y143" s="111"/>
      <c r="Z143" s="317"/>
      <c r="AA143" s="129"/>
      <c r="AB143" s="111"/>
      <c r="AC143" s="129"/>
      <c r="AD143" s="111"/>
      <c r="AE143" s="316"/>
      <c r="AF143" s="129"/>
      <c r="AG143" s="111"/>
      <c r="AH143" s="316"/>
      <c r="AI143" s="129"/>
      <c r="AJ143" s="111"/>
      <c r="AK143" s="316"/>
      <c r="AL143" s="316"/>
      <c r="AM143" s="129"/>
      <c r="AN143" s="111"/>
      <c r="AO143" s="129"/>
      <c r="AP143" s="33"/>
    </row>
    <row r="144" spans="1:42" s="29" customFormat="1" ht="13" x14ac:dyDescent="0.3">
      <c r="A144" s="10">
        <v>7333</v>
      </c>
      <c r="B144" s="11" t="s">
        <v>588</v>
      </c>
      <c r="C144" s="365">
        <v>1271</v>
      </c>
      <c r="D144" s="95">
        <v>349</v>
      </c>
      <c r="E144" s="63">
        <f t="shared" si="3"/>
        <v>0.27458693941778128</v>
      </c>
      <c r="F144" s="356"/>
      <c r="G144" s="454"/>
      <c r="H144" s="129"/>
      <c r="I144" s="111"/>
      <c r="J144" s="111"/>
      <c r="K144" s="316"/>
      <c r="L144" s="129"/>
      <c r="M144" s="128"/>
      <c r="N144" s="357"/>
      <c r="O144" s="111"/>
      <c r="P144" s="129"/>
      <c r="Q144" s="111"/>
      <c r="R144" s="316"/>
      <c r="S144" s="316"/>
      <c r="T144" s="129"/>
      <c r="U144" s="111"/>
      <c r="V144" s="129"/>
      <c r="W144" s="359">
        <v>199</v>
      </c>
      <c r="X144" s="361">
        <v>237</v>
      </c>
      <c r="Y144" s="111"/>
      <c r="Z144" s="317"/>
      <c r="AA144" s="129"/>
      <c r="AB144" s="111"/>
      <c r="AC144" s="129"/>
      <c r="AD144" s="111"/>
      <c r="AE144" s="316"/>
      <c r="AF144" s="129"/>
      <c r="AG144" s="111"/>
      <c r="AH144" s="316"/>
      <c r="AI144" s="129"/>
      <c r="AJ144" s="111"/>
      <c r="AK144" s="316"/>
      <c r="AL144" s="316"/>
      <c r="AM144" s="129"/>
      <c r="AN144" s="111"/>
      <c r="AO144" s="129"/>
      <c r="AP144" s="33"/>
    </row>
    <row r="145" spans="1:42" s="29" customFormat="1" ht="13" x14ac:dyDescent="0.3">
      <c r="A145" s="10">
        <v>7334</v>
      </c>
      <c r="B145" s="11" t="s">
        <v>589</v>
      </c>
      <c r="C145" s="365">
        <v>1214</v>
      </c>
      <c r="D145" s="95">
        <v>275</v>
      </c>
      <c r="E145" s="63">
        <f t="shared" si="3"/>
        <v>0.22652388797364087</v>
      </c>
      <c r="F145" s="356"/>
      <c r="G145" s="454"/>
      <c r="H145" s="129"/>
      <c r="I145" s="111"/>
      <c r="J145" s="111"/>
      <c r="K145" s="316"/>
      <c r="L145" s="129"/>
      <c r="M145" s="128"/>
      <c r="N145" s="357"/>
      <c r="O145" s="111"/>
      <c r="P145" s="129"/>
      <c r="Q145" s="111"/>
      <c r="R145" s="316"/>
      <c r="S145" s="316"/>
      <c r="T145" s="129"/>
      <c r="U145" s="111"/>
      <c r="V145" s="129"/>
      <c r="W145" s="359">
        <v>143</v>
      </c>
      <c r="X145" s="361">
        <v>163</v>
      </c>
      <c r="Y145" s="111"/>
      <c r="Z145" s="317"/>
      <c r="AA145" s="129"/>
      <c r="AB145" s="111"/>
      <c r="AC145" s="129"/>
      <c r="AD145" s="111"/>
      <c r="AE145" s="316"/>
      <c r="AF145" s="129"/>
      <c r="AG145" s="111"/>
      <c r="AH145" s="316"/>
      <c r="AI145" s="129"/>
      <c r="AJ145" s="111"/>
      <c r="AK145" s="316"/>
      <c r="AL145" s="316"/>
      <c r="AM145" s="129"/>
      <c r="AN145" s="111"/>
      <c r="AO145" s="129"/>
      <c r="AP145" s="33"/>
    </row>
    <row r="146" spans="1:42" s="29" customFormat="1" ht="13" x14ac:dyDescent="0.3">
      <c r="A146" s="10">
        <v>7335</v>
      </c>
      <c r="B146" s="11" t="s">
        <v>590</v>
      </c>
      <c r="C146" s="365">
        <v>704</v>
      </c>
      <c r="D146" s="95">
        <v>129</v>
      </c>
      <c r="E146" s="63">
        <f t="shared" si="3"/>
        <v>0.18323863636363635</v>
      </c>
      <c r="F146" s="356"/>
      <c r="G146" s="454"/>
      <c r="H146" s="129"/>
      <c r="I146" s="111"/>
      <c r="J146" s="111"/>
      <c r="K146" s="316"/>
      <c r="L146" s="129"/>
      <c r="M146" s="128"/>
      <c r="N146" s="357"/>
      <c r="O146" s="111"/>
      <c r="P146" s="129"/>
      <c r="Q146" s="111"/>
      <c r="R146" s="316"/>
      <c r="S146" s="316"/>
      <c r="T146" s="129"/>
      <c r="U146" s="111"/>
      <c r="V146" s="129"/>
      <c r="W146" s="359">
        <v>60</v>
      </c>
      <c r="X146" s="361">
        <v>57</v>
      </c>
      <c r="Y146" s="111"/>
      <c r="Z146" s="317"/>
      <c r="AA146" s="129"/>
      <c r="AB146" s="111"/>
      <c r="AC146" s="129"/>
      <c r="AD146" s="111"/>
      <c r="AE146" s="316"/>
      <c r="AF146" s="129"/>
      <c r="AG146" s="111"/>
      <c r="AH146" s="316"/>
      <c r="AI146" s="129"/>
      <c r="AJ146" s="111"/>
      <c r="AK146" s="316"/>
      <c r="AL146" s="316"/>
      <c r="AM146" s="129"/>
      <c r="AN146" s="111"/>
      <c r="AO146" s="129"/>
      <c r="AP146" s="33"/>
    </row>
    <row r="147" spans="1:42" s="29" customFormat="1" ht="13" x14ac:dyDescent="0.3">
      <c r="A147" s="10">
        <v>7336</v>
      </c>
      <c r="B147" s="11" t="s">
        <v>591</v>
      </c>
      <c r="C147" s="365">
        <v>1189</v>
      </c>
      <c r="D147" s="95">
        <v>224</v>
      </c>
      <c r="E147" s="63">
        <f t="shared" si="3"/>
        <v>0.18839360807401179</v>
      </c>
      <c r="F147" s="356"/>
      <c r="G147" s="454"/>
      <c r="H147" s="129"/>
      <c r="I147" s="111"/>
      <c r="J147" s="111"/>
      <c r="K147" s="316"/>
      <c r="L147" s="129"/>
      <c r="M147" s="128"/>
      <c r="N147" s="357"/>
      <c r="O147" s="111"/>
      <c r="P147" s="129"/>
      <c r="Q147" s="111"/>
      <c r="R147" s="316"/>
      <c r="S147" s="316"/>
      <c r="T147" s="129"/>
      <c r="U147" s="111"/>
      <c r="V147" s="129"/>
      <c r="W147" s="359">
        <v>123</v>
      </c>
      <c r="X147" s="361">
        <v>156</v>
      </c>
      <c r="Y147" s="111"/>
      <c r="Z147" s="317"/>
      <c r="AA147" s="129"/>
      <c r="AB147" s="111"/>
      <c r="AC147" s="129"/>
      <c r="AD147" s="111"/>
      <c r="AE147" s="316"/>
      <c r="AF147" s="129"/>
      <c r="AG147" s="111"/>
      <c r="AH147" s="316"/>
      <c r="AI147" s="129"/>
      <c r="AJ147" s="111"/>
      <c r="AK147" s="316"/>
      <c r="AL147" s="316"/>
      <c r="AM147" s="129"/>
      <c r="AN147" s="111"/>
      <c r="AO147" s="129"/>
      <c r="AP147" s="33"/>
    </row>
    <row r="148" spans="1:42" s="29" customFormat="1" ht="13" x14ac:dyDescent="0.3">
      <c r="A148" s="10">
        <v>7337</v>
      </c>
      <c r="B148" s="11" t="s">
        <v>592</v>
      </c>
      <c r="C148" s="365">
        <v>1050</v>
      </c>
      <c r="D148" s="95">
        <v>296</v>
      </c>
      <c r="E148" s="63">
        <f t="shared" si="3"/>
        <v>0.28190476190476188</v>
      </c>
      <c r="F148" s="356"/>
      <c r="G148" s="454"/>
      <c r="H148" s="129"/>
      <c r="I148" s="111"/>
      <c r="J148" s="111"/>
      <c r="K148" s="316"/>
      <c r="L148" s="129"/>
      <c r="M148" s="128"/>
      <c r="N148" s="357"/>
      <c r="O148" s="111"/>
      <c r="P148" s="129"/>
      <c r="Q148" s="111"/>
      <c r="R148" s="316"/>
      <c r="S148" s="316"/>
      <c r="T148" s="129"/>
      <c r="U148" s="111"/>
      <c r="V148" s="129"/>
      <c r="W148" s="359">
        <v>138</v>
      </c>
      <c r="X148" s="361">
        <v>167</v>
      </c>
      <c r="Y148" s="111"/>
      <c r="Z148" s="317"/>
      <c r="AA148" s="129"/>
      <c r="AB148" s="111"/>
      <c r="AC148" s="129"/>
      <c r="AD148" s="111"/>
      <c r="AE148" s="316"/>
      <c r="AF148" s="129"/>
      <c r="AG148" s="111"/>
      <c r="AH148" s="316"/>
      <c r="AI148" s="129"/>
      <c r="AJ148" s="111"/>
      <c r="AK148" s="316"/>
      <c r="AL148" s="316"/>
      <c r="AM148" s="129"/>
      <c r="AN148" s="111"/>
      <c r="AO148" s="129"/>
      <c r="AP148" s="33"/>
    </row>
    <row r="149" spans="1:42" s="29" customFormat="1" ht="13" x14ac:dyDescent="0.3">
      <c r="A149" s="10">
        <v>7338</v>
      </c>
      <c r="B149" s="11" t="s">
        <v>593</v>
      </c>
      <c r="C149" s="365">
        <v>911</v>
      </c>
      <c r="D149" s="95">
        <v>281</v>
      </c>
      <c r="E149" s="63">
        <f t="shared" si="3"/>
        <v>0.30845225027442369</v>
      </c>
      <c r="F149" s="356"/>
      <c r="G149" s="454"/>
      <c r="H149" s="129"/>
      <c r="I149" s="111"/>
      <c r="J149" s="111"/>
      <c r="K149" s="316"/>
      <c r="L149" s="129"/>
      <c r="M149" s="128"/>
      <c r="N149" s="357"/>
      <c r="O149" s="111"/>
      <c r="P149" s="129"/>
      <c r="Q149" s="111"/>
      <c r="R149" s="316"/>
      <c r="S149" s="316"/>
      <c r="T149" s="129"/>
      <c r="U149" s="111"/>
      <c r="V149" s="129"/>
      <c r="W149" s="359">
        <v>159</v>
      </c>
      <c r="X149" s="361">
        <v>165</v>
      </c>
      <c r="Y149" s="111"/>
      <c r="Z149" s="317"/>
      <c r="AA149" s="129"/>
      <c r="AB149" s="111"/>
      <c r="AC149" s="129"/>
      <c r="AD149" s="111"/>
      <c r="AE149" s="316"/>
      <c r="AF149" s="129"/>
      <c r="AG149" s="111"/>
      <c r="AH149" s="316"/>
      <c r="AI149" s="129"/>
      <c r="AJ149" s="111"/>
      <c r="AK149" s="316"/>
      <c r="AL149" s="316"/>
      <c r="AM149" s="129"/>
      <c r="AN149" s="111"/>
      <c r="AO149" s="129"/>
      <c r="AP149" s="33"/>
    </row>
    <row r="150" spans="1:42" s="29" customFormat="1" ht="13" x14ac:dyDescent="0.3">
      <c r="A150" s="10">
        <v>7339</v>
      </c>
      <c r="B150" s="11" t="s">
        <v>594</v>
      </c>
      <c r="C150" s="365">
        <v>700</v>
      </c>
      <c r="D150" s="95">
        <v>235</v>
      </c>
      <c r="E150" s="63">
        <f t="shared" si="3"/>
        <v>0.33571428571428569</v>
      </c>
      <c r="F150" s="356"/>
      <c r="G150" s="454"/>
      <c r="H150" s="129"/>
      <c r="I150" s="111"/>
      <c r="J150" s="111"/>
      <c r="K150" s="316"/>
      <c r="L150" s="129"/>
      <c r="M150" s="128"/>
      <c r="N150" s="357"/>
      <c r="O150" s="111"/>
      <c r="P150" s="129"/>
      <c r="Q150" s="111"/>
      <c r="R150" s="316"/>
      <c r="S150" s="316"/>
      <c r="T150" s="129"/>
      <c r="U150" s="111"/>
      <c r="V150" s="129"/>
      <c r="W150" s="359">
        <v>111</v>
      </c>
      <c r="X150" s="361">
        <v>133</v>
      </c>
      <c r="Y150" s="111"/>
      <c r="Z150" s="317"/>
      <c r="AA150" s="129"/>
      <c r="AB150" s="111"/>
      <c r="AC150" s="129"/>
      <c r="AD150" s="111"/>
      <c r="AE150" s="316"/>
      <c r="AF150" s="129"/>
      <c r="AG150" s="111"/>
      <c r="AH150" s="316"/>
      <c r="AI150" s="129"/>
      <c r="AJ150" s="111"/>
      <c r="AK150" s="316"/>
      <c r="AL150" s="316"/>
      <c r="AM150" s="129"/>
      <c r="AN150" s="111"/>
      <c r="AO150" s="129"/>
      <c r="AP150" s="33"/>
    </row>
    <row r="151" spans="1:42" s="29" customFormat="1" ht="13" x14ac:dyDescent="0.3">
      <c r="A151" s="10">
        <v>7340</v>
      </c>
      <c r="B151" s="11" t="s">
        <v>595</v>
      </c>
      <c r="C151" s="365">
        <v>677</v>
      </c>
      <c r="D151" s="95">
        <v>202</v>
      </c>
      <c r="E151" s="63">
        <f t="shared" si="3"/>
        <v>0.2983751846381093</v>
      </c>
      <c r="F151" s="356"/>
      <c r="G151" s="454"/>
      <c r="H151" s="129"/>
      <c r="I151" s="111"/>
      <c r="J151" s="111"/>
      <c r="K151" s="316"/>
      <c r="L151" s="129"/>
      <c r="M151" s="128"/>
      <c r="N151" s="357"/>
      <c r="O151" s="111"/>
      <c r="P151" s="129"/>
      <c r="Q151" s="111"/>
      <c r="R151" s="316"/>
      <c r="S151" s="316"/>
      <c r="T151" s="129"/>
      <c r="U151" s="111"/>
      <c r="V151" s="129"/>
      <c r="W151" s="359">
        <v>85</v>
      </c>
      <c r="X151" s="361">
        <v>103</v>
      </c>
      <c r="Y151" s="111"/>
      <c r="Z151" s="317"/>
      <c r="AA151" s="129"/>
      <c r="AB151" s="111"/>
      <c r="AC151" s="129"/>
      <c r="AD151" s="111"/>
      <c r="AE151" s="316"/>
      <c r="AF151" s="129"/>
      <c r="AG151" s="111"/>
      <c r="AH151" s="316"/>
      <c r="AI151" s="129"/>
      <c r="AJ151" s="111"/>
      <c r="AK151" s="316"/>
      <c r="AL151" s="316"/>
      <c r="AM151" s="129"/>
      <c r="AN151" s="111"/>
      <c r="AO151" s="129"/>
      <c r="AP151" s="33"/>
    </row>
    <row r="152" spans="1:42" s="29" customFormat="1" ht="13" x14ac:dyDescent="0.3">
      <c r="A152" s="10">
        <v>7341</v>
      </c>
      <c r="B152" s="11" t="s">
        <v>596</v>
      </c>
      <c r="C152" s="365">
        <v>622</v>
      </c>
      <c r="D152" s="95">
        <v>192</v>
      </c>
      <c r="E152" s="63">
        <f t="shared" si="3"/>
        <v>0.3086816720257235</v>
      </c>
      <c r="F152" s="356"/>
      <c r="G152" s="454"/>
      <c r="H152" s="129"/>
      <c r="I152" s="111"/>
      <c r="J152" s="111"/>
      <c r="K152" s="316"/>
      <c r="L152" s="129"/>
      <c r="M152" s="128"/>
      <c r="N152" s="357"/>
      <c r="O152" s="111"/>
      <c r="P152" s="129"/>
      <c r="Q152" s="111"/>
      <c r="R152" s="316"/>
      <c r="S152" s="316"/>
      <c r="T152" s="129"/>
      <c r="U152" s="111"/>
      <c r="V152" s="129"/>
      <c r="W152" s="359">
        <v>103</v>
      </c>
      <c r="X152" s="361">
        <v>115</v>
      </c>
      <c r="Y152" s="111"/>
      <c r="Z152" s="317"/>
      <c r="AA152" s="129"/>
      <c r="AB152" s="111"/>
      <c r="AC152" s="129"/>
      <c r="AD152" s="111"/>
      <c r="AE152" s="316"/>
      <c r="AF152" s="129"/>
      <c r="AG152" s="111"/>
      <c r="AH152" s="316"/>
      <c r="AI152" s="129"/>
      <c r="AJ152" s="111"/>
      <c r="AK152" s="316"/>
      <c r="AL152" s="316"/>
      <c r="AM152" s="129"/>
      <c r="AN152" s="111"/>
      <c r="AO152" s="129"/>
      <c r="AP152" s="33"/>
    </row>
    <row r="153" spans="1:42" s="29" customFormat="1" ht="13" x14ac:dyDescent="0.3">
      <c r="A153" s="10">
        <v>7342</v>
      </c>
      <c r="B153" s="11" t="s">
        <v>597</v>
      </c>
      <c r="C153" s="365">
        <v>1282</v>
      </c>
      <c r="D153" s="95">
        <v>365</v>
      </c>
      <c r="E153" s="63">
        <f t="shared" si="3"/>
        <v>0.28471138845553823</v>
      </c>
      <c r="F153" s="356"/>
      <c r="G153" s="454"/>
      <c r="H153" s="129"/>
      <c r="I153" s="111"/>
      <c r="J153" s="111"/>
      <c r="K153" s="316"/>
      <c r="L153" s="129"/>
      <c r="M153" s="128"/>
      <c r="N153" s="357"/>
      <c r="O153" s="111"/>
      <c r="P153" s="129"/>
      <c r="Q153" s="111"/>
      <c r="R153" s="316"/>
      <c r="S153" s="316"/>
      <c r="T153" s="129"/>
      <c r="U153" s="111"/>
      <c r="V153" s="129"/>
      <c r="W153" s="359">
        <v>186</v>
      </c>
      <c r="X153" s="361">
        <v>225</v>
      </c>
      <c r="Y153" s="111"/>
      <c r="Z153" s="317"/>
      <c r="AA153" s="129"/>
      <c r="AB153" s="111"/>
      <c r="AC153" s="129"/>
      <c r="AD153" s="111"/>
      <c r="AE153" s="316"/>
      <c r="AF153" s="129"/>
      <c r="AG153" s="111"/>
      <c r="AH153" s="316"/>
      <c r="AI153" s="129"/>
      <c r="AJ153" s="111"/>
      <c r="AK153" s="316"/>
      <c r="AL153" s="316"/>
      <c r="AM153" s="129"/>
      <c r="AN153" s="111"/>
      <c r="AO153" s="129"/>
      <c r="AP153" s="33"/>
    </row>
    <row r="154" spans="1:42" s="29" customFormat="1" ht="13" x14ac:dyDescent="0.3">
      <c r="A154" s="10">
        <v>7343</v>
      </c>
      <c r="B154" s="11" t="s">
        <v>598</v>
      </c>
      <c r="C154" s="365">
        <v>1168</v>
      </c>
      <c r="D154" s="95">
        <v>399</v>
      </c>
      <c r="E154" s="63">
        <f t="shared" si="3"/>
        <v>0.3416095890410959</v>
      </c>
      <c r="F154" s="356"/>
      <c r="G154" s="454"/>
      <c r="H154" s="129"/>
      <c r="I154" s="111"/>
      <c r="J154" s="111"/>
      <c r="K154" s="316"/>
      <c r="L154" s="129"/>
      <c r="M154" s="128"/>
      <c r="N154" s="357"/>
      <c r="O154" s="111"/>
      <c r="P154" s="129"/>
      <c r="Q154" s="111"/>
      <c r="R154" s="316"/>
      <c r="S154" s="316"/>
      <c r="T154" s="129"/>
      <c r="U154" s="111"/>
      <c r="V154" s="129"/>
      <c r="W154" s="359">
        <v>188</v>
      </c>
      <c r="X154" s="361">
        <v>233</v>
      </c>
      <c r="Y154" s="362"/>
      <c r="Z154" s="367"/>
      <c r="AA154" s="364"/>
      <c r="AB154" s="111"/>
      <c r="AC154" s="129"/>
      <c r="AD154" s="111"/>
      <c r="AE154" s="316"/>
      <c r="AF154" s="129"/>
      <c r="AG154" s="111"/>
      <c r="AH154" s="316"/>
      <c r="AI154" s="129"/>
      <c r="AJ154" s="111"/>
      <c r="AK154" s="316"/>
      <c r="AL154" s="316"/>
      <c r="AM154" s="129"/>
      <c r="AN154" s="111"/>
      <c r="AO154" s="129"/>
      <c r="AP154" s="33"/>
    </row>
    <row r="155" spans="1:42" s="39" customFormat="1" ht="13" x14ac:dyDescent="0.3">
      <c r="A155" s="10">
        <v>7601</v>
      </c>
      <c r="B155" s="11" t="s">
        <v>602</v>
      </c>
      <c r="C155" s="365">
        <v>722</v>
      </c>
      <c r="D155" s="95">
        <v>229</v>
      </c>
      <c r="E155" s="63">
        <f t="shared" si="3"/>
        <v>0.31717451523545709</v>
      </c>
      <c r="F155" s="356"/>
      <c r="G155" s="454"/>
      <c r="H155" s="129"/>
      <c r="I155" s="111"/>
      <c r="J155" s="111"/>
      <c r="K155" s="316"/>
      <c r="L155" s="129"/>
      <c r="M155" s="128"/>
      <c r="N155" s="357"/>
      <c r="O155" s="111"/>
      <c r="P155" s="129"/>
      <c r="Q155" s="111"/>
      <c r="R155" s="316"/>
      <c r="S155" s="316"/>
      <c r="T155" s="129"/>
      <c r="U155" s="111"/>
      <c r="V155" s="129"/>
      <c r="W155" s="111"/>
      <c r="X155" s="129"/>
      <c r="Y155" s="359">
        <v>147</v>
      </c>
      <c r="Z155" s="360">
        <v>168</v>
      </c>
      <c r="AA155" s="361">
        <v>146</v>
      </c>
      <c r="AB155" s="111"/>
      <c r="AC155" s="129"/>
      <c r="AD155" s="111"/>
      <c r="AE155" s="316"/>
      <c r="AF155" s="129"/>
      <c r="AG155" s="111"/>
      <c r="AH155" s="316"/>
      <c r="AI155" s="129"/>
      <c r="AJ155" s="111"/>
      <c r="AK155" s="316"/>
      <c r="AL155" s="316"/>
      <c r="AM155" s="129"/>
      <c r="AN155" s="111"/>
      <c r="AO155" s="129"/>
      <c r="AP155" s="33"/>
    </row>
    <row r="156" spans="1:42" s="29" customFormat="1" ht="13" x14ac:dyDescent="0.3">
      <c r="A156" s="10">
        <v>7602</v>
      </c>
      <c r="B156" s="11" t="s">
        <v>603</v>
      </c>
      <c r="C156" s="365">
        <v>1288</v>
      </c>
      <c r="D156" s="95">
        <v>335</v>
      </c>
      <c r="E156" s="63">
        <f t="shared" si="3"/>
        <v>0.26009316770186336</v>
      </c>
      <c r="F156" s="356"/>
      <c r="G156" s="454"/>
      <c r="H156" s="129"/>
      <c r="I156" s="111"/>
      <c r="J156" s="111"/>
      <c r="K156" s="316"/>
      <c r="L156" s="129"/>
      <c r="M156" s="128"/>
      <c r="N156" s="357"/>
      <c r="O156" s="111"/>
      <c r="P156" s="129"/>
      <c r="Q156" s="111"/>
      <c r="R156" s="316"/>
      <c r="S156" s="316"/>
      <c r="T156" s="129"/>
      <c r="U156" s="111"/>
      <c r="V156" s="129"/>
      <c r="W156" s="111"/>
      <c r="X156" s="129"/>
      <c r="Y156" s="359">
        <v>208</v>
      </c>
      <c r="Z156" s="360">
        <v>204</v>
      </c>
      <c r="AA156" s="361">
        <v>179</v>
      </c>
      <c r="AB156" s="111"/>
      <c r="AC156" s="129"/>
      <c r="AD156" s="111"/>
      <c r="AE156" s="316"/>
      <c r="AF156" s="129"/>
      <c r="AG156" s="111"/>
      <c r="AH156" s="316"/>
      <c r="AI156" s="129"/>
      <c r="AJ156" s="111"/>
      <c r="AK156" s="316"/>
      <c r="AL156" s="316"/>
      <c r="AM156" s="129"/>
      <c r="AN156" s="111"/>
      <c r="AO156" s="129"/>
      <c r="AP156" s="33"/>
    </row>
    <row r="157" spans="1:42" s="29" customFormat="1" ht="13" x14ac:dyDescent="0.3">
      <c r="A157" s="10">
        <v>7603</v>
      </c>
      <c r="B157" s="11" t="s">
        <v>604</v>
      </c>
      <c r="C157" s="365">
        <v>903</v>
      </c>
      <c r="D157" s="95">
        <v>146</v>
      </c>
      <c r="E157" s="63">
        <f t="shared" si="3"/>
        <v>0.16168327796234774</v>
      </c>
      <c r="F157" s="356"/>
      <c r="G157" s="454"/>
      <c r="H157" s="129"/>
      <c r="I157" s="111"/>
      <c r="J157" s="111"/>
      <c r="K157" s="316"/>
      <c r="L157" s="129"/>
      <c r="M157" s="128"/>
      <c r="N157" s="357"/>
      <c r="O157" s="111"/>
      <c r="P157" s="129"/>
      <c r="Q157" s="111"/>
      <c r="R157" s="316"/>
      <c r="S157" s="316"/>
      <c r="T157" s="129"/>
      <c r="U157" s="111"/>
      <c r="V157" s="129"/>
      <c r="W157" s="111"/>
      <c r="X157" s="129"/>
      <c r="Y157" s="359">
        <v>95</v>
      </c>
      <c r="Z157" s="360">
        <v>65</v>
      </c>
      <c r="AA157" s="361">
        <v>90</v>
      </c>
      <c r="AB157" s="111"/>
      <c r="AC157" s="129"/>
      <c r="AD157" s="111"/>
      <c r="AE157" s="316"/>
      <c r="AF157" s="129"/>
      <c r="AG157" s="111"/>
      <c r="AH157" s="316"/>
      <c r="AI157" s="129"/>
      <c r="AJ157" s="111"/>
      <c r="AK157" s="316"/>
      <c r="AL157" s="316"/>
      <c r="AM157" s="129"/>
      <c r="AN157" s="111"/>
      <c r="AO157" s="129"/>
      <c r="AP157" s="33"/>
    </row>
    <row r="158" spans="1:42" s="29" customFormat="1" ht="13" x14ac:dyDescent="0.3">
      <c r="A158" s="10">
        <v>8211</v>
      </c>
      <c r="B158" s="11" t="s">
        <v>611</v>
      </c>
      <c r="C158" s="365">
        <v>574</v>
      </c>
      <c r="D158" s="95">
        <v>101</v>
      </c>
      <c r="E158" s="63">
        <f t="shared" si="3"/>
        <v>0.1759581881533101</v>
      </c>
      <c r="F158" s="356"/>
      <c r="G158" s="454"/>
      <c r="H158" s="129"/>
      <c r="I158" s="111"/>
      <c r="J158" s="111"/>
      <c r="K158" s="316"/>
      <c r="L158" s="129"/>
      <c r="M158" s="128"/>
      <c r="N158" s="357"/>
      <c r="O158" s="111"/>
      <c r="P158" s="129"/>
      <c r="Q158" s="111"/>
      <c r="R158" s="316"/>
      <c r="S158" s="316"/>
      <c r="T158" s="129"/>
      <c r="U158" s="111"/>
      <c r="V158" s="129"/>
      <c r="W158" s="111"/>
      <c r="X158" s="129"/>
      <c r="Y158" s="111"/>
      <c r="Z158" s="317"/>
      <c r="AA158" s="129"/>
      <c r="AB158" s="359">
        <v>49</v>
      </c>
      <c r="AC158" s="361">
        <v>45</v>
      </c>
      <c r="AD158" s="111"/>
      <c r="AE158" s="316"/>
      <c r="AF158" s="129"/>
      <c r="AG158" s="111"/>
      <c r="AH158" s="316"/>
      <c r="AI158" s="129"/>
      <c r="AJ158" s="111"/>
      <c r="AK158" s="316"/>
      <c r="AL158" s="316"/>
      <c r="AM158" s="129"/>
      <c r="AN158" s="111"/>
      <c r="AO158" s="129"/>
      <c r="AP158" s="33"/>
    </row>
    <row r="159" spans="1:42" s="29" customFormat="1" ht="13" x14ac:dyDescent="0.3">
      <c r="A159" s="10">
        <v>8221</v>
      </c>
      <c r="B159" s="11" t="s">
        <v>612</v>
      </c>
      <c r="C159" s="365">
        <v>849</v>
      </c>
      <c r="D159" s="95">
        <v>106</v>
      </c>
      <c r="E159" s="63">
        <f t="shared" si="3"/>
        <v>0.1248527679623086</v>
      </c>
      <c r="F159" s="356"/>
      <c r="G159" s="454"/>
      <c r="H159" s="129"/>
      <c r="I159" s="111"/>
      <c r="J159" s="111"/>
      <c r="K159" s="316"/>
      <c r="L159" s="129"/>
      <c r="M159" s="128"/>
      <c r="N159" s="357"/>
      <c r="O159" s="111"/>
      <c r="P159" s="129"/>
      <c r="Q159" s="111"/>
      <c r="R159" s="316"/>
      <c r="S159" s="316"/>
      <c r="T159" s="129"/>
      <c r="U159" s="111"/>
      <c r="V159" s="129"/>
      <c r="W159" s="111"/>
      <c r="X159" s="129"/>
      <c r="Y159" s="111"/>
      <c r="Z159" s="317"/>
      <c r="AA159" s="129"/>
      <c r="AB159" s="359">
        <v>60</v>
      </c>
      <c r="AC159" s="361">
        <v>62</v>
      </c>
      <c r="AD159" s="111"/>
      <c r="AE159" s="316"/>
      <c r="AF159" s="129"/>
      <c r="AG159" s="111"/>
      <c r="AH159" s="316"/>
      <c r="AI159" s="129"/>
      <c r="AJ159" s="111"/>
      <c r="AK159" s="316"/>
      <c r="AL159" s="316"/>
      <c r="AM159" s="129"/>
      <c r="AN159" s="111"/>
      <c r="AO159" s="129"/>
      <c r="AP159" s="33"/>
    </row>
    <row r="160" spans="1:42" s="29" customFormat="1" ht="13" x14ac:dyDescent="0.3">
      <c r="A160" s="10">
        <v>8222</v>
      </c>
      <c r="B160" s="11" t="s">
        <v>613</v>
      </c>
      <c r="C160" s="365">
        <v>1348</v>
      </c>
      <c r="D160" s="95">
        <v>294</v>
      </c>
      <c r="E160" s="63">
        <f t="shared" si="3"/>
        <v>0.21810089020771514</v>
      </c>
      <c r="F160" s="356"/>
      <c r="G160" s="454"/>
      <c r="H160" s="129"/>
      <c r="I160" s="111"/>
      <c r="J160" s="111"/>
      <c r="K160" s="316"/>
      <c r="L160" s="129"/>
      <c r="M160" s="128"/>
      <c r="N160" s="357"/>
      <c r="O160" s="111"/>
      <c r="P160" s="129"/>
      <c r="Q160" s="111"/>
      <c r="R160" s="316"/>
      <c r="S160" s="316"/>
      <c r="T160" s="129"/>
      <c r="U160" s="111"/>
      <c r="V160" s="129"/>
      <c r="W160" s="111"/>
      <c r="X160" s="129"/>
      <c r="Y160" s="111"/>
      <c r="Z160" s="317"/>
      <c r="AA160" s="129"/>
      <c r="AB160" s="359">
        <v>144</v>
      </c>
      <c r="AC160" s="361">
        <v>160</v>
      </c>
      <c r="AD160" s="111"/>
      <c r="AE160" s="316"/>
      <c r="AF160" s="129"/>
      <c r="AG160" s="111"/>
      <c r="AH160" s="316"/>
      <c r="AI160" s="129"/>
      <c r="AJ160" s="111"/>
      <c r="AK160" s="316"/>
      <c r="AL160" s="316"/>
      <c r="AM160" s="129"/>
      <c r="AN160" s="111"/>
      <c r="AO160" s="129"/>
      <c r="AP160" s="33"/>
    </row>
    <row r="161" spans="1:42" s="29" customFormat="1" ht="13" x14ac:dyDescent="0.3">
      <c r="A161" s="10">
        <v>8231</v>
      </c>
      <c r="B161" s="11" t="s">
        <v>614</v>
      </c>
      <c r="C161" s="365">
        <v>759</v>
      </c>
      <c r="D161" s="95">
        <v>256</v>
      </c>
      <c r="E161" s="63">
        <f t="shared" si="3"/>
        <v>0.33728590250329382</v>
      </c>
      <c r="F161" s="356"/>
      <c r="G161" s="454"/>
      <c r="H161" s="129"/>
      <c r="I161" s="111"/>
      <c r="J161" s="111"/>
      <c r="K161" s="316"/>
      <c r="L161" s="129"/>
      <c r="M161" s="128"/>
      <c r="N161" s="357"/>
      <c r="O161" s="111"/>
      <c r="P161" s="129"/>
      <c r="Q161" s="111"/>
      <c r="R161" s="316"/>
      <c r="S161" s="316"/>
      <c r="T161" s="129"/>
      <c r="U161" s="111"/>
      <c r="V161" s="129"/>
      <c r="W161" s="111"/>
      <c r="X161" s="129"/>
      <c r="Y161" s="111"/>
      <c r="Z161" s="317"/>
      <c r="AA161" s="129"/>
      <c r="AB161" s="359">
        <v>124</v>
      </c>
      <c r="AC161" s="361">
        <v>175</v>
      </c>
      <c r="AD161" s="111"/>
      <c r="AE161" s="316"/>
      <c r="AF161" s="129"/>
      <c r="AG161" s="111"/>
      <c r="AH161" s="316"/>
      <c r="AI161" s="129"/>
      <c r="AJ161" s="111"/>
      <c r="AK161" s="316"/>
      <c r="AL161" s="316"/>
      <c r="AM161" s="129"/>
      <c r="AN161" s="111"/>
      <c r="AO161" s="129"/>
      <c r="AP161" s="33"/>
    </row>
    <row r="162" spans="1:42" s="29" customFormat="1" ht="13" x14ac:dyDescent="0.3">
      <c r="A162" s="10">
        <v>8301</v>
      </c>
      <c r="B162" s="11" t="s">
        <v>615</v>
      </c>
      <c r="C162" s="365">
        <v>1263</v>
      </c>
      <c r="D162" s="95">
        <v>335</v>
      </c>
      <c r="E162" s="63">
        <f t="shared" si="3"/>
        <v>0.26524148851939827</v>
      </c>
      <c r="F162" s="356"/>
      <c r="G162" s="454"/>
      <c r="H162" s="129"/>
      <c r="I162" s="111"/>
      <c r="J162" s="111"/>
      <c r="K162" s="316"/>
      <c r="L162" s="129"/>
      <c r="M162" s="128"/>
      <c r="N162" s="357"/>
      <c r="O162" s="111"/>
      <c r="P162" s="129"/>
      <c r="Q162" s="111"/>
      <c r="R162" s="316"/>
      <c r="S162" s="316"/>
      <c r="T162" s="129"/>
      <c r="U162" s="111"/>
      <c r="V162" s="129"/>
      <c r="W162" s="111"/>
      <c r="X162" s="129"/>
      <c r="Y162" s="111"/>
      <c r="Z162" s="317"/>
      <c r="AA162" s="129"/>
      <c r="AB162" s="359">
        <v>142</v>
      </c>
      <c r="AC162" s="361">
        <v>210</v>
      </c>
      <c r="AD162" s="111"/>
      <c r="AE162" s="316"/>
      <c r="AF162" s="129"/>
      <c r="AG162" s="111"/>
      <c r="AH162" s="316"/>
      <c r="AI162" s="129"/>
      <c r="AJ162" s="111"/>
      <c r="AK162" s="316"/>
      <c r="AL162" s="316"/>
      <c r="AM162" s="129"/>
      <c r="AN162" s="111"/>
      <c r="AO162" s="129"/>
      <c r="AP162" s="33"/>
    </row>
    <row r="163" spans="1:42" s="29" customFormat="1" ht="13" x14ac:dyDescent="0.3">
      <c r="A163" s="10">
        <v>8302</v>
      </c>
      <c r="B163" s="11" t="s">
        <v>616</v>
      </c>
      <c r="C163" s="365">
        <v>1399</v>
      </c>
      <c r="D163" s="95">
        <v>385</v>
      </c>
      <c r="E163" s="63">
        <f t="shared" si="3"/>
        <v>0.27519656897784134</v>
      </c>
      <c r="F163" s="356"/>
      <c r="G163" s="454"/>
      <c r="H163" s="129"/>
      <c r="I163" s="111"/>
      <c r="J163" s="111"/>
      <c r="K163" s="316"/>
      <c r="L163" s="129"/>
      <c r="M163" s="128"/>
      <c r="N163" s="357"/>
      <c r="O163" s="111"/>
      <c r="P163" s="129"/>
      <c r="Q163" s="111"/>
      <c r="R163" s="316"/>
      <c r="S163" s="316"/>
      <c r="T163" s="129"/>
      <c r="U163" s="111"/>
      <c r="V163" s="129"/>
      <c r="W163" s="111"/>
      <c r="X163" s="129"/>
      <c r="Y163" s="111"/>
      <c r="Z163" s="317"/>
      <c r="AA163" s="129"/>
      <c r="AB163" s="359">
        <v>173</v>
      </c>
      <c r="AC163" s="361">
        <v>268</v>
      </c>
      <c r="AD163" s="111"/>
      <c r="AE163" s="316"/>
      <c r="AF163" s="129"/>
      <c r="AG163" s="111"/>
      <c r="AH163" s="316"/>
      <c r="AI163" s="129"/>
      <c r="AJ163" s="111"/>
      <c r="AK163" s="316"/>
      <c r="AL163" s="316"/>
      <c r="AM163" s="129"/>
      <c r="AN163" s="111"/>
      <c r="AO163" s="129"/>
      <c r="AP163" s="33"/>
    </row>
    <row r="164" spans="1:42" s="29" customFormat="1" ht="13" x14ac:dyDescent="0.3">
      <c r="A164" s="10">
        <v>8303</v>
      </c>
      <c r="B164" s="11" t="s">
        <v>617</v>
      </c>
      <c r="C164" s="365">
        <v>1279</v>
      </c>
      <c r="D164" s="95">
        <v>210</v>
      </c>
      <c r="E164" s="63">
        <f t="shared" si="3"/>
        <v>0.16419077404222049</v>
      </c>
      <c r="F164" s="356"/>
      <c r="G164" s="454"/>
      <c r="H164" s="129"/>
      <c r="I164" s="111"/>
      <c r="J164" s="111"/>
      <c r="K164" s="316"/>
      <c r="L164" s="129"/>
      <c r="M164" s="128"/>
      <c r="N164" s="357"/>
      <c r="O164" s="111"/>
      <c r="P164" s="129"/>
      <c r="Q164" s="111"/>
      <c r="R164" s="316"/>
      <c r="S164" s="316"/>
      <c r="T164" s="129"/>
      <c r="U164" s="111"/>
      <c r="V164" s="129"/>
      <c r="W164" s="111"/>
      <c r="X164" s="129"/>
      <c r="Y164" s="111"/>
      <c r="Z164" s="317"/>
      <c r="AA164" s="129"/>
      <c r="AB164" s="359">
        <v>102</v>
      </c>
      <c r="AC164" s="361">
        <v>116</v>
      </c>
      <c r="AD164" s="111"/>
      <c r="AE164" s="316"/>
      <c r="AF164" s="129"/>
      <c r="AG164" s="111"/>
      <c r="AH164" s="316"/>
      <c r="AI164" s="129"/>
      <c r="AJ164" s="111"/>
      <c r="AK164" s="316"/>
      <c r="AL164" s="316"/>
      <c r="AM164" s="129"/>
      <c r="AN164" s="111"/>
      <c r="AO164" s="129"/>
      <c r="AP164" s="33"/>
    </row>
    <row r="165" spans="1:42" s="29" customFormat="1" ht="13" x14ac:dyDescent="0.3">
      <c r="A165" s="10">
        <v>8304</v>
      </c>
      <c r="B165" s="11" t="s">
        <v>618</v>
      </c>
      <c r="C165" s="365">
        <v>1251</v>
      </c>
      <c r="D165" s="95">
        <v>366</v>
      </c>
      <c r="E165" s="63">
        <f t="shared" si="3"/>
        <v>0.29256594724220625</v>
      </c>
      <c r="F165" s="356"/>
      <c r="G165" s="454"/>
      <c r="H165" s="129"/>
      <c r="I165" s="111"/>
      <c r="J165" s="111"/>
      <c r="K165" s="316"/>
      <c r="L165" s="129"/>
      <c r="M165" s="128"/>
      <c r="N165" s="357"/>
      <c r="O165" s="111"/>
      <c r="P165" s="129"/>
      <c r="Q165" s="111"/>
      <c r="R165" s="316"/>
      <c r="S165" s="316"/>
      <c r="T165" s="129"/>
      <c r="U165" s="111"/>
      <c r="V165" s="129"/>
      <c r="W165" s="111"/>
      <c r="X165" s="129"/>
      <c r="Y165" s="111"/>
      <c r="Z165" s="317"/>
      <c r="AA165" s="129"/>
      <c r="AB165" s="359">
        <v>164</v>
      </c>
      <c r="AC165" s="361">
        <v>243</v>
      </c>
      <c r="AD165" s="111"/>
      <c r="AE165" s="316"/>
      <c r="AF165" s="129"/>
      <c r="AG165" s="111"/>
      <c r="AH165" s="316"/>
      <c r="AI165" s="129"/>
      <c r="AJ165" s="111"/>
      <c r="AK165" s="316"/>
      <c r="AL165" s="316"/>
      <c r="AM165" s="129"/>
      <c r="AN165" s="111"/>
      <c r="AO165" s="129"/>
      <c r="AP165" s="33"/>
    </row>
    <row r="166" spans="1:42" s="29" customFormat="1" ht="13" x14ac:dyDescent="0.3">
      <c r="A166" s="10">
        <v>8305</v>
      </c>
      <c r="B166" s="11" t="s">
        <v>619</v>
      </c>
      <c r="C166" s="365">
        <v>933</v>
      </c>
      <c r="D166" s="95">
        <v>268</v>
      </c>
      <c r="E166" s="63">
        <f t="shared" si="3"/>
        <v>0.28724544480171488</v>
      </c>
      <c r="F166" s="356"/>
      <c r="G166" s="454"/>
      <c r="H166" s="129"/>
      <c r="I166" s="111"/>
      <c r="J166" s="111"/>
      <c r="K166" s="316"/>
      <c r="L166" s="129"/>
      <c r="M166" s="128"/>
      <c r="N166" s="357"/>
      <c r="O166" s="111"/>
      <c r="P166" s="129"/>
      <c r="Q166" s="111"/>
      <c r="R166" s="316"/>
      <c r="S166" s="316"/>
      <c r="T166" s="129"/>
      <c r="U166" s="111"/>
      <c r="V166" s="129"/>
      <c r="W166" s="111"/>
      <c r="X166" s="129"/>
      <c r="Y166" s="111"/>
      <c r="Z166" s="317"/>
      <c r="AA166" s="129"/>
      <c r="AB166" s="359">
        <v>127</v>
      </c>
      <c r="AC166" s="361">
        <v>167</v>
      </c>
      <c r="AD166" s="111"/>
      <c r="AE166" s="316"/>
      <c r="AF166" s="129"/>
      <c r="AG166" s="111"/>
      <c r="AH166" s="316"/>
      <c r="AI166" s="129"/>
      <c r="AJ166" s="111"/>
      <c r="AK166" s="316"/>
      <c r="AL166" s="316"/>
      <c r="AM166" s="129"/>
      <c r="AN166" s="111"/>
      <c r="AO166" s="129"/>
      <c r="AP166" s="33"/>
    </row>
    <row r="167" spans="1:42" s="29" customFormat="1" ht="13" x14ac:dyDescent="0.3">
      <c r="A167" s="10">
        <v>8306</v>
      </c>
      <c r="B167" s="11" t="s">
        <v>620</v>
      </c>
      <c r="C167" s="365">
        <v>605</v>
      </c>
      <c r="D167" s="95">
        <v>141</v>
      </c>
      <c r="E167" s="63">
        <f t="shared" si="3"/>
        <v>0.23305785123966943</v>
      </c>
      <c r="F167" s="356"/>
      <c r="G167" s="454"/>
      <c r="H167" s="129"/>
      <c r="I167" s="111"/>
      <c r="J167" s="111"/>
      <c r="K167" s="316"/>
      <c r="L167" s="129"/>
      <c r="M167" s="128"/>
      <c r="N167" s="357"/>
      <c r="O167" s="111"/>
      <c r="P167" s="129"/>
      <c r="Q167" s="111"/>
      <c r="R167" s="316"/>
      <c r="S167" s="316"/>
      <c r="T167" s="129"/>
      <c r="U167" s="111"/>
      <c r="V167" s="129"/>
      <c r="W167" s="111"/>
      <c r="X167" s="129"/>
      <c r="Y167" s="111"/>
      <c r="Z167" s="317"/>
      <c r="AA167" s="129"/>
      <c r="AB167" s="359">
        <v>80</v>
      </c>
      <c r="AC167" s="361">
        <v>79</v>
      </c>
      <c r="AD167" s="111"/>
      <c r="AE167" s="316"/>
      <c r="AF167" s="129"/>
      <c r="AG167" s="111"/>
      <c r="AH167" s="316"/>
      <c r="AI167" s="129"/>
      <c r="AJ167" s="111"/>
      <c r="AK167" s="316"/>
      <c r="AL167" s="316"/>
      <c r="AM167" s="129"/>
      <c r="AN167" s="111"/>
      <c r="AO167" s="129"/>
      <c r="AP167" s="33"/>
    </row>
    <row r="168" spans="1:42" s="29" customFormat="1" ht="13" x14ac:dyDescent="0.3">
      <c r="A168" s="10">
        <v>8307</v>
      </c>
      <c r="B168" s="11" t="s">
        <v>621</v>
      </c>
      <c r="C168" s="365">
        <v>1271</v>
      </c>
      <c r="D168" s="95">
        <v>319</v>
      </c>
      <c r="E168" s="63">
        <f t="shared" si="3"/>
        <v>0.25098347757671124</v>
      </c>
      <c r="F168" s="356"/>
      <c r="G168" s="454"/>
      <c r="H168" s="129"/>
      <c r="I168" s="111"/>
      <c r="J168" s="111"/>
      <c r="K168" s="316"/>
      <c r="L168" s="129"/>
      <c r="M168" s="128"/>
      <c r="N168" s="357"/>
      <c r="O168" s="111"/>
      <c r="P168" s="129"/>
      <c r="Q168" s="111"/>
      <c r="R168" s="316"/>
      <c r="S168" s="316"/>
      <c r="T168" s="129"/>
      <c r="U168" s="111"/>
      <c r="V168" s="129"/>
      <c r="W168" s="111"/>
      <c r="X168" s="129"/>
      <c r="Y168" s="111"/>
      <c r="Z168" s="317"/>
      <c r="AA168" s="129"/>
      <c r="AB168" s="359">
        <v>160</v>
      </c>
      <c r="AC168" s="361">
        <v>188</v>
      </c>
      <c r="AD168" s="111"/>
      <c r="AE168" s="316"/>
      <c r="AF168" s="129"/>
      <c r="AG168" s="111"/>
      <c r="AH168" s="316"/>
      <c r="AI168" s="129"/>
      <c r="AJ168" s="111"/>
      <c r="AK168" s="316"/>
      <c r="AL168" s="316"/>
      <c r="AM168" s="129"/>
      <c r="AN168" s="111"/>
      <c r="AO168" s="129"/>
      <c r="AP168" s="33"/>
    </row>
    <row r="169" spans="1:42" s="29" customFormat="1" ht="13" x14ac:dyDescent="0.3">
      <c r="A169" s="10">
        <v>8308</v>
      </c>
      <c r="B169" s="11" t="s">
        <v>622</v>
      </c>
      <c r="C169" s="365">
        <v>477</v>
      </c>
      <c r="D169" s="95">
        <v>127</v>
      </c>
      <c r="E169" s="63">
        <f t="shared" si="3"/>
        <v>0.2662473794549266</v>
      </c>
      <c r="F169" s="356"/>
      <c r="G169" s="454"/>
      <c r="H169" s="129"/>
      <c r="I169" s="111"/>
      <c r="J169" s="111"/>
      <c r="K169" s="316"/>
      <c r="L169" s="129"/>
      <c r="M169" s="128"/>
      <c r="N169" s="357"/>
      <c r="O169" s="111"/>
      <c r="P169" s="129"/>
      <c r="Q169" s="111"/>
      <c r="R169" s="316"/>
      <c r="S169" s="316"/>
      <c r="T169" s="129"/>
      <c r="U169" s="111"/>
      <c r="V169" s="129"/>
      <c r="W169" s="111"/>
      <c r="X169" s="129"/>
      <c r="Y169" s="111"/>
      <c r="Z169" s="317"/>
      <c r="AA169" s="129"/>
      <c r="AB169" s="359">
        <v>70</v>
      </c>
      <c r="AC169" s="361">
        <v>76</v>
      </c>
      <c r="AD169" s="111"/>
      <c r="AE169" s="316"/>
      <c r="AF169" s="129"/>
      <c r="AG169" s="111"/>
      <c r="AH169" s="316"/>
      <c r="AI169" s="129"/>
      <c r="AJ169" s="111"/>
      <c r="AK169" s="316"/>
      <c r="AL169" s="316"/>
      <c r="AM169" s="129"/>
      <c r="AN169" s="111"/>
      <c r="AO169" s="129"/>
      <c r="AP169" s="33"/>
    </row>
    <row r="170" spans="1:42" s="29" customFormat="1" ht="13" x14ac:dyDescent="0.3">
      <c r="A170" s="10">
        <v>8701</v>
      </c>
      <c r="B170" s="11" t="s">
        <v>632</v>
      </c>
      <c r="C170" s="365">
        <v>807</v>
      </c>
      <c r="D170" s="95">
        <v>73</v>
      </c>
      <c r="E170" s="63">
        <f t="shared" si="3"/>
        <v>9.0458488228004952E-2</v>
      </c>
      <c r="F170" s="356"/>
      <c r="G170" s="454"/>
      <c r="H170" s="129"/>
      <c r="I170" s="111"/>
      <c r="J170" s="111"/>
      <c r="K170" s="316"/>
      <c r="L170" s="129"/>
      <c r="M170" s="128"/>
      <c r="N170" s="357"/>
      <c r="O170" s="111"/>
      <c r="P170" s="129"/>
      <c r="Q170" s="111"/>
      <c r="R170" s="316"/>
      <c r="S170" s="316"/>
      <c r="T170" s="129"/>
      <c r="U170" s="111"/>
      <c r="V170" s="129"/>
      <c r="W170" s="111"/>
      <c r="X170" s="129"/>
      <c r="Y170" s="111"/>
      <c r="Z170" s="317"/>
      <c r="AA170" s="129"/>
      <c r="AB170" s="111"/>
      <c r="AC170" s="129"/>
      <c r="AD170" s="359">
        <v>29</v>
      </c>
      <c r="AE170" s="365">
        <v>47</v>
      </c>
      <c r="AF170" s="361">
        <v>34</v>
      </c>
      <c r="AG170" s="111"/>
      <c r="AH170" s="316"/>
      <c r="AI170" s="129"/>
      <c r="AJ170" s="111"/>
      <c r="AK170" s="316"/>
      <c r="AL170" s="316"/>
      <c r="AM170" s="129"/>
      <c r="AN170" s="111"/>
      <c r="AO170" s="129"/>
      <c r="AP170" s="33"/>
    </row>
    <row r="171" spans="1:42" s="29" customFormat="1" ht="13" x14ac:dyDescent="0.3">
      <c r="A171" s="10">
        <v>8702</v>
      </c>
      <c r="B171" s="11" t="s">
        <v>633</v>
      </c>
      <c r="C171" s="365">
        <v>687</v>
      </c>
      <c r="D171" s="95">
        <v>161</v>
      </c>
      <c r="E171" s="63">
        <f t="shared" si="3"/>
        <v>0.23435225618631733</v>
      </c>
      <c r="F171" s="356"/>
      <c r="G171" s="454"/>
      <c r="H171" s="129"/>
      <c r="I171" s="111"/>
      <c r="J171" s="111"/>
      <c r="K171" s="316"/>
      <c r="L171" s="129"/>
      <c r="M171" s="128"/>
      <c r="N171" s="357"/>
      <c r="O171" s="111"/>
      <c r="P171" s="129"/>
      <c r="Q171" s="111"/>
      <c r="R171" s="316"/>
      <c r="S171" s="316"/>
      <c r="T171" s="129"/>
      <c r="U171" s="111"/>
      <c r="V171" s="129"/>
      <c r="W171" s="111"/>
      <c r="X171" s="129"/>
      <c r="Y171" s="111"/>
      <c r="Z171" s="317"/>
      <c r="AA171" s="129"/>
      <c r="AB171" s="111"/>
      <c r="AC171" s="129"/>
      <c r="AD171" s="359">
        <v>68</v>
      </c>
      <c r="AE171" s="365">
        <v>96</v>
      </c>
      <c r="AF171" s="361">
        <v>75</v>
      </c>
      <c r="AG171" s="111"/>
      <c r="AH171" s="316"/>
      <c r="AI171" s="129"/>
      <c r="AJ171" s="111"/>
      <c r="AK171" s="316"/>
      <c r="AL171" s="316"/>
      <c r="AM171" s="129"/>
      <c r="AN171" s="111"/>
      <c r="AO171" s="129"/>
      <c r="AP171" s="33"/>
    </row>
    <row r="172" spans="1:42" s="29" customFormat="1" ht="13" x14ac:dyDescent="0.3">
      <c r="A172" s="10">
        <v>8703</v>
      </c>
      <c r="B172" s="11" t="s">
        <v>634</v>
      </c>
      <c r="C172" s="365">
        <v>1278</v>
      </c>
      <c r="D172" s="95">
        <v>288</v>
      </c>
      <c r="E172" s="63">
        <f t="shared" si="3"/>
        <v>0.22535211267605634</v>
      </c>
      <c r="F172" s="356"/>
      <c r="G172" s="454"/>
      <c r="H172" s="129"/>
      <c r="I172" s="111"/>
      <c r="J172" s="111"/>
      <c r="K172" s="316"/>
      <c r="L172" s="129"/>
      <c r="M172" s="128"/>
      <c r="N172" s="357"/>
      <c r="O172" s="111"/>
      <c r="P172" s="129"/>
      <c r="Q172" s="111"/>
      <c r="R172" s="316"/>
      <c r="S172" s="316"/>
      <c r="T172" s="129"/>
      <c r="U172" s="111"/>
      <c r="V172" s="129"/>
      <c r="W172" s="111"/>
      <c r="X172" s="129"/>
      <c r="Y172" s="111"/>
      <c r="Z172" s="317"/>
      <c r="AA172" s="129"/>
      <c r="AB172" s="111"/>
      <c r="AC172" s="129"/>
      <c r="AD172" s="359">
        <v>133</v>
      </c>
      <c r="AE172" s="365">
        <v>156</v>
      </c>
      <c r="AF172" s="361">
        <v>146</v>
      </c>
      <c r="AG172" s="111"/>
      <c r="AH172" s="316"/>
      <c r="AI172" s="129"/>
      <c r="AJ172" s="111"/>
      <c r="AK172" s="316"/>
      <c r="AL172" s="316"/>
      <c r="AM172" s="129"/>
      <c r="AN172" s="111"/>
      <c r="AO172" s="129"/>
      <c r="AP172" s="33"/>
    </row>
    <row r="173" spans="1:42" s="29" customFormat="1" ht="13" x14ac:dyDescent="0.3">
      <c r="A173" s="10">
        <v>8704</v>
      </c>
      <c r="B173" s="11" t="s">
        <v>635</v>
      </c>
      <c r="C173" s="365">
        <v>842</v>
      </c>
      <c r="D173" s="95">
        <v>180</v>
      </c>
      <c r="E173" s="63">
        <f t="shared" si="3"/>
        <v>0.21377672209026127</v>
      </c>
      <c r="F173" s="356"/>
      <c r="G173" s="454"/>
      <c r="H173" s="129"/>
      <c r="I173" s="111"/>
      <c r="J173" s="111"/>
      <c r="K173" s="316"/>
      <c r="L173" s="129"/>
      <c r="M173" s="128"/>
      <c r="N173" s="357"/>
      <c r="O173" s="111"/>
      <c r="P173" s="129"/>
      <c r="Q173" s="111"/>
      <c r="R173" s="316"/>
      <c r="S173" s="316"/>
      <c r="T173" s="129"/>
      <c r="U173" s="111"/>
      <c r="V173" s="129"/>
      <c r="W173" s="111"/>
      <c r="X173" s="129"/>
      <c r="Y173" s="111"/>
      <c r="Z173" s="317"/>
      <c r="AA173" s="129"/>
      <c r="AB173" s="111"/>
      <c r="AC173" s="129"/>
      <c r="AD173" s="359">
        <v>83</v>
      </c>
      <c r="AE173" s="365">
        <v>101</v>
      </c>
      <c r="AF173" s="361">
        <v>90</v>
      </c>
      <c r="AG173" s="111"/>
      <c r="AH173" s="316"/>
      <c r="AI173" s="129"/>
      <c r="AJ173" s="111"/>
      <c r="AK173" s="316"/>
      <c r="AL173" s="316"/>
      <c r="AM173" s="129"/>
      <c r="AN173" s="111"/>
      <c r="AO173" s="129"/>
      <c r="AP173" s="33"/>
    </row>
    <row r="174" spans="1:42" s="29" customFormat="1" ht="13" x14ac:dyDescent="0.3">
      <c r="A174" s="10">
        <v>8705</v>
      </c>
      <c r="B174" s="11" t="s">
        <v>636</v>
      </c>
      <c r="C174" s="365">
        <v>556</v>
      </c>
      <c r="D174" s="95">
        <v>123</v>
      </c>
      <c r="E174" s="63">
        <f t="shared" si="3"/>
        <v>0.22122302158273383</v>
      </c>
      <c r="F174" s="356"/>
      <c r="G174" s="454"/>
      <c r="H174" s="129"/>
      <c r="I174" s="111"/>
      <c r="J174" s="111"/>
      <c r="K174" s="316"/>
      <c r="L174" s="129"/>
      <c r="M174" s="128"/>
      <c r="N174" s="357"/>
      <c r="O174" s="111"/>
      <c r="P174" s="129"/>
      <c r="Q174" s="111"/>
      <c r="R174" s="316"/>
      <c r="S174" s="316"/>
      <c r="T174" s="129"/>
      <c r="U174" s="111"/>
      <c r="V174" s="129"/>
      <c r="W174" s="111"/>
      <c r="X174" s="129"/>
      <c r="Y174" s="111"/>
      <c r="Z174" s="317"/>
      <c r="AA174" s="129"/>
      <c r="AB174" s="111"/>
      <c r="AC174" s="129"/>
      <c r="AD174" s="359">
        <v>38</v>
      </c>
      <c r="AE174" s="365">
        <v>85</v>
      </c>
      <c r="AF174" s="361">
        <v>44</v>
      </c>
      <c r="AG174" s="111"/>
      <c r="AH174" s="316"/>
      <c r="AI174" s="129"/>
      <c r="AJ174" s="111"/>
      <c r="AK174" s="316"/>
      <c r="AL174" s="316"/>
      <c r="AM174" s="129"/>
      <c r="AN174" s="111"/>
      <c r="AO174" s="129"/>
      <c r="AP174" s="33"/>
    </row>
    <row r="175" spans="1:42" s="29" customFormat="1" ht="13" x14ac:dyDescent="0.3">
      <c r="A175" s="10">
        <v>8706</v>
      </c>
      <c r="B175" s="11" t="s">
        <v>637</v>
      </c>
      <c r="C175" s="365">
        <v>673</v>
      </c>
      <c r="D175" s="95">
        <v>262</v>
      </c>
      <c r="E175" s="63">
        <f t="shared" si="3"/>
        <v>0.38930163447251115</v>
      </c>
      <c r="F175" s="356"/>
      <c r="G175" s="454"/>
      <c r="H175" s="129"/>
      <c r="I175" s="111"/>
      <c r="J175" s="111"/>
      <c r="K175" s="316"/>
      <c r="L175" s="129"/>
      <c r="M175" s="128"/>
      <c r="N175" s="357"/>
      <c r="O175" s="111"/>
      <c r="P175" s="129"/>
      <c r="Q175" s="111"/>
      <c r="R175" s="316"/>
      <c r="S175" s="316"/>
      <c r="T175" s="129"/>
      <c r="U175" s="111"/>
      <c r="V175" s="129"/>
      <c r="W175" s="111"/>
      <c r="X175" s="129"/>
      <c r="Y175" s="111"/>
      <c r="Z175" s="317"/>
      <c r="AA175" s="129"/>
      <c r="AB175" s="111"/>
      <c r="AC175" s="129"/>
      <c r="AD175" s="359">
        <v>113</v>
      </c>
      <c r="AE175" s="365">
        <v>123</v>
      </c>
      <c r="AF175" s="361">
        <v>138</v>
      </c>
      <c r="AG175" s="111"/>
      <c r="AH175" s="316"/>
      <c r="AI175" s="129"/>
      <c r="AJ175" s="111"/>
      <c r="AK175" s="316"/>
      <c r="AL175" s="316"/>
      <c r="AM175" s="129"/>
      <c r="AN175" s="111"/>
      <c r="AO175" s="129"/>
      <c r="AP175" s="33"/>
    </row>
    <row r="176" spans="1:42" s="29" customFormat="1" ht="13" x14ac:dyDescent="0.3">
      <c r="A176" s="10">
        <v>8707</v>
      </c>
      <c r="B176" s="11" t="s">
        <v>638</v>
      </c>
      <c r="C176" s="365">
        <v>1187</v>
      </c>
      <c r="D176" s="95">
        <v>362</v>
      </c>
      <c r="E176" s="63">
        <f t="shared" si="3"/>
        <v>0.30497051390058971</v>
      </c>
      <c r="F176" s="356"/>
      <c r="G176" s="454"/>
      <c r="H176" s="129"/>
      <c r="I176" s="111"/>
      <c r="J176" s="111"/>
      <c r="K176" s="316"/>
      <c r="L176" s="129"/>
      <c r="M176" s="128"/>
      <c r="N176" s="357"/>
      <c r="O176" s="111"/>
      <c r="P176" s="129"/>
      <c r="Q176" s="111"/>
      <c r="R176" s="316"/>
      <c r="S176" s="316"/>
      <c r="T176" s="129"/>
      <c r="U176" s="111"/>
      <c r="V176" s="129"/>
      <c r="W176" s="111"/>
      <c r="X176" s="129"/>
      <c r="Y176" s="111"/>
      <c r="Z176" s="317"/>
      <c r="AA176" s="129"/>
      <c r="AB176" s="111"/>
      <c r="AC176" s="129"/>
      <c r="AD176" s="359">
        <v>177</v>
      </c>
      <c r="AE176" s="365">
        <v>176</v>
      </c>
      <c r="AF176" s="361">
        <v>205</v>
      </c>
      <c r="AG176" s="111"/>
      <c r="AH176" s="316"/>
      <c r="AI176" s="129"/>
      <c r="AJ176" s="111"/>
      <c r="AK176" s="316"/>
      <c r="AL176" s="316"/>
      <c r="AM176" s="129"/>
      <c r="AN176" s="111"/>
      <c r="AO176" s="129"/>
      <c r="AP176" s="33"/>
    </row>
    <row r="177" spans="1:42" s="29" customFormat="1" ht="13" x14ac:dyDescent="0.3">
      <c r="A177" s="10">
        <v>8708</v>
      </c>
      <c r="B177" s="11" t="s">
        <v>639</v>
      </c>
      <c r="C177" s="365">
        <v>1074</v>
      </c>
      <c r="D177" s="95">
        <v>358</v>
      </c>
      <c r="E177" s="63">
        <f t="shared" si="3"/>
        <v>0.33333333333333331</v>
      </c>
      <c r="F177" s="356"/>
      <c r="G177" s="454"/>
      <c r="H177" s="129"/>
      <c r="I177" s="111"/>
      <c r="J177" s="111"/>
      <c r="K177" s="316"/>
      <c r="L177" s="129"/>
      <c r="M177" s="128"/>
      <c r="N177" s="357"/>
      <c r="O177" s="111"/>
      <c r="P177" s="129"/>
      <c r="Q177" s="111"/>
      <c r="R177" s="316"/>
      <c r="S177" s="316"/>
      <c r="T177" s="129"/>
      <c r="U177" s="111"/>
      <c r="V177" s="129"/>
      <c r="W177" s="111"/>
      <c r="X177" s="129"/>
      <c r="Y177" s="111"/>
      <c r="Z177" s="317"/>
      <c r="AA177" s="129"/>
      <c r="AB177" s="111"/>
      <c r="AC177" s="129"/>
      <c r="AD177" s="359">
        <v>189</v>
      </c>
      <c r="AE177" s="365">
        <v>154</v>
      </c>
      <c r="AF177" s="361">
        <v>224</v>
      </c>
      <c r="AG177" s="111"/>
      <c r="AH177" s="316"/>
      <c r="AI177" s="129"/>
      <c r="AJ177" s="111"/>
      <c r="AK177" s="316"/>
      <c r="AL177" s="316"/>
      <c r="AM177" s="129"/>
      <c r="AN177" s="111"/>
      <c r="AO177" s="129"/>
      <c r="AP177" s="33"/>
    </row>
    <row r="178" spans="1:42" s="29" customFormat="1" ht="13" x14ac:dyDescent="0.3">
      <c r="A178" s="10">
        <v>8709</v>
      </c>
      <c r="B178" s="11" t="s">
        <v>640</v>
      </c>
      <c r="C178" s="365">
        <v>494</v>
      </c>
      <c r="D178" s="95">
        <v>80</v>
      </c>
      <c r="E178" s="63">
        <f t="shared" si="3"/>
        <v>0.16194331983805668</v>
      </c>
      <c r="F178" s="356"/>
      <c r="G178" s="454"/>
      <c r="H178" s="129"/>
      <c r="I178" s="111"/>
      <c r="J178" s="111"/>
      <c r="K178" s="316"/>
      <c r="L178" s="129"/>
      <c r="M178" s="128"/>
      <c r="N178" s="357"/>
      <c r="O178" s="111"/>
      <c r="P178" s="129"/>
      <c r="Q178" s="111"/>
      <c r="R178" s="316"/>
      <c r="S178" s="316"/>
      <c r="T178" s="129"/>
      <c r="U178" s="111"/>
      <c r="V178" s="129"/>
      <c r="W178" s="111"/>
      <c r="X178" s="129"/>
      <c r="Y178" s="111"/>
      <c r="Z178" s="317"/>
      <c r="AA178" s="129"/>
      <c r="AB178" s="111"/>
      <c r="AC178" s="129"/>
      <c r="AD178" s="359">
        <v>38</v>
      </c>
      <c r="AE178" s="365">
        <v>32</v>
      </c>
      <c r="AF178" s="361">
        <v>52</v>
      </c>
      <c r="AG178" s="111"/>
      <c r="AH178" s="316"/>
      <c r="AI178" s="129"/>
      <c r="AJ178" s="111"/>
      <c r="AK178" s="316"/>
      <c r="AL178" s="316"/>
      <c r="AM178" s="129"/>
      <c r="AN178" s="111"/>
      <c r="AO178" s="129"/>
      <c r="AP178" s="33"/>
    </row>
    <row r="179" spans="1:42" s="29" customFormat="1" ht="13" x14ac:dyDescent="0.3">
      <c r="A179" s="10">
        <v>8710</v>
      </c>
      <c r="B179" s="11" t="s">
        <v>641</v>
      </c>
      <c r="C179" s="365">
        <v>951</v>
      </c>
      <c r="D179" s="95">
        <v>191</v>
      </c>
      <c r="E179" s="63">
        <f t="shared" si="3"/>
        <v>0.20084121976866456</v>
      </c>
      <c r="F179" s="356"/>
      <c r="G179" s="454"/>
      <c r="H179" s="129"/>
      <c r="I179" s="111"/>
      <c r="J179" s="111"/>
      <c r="K179" s="316"/>
      <c r="L179" s="129"/>
      <c r="M179" s="128"/>
      <c r="N179" s="357"/>
      <c r="O179" s="111"/>
      <c r="P179" s="129"/>
      <c r="Q179" s="111"/>
      <c r="R179" s="316"/>
      <c r="S179" s="316"/>
      <c r="T179" s="129"/>
      <c r="U179" s="111"/>
      <c r="V179" s="129"/>
      <c r="W179" s="111"/>
      <c r="X179" s="129"/>
      <c r="Y179" s="111"/>
      <c r="Z179" s="317"/>
      <c r="AA179" s="129"/>
      <c r="AB179" s="111"/>
      <c r="AC179" s="129"/>
      <c r="AD179" s="359">
        <v>81</v>
      </c>
      <c r="AE179" s="365">
        <v>109</v>
      </c>
      <c r="AF179" s="361">
        <v>77</v>
      </c>
      <c r="AG179" s="111"/>
      <c r="AH179" s="316"/>
      <c r="AI179" s="129"/>
      <c r="AJ179" s="111"/>
      <c r="AK179" s="316"/>
      <c r="AL179" s="316"/>
      <c r="AM179" s="129"/>
      <c r="AN179" s="111"/>
      <c r="AO179" s="129"/>
      <c r="AP179" s="33"/>
    </row>
    <row r="180" spans="1:42" s="29" customFormat="1" ht="13" x14ac:dyDescent="0.3">
      <c r="A180" s="10">
        <v>8711</v>
      </c>
      <c r="B180" s="11" t="s">
        <v>642</v>
      </c>
      <c r="C180" s="365">
        <v>869</v>
      </c>
      <c r="D180" s="95">
        <v>84</v>
      </c>
      <c r="E180" s="63">
        <f t="shared" si="3"/>
        <v>9.6662830840046024E-2</v>
      </c>
      <c r="F180" s="356"/>
      <c r="G180" s="454"/>
      <c r="H180" s="129"/>
      <c r="I180" s="111"/>
      <c r="J180" s="111"/>
      <c r="K180" s="316"/>
      <c r="L180" s="129"/>
      <c r="M180" s="128"/>
      <c r="N180" s="357"/>
      <c r="O180" s="111"/>
      <c r="P180" s="129"/>
      <c r="Q180" s="111"/>
      <c r="R180" s="316"/>
      <c r="S180" s="316"/>
      <c r="T180" s="129"/>
      <c r="U180" s="111"/>
      <c r="V180" s="129"/>
      <c r="W180" s="111"/>
      <c r="X180" s="129"/>
      <c r="Y180" s="111"/>
      <c r="Z180" s="317"/>
      <c r="AA180" s="129"/>
      <c r="AB180" s="111"/>
      <c r="AC180" s="129"/>
      <c r="AD180" s="359">
        <v>34</v>
      </c>
      <c r="AE180" s="365">
        <v>45</v>
      </c>
      <c r="AF180" s="361">
        <v>34</v>
      </c>
      <c r="AG180" s="111"/>
      <c r="AH180" s="316"/>
      <c r="AI180" s="129"/>
      <c r="AJ180" s="111"/>
      <c r="AK180" s="316"/>
      <c r="AL180" s="316"/>
      <c r="AM180" s="129"/>
      <c r="AN180" s="111"/>
      <c r="AO180" s="129"/>
      <c r="AP180" s="33"/>
    </row>
    <row r="181" spans="1:42" s="29" customFormat="1" ht="13" x14ac:dyDescent="0.3">
      <c r="A181" s="10">
        <v>8712</v>
      </c>
      <c r="B181" s="11" t="s">
        <v>643</v>
      </c>
      <c r="C181" s="365">
        <v>300</v>
      </c>
      <c r="D181" s="95">
        <v>50</v>
      </c>
      <c r="E181" s="63">
        <f t="shared" si="3"/>
        <v>0.16666666666666666</v>
      </c>
      <c r="F181" s="356"/>
      <c r="G181" s="454"/>
      <c r="H181" s="129"/>
      <c r="I181" s="111"/>
      <c r="J181" s="111"/>
      <c r="K181" s="316"/>
      <c r="L181" s="129"/>
      <c r="M181" s="128"/>
      <c r="N181" s="357"/>
      <c r="O181" s="111"/>
      <c r="P181" s="129"/>
      <c r="Q181" s="111"/>
      <c r="R181" s="316"/>
      <c r="S181" s="316"/>
      <c r="T181" s="129"/>
      <c r="U181" s="111"/>
      <c r="V181" s="129"/>
      <c r="W181" s="111"/>
      <c r="X181" s="129"/>
      <c r="Y181" s="111"/>
      <c r="Z181" s="317"/>
      <c r="AA181" s="129"/>
      <c r="AB181" s="111"/>
      <c r="AC181" s="129"/>
      <c r="AD181" s="359">
        <v>14</v>
      </c>
      <c r="AE181" s="365">
        <v>33</v>
      </c>
      <c r="AF181" s="361">
        <v>30</v>
      </c>
      <c r="AG181" s="111"/>
      <c r="AH181" s="316"/>
      <c r="AI181" s="129"/>
      <c r="AJ181" s="111"/>
      <c r="AK181" s="316"/>
      <c r="AL181" s="316"/>
      <c r="AM181" s="129"/>
      <c r="AN181" s="111"/>
      <c r="AO181" s="129"/>
      <c r="AP181" s="33"/>
    </row>
    <row r="182" spans="1:42" s="29" customFormat="1" ht="13" x14ac:dyDescent="0.3">
      <c r="A182" s="10">
        <v>8713</v>
      </c>
      <c r="B182" s="11" t="s">
        <v>644</v>
      </c>
      <c r="C182" s="365">
        <v>1167</v>
      </c>
      <c r="D182" s="95">
        <v>250</v>
      </c>
      <c r="E182" s="63">
        <f t="shared" si="3"/>
        <v>0.21422450728363324</v>
      </c>
      <c r="F182" s="356"/>
      <c r="G182" s="454"/>
      <c r="H182" s="129"/>
      <c r="I182" s="111"/>
      <c r="J182" s="111"/>
      <c r="K182" s="316"/>
      <c r="L182" s="129"/>
      <c r="M182" s="128"/>
      <c r="N182" s="357"/>
      <c r="O182" s="111"/>
      <c r="P182" s="129"/>
      <c r="Q182" s="111"/>
      <c r="R182" s="316"/>
      <c r="S182" s="316"/>
      <c r="T182" s="129"/>
      <c r="U182" s="111"/>
      <c r="V182" s="129"/>
      <c r="W182" s="111"/>
      <c r="X182" s="129"/>
      <c r="Y182" s="111"/>
      <c r="Z182" s="317"/>
      <c r="AA182" s="129"/>
      <c r="AB182" s="111"/>
      <c r="AC182" s="129"/>
      <c r="AD182" s="359">
        <v>125</v>
      </c>
      <c r="AE182" s="365">
        <v>118</v>
      </c>
      <c r="AF182" s="361">
        <v>130</v>
      </c>
      <c r="AG182" s="111"/>
      <c r="AH182" s="316"/>
      <c r="AI182" s="129"/>
      <c r="AJ182" s="111"/>
      <c r="AK182" s="316"/>
      <c r="AL182" s="316"/>
      <c r="AM182" s="129"/>
      <c r="AN182" s="111"/>
      <c r="AO182" s="129"/>
      <c r="AP182" s="33"/>
    </row>
    <row r="183" spans="1:42" s="29" customFormat="1" ht="13" x14ac:dyDescent="0.3">
      <c r="A183" s="10">
        <v>8714</v>
      </c>
      <c r="B183" s="11" t="s">
        <v>645</v>
      </c>
      <c r="C183" s="365">
        <v>1116</v>
      </c>
      <c r="D183" s="95">
        <v>329</v>
      </c>
      <c r="E183" s="63">
        <f t="shared" si="3"/>
        <v>0.29480286738351252</v>
      </c>
      <c r="F183" s="356"/>
      <c r="G183" s="454"/>
      <c r="H183" s="129"/>
      <c r="I183" s="111"/>
      <c r="J183" s="111"/>
      <c r="K183" s="316"/>
      <c r="L183" s="129"/>
      <c r="M183" s="128"/>
      <c r="N183" s="357"/>
      <c r="O183" s="111"/>
      <c r="P183" s="129"/>
      <c r="Q183" s="111"/>
      <c r="R183" s="316"/>
      <c r="S183" s="316"/>
      <c r="T183" s="129"/>
      <c r="U183" s="111"/>
      <c r="V183" s="129"/>
      <c r="W183" s="111"/>
      <c r="X183" s="129"/>
      <c r="Y183" s="111"/>
      <c r="Z183" s="317"/>
      <c r="AA183" s="129"/>
      <c r="AB183" s="111"/>
      <c r="AC183" s="129"/>
      <c r="AD183" s="359">
        <v>181</v>
      </c>
      <c r="AE183" s="365">
        <v>139</v>
      </c>
      <c r="AF183" s="361">
        <v>181</v>
      </c>
      <c r="AG183" s="111"/>
      <c r="AH183" s="316"/>
      <c r="AI183" s="129"/>
      <c r="AJ183" s="111"/>
      <c r="AK183" s="316"/>
      <c r="AL183" s="316"/>
      <c r="AM183" s="129"/>
      <c r="AN183" s="111"/>
      <c r="AO183" s="129"/>
      <c r="AP183" s="33"/>
    </row>
    <row r="184" spans="1:42" s="29" customFormat="1" ht="13" x14ac:dyDescent="0.3">
      <c r="A184" s="10">
        <v>8715</v>
      </c>
      <c r="B184" s="11" t="s">
        <v>646</v>
      </c>
      <c r="C184" s="365">
        <v>1086</v>
      </c>
      <c r="D184" s="95">
        <v>185</v>
      </c>
      <c r="E184" s="63">
        <f t="shared" si="3"/>
        <v>0.1703499079189687</v>
      </c>
      <c r="F184" s="356"/>
      <c r="G184" s="454"/>
      <c r="H184" s="129"/>
      <c r="I184" s="111"/>
      <c r="J184" s="111"/>
      <c r="K184" s="316"/>
      <c r="L184" s="129"/>
      <c r="M184" s="128"/>
      <c r="N184" s="357"/>
      <c r="O184" s="111"/>
      <c r="P184" s="129"/>
      <c r="Q184" s="111"/>
      <c r="R184" s="316"/>
      <c r="S184" s="316"/>
      <c r="T184" s="129"/>
      <c r="U184" s="111"/>
      <c r="V184" s="129"/>
      <c r="W184" s="111"/>
      <c r="X184" s="129"/>
      <c r="Y184" s="111"/>
      <c r="Z184" s="317"/>
      <c r="AA184" s="129"/>
      <c r="AB184" s="111"/>
      <c r="AC184" s="129"/>
      <c r="AD184" s="359">
        <v>88</v>
      </c>
      <c r="AE184" s="365">
        <v>90</v>
      </c>
      <c r="AF184" s="361">
        <v>82</v>
      </c>
      <c r="AG184" s="111"/>
      <c r="AH184" s="316"/>
      <c r="AI184" s="129"/>
      <c r="AJ184" s="111"/>
      <c r="AK184" s="316"/>
      <c r="AL184" s="316"/>
      <c r="AM184" s="129"/>
      <c r="AN184" s="111"/>
      <c r="AO184" s="129"/>
      <c r="AP184" s="33"/>
    </row>
    <row r="185" spans="1:42" s="29" customFormat="1" ht="13" x14ac:dyDescent="0.3">
      <c r="A185" s="10">
        <v>8716</v>
      </c>
      <c r="B185" s="11" t="s">
        <v>647</v>
      </c>
      <c r="C185" s="365">
        <v>876</v>
      </c>
      <c r="D185" s="95">
        <v>178</v>
      </c>
      <c r="E185" s="63">
        <f t="shared" si="3"/>
        <v>0.20319634703196346</v>
      </c>
      <c r="F185" s="356"/>
      <c r="G185" s="454"/>
      <c r="H185" s="129"/>
      <c r="I185" s="111"/>
      <c r="J185" s="111"/>
      <c r="K185" s="316"/>
      <c r="L185" s="129"/>
      <c r="M185" s="128"/>
      <c r="N185" s="357"/>
      <c r="O185" s="111"/>
      <c r="P185" s="129"/>
      <c r="Q185" s="111"/>
      <c r="R185" s="316"/>
      <c r="S185" s="316"/>
      <c r="T185" s="129"/>
      <c r="U185" s="111"/>
      <c r="V185" s="129"/>
      <c r="W185" s="111"/>
      <c r="X185" s="129"/>
      <c r="Y185" s="111"/>
      <c r="Z185" s="317"/>
      <c r="AA185" s="129"/>
      <c r="AB185" s="111"/>
      <c r="AC185" s="129"/>
      <c r="AD185" s="359">
        <v>75</v>
      </c>
      <c r="AE185" s="365">
        <v>96</v>
      </c>
      <c r="AF185" s="361">
        <v>84</v>
      </c>
      <c r="AG185" s="111"/>
      <c r="AH185" s="316"/>
      <c r="AI185" s="129"/>
      <c r="AJ185" s="111"/>
      <c r="AK185" s="316"/>
      <c r="AL185" s="316"/>
      <c r="AM185" s="129"/>
      <c r="AN185" s="111"/>
      <c r="AO185" s="129"/>
      <c r="AP185" s="33"/>
    </row>
    <row r="186" spans="1:42" s="29" customFormat="1" ht="13" x14ac:dyDescent="0.3">
      <c r="A186" s="10">
        <v>8717</v>
      </c>
      <c r="B186" s="11" t="s">
        <v>648</v>
      </c>
      <c r="C186" s="365">
        <v>1303</v>
      </c>
      <c r="D186" s="95">
        <v>177</v>
      </c>
      <c r="E186" s="63">
        <f t="shared" si="3"/>
        <v>0.13584036838066002</v>
      </c>
      <c r="F186" s="356"/>
      <c r="G186" s="454"/>
      <c r="H186" s="129"/>
      <c r="I186" s="111"/>
      <c r="J186" s="111"/>
      <c r="K186" s="316"/>
      <c r="L186" s="129"/>
      <c r="M186" s="128"/>
      <c r="N186" s="357"/>
      <c r="O186" s="111"/>
      <c r="P186" s="129"/>
      <c r="Q186" s="111"/>
      <c r="R186" s="316"/>
      <c r="S186" s="316"/>
      <c r="T186" s="129"/>
      <c r="U186" s="111"/>
      <c r="V186" s="129"/>
      <c r="W186" s="111"/>
      <c r="X186" s="129"/>
      <c r="Y186" s="111"/>
      <c r="Z186" s="317"/>
      <c r="AA186" s="129"/>
      <c r="AB186" s="111"/>
      <c r="AC186" s="129"/>
      <c r="AD186" s="359">
        <v>80</v>
      </c>
      <c r="AE186" s="365">
        <v>96</v>
      </c>
      <c r="AF186" s="361">
        <v>83</v>
      </c>
      <c r="AG186" s="111"/>
      <c r="AH186" s="316"/>
      <c r="AI186" s="129"/>
      <c r="AJ186" s="111"/>
      <c r="AK186" s="316"/>
      <c r="AL186" s="316"/>
      <c r="AM186" s="129"/>
      <c r="AN186" s="111"/>
      <c r="AO186" s="129"/>
      <c r="AP186" s="33"/>
    </row>
    <row r="187" spans="1:42" s="29" customFormat="1" ht="13" x14ac:dyDescent="0.3">
      <c r="A187" s="10">
        <v>8718</v>
      </c>
      <c r="B187" s="11" t="s">
        <v>649</v>
      </c>
      <c r="C187" s="365">
        <v>1168</v>
      </c>
      <c r="D187" s="95">
        <v>239</v>
      </c>
      <c r="E187" s="63">
        <f t="shared" si="3"/>
        <v>0.20462328767123289</v>
      </c>
      <c r="F187" s="356"/>
      <c r="G187" s="454"/>
      <c r="H187" s="129"/>
      <c r="I187" s="111"/>
      <c r="J187" s="111"/>
      <c r="K187" s="316"/>
      <c r="L187" s="129"/>
      <c r="M187" s="128"/>
      <c r="N187" s="357"/>
      <c r="O187" s="111"/>
      <c r="P187" s="129"/>
      <c r="Q187" s="111"/>
      <c r="R187" s="316"/>
      <c r="S187" s="316"/>
      <c r="T187" s="129"/>
      <c r="U187" s="111"/>
      <c r="V187" s="129"/>
      <c r="W187" s="111"/>
      <c r="X187" s="129"/>
      <c r="Y187" s="111"/>
      <c r="Z187" s="317"/>
      <c r="AA187" s="129"/>
      <c r="AB187" s="111"/>
      <c r="AC187" s="129"/>
      <c r="AD187" s="359">
        <v>127</v>
      </c>
      <c r="AE187" s="365">
        <v>110</v>
      </c>
      <c r="AF187" s="361">
        <v>149</v>
      </c>
      <c r="AG187" s="111"/>
      <c r="AH187" s="316"/>
      <c r="AI187" s="129"/>
      <c r="AJ187" s="111"/>
      <c r="AK187" s="316"/>
      <c r="AL187" s="316"/>
      <c r="AM187" s="129"/>
      <c r="AN187" s="111"/>
      <c r="AO187" s="129"/>
      <c r="AP187" s="33"/>
    </row>
    <row r="188" spans="1:42" s="29" customFormat="1" ht="13" x14ac:dyDescent="0.3">
      <c r="A188" s="10">
        <v>8719</v>
      </c>
      <c r="B188" s="11" t="s">
        <v>650</v>
      </c>
      <c r="C188" s="365">
        <v>1189</v>
      </c>
      <c r="D188" s="95">
        <v>372</v>
      </c>
      <c r="E188" s="63">
        <f t="shared" si="3"/>
        <v>0.31286795626576958</v>
      </c>
      <c r="F188" s="356"/>
      <c r="G188" s="454"/>
      <c r="H188" s="129"/>
      <c r="I188" s="111"/>
      <c r="J188" s="111"/>
      <c r="K188" s="316"/>
      <c r="L188" s="129"/>
      <c r="M188" s="128"/>
      <c r="N188" s="357"/>
      <c r="O188" s="111"/>
      <c r="P188" s="129"/>
      <c r="Q188" s="111"/>
      <c r="R188" s="316"/>
      <c r="S188" s="316"/>
      <c r="T188" s="129"/>
      <c r="U188" s="111"/>
      <c r="V188" s="129"/>
      <c r="W188" s="111"/>
      <c r="X188" s="129"/>
      <c r="Y188" s="111"/>
      <c r="Z188" s="317"/>
      <c r="AA188" s="129"/>
      <c r="AB188" s="111"/>
      <c r="AC188" s="129"/>
      <c r="AD188" s="359">
        <v>172</v>
      </c>
      <c r="AE188" s="365">
        <v>192</v>
      </c>
      <c r="AF188" s="361">
        <v>192</v>
      </c>
      <c r="AG188" s="111"/>
      <c r="AH188" s="316"/>
      <c r="AI188" s="129"/>
      <c r="AJ188" s="111"/>
      <c r="AK188" s="316"/>
      <c r="AL188" s="316"/>
      <c r="AM188" s="129"/>
      <c r="AN188" s="111"/>
      <c r="AO188" s="129"/>
      <c r="AP188" s="33"/>
    </row>
    <row r="189" spans="1:42" s="29" customFormat="1" ht="13" x14ac:dyDescent="0.3">
      <c r="A189" s="10">
        <v>8720</v>
      </c>
      <c r="B189" s="11" t="s">
        <v>651</v>
      </c>
      <c r="C189" s="365">
        <v>1393</v>
      </c>
      <c r="D189" s="95">
        <v>285</v>
      </c>
      <c r="E189" s="63">
        <f t="shared" si="3"/>
        <v>0.20459440057430006</v>
      </c>
      <c r="F189" s="356"/>
      <c r="G189" s="454"/>
      <c r="H189" s="129"/>
      <c r="I189" s="111"/>
      <c r="J189" s="111"/>
      <c r="K189" s="316"/>
      <c r="L189" s="129"/>
      <c r="M189" s="128"/>
      <c r="N189" s="357"/>
      <c r="O189" s="111"/>
      <c r="P189" s="129"/>
      <c r="Q189" s="111"/>
      <c r="R189" s="316"/>
      <c r="S189" s="316"/>
      <c r="T189" s="129"/>
      <c r="U189" s="111"/>
      <c r="V189" s="129"/>
      <c r="W189" s="111"/>
      <c r="X189" s="129"/>
      <c r="Y189" s="111"/>
      <c r="Z189" s="317"/>
      <c r="AA189" s="129"/>
      <c r="AB189" s="111"/>
      <c r="AC189" s="129"/>
      <c r="AD189" s="359">
        <v>109</v>
      </c>
      <c r="AE189" s="365">
        <v>152</v>
      </c>
      <c r="AF189" s="361">
        <v>131</v>
      </c>
      <c r="AG189" s="111"/>
      <c r="AH189" s="316"/>
      <c r="AI189" s="129"/>
      <c r="AJ189" s="111"/>
      <c r="AK189" s="316"/>
      <c r="AL189" s="316"/>
      <c r="AM189" s="129"/>
      <c r="AN189" s="111"/>
      <c r="AO189" s="129"/>
      <c r="AP189" s="33"/>
    </row>
    <row r="190" spans="1:42" s="29" customFormat="1" ht="13" x14ac:dyDescent="0.3">
      <c r="A190" s="10">
        <v>8721</v>
      </c>
      <c r="B190" s="11" t="s">
        <v>652</v>
      </c>
      <c r="C190" s="365">
        <v>1291</v>
      </c>
      <c r="D190" s="95">
        <v>460</v>
      </c>
      <c r="E190" s="63">
        <f t="shared" si="3"/>
        <v>0.35631293570875289</v>
      </c>
      <c r="F190" s="356"/>
      <c r="G190" s="454"/>
      <c r="H190" s="129"/>
      <c r="I190" s="111"/>
      <c r="J190" s="111"/>
      <c r="K190" s="316"/>
      <c r="L190" s="129"/>
      <c r="M190" s="128"/>
      <c r="N190" s="357"/>
      <c r="O190" s="111"/>
      <c r="P190" s="129"/>
      <c r="Q190" s="111"/>
      <c r="R190" s="316"/>
      <c r="S190" s="316"/>
      <c r="T190" s="129"/>
      <c r="U190" s="111"/>
      <c r="V190" s="129"/>
      <c r="W190" s="111"/>
      <c r="X190" s="129"/>
      <c r="Y190" s="111"/>
      <c r="Z190" s="317"/>
      <c r="AA190" s="129"/>
      <c r="AB190" s="111"/>
      <c r="AC190" s="129"/>
      <c r="AD190" s="359">
        <v>230</v>
      </c>
      <c r="AE190" s="365">
        <v>207</v>
      </c>
      <c r="AF190" s="361">
        <v>281</v>
      </c>
      <c r="AG190" s="111"/>
      <c r="AH190" s="316"/>
      <c r="AI190" s="129"/>
      <c r="AJ190" s="111"/>
      <c r="AK190" s="316"/>
      <c r="AL190" s="316"/>
      <c r="AM190" s="129"/>
      <c r="AN190" s="111"/>
      <c r="AO190" s="129"/>
      <c r="AP190" s="33"/>
    </row>
    <row r="191" spans="1:42" s="29" customFormat="1" ht="13" x14ac:dyDescent="0.3">
      <c r="A191" s="10">
        <v>8722</v>
      </c>
      <c r="B191" s="11" t="s">
        <v>653</v>
      </c>
      <c r="C191" s="365">
        <v>1051</v>
      </c>
      <c r="D191" s="95">
        <v>492</v>
      </c>
      <c r="E191" s="63">
        <f t="shared" si="3"/>
        <v>0.4681255946717412</v>
      </c>
      <c r="F191" s="356"/>
      <c r="G191" s="454"/>
      <c r="H191" s="129"/>
      <c r="I191" s="111"/>
      <c r="J191" s="111"/>
      <c r="K191" s="316"/>
      <c r="L191" s="129"/>
      <c r="M191" s="128"/>
      <c r="N191" s="357"/>
      <c r="O191" s="111"/>
      <c r="P191" s="129"/>
      <c r="Q191" s="111"/>
      <c r="R191" s="316"/>
      <c r="S191" s="316"/>
      <c r="T191" s="129"/>
      <c r="U191" s="111"/>
      <c r="V191" s="129"/>
      <c r="W191" s="111"/>
      <c r="X191" s="129"/>
      <c r="Y191" s="111"/>
      <c r="Z191" s="317"/>
      <c r="AA191" s="129"/>
      <c r="AB191" s="111"/>
      <c r="AC191" s="129"/>
      <c r="AD191" s="359">
        <v>259</v>
      </c>
      <c r="AE191" s="365">
        <v>167</v>
      </c>
      <c r="AF191" s="361">
        <v>309</v>
      </c>
      <c r="AG191" s="111"/>
      <c r="AH191" s="316"/>
      <c r="AI191" s="129"/>
      <c r="AJ191" s="111"/>
      <c r="AK191" s="316"/>
      <c r="AL191" s="316"/>
      <c r="AM191" s="129"/>
      <c r="AN191" s="111"/>
      <c r="AO191" s="129"/>
      <c r="AP191" s="33"/>
    </row>
    <row r="192" spans="1:42" s="29" customFormat="1" ht="13" x14ac:dyDescent="0.3">
      <c r="A192" s="10">
        <v>8723</v>
      </c>
      <c r="B192" s="11" t="s">
        <v>654</v>
      </c>
      <c r="C192" s="365">
        <v>1283</v>
      </c>
      <c r="D192" s="95">
        <v>354</v>
      </c>
      <c r="E192" s="63">
        <f t="shared" si="3"/>
        <v>0.2759158222915043</v>
      </c>
      <c r="F192" s="356"/>
      <c r="G192" s="454"/>
      <c r="H192" s="129"/>
      <c r="I192" s="111"/>
      <c r="J192" s="111"/>
      <c r="K192" s="316"/>
      <c r="L192" s="129"/>
      <c r="M192" s="128"/>
      <c r="N192" s="357"/>
      <c r="O192" s="111"/>
      <c r="P192" s="129"/>
      <c r="Q192" s="111"/>
      <c r="R192" s="316"/>
      <c r="S192" s="316"/>
      <c r="T192" s="129"/>
      <c r="U192" s="111"/>
      <c r="V192" s="129"/>
      <c r="W192" s="111"/>
      <c r="X192" s="129"/>
      <c r="Y192" s="111"/>
      <c r="Z192" s="317"/>
      <c r="AA192" s="129"/>
      <c r="AB192" s="111"/>
      <c r="AC192" s="129"/>
      <c r="AD192" s="359">
        <v>201</v>
      </c>
      <c r="AE192" s="365">
        <v>154</v>
      </c>
      <c r="AF192" s="361">
        <v>202</v>
      </c>
      <c r="AG192" s="111"/>
      <c r="AH192" s="316"/>
      <c r="AI192" s="129"/>
      <c r="AJ192" s="111"/>
      <c r="AK192" s="316"/>
      <c r="AL192" s="316"/>
      <c r="AM192" s="129"/>
      <c r="AN192" s="111"/>
      <c r="AO192" s="129"/>
      <c r="AP192" s="33"/>
    </row>
    <row r="193" spans="1:42" s="29" customFormat="1" ht="13" x14ac:dyDescent="0.3">
      <c r="A193" s="10">
        <v>8724</v>
      </c>
      <c r="B193" s="11" t="s">
        <v>655</v>
      </c>
      <c r="C193" s="365">
        <v>719</v>
      </c>
      <c r="D193" s="95">
        <v>196</v>
      </c>
      <c r="E193" s="63">
        <f t="shared" si="3"/>
        <v>0.27260083449235051</v>
      </c>
      <c r="F193" s="356"/>
      <c r="G193" s="454"/>
      <c r="H193" s="129"/>
      <c r="I193" s="111"/>
      <c r="J193" s="111"/>
      <c r="K193" s="316"/>
      <c r="L193" s="129"/>
      <c r="M193" s="128"/>
      <c r="N193" s="357"/>
      <c r="O193" s="111"/>
      <c r="P193" s="129"/>
      <c r="Q193" s="111"/>
      <c r="R193" s="316"/>
      <c r="S193" s="316"/>
      <c r="T193" s="129"/>
      <c r="U193" s="111"/>
      <c r="V193" s="129"/>
      <c r="W193" s="111"/>
      <c r="X193" s="129"/>
      <c r="Y193" s="111"/>
      <c r="Z193" s="317"/>
      <c r="AA193" s="129"/>
      <c r="AB193" s="111"/>
      <c r="AC193" s="129"/>
      <c r="AD193" s="359">
        <v>97</v>
      </c>
      <c r="AE193" s="365">
        <v>87</v>
      </c>
      <c r="AF193" s="361">
        <v>106</v>
      </c>
      <c r="AG193" s="111"/>
      <c r="AH193" s="316"/>
      <c r="AI193" s="129"/>
      <c r="AJ193" s="111"/>
      <c r="AK193" s="316"/>
      <c r="AL193" s="316"/>
      <c r="AM193" s="129"/>
      <c r="AN193" s="111"/>
      <c r="AO193" s="129"/>
      <c r="AP193" s="33"/>
    </row>
    <row r="194" spans="1:42" s="29" customFormat="1" ht="13" x14ac:dyDescent="0.3">
      <c r="A194" s="10">
        <v>8725</v>
      </c>
      <c r="B194" s="11" t="s">
        <v>656</v>
      </c>
      <c r="C194" s="365">
        <v>941</v>
      </c>
      <c r="D194" s="95">
        <v>143</v>
      </c>
      <c r="E194" s="63">
        <f t="shared" si="3"/>
        <v>0.15196599362380447</v>
      </c>
      <c r="F194" s="356"/>
      <c r="G194" s="454"/>
      <c r="H194" s="129"/>
      <c r="I194" s="111"/>
      <c r="J194" s="111"/>
      <c r="K194" s="316"/>
      <c r="L194" s="129"/>
      <c r="M194" s="128"/>
      <c r="N194" s="357"/>
      <c r="O194" s="111"/>
      <c r="P194" s="129"/>
      <c r="Q194" s="111"/>
      <c r="R194" s="316"/>
      <c r="S194" s="316"/>
      <c r="T194" s="129"/>
      <c r="U194" s="111"/>
      <c r="V194" s="129"/>
      <c r="W194" s="111"/>
      <c r="X194" s="129"/>
      <c r="Y194" s="111"/>
      <c r="Z194" s="317"/>
      <c r="AA194" s="129"/>
      <c r="AB194" s="111"/>
      <c r="AC194" s="129"/>
      <c r="AD194" s="359">
        <v>53</v>
      </c>
      <c r="AE194" s="365">
        <v>82</v>
      </c>
      <c r="AF194" s="361">
        <v>63</v>
      </c>
      <c r="AG194" s="111"/>
      <c r="AH194" s="316"/>
      <c r="AI194" s="129"/>
      <c r="AJ194" s="111"/>
      <c r="AK194" s="316"/>
      <c r="AL194" s="316"/>
      <c r="AM194" s="129"/>
      <c r="AN194" s="111"/>
      <c r="AO194" s="129"/>
      <c r="AP194" s="33"/>
    </row>
    <row r="195" spans="1:42" s="29" customFormat="1" ht="13" x14ac:dyDescent="0.3">
      <c r="A195" s="10">
        <v>8726</v>
      </c>
      <c r="B195" s="11" t="s">
        <v>657</v>
      </c>
      <c r="C195" s="365">
        <v>639</v>
      </c>
      <c r="D195" s="95">
        <v>162</v>
      </c>
      <c r="E195" s="63">
        <f t="shared" si="3"/>
        <v>0.25352112676056338</v>
      </c>
      <c r="F195" s="356"/>
      <c r="G195" s="454"/>
      <c r="H195" s="129"/>
      <c r="I195" s="111"/>
      <c r="J195" s="111"/>
      <c r="K195" s="316"/>
      <c r="L195" s="129"/>
      <c r="M195" s="128"/>
      <c r="N195" s="357"/>
      <c r="O195" s="111"/>
      <c r="P195" s="129"/>
      <c r="Q195" s="111"/>
      <c r="R195" s="316"/>
      <c r="S195" s="316"/>
      <c r="T195" s="129"/>
      <c r="U195" s="111"/>
      <c r="V195" s="129"/>
      <c r="W195" s="111"/>
      <c r="X195" s="129"/>
      <c r="Y195" s="111"/>
      <c r="Z195" s="317"/>
      <c r="AA195" s="129"/>
      <c r="AB195" s="111"/>
      <c r="AC195" s="129"/>
      <c r="AD195" s="359">
        <v>86</v>
      </c>
      <c r="AE195" s="365">
        <v>83</v>
      </c>
      <c r="AF195" s="361">
        <v>88</v>
      </c>
      <c r="AG195" s="111"/>
      <c r="AH195" s="316"/>
      <c r="AI195" s="129"/>
      <c r="AJ195" s="111"/>
      <c r="AK195" s="316"/>
      <c r="AL195" s="316"/>
      <c r="AM195" s="129"/>
      <c r="AN195" s="111"/>
      <c r="AO195" s="129"/>
      <c r="AP195" s="33"/>
    </row>
    <row r="196" spans="1:42" s="29" customFormat="1" ht="13" x14ac:dyDescent="0.3">
      <c r="A196" s="10">
        <v>8727</v>
      </c>
      <c r="B196" s="11" t="s">
        <v>658</v>
      </c>
      <c r="C196" s="365">
        <v>1086</v>
      </c>
      <c r="D196" s="95">
        <v>218</v>
      </c>
      <c r="E196" s="63">
        <f t="shared" si="3"/>
        <v>0.20073664825046039</v>
      </c>
      <c r="F196" s="356"/>
      <c r="G196" s="454"/>
      <c r="H196" s="129"/>
      <c r="I196" s="111"/>
      <c r="J196" s="111"/>
      <c r="K196" s="316"/>
      <c r="L196" s="129"/>
      <c r="M196" s="128"/>
      <c r="N196" s="357"/>
      <c r="O196" s="111"/>
      <c r="P196" s="129"/>
      <c r="Q196" s="111"/>
      <c r="R196" s="316"/>
      <c r="S196" s="316"/>
      <c r="T196" s="129"/>
      <c r="U196" s="111"/>
      <c r="V196" s="129"/>
      <c r="W196" s="111"/>
      <c r="X196" s="129"/>
      <c r="Y196" s="111"/>
      <c r="Z196" s="317"/>
      <c r="AA196" s="129"/>
      <c r="AB196" s="111"/>
      <c r="AC196" s="129"/>
      <c r="AD196" s="359">
        <v>104</v>
      </c>
      <c r="AE196" s="365">
        <v>111</v>
      </c>
      <c r="AF196" s="361">
        <v>103</v>
      </c>
      <c r="AG196" s="111"/>
      <c r="AH196" s="316"/>
      <c r="AI196" s="129"/>
      <c r="AJ196" s="111"/>
      <c r="AK196" s="316"/>
      <c r="AL196" s="316"/>
      <c r="AM196" s="129"/>
      <c r="AN196" s="111"/>
      <c r="AO196" s="129"/>
      <c r="AP196" s="33"/>
    </row>
    <row r="197" spans="1:42" s="29" customFormat="1" ht="13" x14ac:dyDescent="0.3">
      <c r="A197" s="10">
        <v>8728</v>
      </c>
      <c r="B197" s="11" t="s">
        <v>659</v>
      </c>
      <c r="C197" s="365">
        <v>660</v>
      </c>
      <c r="D197" s="95">
        <v>328</v>
      </c>
      <c r="E197" s="63">
        <f t="shared" si="3"/>
        <v>0.49696969696969695</v>
      </c>
      <c r="F197" s="356"/>
      <c r="G197" s="454"/>
      <c r="H197" s="129"/>
      <c r="I197" s="111"/>
      <c r="J197" s="111"/>
      <c r="K197" s="316"/>
      <c r="L197" s="129"/>
      <c r="M197" s="128"/>
      <c r="N197" s="357"/>
      <c r="O197" s="111"/>
      <c r="P197" s="129"/>
      <c r="Q197" s="111"/>
      <c r="R197" s="316"/>
      <c r="S197" s="316"/>
      <c r="T197" s="129"/>
      <c r="U197" s="111"/>
      <c r="V197" s="129"/>
      <c r="W197" s="111"/>
      <c r="X197" s="129"/>
      <c r="Y197" s="111"/>
      <c r="Z197" s="317"/>
      <c r="AA197" s="129"/>
      <c r="AB197" s="111"/>
      <c r="AC197" s="129"/>
      <c r="AD197" s="359">
        <v>193</v>
      </c>
      <c r="AE197" s="365">
        <v>107</v>
      </c>
      <c r="AF197" s="361">
        <v>214</v>
      </c>
      <c r="AG197" s="111"/>
      <c r="AH197" s="316"/>
      <c r="AI197" s="129"/>
      <c r="AJ197" s="111"/>
      <c r="AK197" s="316"/>
      <c r="AL197" s="316"/>
      <c r="AM197" s="129"/>
      <c r="AN197" s="111"/>
      <c r="AO197" s="129"/>
      <c r="AP197" s="33"/>
    </row>
    <row r="198" spans="1:42" s="29" customFormat="1" ht="13" x14ac:dyDescent="0.3">
      <c r="A198" s="10">
        <v>8901</v>
      </c>
      <c r="B198" s="11" t="s">
        <v>660</v>
      </c>
      <c r="C198" s="365">
        <v>136</v>
      </c>
      <c r="D198" s="95">
        <v>34</v>
      </c>
      <c r="E198" s="63">
        <f t="shared" si="3"/>
        <v>0.25</v>
      </c>
      <c r="F198" s="356"/>
      <c r="G198" s="454"/>
      <c r="H198" s="129"/>
      <c r="I198" s="111"/>
      <c r="J198" s="111"/>
      <c r="K198" s="316"/>
      <c r="L198" s="129"/>
      <c r="M198" s="128"/>
      <c r="N198" s="357"/>
      <c r="O198" s="111"/>
      <c r="P198" s="129"/>
      <c r="Q198" s="111"/>
      <c r="R198" s="316"/>
      <c r="S198" s="316"/>
      <c r="T198" s="129"/>
      <c r="U198" s="111"/>
      <c r="V198" s="129"/>
      <c r="W198" s="111"/>
      <c r="X198" s="129"/>
      <c r="Y198" s="111"/>
      <c r="Z198" s="317"/>
      <c r="AA198" s="129"/>
      <c r="AB198" s="111"/>
      <c r="AC198" s="129"/>
      <c r="AD198" s="111"/>
      <c r="AE198" s="316"/>
      <c r="AF198" s="129"/>
      <c r="AG198" s="359">
        <v>17</v>
      </c>
      <c r="AH198" s="365">
        <v>16</v>
      </c>
      <c r="AI198" s="361">
        <v>13</v>
      </c>
      <c r="AJ198" s="111"/>
      <c r="AK198" s="316"/>
      <c r="AL198" s="316"/>
      <c r="AM198" s="129"/>
      <c r="AN198" s="111"/>
      <c r="AO198" s="129"/>
      <c r="AP198" s="33"/>
    </row>
    <row r="199" spans="1:42" s="29" customFormat="1" ht="13" x14ac:dyDescent="0.3">
      <c r="A199" s="10">
        <v>8902</v>
      </c>
      <c r="B199" s="11" t="s">
        <v>661</v>
      </c>
      <c r="C199" s="365">
        <v>1291</v>
      </c>
      <c r="D199" s="95">
        <v>304</v>
      </c>
      <c r="E199" s="63">
        <f t="shared" si="3"/>
        <v>0.23547637490317583</v>
      </c>
      <c r="F199" s="356"/>
      <c r="G199" s="454"/>
      <c r="H199" s="129"/>
      <c r="I199" s="111"/>
      <c r="J199" s="111"/>
      <c r="K199" s="316"/>
      <c r="L199" s="129"/>
      <c r="M199" s="128"/>
      <c r="N199" s="357"/>
      <c r="O199" s="111"/>
      <c r="P199" s="129"/>
      <c r="Q199" s="111"/>
      <c r="R199" s="316"/>
      <c r="S199" s="316"/>
      <c r="T199" s="129"/>
      <c r="U199" s="111"/>
      <c r="V199" s="129"/>
      <c r="W199" s="111"/>
      <c r="X199" s="129"/>
      <c r="Y199" s="111"/>
      <c r="Z199" s="317"/>
      <c r="AA199" s="129"/>
      <c r="AB199" s="111"/>
      <c r="AC199" s="129"/>
      <c r="AD199" s="111"/>
      <c r="AE199" s="316"/>
      <c r="AF199" s="129"/>
      <c r="AG199" s="359">
        <v>104</v>
      </c>
      <c r="AH199" s="365">
        <v>216</v>
      </c>
      <c r="AI199" s="361">
        <v>181</v>
      </c>
      <c r="AJ199" s="111"/>
      <c r="AK199" s="316"/>
      <c r="AL199" s="316"/>
      <c r="AM199" s="129"/>
      <c r="AN199" s="111"/>
      <c r="AO199" s="129"/>
      <c r="AP199" s="33"/>
    </row>
    <row r="200" spans="1:42" s="29" customFormat="1" ht="13" x14ac:dyDescent="0.3">
      <c r="A200" s="10">
        <v>8903</v>
      </c>
      <c r="B200" s="11" t="s">
        <v>662</v>
      </c>
      <c r="C200" s="365">
        <v>1429</v>
      </c>
      <c r="D200" s="95">
        <v>355</v>
      </c>
      <c r="E200" s="63">
        <f t="shared" si="3"/>
        <v>0.24842547235829252</v>
      </c>
      <c r="F200" s="356"/>
      <c r="G200" s="454"/>
      <c r="H200" s="129"/>
      <c r="I200" s="111"/>
      <c r="J200" s="111"/>
      <c r="K200" s="316"/>
      <c r="L200" s="129"/>
      <c r="M200" s="128"/>
      <c r="N200" s="357"/>
      <c r="O200" s="111"/>
      <c r="P200" s="129"/>
      <c r="Q200" s="111"/>
      <c r="R200" s="316"/>
      <c r="S200" s="316"/>
      <c r="T200" s="129"/>
      <c r="U200" s="111"/>
      <c r="V200" s="129"/>
      <c r="W200" s="111"/>
      <c r="X200" s="129"/>
      <c r="Y200" s="111"/>
      <c r="Z200" s="317"/>
      <c r="AA200" s="129"/>
      <c r="AB200" s="111"/>
      <c r="AC200" s="129"/>
      <c r="AD200" s="111"/>
      <c r="AE200" s="316"/>
      <c r="AF200" s="129"/>
      <c r="AG200" s="359">
        <v>119</v>
      </c>
      <c r="AH200" s="365">
        <v>240</v>
      </c>
      <c r="AI200" s="361">
        <v>219</v>
      </c>
      <c r="AJ200" s="111"/>
      <c r="AK200" s="316"/>
      <c r="AL200" s="316"/>
      <c r="AM200" s="129"/>
      <c r="AN200" s="111"/>
      <c r="AO200" s="129"/>
      <c r="AP200" s="33"/>
    </row>
    <row r="201" spans="1:42" s="29" customFormat="1" ht="13" x14ac:dyDescent="0.3">
      <c r="A201" s="10">
        <v>8904</v>
      </c>
      <c r="B201" s="11" t="s">
        <v>663</v>
      </c>
      <c r="C201" s="365">
        <v>743</v>
      </c>
      <c r="D201" s="95">
        <v>339</v>
      </c>
      <c r="E201" s="63">
        <f t="shared" si="3"/>
        <v>0.45625841184387617</v>
      </c>
      <c r="F201" s="356"/>
      <c r="G201" s="454"/>
      <c r="H201" s="129"/>
      <c r="I201" s="111"/>
      <c r="J201" s="111"/>
      <c r="K201" s="316"/>
      <c r="L201" s="129"/>
      <c r="M201" s="128"/>
      <c r="N201" s="357"/>
      <c r="O201" s="111"/>
      <c r="P201" s="129"/>
      <c r="Q201" s="111"/>
      <c r="R201" s="316"/>
      <c r="S201" s="316"/>
      <c r="T201" s="129"/>
      <c r="U201" s="111"/>
      <c r="V201" s="129"/>
      <c r="W201" s="111"/>
      <c r="X201" s="129"/>
      <c r="Y201" s="111"/>
      <c r="Z201" s="317"/>
      <c r="AA201" s="129"/>
      <c r="AB201" s="111"/>
      <c r="AC201" s="129"/>
      <c r="AD201" s="111"/>
      <c r="AE201" s="316"/>
      <c r="AF201" s="129"/>
      <c r="AG201" s="359">
        <v>107</v>
      </c>
      <c r="AH201" s="365">
        <v>234</v>
      </c>
      <c r="AI201" s="361">
        <v>249</v>
      </c>
      <c r="AJ201" s="111"/>
      <c r="AK201" s="316"/>
      <c r="AL201" s="316"/>
      <c r="AM201" s="129"/>
      <c r="AN201" s="111"/>
      <c r="AO201" s="129"/>
      <c r="AP201" s="33"/>
    </row>
    <row r="202" spans="1:42" s="29" customFormat="1" ht="13" x14ac:dyDescent="0.3">
      <c r="A202" s="10">
        <v>8905</v>
      </c>
      <c r="B202" s="11" t="s">
        <v>664</v>
      </c>
      <c r="C202" s="365">
        <v>1278</v>
      </c>
      <c r="D202" s="95">
        <v>517</v>
      </c>
      <c r="E202" s="63">
        <f t="shared" si="3"/>
        <v>0.40453834115805948</v>
      </c>
      <c r="F202" s="356"/>
      <c r="G202" s="454"/>
      <c r="H202" s="129"/>
      <c r="I202" s="111"/>
      <c r="J202" s="111"/>
      <c r="K202" s="316"/>
      <c r="L202" s="129"/>
      <c r="M202" s="128"/>
      <c r="N202" s="357"/>
      <c r="O202" s="111"/>
      <c r="P202" s="129"/>
      <c r="Q202" s="111"/>
      <c r="R202" s="316"/>
      <c r="S202" s="316"/>
      <c r="T202" s="129"/>
      <c r="U202" s="111"/>
      <c r="V202" s="129"/>
      <c r="W202" s="111"/>
      <c r="X202" s="129"/>
      <c r="Y202" s="111"/>
      <c r="Z202" s="317"/>
      <c r="AA202" s="129"/>
      <c r="AB202" s="111"/>
      <c r="AC202" s="129"/>
      <c r="AD202" s="111"/>
      <c r="AE202" s="316"/>
      <c r="AF202" s="129"/>
      <c r="AG202" s="359">
        <v>330</v>
      </c>
      <c r="AH202" s="365">
        <v>291</v>
      </c>
      <c r="AI202" s="361">
        <v>183</v>
      </c>
      <c r="AJ202" s="111"/>
      <c r="AK202" s="316"/>
      <c r="AL202" s="316"/>
      <c r="AM202" s="129"/>
      <c r="AN202" s="111"/>
      <c r="AO202" s="129"/>
      <c r="AP202" s="33"/>
    </row>
    <row r="203" spans="1:42" s="29" customFormat="1" ht="13" x14ac:dyDescent="0.3">
      <c r="A203" s="10">
        <v>8906</v>
      </c>
      <c r="B203" s="11" t="s">
        <v>665</v>
      </c>
      <c r="C203" s="365">
        <v>861</v>
      </c>
      <c r="D203" s="95">
        <v>349</v>
      </c>
      <c r="E203" s="63">
        <f t="shared" ref="E203:E226" si="4">SUM(D203/C203)</f>
        <v>0.40534262485481998</v>
      </c>
      <c r="F203" s="356"/>
      <c r="G203" s="454"/>
      <c r="H203" s="129"/>
      <c r="I203" s="111"/>
      <c r="J203" s="111"/>
      <c r="K203" s="316"/>
      <c r="L203" s="129"/>
      <c r="M203" s="128"/>
      <c r="N203" s="357"/>
      <c r="O203" s="111"/>
      <c r="P203" s="129"/>
      <c r="Q203" s="111"/>
      <c r="R203" s="316"/>
      <c r="S203" s="316"/>
      <c r="T203" s="129"/>
      <c r="U203" s="111"/>
      <c r="V203" s="129"/>
      <c r="W203" s="111"/>
      <c r="X203" s="129"/>
      <c r="Y203" s="111"/>
      <c r="Z203" s="317"/>
      <c r="AA203" s="129"/>
      <c r="AB203" s="111"/>
      <c r="AC203" s="129"/>
      <c r="AD203" s="111"/>
      <c r="AE203" s="316"/>
      <c r="AF203" s="129"/>
      <c r="AG203" s="359">
        <v>178</v>
      </c>
      <c r="AH203" s="365">
        <v>225</v>
      </c>
      <c r="AI203" s="361">
        <v>143</v>
      </c>
      <c r="AJ203" s="111"/>
      <c r="AK203" s="316"/>
      <c r="AL203" s="316"/>
      <c r="AM203" s="129"/>
      <c r="AN203" s="111"/>
      <c r="AO203" s="129"/>
      <c r="AP203" s="33"/>
    </row>
    <row r="204" spans="1:42" s="29" customFormat="1" ht="13" x14ac:dyDescent="0.3">
      <c r="A204" s="10">
        <v>8907</v>
      </c>
      <c r="B204" s="11" t="s">
        <v>666</v>
      </c>
      <c r="C204" s="365">
        <v>1119</v>
      </c>
      <c r="D204" s="95">
        <v>490</v>
      </c>
      <c r="E204" s="63">
        <f t="shared" si="4"/>
        <v>0.43789097408400357</v>
      </c>
      <c r="F204" s="356"/>
      <c r="G204" s="454"/>
      <c r="H204" s="129"/>
      <c r="I204" s="111"/>
      <c r="J204" s="111"/>
      <c r="K204" s="316"/>
      <c r="L204" s="129"/>
      <c r="M204" s="128"/>
      <c r="N204" s="357"/>
      <c r="O204" s="111"/>
      <c r="P204" s="129"/>
      <c r="Q204" s="111"/>
      <c r="R204" s="316"/>
      <c r="S204" s="316"/>
      <c r="T204" s="129"/>
      <c r="U204" s="111"/>
      <c r="V204" s="129"/>
      <c r="W204" s="111"/>
      <c r="X204" s="129"/>
      <c r="Y204" s="111"/>
      <c r="Z204" s="317"/>
      <c r="AA204" s="129"/>
      <c r="AB204" s="111"/>
      <c r="AC204" s="129"/>
      <c r="AD204" s="111"/>
      <c r="AE204" s="316"/>
      <c r="AF204" s="129"/>
      <c r="AG204" s="359">
        <v>239</v>
      </c>
      <c r="AH204" s="365">
        <v>360</v>
      </c>
      <c r="AI204" s="361">
        <v>215</v>
      </c>
      <c r="AJ204" s="111"/>
      <c r="AK204" s="316"/>
      <c r="AL204" s="316"/>
      <c r="AM204" s="129"/>
      <c r="AN204" s="111"/>
      <c r="AO204" s="129"/>
      <c r="AP204" s="33"/>
    </row>
    <row r="205" spans="1:42" s="29" customFormat="1" ht="13" x14ac:dyDescent="0.3">
      <c r="A205" s="10">
        <v>8908</v>
      </c>
      <c r="B205" s="11" t="s">
        <v>667</v>
      </c>
      <c r="C205" s="365">
        <v>892</v>
      </c>
      <c r="D205" s="95">
        <v>235</v>
      </c>
      <c r="E205" s="63">
        <f t="shared" si="4"/>
        <v>0.26345291479820626</v>
      </c>
      <c r="F205" s="356"/>
      <c r="G205" s="454"/>
      <c r="H205" s="129"/>
      <c r="I205" s="111"/>
      <c r="J205" s="111"/>
      <c r="K205" s="316"/>
      <c r="L205" s="129"/>
      <c r="M205" s="128"/>
      <c r="N205" s="357"/>
      <c r="O205" s="111"/>
      <c r="P205" s="129"/>
      <c r="Q205" s="111"/>
      <c r="R205" s="316"/>
      <c r="S205" s="316"/>
      <c r="T205" s="129"/>
      <c r="U205" s="111"/>
      <c r="V205" s="129"/>
      <c r="W205" s="111"/>
      <c r="X205" s="129"/>
      <c r="Y205" s="111"/>
      <c r="Z205" s="317"/>
      <c r="AA205" s="129"/>
      <c r="AB205" s="111"/>
      <c r="AC205" s="129"/>
      <c r="AD205" s="111"/>
      <c r="AE205" s="316"/>
      <c r="AF205" s="129"/>
      <c r="AG205" s="359">
        <v>121</v>
      </c>
      <c r="AH205" s="365">
        <v>137</v>
      </c>
      <c r="AI205" s="361">
        <v>99</v>
      </c>
      <c r="AJ205" s="111"/>
      <c r="AK205" s="316"/>
      <c r="AL205" s="316"/>
      <c r="AM205" s="129"/>
      <c r="AN205" s="111"/>
      <c r="AO205" s="129"/>
      <c r="AP205" s="33"/>
    </row>
    <row r="206" spans="1:42" s="29" customFormat="1" ht="13" x14ac:dyDescent="0.3">
      <c r="A206" s="10">
        <v>8909</v>
      </c>
      <c r="B206" s="11" t="s">
        <v>668</v>
      </c>
      <c r="C206" s="365">
        <v>1206</v>
      </c>
      <c r="D206" s="95">
        <v>382</v>
      </c>
      <c r="E206" s="63">
        <f t="shared" si="4"/>
        <v>0.31674958540630183</v>
      </c>
      <c r="F206" s="356"/>
      <c r="G206" s="454"/>
      <c r="H206" s="129"/>
      <c r="I206" s="111"/>
      <c r="J206" s="111"/>
      <c r="K206" s="316"/>
      <c r="L206" s="129"/>
      <c r="M206" s="128"/>
      <c r="N206" s="357"/>
      <c r="O206" s="111"/>
      <c r="P206" s="129"/>
      <c r="Q206" s="111"/>
      <c r="R206" s="316"/>
      <c r="S206" s="316"/>
      <c r="T206" s="129"/>
      <c r="U206" s="111"/>
      <c r="V206" s="129"/>
      <c r="W206" s="111"/>
      <c r="X206" s="129"/>
      <c r="Y206" s="111"/>
      <c r="Z206" s="317"/>
      <c r="AA206" s="129"/>
      <c r="AB206" s="111"/>
      <c r="AC206" s="129"/>
      <c r="AD206" s="111"/>
      <c r="AE206" s="316"/>
      <c r="AF206" s="129"/>
      <c r="AG206" s="359">
        <v>125</v>
      </c>
      <c r="AH206" s="365">
        <v>283</v>
      </c>
      <c r="AI206" s="361">
        <v>242</v>
      </c>
      <c r="AJ206" s="111"/>
      <c r="AK206" s="316"/>
      <c r="AL206" s="316"/>
      <c r="AM206" s="129"/>
      <c r="AN206" s="111"/>
      <c r="AO206" s="129"/>
      <c r="AP206" s="33"/>
    </row>
    <row r="207" spans="1:42" s="29" customFormat="1" ht="13" x14ac:dyDescent="0.3">
      <c r="A207" s="10">
        <v>8910</v>
      </c>
      <c r="B207" s="11" t="s">
        <v>669</v>
      </c>
      <c r="C207" s="365">
        <v>888</v>
      </c>
      <c r="D207" s="95">
        <v>178</v>
      </c>
      <c r="E207" s="63">
        <f t="shared" si="4"/>
        <v>0.20045045045045046</v>
      </c>
      <c r="F207" s="356"/>
      <c r="G207" s="454"/>
      <c r="H207" s="129"/>
      <c r="I207" s="111"/>
      <c r="J207" s="111"/>
      <c r="K207" s="316"/>
      <c r="L207" s="129"/>
      <c r="M207" s="128"/>
      <c r="N207" s="357"/>
      <c r="O207" s="111"/>
      <c r="P207" s="129"/>
      <c r="Q207" s="111"/>
      <c r="R207" s="316"/>
      <c r="S207" s="316"/>
      <c r="T207" s="129"/>
      <c r="U207" s="111"/>
      <c r="V207" s="129"/>
      <c r="W207" s="111"/>
      <c r="X207" s="129"/>
      <c r="Y207" s="111"/>
      <c r="Z207" s="317"/>
      <c r="AA207" s="129"/>
      <c r="AB207" s="111"/>
      <c r="AC207" s="129"/>
      <c r="AD207" s="111"/>
      <c r="AE207" s="316"/>
      <c r="AF207" s="129"/>
      <c r="AG207" s="359">
        <v>83</v>
      </c>
      <c r="AH207" s="365">
        <v>104</v>
      </c>
      <c r="AI207" s="361">
        <v>79</v>
      </c>
      <c r="AJ207" s="111"/>
      <c r="AK207" s="316"/>
      <c r="AL207" s="316"/>
      <c r="AM207" s="129"/>
      <c r="AN207" s="111"/>
      <c r="AO207" s="129"/>
      <c r="AP207" s="33"/>
    </row>
    <row r="208" spans="1:42" s="29" customFormat="1" ht="13" x14ac:dyDescent="0.3">
      <c r="A208" s="10">
        <v>8911</v>
      </c>
      <c r="B208" s="11" t="s">
        <v>670</v>
      </c>
      <c r="C208" s="365">
        <v>1155</v>
      </c>
      <c r="D208" s="95">
        <v>296</v>
      </c>
      <c r="E208" s="63">
        <f t="shared" si="4"/>
        <v>0.25627705627705627</v>
      </c>
      <c r="F208" s="356"/>
      <c r="G208" s="454"/>
      <c r="H208" s="129"/>
      <c r="I208" s="111"/>
      <c r="J208" s="111"/>
      <c r="K208" s="316"/>
      <c r="L208" s="129"/>
      <c r="M208" s="128"/>
      <c r="N208" s="357"/>
      <c r="O208" s="111"/>
      <c r="P208" s="129"/>
      <c r="Q208" s="111"/>
      <c r="R208" s="316"/>
      <c r="S208" s="316"/>
      <c r="T208" s="129"/>
      <c r="U208" s="111"/>
      <c r="V208" s="129"/>
      <c r="W208" s="111"/>
      <c r="X208" s="129"/>
      <c r="Y208" s="111"/>
      <c r="Z208" s="317"/>
      <c r="AA208" s="129"/>
      <c r="AB208" s="111"/>
      <c r="AC208" s="129"/>
      <c r="AD208" s="111"/>
      <c r="AE208" s="316"/>
      <c r="AF208" s="129"/>
      <c r="AG208" s="359">
        <v>179</v>
      </c>
      <c r="AH208" s="365">
        <v>151</v>
      </c>
      <c r="AI208" s="361">
        <v>78</v>
      </c>
      <c r="AJ208" s="111"/>
      <c r="AK208" s="316"/>
      <c r="AL208" s="316"/>
      <c r="AM208" s="129"/>
      <c r="AN208" s="111"/>
      <c r="AO208" s="129"/>
      <c r="AP208" s="33"/>
    </row>
    <row r="209" spans="1:42" s="29" customFormat="1" ht="13" x14ac:dyDescent="0.3">
      <c r="A209" s="10">
        <v>8912</v>
      </c>
      <c r="B209" s="11" t="s">
        <v>671</v>
      </c>
      <c r="C209" s="365">
        <v>1265</v>
      </c>
      <c r="D209" s="95">
        <v>424</v>
      </c>
      <c r="E209" s="63">
        <f t="shared" si="4"/>
        <v>0.33517786561264823</v>
      </c>
      <c r="F209" s="356"/>
      <c r="G209" s="454"/>
      <c r="H209" s="129"/>
      <c r="I209" s="111"/>
      <c r="J209" s="111"/>
      <c r="K209" s="316"/>
      <c r="L209" s="129"/>
      <c r="M209" s="128"/>
      <c r="N209" s="357"/>
      <c r="O209" s="111"/>
      <c r="P209" s="129"/>
      <c r="Q209" s="111"/>
      <c r="R209" s="316"/>
      <c r="S209" s="316"/>
      <c r="T209" s="129"/>
      <c r="U209" s="111"/>
      <c r="V209" s="129"/>
      <c r="W209" s="111"/>
      <c r="X209" s="129"/>
      <c r="Y209" s="111"/>
      <c r="Z209" s="317"/>
      <c r="AA209" s="129"/>
      <c r="AB209" s="111"/>
      <c r="AC209" s="129"/>
      <c r="AD209" s="111"/>
      <c r="AE209" s="316"/>
      <c r="AF209" s="129"/>
      <c r="AG209" s="359">
        <v>153</v>
      </c>
      <c r="AH209" s="365">
        <v>301</v>
      </c>
      <c r="AI209" s="361">
        <v>257</v>
      </c>
      <c r="AJ209" s="111"/>
      <c r="AK209" s="316"/>
      <c r="AL209" s="316"/>
      <c r="AM209" s="129"/>
      <c r="AN209" s="111"/>
      <c r="AO209" s="129"/>
      <c r="AP209" s="33"/>
    </row>
    <row r="210" spans="1:42" s="29" customFormat="1" ht="13" x14ac:dyDescent="0.3">
      <c r="A210" s="10">
        <v>8913</v>
      </c>
      <c r="B210" s="11" t="s">
        <v>672</v>
      </c>
      <c r="C210" s="365">
        <v>705</v>
      </c>
      <c r="D210" s="95">
        <v>250</v>
      </c>
      <c r="E210" s="63">
        <f t="shared" si="4"/>
        <v>0.3546099290780142</v>
      </c>
      <c r="F210" s="356"/>
      <c r="G210" s="454"/>
      <c r="H210" s="129"/>
      <c r="I210" s="111"/>
      <c r="J210" s="111"/>
      <c r="K210" s="316"/>
      <c r="L210" s="129"/>
      <c r="M210" s="128"/>
      <c r="N210" s="357"/>
      <c r="O210" s="111"/>
      <c r="P210" s="129"/>
      <c r="Q210" s="111"/>
      <c r="R210" s="316"/>
      <c r="S210" s="316"/>
      <c r="T210" s="129"/>
      <c r="U210" s="111"/>
      <c r="V210" s="129"/>
      <c r="W210" s="111"/>
      <c r="X210" s="129"/>
      <c r="Y210" s="111"/>
      <c r="Z210" s="317"/>
      <c r="AA210" s="129"/>
      <c r="AB210" s="111"/>
      <c r="AC210" s="129"/>
      <c r="AD210" s="111"/>
      <c r="AE210" s="316"/>
      <c r="AF210" s="129"/>
      <c r="AG210" s="359">
        <v>88</v>
      </c>
      <c r="AH210" s="365">
        <v>180</v>
      </c>
      <c r="AI210" s="361">
        <v>141</v>
      </c>
      <c r="AJ210" s="111"/>
      <c r="AK210" s="316"/>
      <c r="AL210" s="316"/>
      <c r="AM210" s="129"/>
      <c r="AN210" s="111"/>
      <c r="AO210" s="129"/>
      <c r="AP210" s="33"/>
    </row>
    <row r="211" spans="1:42" s="29" customFormat="1" ht="13" x14ac:dyDescent="0.3">
      <c r="A211" s="10">
        <v>8914</v>
      </c>
      <c r="B211" s="11" t="s">
        <v>673</v>
      </c>
      <c r="C211" s="365">
        <v>1251</v>
      </c>
      <c r="D211" s="95">
        <v>485</v>
      </c>
      <c r="E211" s="63">
        <f t="shared" si="4"/>
        <v>0.38768984812150281</v>
      </c>
      <c r="F211" s="356"/>
      <c r="G211" s="454"/>
      <c r="H211" s="129"/>
      <c r="I211" s="111"/>
      <c r="J211" s="111"/>
      <c r="K211" s="316"/>
      <c r="L211" s="129"/>
      <c r="M211" s="128"/>
      <c r="N211" s="357"/>
      <c r="O211" s="111"/>
      <c r="P211" s="129"/>
      <c r="Q211" s="111"/>
      <c r="R211" s="316"/>
      <c r="S211" s="316"/>
      <c r="T211" s="129"/>
      <c r="U211" s="111"/>
      <c r="V211" s="129"/>
      <c r="W211" s="111"/>
      <c r="X211" s="129"/>
      <c r="Y211" s="111"/>
      <c r="Z211" s="317"/>
      <c r="AA211" s="129"/>
      <c r="AB211" s="111"/>
      <c r="AC211" s="129"/>
      <c r="AD211" s="111"/>
      <c r="AE211" s="316"/>
      <c r="AF211" s="129"/>
      <c r="AG211" s="359">
        <v>184</v>
      </c>
      <c r="AH211" s="365">
        <v>339</v>
      </c>
      <c r="AI211" s="361">
        <v>294</v>
      </c>
      <c r="AJ211" s="111"/>
      <c r="AK211" s="316"/>
      <c r="AL211" s="316"/>
      <c r="AM211" s="129"/>
      <c r="AN211" s="111"/>
      <c r="AO211" s="129"/>
      <c r="AP211" s="33"/>
    </row>
    <row r="212" spans="1:42" s="29" customFormat="1" ht="13" x14ac:dyDescent="0.3">
      <c r="A212" s="10">
        <v>9101</v>
      </c>
      <c r="B212" s="11" t="s">
        <v>674</v>
      </c>
      <c r="C212" s="365">
        <v>304</v>
      </c>
      <c r="D212" s="95">
        <v>110</v>
      </c>
      <c r="E212" s="63">
        <f t="shared" si="4"/>
        <v>0.36184210526315791</v>
      </c>
      <c r="F212" s="356"/>
      <c r="G212" s="454"/>
      <c r="H212" s="129"/>
      <c r="I212" s="111"/>
      <c r="J212" s="111"/>
      <c r="K212" s="316"/>
      <c r="L212" s="129"/>
      <c r="M212" s="128"/>
      <c r="N212" s="357"/>
      <c r="O212" s="111"/>
      <c r="P212" s="129"/>
      <c r="Q212" s="111"/>
      <c r="R212" s="316"/>
      <c r="S212" s="316"/>
      <c r="T212" s="129"/>
      <c r="U212" s="111"/>
      <c r="V212" s="129"/>
      <c r="W212" s="111"/>
      <c r="X212" s="129"/>
      <c r="Y212" s="111"/>
      <c r="Z212" s="317"/>
      <c r="AA212" s="129"/>
      <c r="AB212" s="111"/>
      <c r="AC212" s="129"/>
      <c r="AD212" s="111"/>
      <c r="AE212" s="316"/>
      <c r="AF212" s="129"/>
      <c r="AG212" s="111"/>
      <c r="AH212" s="316"/>
      <c r="AI212" s="129"/>
      <c r="AJ212" s="359">
        <v>36</v>
      </c>
      <c r="AK212" s="365">
        <v>64</v>
      </c>
      <c r="AL212" s="365">
        <v>42</v>
      </c>
      <c r="AM212" s="361">
        <v>7</v>
      </c>
      <c r="AN212" s="111"/>
      <c r="AO212" s="129"/>
      <c r="AP212" s="33"/>
    </row>
    <row r="213" spans="1:42" s="29" customFormat="1" ht="13" x14ac:dyDescent="0.3">
      <c r="A213" s="10">
        <v>9102</v>
      </c>
      <c r="B213" s="11" t="s">
        <v>675</v>
      </c>
      <c r="C213" s="365">
        <v>1091</v>
      </c>
      <c r="D213" s="95">
        <v>418</v>
      </c>
      <c r="E213" s="63">
        <f t="shared" si="4"/>
        <v>0.38313473877176901</v>
      </c>
      <c r="F213" s="356"/>
      <c r="G213" s="454"/>
      <c r="H213" s="129"/>
      <c r="I213" s="111"/>
      <c r="J213" s="111"/>
      <c r="K213" s="316"/>
      <c r="L213" s="129"/>
      <c r="M213" s="128"/>
      <c r="N213" s="357"/>
      <c r="O213" s="111"/>
      <c r="P213" s="129"/>
      <c r="Q213" s="111"/>
      <c r="R213" s="316"/>
      <c r="S213" s="316"/>
      <c r="T213" s="129"/>
      <c r="U213" s="111"/>
      <c r="V213" s="129"/>
      <c r="W213" s="111"/>
      <c r="X213" s="129"/>
      <c r="Y213" s="111"/>
      <c r="Z213" s="317"/>
      <c r="AA213" s="129"/>
      <c r="AB213" s="111"/>
      <c r="AC213" s="129"/>
      <c r="AD213" s="111"/>
      <c r="AE213" s="316"/>
      <c r="AF213" s="129"/>
      <c r="AG213" s="111"/>
      <c r="AH213" s="316"/>
      <c r="AI213" s="129"/>
      <c r="AJ213" s="359">
        <v>226</v>
      </c>
      <c r="AK213" s="365">
        <v>120</v>
      </c>
      <c r="AL213" s="365">
        <v>259</v>
      </c>
      <c r="AM213" s="361">
        <v>46</v>
      </c>
      <c r="AN213" s="111"/>
      <c r="AO213" s="129"/>
      <c r="AP213" s="33"/>
    </row>
    <row r="214" spans="1:42" s="29" customFormat="1" ht="13" x14ac:dyDescent="0.3">
      <c r="A214" s="10">
        <v>9103</v>
      </c>
      <c r="B214" s="11" t="s">
        <v>676</v>
      </c>
      <c r="C214" s="365">
        <v>1310</v>
      </c>
      <c r="D214" s="95">
        <v>529</v>
      </c>
      <c r="E214" s="63">
        <f t="shared" si="4"/>
        <v>0.40381679389312974</v>
      </c>
      <c r="F214" s="356"/>
      <c r="G214" s="454"/>
      <c r="H214" s="129"/>
      <c r="I214" s="111"/>
      <c r="J214" s="111"/>
      <c r="K214" s="316"/>
      <c r="L214" s="129"/>
      <c r="M214" s="128"/>
      <c r="N214" s="357"/>
      <c r="O214" s="111"/>
      <c r="P214" s="129"/>
      <c r="Q214" s="111"/>
      <c r="R214" s="316"/>
      <c r="S214" s="316"/>
      <c r="T214" s="129"/>
      <c r="U214" s="111"/>
      <c r="V214" s="129"/>
      <c r="W214" s="111"/>
      <c r="X214" s="129"/>
      <c r="Y214" s="111"/>
      <c r="Z214" s="317"/>
      <c r="AA214" s="129"/>
      <c r="AB214" s="111"/>
      <c r="AC214" s="129"/>
      <c r="AD214" s="111"/>
      <c r="AE214" s="316"/>
      <c r="AF214" s="129"/>
      <c r="AG214" s="111"/>
      <c r="AH214" s="316"/>
      <c r="AI214" s="129"/>
      <c r="AJ214" s="359">
        <v>211</v>
      </c>
      <c r="AK214" s="365">
        <v>225</v>
      </c>
      <c r="AL214" s="365">
        <v>361</v>
      </c>
      <c r="AM214" s="361">
        <v>36</v>
      </c>
      <c r="AN214" s="111"/>
      <c r="AO214" s="129"/>
      <c r="AP214" s="33"/>
    </row>
    <row r="215" spans="1:42" s="29" customFormat="1" ht="13" x14ac:dyDescent="0.3">
      <c r="A215" s="10">
        <v>9104</v>
      </c>
      <c r="B215" s="11" t="s">
        <v>677</v>
      </c>
      <c r="C215" s="365">
        <v>1055</v>
      </c>
      <c r="D215" s="95">
        <v>341</v>
      </c>
      <c r="E215" s="63">
        <f t="shared" si="4"/>
        <v>0.32322274881516588</v>
      </c>
      <c r="F215" s="356"/>
      <c r="G215" s="454"/>
      <c r="H215" s="129"/>
      <c r="I215" s="111"/>
      <c r="J215" s="111"/>
      <c r="K215" s="316"/>
      <c r="L215" s="129"/>
      <c r="M215" s="128"/>
      <c r="N215" s="357"/>
      <c r="O215" s="111"/>
      <c r="P215" s="129"/>
      <c r="Q215" s="111"/>
      <c r="R215" s="316"/>
      <c r="S215" s="316"/>
      <c r="T215" s="129"/>
      <c r="U215" s="111"/>
      <c r="V215" s="129"/>
      <c r="W215" s="111"/>
      <c r="X215" s="129"/>
      <c r="Y215" s="111"/>
      <c r="Z215" s="317"/>
      <c r="AA215" s="129"/>
      <c r="AB215" s="111"/>
      <c r="AC215" s="129"/>
      <c r="AD215" s="111"/>
      <c r="AE215" s="316"/>
      <c r="AF215" s="129"/>
      <c r="AG215" s="111"/>
      <c r="AH215" s="316"/>
      <c r="AI215" s="129"/>
      <c r="AJ215" s="359">
        <v>211</v>
      </c>
      <c r="AK215" s="365">
        <v>89</v>
      </c>
      <c r="AL215" s="365">
        <v>187</v>
      </c>
      <c r="AM215" s="361">
        <v>50</v>
      </c>
      <c r="AN215" s="111"/>
      <c r="AO215" s="129"/>
      <c r="AP215" s="33"/>
    </row>
    <row r="216" spans="1:42" s="29" customFormat="1" ht="13" x14ac:dyDescent="0.3">
      <c r="A216" s="10">
        <v>9105</v>
      </c>
      <c r="B216" s="11" t="s">
        <v>678</v>
      </c>
      <c r="C216" s="365">
        <v>1075</v>
      </c>
      <c r="D216" s="95">
        <v>433</v>
      </c>
      <c r="E216" s="63">
        <f t="shared" si="4"/>
        <v>0.40279069767441861</v>
      </c>
      <c r="F216" s="356"/>
      <c r="G216" s="454"/>
      <c r="H216" s="129"/>
      <c r="I216" s="111"/>
      <c r="J216" s="111"/>
      <c r="K216" s="316"/>
      <c r="L216" s="129"/>
      <c r="M216" s="128"/>
      <c r="N216" s="357"/>
      <c r="O216" s="111"/>
      <c r="P216" s="129"/>
      <c r="Q216" s="111"/>
      <c r="R216" s="316"/>
      <c r="S216" s="316"/>
      <c r="T216" s="129"/>
      <c r="U216" s="111"/>
      <c r="V216" s="129"/>
      <c r="W216" s="111"/>
      <c r="X216" s="129"/>
      <c r="Y216" s="111"/>
      <c r="Z216" s="317"/>
      <c r="AA216" s="129"/>
      <c r="AB216" s="111"/>
      <c r="AC216" s="129"/>
      <c r="AD216" s="111"/>
      <c r="AE216" s="316"/>
      <c r="AF216" s="129"/>
      <c r="AG216" s="111"/>
      <c r="AH216" s="316"/>
      <c r="AI216" s="129"/>
      <c r="AJ216" s="359">
        <v>222</v>
      </c>
      <c r="AK216" s="365">
        <v>165</v>
      </c>
      <c r="AL216" s="365">
        <v>230</v>
      </c>
      <c r="AM216" s="361">
        <v>51</v>
      </c>
      <c r="AN216" s="111"/>
      <c r="AO216" s="129"/>
      <c r="AP216" s="33"/>
    </row>
    <row r="217" spans="1:42" s="29" customFormat="1" ht="13" x14ac:dyDescent="0.3">
      <c r="A217" s="10">
        <v>9106</v>
      </c>
      <c r="B217" s="11" t="s">
        <v>679</v>
      </c>
      <c r="C217" s="365">
        <v>1464</v>
      </c>
      <c r="D217" s="95">
        <v>352</v>
      </c>
      <c r="E217" s="63">
        <f t="shared" si="4"/>
        <v>0.24043715846994534</v>
      </c>
      <c r="F217" s="356"/>
      <c r="G217" s="454"/>
      <c r="H217" s="129"/>
      <c r="I217" s="111"/>
      <c r="J217" s="111"/>
      <c r="K217" s="316"/>
      <c r="L217" s="129"/>
      <c r="M217" s="128"/>
      <c r="N217" s="357"/>
      <c r="O217" s="111"/>
      <c r="P217" s="129"/>
      <c r="Q217" s="111"/>
      <c r="R217" s="316"/>
      <c r="S217" s="316"/>
      <c r="T217" s="129"/>
      <c r="U217" s="111"/>
      <c r="V217" s="129"/>
      <c r="W217" s="111"/>
      <c r="X217" s="129"/>
      <c r="Y217" s="111"/>
      <c r="Z217" s="317"/>
      <c r="AA217" s="129"/>
      <c r="AB217" s="111"/>
      <c r="AC217" s="129"/>
      <c r="AD217" s="111"/>
      <c r="AE217" s="316"/>
      <c r="AF217" s="129"/>
      <c r="AG217" s="111"/>
      <c r="AH217" s="316"/>
      <c r="AI217" s="129"/>
      <c r="AJ217" s="359">
        <v>217</v>
      </c>
      <c r="AK217" s="365">
        <v>79</v>
      </c>
      <c r="AL217" s="365">
        <v>221</v>
      </c>
      <c r="AM217" s="361">
        <v>37</v>
      </c>
      <c r="AN217" s="111"/>
      <c r="AO217" s="129"/>
      <c r="AP217" s="33"/>
    </row>
    <row r="218" spans="1:42" s="29" customFormat="1" ht="13" x14ac:dyDescent="0.3">
      <c r="A218" s="10">
        <v>9107</v>
      </c>
      <c r="B218" s="11" t="s">
        <v>680</v>
      </c>
      <c r="C218" s="365">
        <v>679</v>
      </c>
      <c r="D218" s="95">
        <v>249</v>
      </c>
      <c r="E218" s="63">
        <f t="shared" si="4"/>
        <v>0.36671575846833576</v>
      </c>
      <c r="F218" s="356"/>
      <c r="G218" s="454"/>
      <c r="H218" s="129"/>
      <c r="I218" s="111"/>
      <c r="J218" s="111"/>
      <c r="K218" s="316"/>
      <c r="L218" s="129"/>
      <c r="M218" s="128"/>
      <c r="N218" s="357"/>
      <c r="O218" s="111"/>
      <c r="P218" s="129"/>
      <c r="Q218" s="111"/>
      <c r="R218" s="316"/>
      <c r="S218" s="316"/>
      <c r="T218" s="129"/>
      <c r="U218" s="111"/>
      <c r="V218" s="129"/>
      <c r="W218" s="111"/>
      <c r="X218" s="129"/>
      <c r="Y218" s="111"/>
      <c r="Z218" s="317"/>
      <c r="AA218" s="129"/>
      <c r="AB218" s="111"/>
      <c r="AC218" s="129"/>
      <c r="AD218" s="111"/>
      <c r="AE218" s="316"/>
      <c r="AF218" s="129"/>
      <c r="AG218" s="111"/>
      <c r="AH218" s="316"/>
      <c r="AI218" s="129"/>
      <c r="AJ218" s="359">
        <v>134</v>
      </c>
      <c r="AK218" s="365">
        <v>83</v>
      </c>
      <c r="AL218" s="365">
        <v>158</v>
      </c>
      <c r="AM218" s="361">
        <v>23</v>
      </c>
      <c r="AN218" s="111"/>
      <c r="AO218" s="129"/>
      <c r="AP218" s="33"/>
    </row>
    <row r="219" spans="1:42" s="29" customFormat="1" ht="13" x14ac:dyDescent="0.3">
      <c r="A219" s="10">
        <v>9108</v>
      </c>
      <c r="B219" s="11" t="s">
        <v>681</v>
      </c>
      <c r="C219" s="365">
        <v>469</v>
      </c>
      <c r="D219" s="95">
        <v>180</v>
      </c>
      <c r="E219" s="63">
        <f t="shared" si="4"/>
        <v>0.38379530916844351</v>
      </c>
      <c r="F219" s="356"/>
      <c r="G219" s="454"/>
      <c r="H219" s="129"/>
      <c r="I219" s="111"/>
      <c r="J219" s="111"/>
      <c r="K219" s="316"/>
      <c r="L219" s="129"/>
      <c r="M219" s="128"/>
      <c r="N219" s="357"/>
      <c r="O219" s="111"/>
      <c r="P219" s="129"/>
      <c r="Q219" s="111"/>
      <c r="R219" s="316"/>
      <c r="S219" s="316"/>
      <c r="T219" s="129"/>
      <c r="U219" s="111"/>
      <c r="V219" s="129"/>
      <c r="W219" s="111"/>
      <c r="X219" s="129"/>
      <c r="Y219" s="111"/>
      <c r="Z219" s="317"/>
      <c r="AA219" s="129"/>
      <c r="AB219" s="111"/>
      <c r="AC219" s="129"/>
      <c r="AD219" s="111"/>
      <c r="AE219" s="316"/>
      <c r="AF219" s="129"/>
      <c r="AG219" s="111"/>
      <c r="AH219" s="316"/>
      <c r="AI219" s="129"/>
      <c r="AJ219" s="359">
        <v>74</v>
      </c>
      <c r="AK219" s="365">
        <v>96</v>
      </c>
      <c r="AL219" s="365">
        <v>86</v>
      </c>
      <c r="AM219" s="361">
        <v>11</v>
      </c>
      <c r="AN219" s="111"/>
      <c r="AO219" s="129"/>
      <c r="AP219" s="33"/>
    </row>
    <row r="220" spans="1:42" s="29" customFormat="1" ht="13" x14ac:dyDescent="0.3">
      <c r="A220" s="10">
        <v>9109</v>
      </c>
      <c r="B220" s="11" t="s">
        <v>682</v>
      </c>
      <c r="C220" s="365">
        <v>961</v>
      </c>
      <c r="D220" s="95">
        <v>225</v>
      </c>
      <c r="E220" s="63">
        <f t="shared" si="4"/>
        <v>0.23413111342351717</v>
      </c>
      <c r="F220" s="356"/>
      <c r="G220" s="454"/>
      <c r="H220" s="129"/>
      <c r="I220" s="111"/>
      <c r="J220" s="111"/>
      <c r="K220" s="316"/>
      <c r="L220" s="129"/>
      <c r="M220" s="128"/>
      <c r="N220" s="357"/>
      <c r="O220" s="111"/>
      <c r="P220" s="129"/>
      <c r="Q220" s="111"/>
      <c r="R220" s="316"/>
      <c r="S220" s="316"/>
      <c r="T220" s="129"/>
      <c r="U220" s="111"/>
      <c r="V220" s="129"/>
      <c r="W220" s="111"/>
      <c r="X220" s="129"/>
      <c r="Y220" s="111"/>
      <c r="Z220" s="317"/>
      <c r="AA220" s="129"/>
      <c r="AB220" s="111"/>
      <c r="AC220" s="129"/>
      <c r="AD220" s="111"/>
      <c r="AE220" s="316"/>
      <c r="AF220" s="129"/>
      <c r="AG220" s="111"/>
      <c r="AH220" s="316"/>
      <c r="AI220" s="129"/>
      <c r="AJ220" s="359">
        <v>147</v>
      </c>
      <c r="AK220" s="365">
        <v>57</v>
      </c>
      <c r="AL220" s="365">
        <v>131</v>
      </c>
      <c r="AM220" s="361">
        <v>30</v>
      </c>
      <c r="AN220" s="111"/>
      <c r="AO220" s="129"/>
      <c r="AP220" s="33"/>
    </row>
    <row r="221" spans="1:42" s="29" customFormat="1" ht="13" x14ac:dyDescent="0.3">
      <c r="A221" s="10">
        <v>9110</v>
      </c>
      <c r="B221" s="11" t="s">
        <v>683</v>
      </c>
      <c r="C221" s="365">
        <v>1239</v>
      </c>
      <c r="D221" s="95">
        <v>344</v>
      </c>
      <c r="E221" s="63">
        <f t="shared" si="4"/>
        <v>0.27764326069410816</v>
      </c>
      <c r="F221" s="356"/>
      <c r="G221" s="454"/>
      <c r="H221" s="129"/>
      <c r="I221" s="111"/>
      <c r="J221" s="111"/>
      <c r="K221" s="316"/>
      <c r="L221" s="129"/>
      <c r="M221" s="128"/>
      <c r="N221" s="357"/>
      <c r="O221" s="111"/>
      <c r="P221" s="129"/>
      <c r="Q221" s="111"/>
      <c r="R221" s="316"/>
      <c r="S221" s="316"/>
      <c r="T221" s="129"/>
      <c r="U221" s="111"/>
      <c r="V221" s="129"/>
      <c r="W221" s="111"/>
      <c r="X221" s="129"/>
      <c r="Y221" s="111"/>
      <c r="Z221" s="317"/>
      <c r="AA221" s="129"/>
      <c r="AB221" s="111"/>
      <c r="AC221" s="129"/>
      <c r="AD221" s="111"/>
      <c r="AE221" s="316"/>
      <c r="AF221" s="129"/>
      <c r="AG221" s="111"/>
      <c r="AH221" s="316"/>
      <c r="AI221" s="129"/>
      <c r="AJ221" s="359">
        <v>163</v>
      </c>
      <c r="AK221" s="365">
        <v>153</v>
      </c>
      <c r="AL221" s="365">
        <v>193</v>
      </c>
      <c r="AM221" s="361">
        <v>24</v>
      </c>
      <c r="AN221" s="111"/>
      <c r="AO221" s="129"/>
      <c r="AP221" s="33"/>
    </row>
    <row r="222" spans="1:42" s="29" customFormat="1" ht="13" x14ac:dyDescent="0.3">
      <c r="A222" s="10">
        <v>9111</v>
      </c>
      <c r="B222" s="11" t="s">
        <v>684</v>
      </c>
      <c r="C222" s="365">
        <v>419</v>
      </c>
      <c r="D222" s="95">
        <v>168</v>
      </c>
      <c r="E222" s="63">
        <f t="shared" si="4"/>
        <v>0.40095465393794749</v>
      </c>
      <c r="F222" s="356"/>
      <c r="G222" s="454"/>
      <c r="H222" s="129"/>
      <c r="I222" s="111"/>
      <c r="J222" s="111"/>
      <c r="K222" s="316"/>
      <c r="L222" s="129"/>
      <c r="M222" s="128"/>
      <c r="N222" s="357"/>
      <c r="O222" s="111"/>
      <c r="P222" s="129"/>
      <c r="Q222" s="111"/>
      <c r="R222" s="316"/>
      <c r="S222" s="316"/>
      <c r="T222" s="129"/>
      <c r="U222" s="111"/>
      <c r="V222" s="129"/>
      <c r="W222" s="111"/>
      <c r="X222" s="129"/>
      <c r="Y222" s="111"/>
      <c r="Z222" s="317"/>
      <c r="AA222" s="129"/>
      <c r="AB222" s="111"/>
      <c r="AC222" s="129"/>
      <c r="AD222" s="111"/>
      <c r="AE222" s="316"/>
      <c r="AF222" s="129"/>
      <c r="AG222" s="111"/>
      <c r="AH222" s="316"/>
      <c r="AI222" s="129"/>
      <c r="AJ222" s="359">
        <v>43</v>
      </c>
      <c r="AK222" s="365">
        <v>114</v>
      </c>
      <c r="AL222" s="365">
        <v>89</v>
      </c>
      <c r="AM222" s="361">
        <v>4</v>
      </c>
      <c r="AN222" s="111"/>
      <c r="AO222" s="129"/>
      <c r="AP222" s="33"/>
    </row>
    <row r="223" spans="1:42" s="29" customFormat="1" ht="13" x14ac:dyDescent="0.3">
      <c r="A223" s="10">
        <v>9112</v>
      </c>
      <c r="B223" s="11" t="s">
        <v>685</v>
      </c>
      <c r="C223" s="365">
        <v>1090</v>
      </c>
      <c r="D223" s="95">
        <v>402</v>
      </c>
      <c r="E223" s="63">
        <f t="shared" si="4"/>
        <v>0.3688073394495413</v>
      </c>
      <c r="F223" s="356"/>
      <c r="G223" s="454"/>
      <c r="H223" s="129"/>
      <c r="I223" s="111"/>
      <c r="J223" s="111"/>
      <c r="K223" s="316"/>
      <c r="L223" s="129"/>
      <c r="M223" s="128"/>
      <c r="N223" s="357"/>
      <c r="O223" s="111"/>
      <c r="P223" s="129"/>
      <c r="Q223" s="111"/>
      <c r="R223" s="316"/>
      <c r="S223" s="316"/>
      <c r="T223" s="129"/>
      <c r="U223" s="111"/>
      <c r="V223" s="129"/>
      <c r="W223" s="111"/>
      <c r="X223" s="129"/>
      <c r="Y223" s="111"/>
      <c r="Z223" s="317"/>
      <c r="AA223" s="129"/>
      <c r="AB223" s="111"/>
      <c r="AC223" s="129"/>
      <c r="AD223" s="111"/>
      <c r="AE223" s="316"/>
      <c r="AF223" s="129"/>
      <c r="AG223" s="111"/>
      <c r="AH223" s="316"/>
      <c r="AI223" s="129"/>
      <c r="AJ223" s="359">
        <v>208</v>
      </c>
      <c r="AK223" s="365">
        <v>152</v>
      </c>
      <c r="AL223" s="365">
        <v>212</v>
      </c>
      <c r="AM223" s="361">
        <v>29</v>
      </c>
      <c r="AN223" s="111"/>
      <c r="AO223" s="129"/>
      <c r="AP223" s="33"/>
    </row>
    <row r="224" spans="1:42" s="29" customFormat="1" ht="13" x14ac:dyDescent="0.3">
      <c r="A224" s="10">
        <v>9501</v>
      </c>
      <c r="B224" s="11" t="s">
        <v>688</v>
      </c>
      <c r="C224" s="365">
        <v>1350</v>
      </c>
      <c r="D224" s="95">
        <v>187</v>
      </c>
      <c r="E224" s="63">
        <f t="shared" si="4"/>
        <v>0.13851851851851851</v>
      </c>
      <c r="F224" s="356"/>
      <c r="G224" s="454"/>
      <c r="H224" s="129"/>
      <c r="I224" s="111"/>
      <c r="J224" s="111"/>
      <c r="K224" s="316"/>
      <c r="L224" s="129"/>
      <c r="M224" s="128"/>
      <c r="N224" s="357"/>
      <c r="O224" s="111"/>
      <c r="P224" s="129"/>
      <c r="Q224" s="111"/>
      <c r="R224" s="316"/>
      <c r="S224" s="316"/>
      <c r="T224" s="129"/>
      <c r="U224" s="111"/>
      <c r="V224" s="129"/>
      <c r="W224" s="111"/>
      <c r="X224" s="129"/>
      <c r="Y224" s="111"/>
      <c r="Z224" s="317"/>
      <c r="AA224" s="129"/>
      <c r="AB224" s="111"/>
      <c r="AC224" s="129"/>
      <c r="AD224" s="111"/>
      <c r="AE224" s="316"/>
      <c r="AF224" s="129"/>
      <c r="AG224" s="111"/>
      <c r="AH224" s="316"/>
      <c r="AI224" s="129"/>
      <c r="AJ224" s="111"/>
      <c r="AK224" s="316"/>
      <c r="AL224" s="316"/>
      <c r="AM224" s="129"/>
      <c r="AN224" s="359">
        <v>85</v>
      </c>
      <c r="AO224" s="361">
        <v>107</v>
      </c>
      <c r="AP224" s="33"/>
    </row>
    <row r="225" spans="1:42" s="29" customFormat="1" ht="13" x14ac:dyDescent="0.3">
      <c r="A225" s="10">
        <v>9502</v>
      </c>
      <c r="B225" s="11" t="s">
        <v>689</v>
      </c>
      <c r="C225" s="365">
        <v>1499</v>
      </c>
      <c r="D225" s="95">
        <v>243</v>
      </c>
      <c r="E225" s="63">
        <f t="shared" si="4"/>
        <v>0.16210807204803201</v>
      </c>
      <c r="F225" s="356"/>
      <c r="G225" s="454"/>
      <c r="H225" s="129"/>
      <c r="I225" s="111"/>
      <c r="J225" s="111"/>
      <c r="K225" s="316"/>
      <c r="L225" s="129"/>
      <c r="M225" s="128"/>
      <c r="N225" s="357"/>
      <c r="O225" s="111"/>
      <c r="P225" s="129"/>
      <c r="Q225" s="111"/>
      <c r="R225" s="316"/>
      <c r="S225" s="316"/>
      <c r="T225" s="129"/>
      <c r="U225" s="111"/>
      <c r="V225" s="129"/>
      <c r="W225" s="111"/>
      <c r="X225" s="129"/>
      <c r="Y225" s="111"/>
      <c r="Z225" s="317"/>
      <c r="AA225" s="129"/>
      <c r="AB225" s="111"/>
      <c r="AC225" s="129"/>
      <c r="AD225" s="111"/>
      <c r="AE225" s="316"/>
      <c r="AF225" s="129"/>
      <c r="AG225" s="111"/>
      <c r="AH225" s="316"/>
      <c r="AI225" s="129"/>
      <c r="AJ225" s="111"/>
      <c r="AK225" s="316"/>
      <c r="AL225" s="316"/>
      <c r="AM225" s="129"/>
      <c r="AN225" s="359">
        <v>137</v>
      </c>
      <c r="AO225" s="361">
        <v>139</v>
      </c>
      <c r="AP225" s="33"/>
    </row>
    <row r="226" spans="1:42" s="29" customFormat="1" ht="13" x14ac:dyDescent="0.3">
      <c r="A226" s="10">
        <v>9503</v>
      </c>
      <c r="B226" s="11" t="s">
        <v>690</v>
      </c>
      <c r="C226" s="365">
        <v>1182</v>
      </c>
      <c r="D226" s="95">
        <v>103</v>
      </c>
      <c r="E226" s="63">
        <f t="shared" si="4"/>
        <v>8.7140439932318112E-2</v>
      </c>
      <c r="F226" s="356"/>
      <c r="G226" s="454"/>
      <c r="H226" s="129"/>
      <c r="I226" s="111"/>
      <c r="J226" s="111"/>
      <c r="K226" s="316"/>
      <c r="L226" s="129"/>
      <c r="M226" s="128"/>
      <c r="N226" s="357"/>
      <c r="O226" s="111"/>
      <c r="P226" s="129"/>
      <c r="Q226" s="111"/>
      <c r="R226" s="316"/>
      <c r="S226" s="316"/>
      <c r="T226" s="129"/>
      <c r="U226" s="111"/>
      <c r="V226" s="129"/>
      <c r="W226" s="111"/>
      <c r="X226" s="129"/>
      <c r="Y226" s="111"/>
      <c r="Z226" s="317"/>
      <c r="AA226" s="129"/>
      <c r="AB226" s="111"/>
      <c r="AC226" s="129"/>
      <c r="AD226" s="111"/>
      <c r="AE226" s="316"/>
      <c r="AF226" s="129"/>
      <c r="AG226" s="111"/>
      <c r="AH226" s="316"/>
      <c r="AI226" s="129"/>
      <c r="AJ226" s="111"/>
      <c r="AK226" s="316"/>
      <c r="AL226" s="316"/>
      <c r="AM226" s="129"/>
      <c r="AN226" s="359">
        <v>62</v>
      </c>
      <c r="AO226" s="361">
        <v>67</v>
      </c>
      <c r="AP226" s="33"/>
    </row>
    <row r="227" spans="1:42" s="14" customFormat="1" ht="13" x14ac:dyDescent="0.3">
      <c r="B227" s="14" t="s">
        <v>4</v>
      </c>
      <c r="C227" s="306">
        <f>SUM(C4:C226)</f>
        <v>225339</v>
      </c>
      <c r="D227" s="306">
        <f>SUM(D4:D226)</f>
        <v>60934</v>
      </c>
      <c r="E227" s="64">
        <f>SUM(D227/C227)</f>
        <v>0.27041035950279357</v>
      </c>
      <c r="F227" s="88">
        <f>SUM(F4:F226)</f>
        <v>5636</v>
      </c>
      <c r="G227" s="306">
        <f>SUM(G4:G226)</f>
        <v>8105</v>
      </c>
      <c r="H227" s="120">
        <f t="shared" ref="H227:AO227" si="5">SUM(H4:H226)</f>
        <v>7426</v>
      </c>
      <c r="I227" s="88">
        <f t="shared" si="5"/>
        <v>1493</v>
      </c>
      <c r="J227" s="88">
        <f t="shared" ref="J227:K227" si="6">SUM(J4:J226)</f>
        <v>3935</v>
      </c>
      <c r="K227" s="306">
        <f t="shared" si="6"/>
        <v>4479</v>
      </c>
      <c r="L227" s="120">
        <f t="shared" si="5"/>
        <v>4800</v>
      </c>
      <c r="M227" s="101">
        <f t="shared" si="5"/>
        <v>546</v>
      </c>
      <c r="N227" s="333">
        <f t="shared" ref="N227:O227" si="7">SUM(N4:N226)</f>
        <v>640</v>
      </c>
      <c r="O227" s="88">
        <f t="shared" si="7"/>
        <v>614</v>
      </c>
      <c r="P227" s="120">
        <f t="shared" si="5"/>
        <v>326</v>
      </c>
      <c r="Q227" s="88">
        <f t="shared" si="5"/>
        <v>458</v>
      </c>
      <c r="R227" s="306">
        <f t="shared" ref="R227:S227" si="8">SUM(R4:R226)</f>
        <v>512</v>
      </c>
      <c r="S227" s="306">
        <f t="shared" si="8"/>
        <v>390</v>
      </c>
      <c r="T227" s="120">
        <f t="shared" si="5"/>
        <v>315</v>
      </c>
      <c r="U227" s="88">
        <f t="shared" si="5"/>
        <v>3447</v>
      </c>
      <c r="V227" s="120">
        <f t="shared" si="5"/>
        <v>3028</v>
      </c>
      <c r="W227" s="88">
        <f t="shared" si="5"/>
        <v>5632</v>
      </c>
      <c r="X227" s="120">
        <f t="shared" si="5"/>
        <v>6556</v>
      </c>
      <c r="Y227" s="88">
        <f t="shared" si="5"/>
        <v>1341</v>
      </c>
      <c r="Z227" s="308">
        <f>SUM(Z4:Z226)</f>
        <v>1269</v>
      </c>
      <c r="AA227" s="120">
        <f t="shared" si="5"/>
        <v>1313</v>
      </c>
      <c r="AB227" s="88">
        <f t="shared" si="5"/>
        <v>1395</v>
      </c>
      <c r="AC227" s="120">
        <f t="shared" si="5"/>
        <v>1789</v>
      </c>
      <c r="AD227" s="88">
        <f t="shared" si="5"/>
        <v>3177</v>
      </c>
      <c r="AE227" s="306">
        <f t="shared" ref="AE227" si="9">SUM(AE4:AE226)</f>
        <v>3148</v>
      </c>
      <c r="AF227" s="120">
        <f t="shared" si="5"/>
        <v>3547</v>
      </c>
      <c r="AG227" s="88">
        <f t="shared" si="5"/>
        <v>2027</v>
      </c>
      <c r="AH227" s="306">
        <f t="shared" ref="AH227" si="10">SUM(AH4:AH226)</f>
        <v>3077</v>
      </c>
      <c r="AI227" s="120">
        <f t="shared" si="5"/>
        <v>2393</v>
      </c>
      <c r="AJ227" s="88">
        <f t="shared" si="5"/>
        <v>1892</v>
      </c>
      <c r="AK227" s="306">
        <f t="shared" ref="AK227:AL227" si="11">SUM(AK4:AK226)</f>
        <v>1397</v>
      </c>
      <c r="AL227" s="306">
        <f t="shared" si="11"/>
        <v>2169</v>
      </c>
      <c r="AM227" s="120">
        <f t="shared" si="5"/>
        <v>348</v>
      </c>
      <c r="AN227" s="88">
        <f t="shared" si="5"/>
        <v>284</v>
      </c>
      <c r="AO227" s="120">
        <f t="shared" si="5"/>
        <v>313</v>
      </c>
      <c r="AP227" s="37"/>
    </row>
    <row r="228" spans="1:42" s="14" customFormat="1" ht="13" x14ac:dyDescent="0.3">
      <c r="B228" s="17" t="s">
        <v>5</v>
      </c>
      <c r="C228" s="306"/>
      <c r="D228" s="405">
        <f>SUM(D227-D229)</f>
        <v>52036</v>
      </c>
      <c r="E228" s="64">
        <f>SUM(D228/C227)</f>
        <v>0.23092318684293442</v>
      </c>
      <c r="F228" s="88">
        <f>SUM(F227-F229)</f>
        <v>4498</v>
      </c>
      <c r="G228" s="306">
        <f>SUM(G227-G229)</f>
        <v>7069</v>
      </c>
      <c r="H228" s="120">
        <f t="shared" ref="H228:AO228" si="12">SUM(H227-H229)</f>
        <v>6475</v>
      </c>
      <c r="I228" s="88">
        <f t="shared" si="12"/>
        <v>1292</v>
      </c>
      <c r="J228" s="88">
        <f t="shared" ref="J228:K228" si="13">SUM(J227-J229)</f>
        <v>3449</v>
      </c>
      <c r="K228" s="306">
        <f t="shared" si="13"/>
        <v>3998</v>
      </c>
      <c r="L228" s="120">
        <f t="shared" si="12"/>
        <v>4305</v>
      </c>
      <c r="M228" s="101">
        <f t="shared" si="12"/>
        <v>413</v>
      </c>
      <c r="N228" s="333">
        <f t="shared" ref="N228:O228" si="14">SUM(N227-N229)</f>
        <v>505</v>
      </c>
      <c r="O228" s="88">
        <f t="shared" si="14"/>
        <v>486</v>
      </c>
      <c r="P228" s="120">
        <f t="shared" si="12"/>
        <v>241</v>
      </c>
      <c r="Q228" s="88">
        <f t="shared" si="12"/>
        <v>413</v>
      </c>
      <c r="R228" s="306">
        <f t="shared" ref="R228:S228" si="15">SUM(R227-R229)</f>
        <v>463</v>
      </c>
      <c r="S228" s="306">
        <f t="shared" si="15"/>
        <v>361</v>
      </c>
      <c r="T228" s="120">
        <f t="shared" si="12"/>
        <v>293</v>
      </c>
      <c r="U228" s="88">
        <f t="shared" si="12"/>
        <v>3069</v>
      </c>
      <c r="V228" s="120">
        <f t="shared" si="12"/>
        <v>2703</v>
      </c>
      <c r="W228" s="88">
        <f t="shared" si="12"/>
        <v>4918</v>
      </c>
      <c r="X228" s="120">
        <f t="shared" si="12"/>
        <v>5801</v>
      </c>
      <c r="Y228" s="88">
        <f t="shared" si="12"/>
        <v>1224</v>
      </c>
      <c r="Z228" s="308">
        <f>SUM(Z227-Z229)</f>
        <v>1158</v>
      </c>
      <c r="AA228" s="120">
        <f t="shared" si="12"/>
        <v>1198</v>
      </c>
      <c r="AB228" s="88">
        <f t="shared" si="12"/>
        <v>1251</v>
      </c>
      <c r="AC228" s="120">
        <f t="shared" si="12"/>
        <v>1631</v>
      </c>
      <c r="AD228" s="88">
        <f t="shared" si="12"/>
        <v>2768</v>
      </c>
      <c r="AE228" s="306">
        <f t="shared" ref="AE228" si="16">SUM(AE227-AE229)</f>
        <v>2650</v>
      </c>
      <c r="AF228" s="120">
        <f t="shared" si="12"/>
        <v>3094</v>
      </c>
      <c r="AG228" s="88">
        <f t="shared" si="12"/>
        <v>1678</v>
      </c>
      <c r="AH228" s="306">
        <f t="shared" ref="AH228" si="17">SUM(AH227-AH229)</f>
        <v>2634</v>
      </c>
      <c r="AI228" s="120">
        <f t="shared" si="12"/>
        <v>2046</v>
      </c>
      <c r="AJ228" s="88">
        <f t="shared" si="12"/>
        <v>1631</v>
      </c>
      <c r="AK228" s="306">
        <f t="shared" ref="AK228:AL228" si="18">SUM(AK227-AK229)</f>
        <v>1179</v>
      </c>
      <c r="AL228" s="306">
        <f t="shared" si="18"/>
        <v>1885</v>
      </c>
      <c r="AM228" s="120">
        <f t="shared" si="12"/>
        <v>245</v>
      </c>
      <c r="AN228" s="88">
        <f t="shared" si="12"/>
        <v>261</v>
      </c>
      <c r="AO228" s="120">
        <f t="shared" si="12"/>
        <v>286</v>
      </c>
      <c r="AP228" s="37"/>
    </row>
    <row r="229" spans="1:42" s="14" customFormat="1" ht="13" x14ac:dyDescent="0.3">
      <c r="B229" s="17" t="s">
        <v>6</v>
      </c>
      <c r="C229" s="306"/>
      <c r="D229" s="405">
        <v>8898</v>
      </c>
      <c r="E229" s="64">
        <f>SUM(D229/C227)</f>
        <v>3.9487172659859147E-2</v>
      </c>
      <c r="F229" s="88">
        <v>1138</v>
      </c>
      <c r="G229" s="306">
        <v>1036</v>
      </c>
      <c r="H229" s="120">
        <v>951</v>
      </c>
      <c r="I229" s="88">
        <v>201</v>
      </c>
      <c r="J229" s="88">
        <v>486</v>
      </c>
      <c r="K229" s="306">
        <v>481</v>
      </c>
      <c r="L229" s="120">
        <v>495</v>
      </c>
      <c r="M229" s="101">
        <v>133</v>
      </c>
      <c r="N229" s="333">
        <v>135</v>
      </c>
      <c r="O229" s="88">
        <v>128</v>
      </c>
      <c r="P229" s="120">
        <v>85</v>
      </c>
      <c r="Q229" s="88">
        <v>45</v>
      </c>
      <c r="R229" s="306">
        <v>49</v>
      </c>
      <c r="S229" s="306">
        <v>29</v>
      </c>
      <c r="T229" s="120">
        <v>22</v>
      </c>
      <c r="U229" s="88">
        <v>378</v>
      </c>
      <c r="V229" s="120">
        <v>325</v>
      </c>
      <c r="W229" s="88">
        <v>714</v>
      </c>
      <c r="X229" s="120">
        <v>755</v>
      </c>
      <c r="Y229" s="88">
        <v>117</v>
      </c>
      <c r="Z229" s="308">
        <v>111</v>
      </c>
      <c r="AA229" s="120">
        <v>115</v>
      </c>
      <c r="AB229" s="88">
        <v>144</v>
      </c>
      <c r="AC229" s="120">
        <v>158</v>
      </c>
      <c r="AD229" s="88">
        <v>409</v>
      </c>
      <c r="AE229" s="306">
        <v>498</v>
      </c>
      <c r="AF229" s="120">
        <v>453</v>
      </c>
      <c r="AG229" s="88">
        <v>349</v>
      </c>
      <c r="AH229" s="306">
        <v>443</v>
      </c>
      <c r="AI229" s="120">
        <v>347</v>
      </c>
      <c r="AJ229" s="88">
        <v>261</v>
      </c>
      <c r="AK229" s="306">
        <v>218</v>
      </c>
      <c r="AL229" s="306">
        <v>284</v>
      </c>
      <c r="AM229" s="120">
        <v>103</v>
      </c>
      <c r="AN229" s="88">
        <v>23</v>
      </c>
      <c r="AO229" s="120">
        <v>27</v>
      </c>
      <c r="AP229" s="37"/>
    </row>
    <row r="230" spans="1:42" s="29" customFormat="1" ht="13" x14ac:dyDescent="0.3">
      <c r="B230" s="19"/>
      <c r="C230" s="383"/>
      <c r="D230" s="383"/>
      <c r="E230" s="63"/>
      <c r="F230" s="90"/>
      <c r="G230" s="315"/>
      <c r="H230" s="124"/>
      <c r="I230" s="90"/>
      <c r="J230" s="90"/>
      <c r="K230" s="315"/>
      <c r="L230" s="124"/>
      <c r="M230" s="103"/>
      <c r="N230" s="311"/>
      <c r="O230" s="90"/>
      <c r="P230" s="124"/>
      <c r="Q230" s="90"/>
      <c r="R230" s="315"/>
      <c r="S230" s="315"/>
      <c r="T230" s="124"/>
      <c r="U230" s="90"/>
      <c r="V230" s="124"/>
      <c r="W230" s="90"/>
      <c r="X230" s="124"/>
      <c r="Y230" s="90"/>
      <c r="Z230" s="310"/>
      <c r="AA230" s="124"/>
      <c r="AB230" s="90"/>
      <c r="AC230" s="124"/>
      <c r="AD230" s="88"/>
      <c r="AE230" s="306"/>
      <c r="AF230" s="120"/>
      <c r="AG230" s="88"/>
      <c r="AH230" s="306"/>
      <c r="AI230" s="120"/>
      <c r="AJ230" s="88"/>
      <c r="AK230" s="306"/>
      <c r="AL230" s="306"/>
      <c r="AM230" s="120"/>
      <c r="AN230" s="88"/>
      <c r="AO230" s="120"/>
      <c r="AP230" s="33"/>
    </row>
    <row r="231" spans="1:42" s="29" customFormat="1" ht="13" x14ac:dyDescent="0.3">
      <c r="B231" s="23" t="s">
        <v>714</v>
      </c>
      <c r="C231" s="315">
        <f>SUM(C12:C43)</f>
        <v>33763</v>
      </c>
      <c r="D231" s="315">
        <f>SUM(D12:D43)</f>
        <v>13422</v>
      </c>
      <c r="E231" s="63">
        <f t="shared" ref="E231:E242" si="19">SUM(D231/C231)</f>
        <v>0.39753576400201401</v>
      </c>
      <c r="F231" s="90">
        <f>SUM(F12:F43)</f>
        <v>5636</v>
      </c>
      <c r="G231" s="315">
        <f>SUM(G12:G43)</f>
        <v>8105</v>
      </c>
      <c r="H231" s="124">
        <f t="shared" ref="H231:AC231" si="20">SUM(H12:H43)</f>
        <v>7426</v>
      </c>
      <c r="I231" s="90">
        <f t="shared" si="20"/>
        <v>0</v>
      </c>
      <c r="J231" s="90">
        <f t="shared" ref="J231:K231" si="21">SUM(J12:J43)</f>
        <v>0</v>
      </c>
      <c r="K231" s="315">
        <f t="shared" si="21"/>
        <v>0</v>
      </c>
      <c r="L231" s="124">
        <f t="shared" si="20"/>
        <v>0</v>
      </c>
      <c r="M231" s="103">
        <f t="shared" si="20"/>
        <v>0</v>
      </c>
      <c r="N231" s="311">
        <f t="shared" ref="N231:O231" si="22">SUM(N12:N43)</f>
        <v>0</v>
      </c>
      <c r="O231" s="90">
        <f t="shared" si="22"/>
        <v>0</v>
      </c>
      <c r="P231" s="124">
        <f>SUM(P12:P43)</f>
        <v>0</v>
      </c>
      <c r="Q231" s="90">
        <f>SUM(Q12:Q43)</f>
        <v>0</v>
      </c>
      <c r="R231" s="315">
        <f t="shared" ref="R231:S231" si="23">SUM(R12:R43)</f>
        <v>0</v>
      </c>
      <c r="S231" s="315">
        <f t="shared" si="23"/>
        <v>0</v>
      </c>
      <c r="T231" s="124">
        <f t="shared" si="20"/>
        <v>0</v>
      </c>
      <c r="U231" s="90">
        <f t="shared" si="20"/>
        <v>0</v>
      </c>
      <c r="V231" s="124">
        <f t="shared" si="20"/>
        <v>0</v>
      </c>
      <c r="W231" s="90">
        <f t="shared" si="20"/>
        <v>0</v>
      </c>
      <c r="X231" s="124">
        <f t="shared" si="20"/>
        <v>0</v>
      </c>
      <c r="Y231" s="90">
        <f t="shared" si="20"/>
        <v>0</v>
      </c>
      <c r="Z231" s="310">
        <f>SUM(Z12:Z43)</f>
        <v>0</v>
      </c>
      <c r="AA231" s="124">
        <f t="shared" si="20"/>
        <v>0</v>
      </c>
      <c r="AB231" s="90">
        <f t="shared" si="20"/>
        <v>0</v>
      </c>
      <c r="AC231" s="124">
        <f t="shared" si="20"/>
        <v>0</v>
      </c>
      <c r="AD231" s="90">
        <f t="shared" ref="AD231:AO231" si="24">SUM(AD12:AD43)</f>
        <v>0</v>
      </c>
      <c r="AE231" s="315">
        <f t="shared" si="24"/>
        <v>0</v>
      </c>
      <c r="AF231" s="124">
        <f t="shared" si="24"/>
        <v>0</v>
      </c>
      <c r="AG231" s="90">
        <f t="shared" si="24"/>
        <v>0</v>
      </c>
      <c r="AH231" s="315">
        <f t="shared" si="24"/>
        <v>0</v>
      </c>
      <c r="AI231" s="124">
        <f t="shared" si="24"/>
        <v>0</v>
      </c>
      <c r="AJ231" s="90">
        <f t="shared" si="24"/>
        <v>0</v>
      </c>
      <c r="AK231" s="315">
        <f t="shared" ref="AK231:AL231" si="25">SUM(AK12:AK43)</f>
        <v>0</v>
      </c>
      <c r="AL231" s="315">
        <f t="shared" si="25"/>
        <v>0</v>
      </c>
      <c r="AM231" s="124">
        <f t="shared" si="24"/>
        <v>0</v>
      </c>
      <c r="AN231" s="90">
        <f t="shared" si="24"/>
        <v>0</v>
      </c>
      <c r="AO231" s="124">
        <f t="shared" si="24"/>
        <v>0</v>
      </c>
      <c r="AP231" s="33"/>
    </row>
    <row r="232" spans="1:42" s="29" customFormat="1" ht="13" x14ac:dyDescent="0.3">
      <c r="B232" s="23" t="s">
        <v>715</v>
      </c>
      <c r="C232" s="315">
        <f>SUM(C44:C81)</f>
        <v>40884</v>
      </c>
      <c r="D232" s="315">
        <f>SUM(D44:D81)</f>
        <v>8905</v>
      </c>
      <c r="E232" s="63">
        <f t="shared" si="19"/>
        <v>0.21781136875061149</v>
      </c>
      <c r="F232" s="90">
        <f>SUM(F44:F81)</f>
        <v>0</v>
      </c>
      <c r="G232" s="315">
        <f>SUM(G44:G81)</f>
        <v>0</v>
      </c>
      <c r="H232" s="124">
        <f t="shared" ref="H232:AC232" si="26">SUM(H44:H81)</f>
        <v>0</v>
      </c>
      <c r="I232" s="90">
        <f t="shared" si="26"/>
        <v>1493</v>
      </c>
      <c r="J232" s="90">
        <f t="shared" ref="J232:K232" si="27">SUM(J44:J81)</f>
        <v>3935</v>
      </c>
      <c r="K232" s="315">
        <f t="shared" si="27"/>
        <v>4479</v>
      </c>
      <c r="L232" s="124">
        <f t="shared" si="26"/>
        <v>4800</v>
      </c>
      <c r="M232" s="103">
        <f t="shared" si="26"/>
        <v>0</v>
      </c>
      <c r="N232" s="311">
        <f t="shared" ref="N232:O232" si="28">SUM(N44:N81)</f>
        <v>0</v>
      </c>
      <c r="O232" s="90">
        <f t="shared" si="28"/>
        <v>0</v>
      </c>
      <c r="P232" s="124">
        <f>SUM(P44:P81)</f>
        <v>0</v>
      </c>
      <c r="Q232" s="90">
        <f>SUM(Q44:Q81)</f>
        <v>0</v>
      </c>
      <c r="R232" s="315">
        <f t="shared" ref="R232:S232" si="29">SUM(R44:R81)</f>
        <v>0</v>
      </c>
      <c r="S232" s="315">
        <f t="shared" si="29"/>
        <v>0</v>
      </c>
      <c r="T232" s="124">
        <f t="shared" si="26"/>
        <v>0</v>
      </c>
      <c r="U232" s="90">
        <f t="shared" si="26"/>
        <v>0</v>
      </c>
      <c r="V232" s="124">
        <f t="shared" si="26"/>
        <v>0</v>
      </c>
      <c r="W232" s="90">
        <f t="shared" si="26"/>
        <v>0</v>
      </c>
      <c r="X232" s="124">
        <f t="shared" si="26"/>
        <v>0</v>
      </c>
      <c r="Y232" s="90">
        <f t="shared" si="26"/>
        <v>0</v>
      </c>
      <c r="Z232" s="310">
        <f>SUM(Z44:Z81)</f>
        <v>0</v>
      </c>
      <c r="AA232" s="124">
        <f t="shared" si="26"/>
        <v>0</v>
      </c>
      <c r="AB232" s="90">
        <f t="shared" si="26"/>
        <v>0</v>
      </c>
      <c r="AC232" s="124">
        <f t="shared" si="26"/>
        <v>0</v>
      </c>
      <c r="AD232" s="90">
        <f t="shared" ref="AD232:AO232" si="30">SUM(AD44:AD81)</f>
        <v>0</v>
      </c>
      <c r="AE232" s="315">
        <f t="shared" si="30"/>
        <v>0</v>
      </c>
      <c r="AF232" s="124">
        <f t="shared" si="30"/>
        <v>0</v>
      </c>
      <c r="AG232" s="90">
        <f t="shared" si="30"/>
        <v>0</v>
      </c>
      <c r="AH232" s="315">
        <f t="shared" si="30"/>
        <v>0</v>
      </c>
      <c r="AI232" s="124">
        <f t="shared" si="30"/>
        <v>0</v>
      </c>
      <c r="AJ232" s="90">
        <f t="shared" si="30"/>
        <v>0</v>
      </c>
      <c r="AK232" s="315">
        <f t="shared" ref="AK232:AL232" si="31">SUM(AK44:AK81)</f>
        <v>0</v>
      </c>
      <c r="AL232" s="315">
        <f t="shared" si="31"/>
        <v>0</v>
      </c>
      <c r="AM232" s="124">
        <f t="shared" si="30"/>
        <v>0</v>
      </c>
      <c r="AN232" s="90">
        <f t="shared" si="30"/>
        <v>0</v>
      </c>
      <c r="AO232" s="124">
        <f t="shared" si="30"/>
        <v>0</v>
      </c>
      <c r="AP232" s="33"/>
    </row>
    <row r="233" spans="1:42" s="29" customFormat="1" ht="13" x14ac:dyDescent="0.3">
      <c r="B233" s="23" t="s">
        <v>716</v>
      </c>
      <c r="C233" s="315">
        <f>SUM(C82:C90)</f>
        <v>3387</v>
      </c>
      <c r="D233" s="315">
        <f>SUM(D82:D90)</f>
        <v>1013</v>
      </c>
      <c r="E233" s="63">
        <f t="shared" si="19"/>
        <v>0.2990847357543549</v>
      </c>
      <c r="F233" s="90">
        <f>SUM(F82:F90)</f>
        <v>0</v>
      </c>
      <c r="G233" s="315">
        <f>SUM(G82:G90)</f>
        <v>0</v>
      </c>
      <c r="H233" s="124">
        <f t="shared" ref="H233:AC233" si="32">SUM(H82:H90)</f>
        <v>0</v>
      </c>
      <c r="I233" s="90">
        <f t="shared" si="32"/>
        <v>0</v>
      </c>
      <c r="J233" s="90">
        <f t="shared" ref="J233:K233" si="33">SUM(J82:J90)</f>
        <v>0</v>
      </c>
      <c r="K233" s="315">
        <f t="shared" si="33"/>
        <v>0</v>
      </c>
      <c r="L233" s="124">
        <f t="shared" si="32"/>
        <v>0</v>
      </c>
      <c r="M233" s="103">
        <f t="shared" si="32"/>
        <v>546</v>
      </c>
      <c r="N233" s="311">
        <f t="shared" ref="N233:O233" si="34">SUM(N82:N90)</f>
        <v>640</v>
      </c>
      <c r="O233" s="90">
        <f t="shared" si="34"/>
        <v>614</v>
      </c>
      <c r="P233" s="124">
        <f>SUM(P82:P90)</f>
        <v>326</v>
      </c>
      <c r="Q233" s="90">
        <f>SUM(Q82:Q90)</f>
        <v>0</v>
      </c>
      <c r="R233" s="315">
        <f t="shared" ref="R233:S233" si="35">SUM(R82:R90)</f>
        <v>0</v>
      </c>
      <c r="S233" s="315">
        <f t="shared" si="35"/>
        <v>0</v>
      </c>
      <c r="T233" s="124">
        <f t="shared" si="32"/>
        <v>0</v>
      </c>
      <c r="U233" s="90">
        <f t="shared" si="32"/>
        <v>0</v>
      </c>
      <c r="V233" s="124">
        <f t="shared" si="32"/>
        <v>0</v>
      </c>
      <c r="W233" s="90">
        <f t="shared" si="32"/>
        <v>0</v>
      </c>
      <c r="X233" s="124">
        <f t="shared" si="32"/>
        <v>0</v>
      </c>
      <c r="Y233" s="90">
        <f t="shared" si="32"/>
        <v>0</v>
      </c>
      <c r="Z233" s="310">
        <f>SUM(Z82:Z90)</f>
        <v>0</v>
      </c>
      <c r="AA233" s="124">
        <f t="shared" si="32"/>
        <v>0</v>
      </c>
      <c r="AB233" s="90">
        <f t="shared" si="32"/>
        <v>0</v>
      </c>
      <c r="AC233" s="124">
        <f t="shared" si="32"/>
        <v>0</v>
      </c>
      <c r="AD233" s="90">
        <f t="shared" ref="AD233:AO233" si="36">SUM(AD82:AD90)</f>
        <v>0</v>
      </c>
      <c r="AE233" s="315">
        <f t="shared" si="36"/>
        <v>0</v>
      </c>
      <c r="AF233" s="124">
        <f t="shared" si="36"/>
        <v>0</v>
      </c>
      <c r="AG233" s="90">
        <f t="shared" si="36"/>
        <v>0</v>
      </c>
      <c r="AH233" s="315">
        <f t="shared" si="36"/>
        <v>0</v>
      </c>
      <c r="AI233" s="124">
        <f t="shared" si="36"/>
        <v>0</v>
      </c>
      <c r="AJ233" s="90">
        <f t="shared" si="36"/>
        <v>0</v>
      </c>
      <c r="AK233" s="315">
        <f t="shared" ref="AK233:AL233" si="37">SUM(AK82:AK90)</f>
        <v>0</v>
      </c>
      <c r="AL233" s="315">
        <f t="shared" si="37"/>
        <v>0</v>
      </c>
      <c r="AM233" s="124">
        <f t="shared" si="36"/>
        <v>0</v>
      </c>
      <c r="AN233" s="90">
        <f t="shared" si="36"/>
        <v>0</v>
      </c>
      <c r="AO233" s="124">
        <f t="shared" si="36"/>
        <v>0</v>
      </c>
      <c r="AP233" s="33"/>
    </row>
    <row r="234" spans="1:42" s="29" customFormat="1" ht="13" x14ac:dyDescent="0.3">
      <c r="B234" s="23" t="s">
        <v>742</v>
      </c>
      <c r="C234" s="315">
        <f>SUM(C9)+SUM(C91:C92)</f>
        <v>3923</v>
      </c>
      <c r="D234" s="315">
        <f>SUM(D9)+SUM(D91:D92)</f>
        <v>1038</v>
      </c>
      <c r="E234" s="63">
        <f t="shared" si="19"/>
        <v>0.26459342340045883</v>
      </c>
      <c r="F234" s="90">
        <f>SUM(F9)+SUM(F91:F92)</f>
        <v>0</v>
      </c>
      <c r="G234" s="315">
        <f>SUM(G9)+SUM(G91:G92)</f>
        <v>0</v>
      </c>
      <c r="H234" s="124">
        <f t="shared" ref="H234:AC234" si="38">SUM(H9)+SUM(H91:H92)</f>
        <v>0</v>
      </c>
      <c r="I234" s="90">
        <f t="shared" si="38"/>
        <v>0</v>
      </c>
      <c r="J234" s="90">
        <f t="shared" ref="J234:K234" si="39">SUM(J9)+SUM(J91:J92)</f>
        <v>0</v>
      </c>
      <c r="K234" s="315">
        <f t="shared" si="39"/>
        <v>0</v>
      </c>
      <c r="L234" s="124">
        <f t="shared" si="38"/>
        <v>0</v>
      </c>
      <c r="M234" s="103">
        <f t="shared" si="38"/>
        <v>0</v>
      </c>
      <c r="N234" s="311">
        <f t="shared" ref="N234:O234" si="40">SUM(N9)+SUM(N91:N92)</f>
        <v>0</v>
      </c>
      <c r="O234" s="90">
        <f t="shared" si="40"/>
        <v>0</v>
      </c>
      <c r="P234" s="124">
        <f>SUM(P9)+SUM(P91:P92)</f>
        <v>0</v>
      </c>
      <c r="Q234" s="90">
        <f>SUM(Q9)+SUM(Q91:Q92)</f>
        <v>430</v>
      </c>
      <c r="R234" s="315">
        <f t="shared" ref="R234:S234" si="41">SUM(R9)+SUM(R91:R92)</f>
        <v>487</v>
      </c>
      <c r="S234" s="315">
        <f t="shared" si="41"/>
        <v>366</v>
      </c>
      <c r="T234" s="124">
        <f t="shared" si="38"/>
        <v>292</v>
      </c>
      <c r="U234" s="90">
        <f t="shared" si="38"/>
        <v>0</v>
      </c>
      <c r="V234" s="124">
        <f t="shared" si="38"/>
        <v>0</v>
      </c>
      <c r="W234" s="90">
        <f t="shared" si="38"/>
        <v>0</v>
      </c>
      <c r="X234" s="124">
        <f t="shared" si="38"/>
        <v>0</v>
      </c>
      <c r="Y234" s="90">
        <f t="shared" si="38"/>
        <v>0</v>
      </c>
      <c r="Z234" s="310">
        <f>SUM(Z9)+SUM(Z91:Z92)</f>
        <v>0</v>
      </c>
      <c r="AA234" s="124">
        <f t="shared" si="38"/>
        <v>0</v>
      </c>
      <c r="AB234" s="90">
        <f t="shared" si="38"/>
        <v>0</v>
      </c>
      <c r="AC234" s="124">
        <f t="shared" si="38"/>
        <v>0</v>
      </c>
      <c r="AD234" s="90">
        <f t="shared" ref="AD234:AO234" si="42">SUM(AD9)+SUM(AD91:AD92)</f>
        <v>0</v>
      </c>
      <c r="AE234" s="315">
        <f t="shared" si="42"/>
        <v>0</v>
      </c>
      <c r="AF234" s="124">
        <f t="shared" si="42"/>
        <v>0</v>
      </c>
      <c r="AG234" s="90">
        <f t="shared" si="42"/>
        <v>0</v>
      </c>
      <c r="AH234" s="315">
        <f t="shared" si="42"/>
        <v>0</v>
      </c>
      <c r="AI234" s="124">
        <f t="shared" si="42"/>
        <v>0</v>
      </c>
      <c r="AJ234" s="90">
        <f t="shared" si="42"/>
        <v>0</v>
      </c>
      <c r="AK234" s="315">
        <f t="shared" ref="AK234:AL234" si="43">SUM(AK9)+SUM(AK91:AK92)</f>
        <v>0</v>
      </c>
      <c r="AL234" s="315">
        <f t="shared" si="43"/>
        <v>0</v>
      </c>
      <c r="AM234" s="124">
        <f t="shared" si="42"/>
        <v>0</v>
      </c>
      <c r="AN234" s="90">
        <f t="shared" si="42"/>
        <v>0</v>
      </c>
      <c r="AO234" s="124">
        <f t="shared" si="42"/>
        <v>0</v>
      </c>
      <c r="AP234" s="33"/>
    </row>
    <row r="235" spans="1:42" s="29" customFormat="1" ht="13" x14ac:dyDescent="0.3">
      <c r="B235" s="23" t="s">
        <v>21</v>
      </c>
      <c r="C235" s="315">
        <f>SUM(C93:C111)</f>
        <v>20081</v>
      </c>
      <c r="D235" s="315">
        <f>SUM(D93:D111)</f>
        <v>4812</v>
      </c>
      <c r="E235" s="63">
        <f t="shared" si="19"/>
        <v>0.23962950052288232</v>
      </c>
      <c r="F235" s="90">
        <f>SUM(F93:F111)</f>
        <v>0</v>
      </c>
      <c r="G235" s="315">
        <f>SUM(G93:G111)</f>
        <v>0</v>
      </c>
      <c r="H235" s="124">
        <f t="shared" ref="H235:AC235" si="44">SUM(H93:H111)</f>
        <v>0</v>
      </c>
      <c r="I235" s="90">
        <f t="shared" si="44"/>
        <v>0</v>
      </c>
      <c r="J235" s="90">
        <f t="shared" ref="J235:K235" si="45">SUM(J93:J111)</f>
        <v>0</v>
      </c>
      <c r="K235" s="315">
        <f t="shared" si="45"/>
        <v>0</v>
      </c>
      <c r="L235" s="124">
        <f t="shared" si="44"/>
        <v>0</v>
      </c>
      <c r="M235" s="103">
        <f t="shared" si="44"/>
        <v>0</v>
      </c>
      <c r="N235" s="311">
        <f t="shared" ref="N235:O235" si="46">SUM(N93:N111)</f>
        <v>0</v>
      </c>
      <c r="O235" s="90">
        <f t="shared" si="46"/>
        <v>0</v>
      </c>
      <c r="P235" s="124">
        <f>SUM(P93:P111)</f>
        <v>0</v>
      </c>
      <c r="Q235" s="90">
        <f>SUM(Q93:Q111)</f>
        <v>0</v>
      </c>
      <c r="R235" s="315">
        <f t="shared" ref="R235:S235" si="47">SUM(R93:R111)</f>
        <v>0</v>
      </c>
      <c r="S235" s="315">
        <f t="shared" si="47"/>
        <v>0</v>
      </c>
      <c r="T235" s="124">
        <f t="shared" si="44"/>
        <v>0</v>
      </c>
      <c r="U235" s="90">
        <f t="shared" si="44"/>
        <v>3447</v>
      </c>
      <c r="V235" s="124">
        <f t="shared" si="44"/>
        <v>3028</v>
      </c>
      <c r="W235" s="90">
        <f t="shared" si="44"/>
        <v>0</v>
      </c>
      <c r="X235" s="124">
        <f t="shared" si="44"/>
        <v>0</v>
      </c>
      <c r="Y235" s="90">
        <f t="shared" si="44"/>
        <v>0</v>
      </c>
      <c r="Z235" s="310">
        <f>SUM(Z93:Z111)</f>
        <v>0</v>
      </c>
      <c r="AA235" s="124">
        <f t="shared" si="44"/>
        <v>0</v>
      </c>
      <c r="AB235" s="90">
        <f t="shared" si="44"/>
        <v>0</v>
      </c>
      <c r="AC235" s="124">
        <f t="shared" si="44"/>
        <v>0</v>
      </c>
      <c r="AD235" s="90">
        <f t="shared" ref="AD235:AO235" si="48">SUM(AD93:AD111)</f>
        <v>0</v>
      </c>
      <c r="AE235" s="315">
        <f t="shared" si="48"/>
        <v>0</v>
      </c>
      <c r="AF235" s="124">
        <f t="shared" si="48"/>
        <v>0</v>
      </c>
      <c r="AG235" s="90">
        <f t="shared" si="48"/>
        <v>0</v>
      </c>
      <c r="AH235" s="315">
        <f t="shared" si="48"/>
        <v>0</v>
      </c>
      <c r="AI235" s="124">
        <f t="shared" si="48"/>
        <v>0</v>
      </c>
      <c r="AJ235" s="90">
        <f t="shared" si="48"/>
        <v>0</v>
      </c>
      <c r="AK235" s="315">
        <f t="shared" ref="AK235:AL235" si="49">SUM(AK93:AK111)</f>
        <v>0</v>
      </c>
      <c r="AL235" s="315">
        <f t="shared" si="49"/>
        <v>0</v>
      </c>
      <c r="AM235" s="124">
        <f t="shared" si="48"/>
        <v>0</v>
      </c>
      <c r="AN235" s="90">
        <f t="shared" si="48"/>
        <v>0</v>
      </c>
      <c r="AO235" s="124">
        <f t="shared" si="48"/>
        <v>0</v>
      </c>
      <c r="AP235" s="33"/>
    </row>
    <row r="236" spans="1:42" s="29" customFormat="1" ht="13" x14ac:dyDescent="0.3">
      <c r="B236" s="23" t="s">
        <v>22</v>
      </c>
      <c r="C236" s="315">
        <f>SUM(C112:C154)</f>
        <v>44649</v>
      </c>
      <c r="D236" s="315">
        <f>SUM(D112:D154)</f>
        <v>11085</v>
      </c>
      <c r="E236" s="63">
        <f t="shared" si="19"/>
        <v>0.24826983807028152</v>
      </c>
      <c r="F236" s="90">
        <f>SUM(F112:F154)</f>
        <v>0</v>
      </c>
      <c r="G236" s="315">
        <f>SUM(G112:G154)</f>
        <v>0</v>
      </c>
      <c r="H236" s="124">
        <f t="shared" ref="H236:AC236" si="50">SUM(H112:H154)</f>
        <v>0</v>
      </c>
      <c r="I236" s="90">
        <f t="shared" si="50"/>
        <v>0</v>
      </c>
      <c r="J236" s="90">
        <f t="shared" ref="J236:K236" si="51">SUM(J112:J154)</f>
        <v>0</v>
      </c>
      <c r="K236" s="315">
        <f t="shared" si="51"/>
        <v>0</v>
      </c>
      <c r="L236" s="124">
        <f t="shared" si="50"/>
        <v>0</v>
      </c>
      <c r="M236" s="103">
        <f t="shared" si="50"/>
        <v>0</v>
      </c>
      <c r="N236" s="311">
        <f t="shared" ref="N236:O236" si="52">SUM(N112:N154)</f>
        <v>0</v>
      </c>
      <c r="O236" s="90">
        <f t="shared" si="52"/>
        <v>0</v>
      </c>
      <c r="P236" s="124">
        <f>SUM(P112:P154)</f>
        <v>0</v>
      </c>
      <c r="Q236" s="90">
        <f>SUM(Q112:Q154)</f>
        <v>0</v>
      </c>
      <c r="R236" s="315">
        <f t="shared" ref="R236:S236" si="53">SUM(R112:R154)</f>
        <v>0</v>
      </c>
      <c r="S236" s="315">
        <f t="shared" si="53"/>
        <v>0</v>
      </c>
      <c r="T236" s="124">
        <f t="shared" si="50"/>
        <v>0</v>
      </c>
      <c r="U236" s="90">
        <f t="shared" si="50"/>
        <v>0</v>
      </c>
      <c r="V236" s="124">
        <f t="shared" si="50"/>
        <v>0</v>
      </c>
      <c r="W236" s="90">
        <f t="shared" si="50"/>
        <v>5632</v>
      </c>
      <c r="X236" s="124">
        <f t="shared" si="50"/>
        <v>6556</v>
      </c>
      <c r="Y236" s="90">
        <f t="shared" si="50"/>
        <v>0</v>
      </c>
      <c r="Z236" s="310">
        <f>SUM(Z112:Z154)</f>
        <v>0</v>
      </c>
      <c r="AA236" s="124">
        <f t="shared" si="50"/>
        <v>0</v>
      </c>
      <c r="AB236" s="90">
        <f t="shared" si="50"/>
        <v>0</v>
      </c>
      <c r="AC236" s="124">
        <f t="shared" si="50"/>
        <v>0</v>
      </c>
      <c r="AD236" s="90">
        <f t="shared" ref="AD236:AO236" si="54">SUM(AD112:AD154)</f>
        <v>0</v>
      </c>
      <c r="AE236" s="315">
        <f t="shared" si="54"/>
        <v>0</v>
      </c>
      <c r="AF236" s="124">
        <f t="shared" si="54"/>
        <v>0</v>
      </c>
      <c r="AG236" s="90">
        <f t="shared" si="54"/>
        <v>0</v>
      </c>
      <c r="AH236" s="315">
        <f t="shared" si="54"/>
        <v>0</v>
      </c>
      <c r="AI236" s="124">
        <f t="shared" si="54"/>
        <v>0</v>
      </c>
      <c r="AJ236" s="90">
        <f t="shared" si="54"/>
        <v>0</v>
      </c>
      <c r="AK236" s="315">
        <f t="shared" ref="AK236:AL236" si="55">SUM(AK112:AK154)</f>
        <v>0</v>
      </c>
      <c r="AL236" s="315">
        <f t="shared" si="55"/>
        <v>0</v>
      </c>
      <c r="AM236" s="124">
        <f t="shared" si="54"/>
        <v>0</v>
      </c>
      <c r="AN236" s="90">
        <f t="shared" si="54"/>
        <v>0</v>
      </c>
      <c r="AO236" s="124">
        <f t="shared" si="54"/>
        <v>0</v>
      </c>
      <c r="AP236" s="33"/>
    </row>
    <row r="237" spans="1:42" s="29" customFormat="1" ht="13" x14ac:dyDescent="0.3">
      <c r="B237" s="23" t="s">
        <v>23</v>
      </c>
      <c r="C237" s="315">
        <f>SUM(C4:C8)+SUM(C155:C157)</f>
        <v>10133</v>
      </c>
      <c r="D237" s="315">
        <f>SUM(D4:D8)+SUM(D155:D157)</f>
        <v>2171</v>
      </c>
      <c r="E237" s="63">
        <f t="shared" si="19"/>
        <v>0.21425046876541992</v>
      </c>
      <c r="F237" s="90">
        <f>SUM(F4:F8)+SUM(F155:F157)</f>
        <v>0</v>
      </c>
      <c r="G237" s="315">
        <f>SUM(G4:G8)+SUM(G155:G157)</f>
        <v>0</v>
      </c>
      <c r="H237" s="124">
        <f t="shared" ref="H237:AC237" si="56">SUM(H4:H8)+SUM(H155:H157)</f>
        <v>0</v>
      </c>
      <c r="I237" s="90">
        <f t="shared" si="56"/>
        <v>0</v>
      </c>
      <c r="J237" s="90">
        <f t="shared" ref="J237:K237" si="57">SUM(J4:J8)+SUM(J155:J157)</f>
        <v>0</v>
      </c>
      <c r="K237" s="315">
        <f t="shared" si="57"/>
        <v>0</v>
      </c>
      <c r="L237" s="124">
        <f t="shared" si="56"/>
        <v>0</v>
      </c>
      <c r="M237" s="103">
        <f t="shared" si="56"/>
        <v>0</v>
      </c>
      <c r="N237" s="311">
        <f t="shared" ref="N237:O237" si="58">SUM(N4:N8)+SUM(N155:N157)</f>
        <v>0</v>
      </c>
      <c r="O237" s="90">
        <f t="shared" si="58"/>
        <v>0</v>
      </c>
      <c r="P237" s="124">
        <f>SUM(P4:P8)+SUM(P155:P157)</f>
        <v>0</v>
      </c>
      <c r="Q237" s="90">
        <f>SUM(Q4:Q8)+SUM(Q155:Q157)</f>
        <v>0</v>
      </c>
      <c r="R237" s="315">
        <f t="shared" ref="R237:S237" si="59">SUM(R4:R8)+SUM(R155:R157)</f>
        <v>0</v>
      </c>
      <c r="S237" s="315">
        <f t="shared" si="59"/>
        <v>0</v>
      </c>
      <c r="T237" s="124">
        <f t="shared" si="56"/>
        <v>0</v>
      </c>
      <c r="U237" s="90">
        <f t="shared" si="56"/>
        <v>0</v>
      </c>
      <c r="V237" s="124">
        <f t="shared" si="56"/>
        <v>0</v>
      </c>
      <c r="W237" s="90">
        <f t="shared" si="56"/>
        <v>0</v>
      </c>
      <c r="X237" s="124">
        <f t="shared" si="56"/>
        <v>0</v>
      </c>
      <c r="Y237" s="90">
        <f t="shared" si="56"/>
        <v>1341</v>
      </c>
      <c r="Z237" s="310">
        <f>SUM(Z4:Z8)+SUM(Z155:Z157)</f>
        <v>1269</v>
      </c>
      <c r="AA237" s="124">
        <f t="shared" si="56"/>
        <v>1313</v>
      </c>
      <c r="AB237" s="90">
        <f t="shared" si="56"/>
        <v>0</v>
      </c>
      <c r="AC237" s="124">
        <f t="shared" si="56"/>
        <v>0</v>
      </c>
      <c r="AD237" s="90">
        <f t="shared" ref="AD237:AO237" si="60">SUM(AD4:AD8)+SUM(AD155:AD157)</f>
        <v>0</v>
      </c>
      <c r="AE237" s="315">
        <f t="shared" si="60"/>
        <v>0</v>
      </c>
      <c r="AF237" s="124">
        <f t="shared" si="60"/>
        <v>0</v>
      </c>
      <c r="AG237" s="90">
        <f t="shared" si="60"/>
        <v>0</v>
      </c>
      <c r="AH237" s="315">
        <f t="shared" si="60"/>
        <v>0</v>
      </c>
      <c r="AI237" s="124">
        <f t="shared" si="60"/>
        <v>0</v>
      </c>
      <c r="AJ237" s="90">
        <f t="shared" si="60"/>
        <v>0</v>
      </c>
      <c r="AK237" s="315">
        <f t="shared" ref="AK237:AL237" si="61">SUM(AK4:AK8)+SUM(AK155:AK157)</f>
        <v>0</v>
      </c>
      <c r="AL237" s="315">
        <f t="shared" si="61"/>
        <v>0</v>
      </c>
      <c r="AM237" s="124">
        <f t="shared" si="60"/>
        <v>0</v>
      </c>
      <c r="AN237" s="90">
        <f t="shared" si="60"/>
        <v>0</v>
      </c>
      <c r="AO237" s="124">
        <f t="shared" si="60"/>
        <v>0</v>
      </c>
      <c r="AP237" s="33"/>
    </row>
    <row r="238" spans="1:42" s="29" customFormat="1" ht="13" x14ac:dyDescent="0.3">
      <c r="B238" s="23" t="s">
        <v>24</v>
      </c>
      <c r="C238" s="315">
        <f>SUM(C158:C169)</f>
        <v>12008</v>
      </c>
      <c r="D238" s="315">
        <f>SUM(D158:D169)</f>
        <v>2908</v>
      </c>
      <c r="E238" s="63">
        <f t="shared" si="19"/>
        <v>0.24217188540972684</v>
      </c>
      <c r="F238" s="90">
        <f>SUM(F158:F169)</f>
        <v>0</v>
      </c>
      <c r="G238" s="315">
        <f>SUM(G158:G169)</f>
        <v>0</v>
      </c>
      <c r="H238" s="124">
        <f t="shared" ref="H238:AC238" si="62">SUM(H158:H169)</f>
        <v>0</v>
      </c>
      <c r="I238" s="90">
        <f t="shared" si="62"/>
        <v>0</v>
      </c>
      <c r="J238" s="90">
        <f t="shared" ref="J238:K238" si="63">SUM(J158:J169)</f>
        <v>0</v>
      </c>
      <c r="K238" s="315">
        <f t="shared" si="63"/>
        <v>0</v>
      </c>
      <c r="L238" s="124">
        <f t="shared" si="62"/>
        <v>0</v>
      </c>
      <c r="M238" s="103">
        <f t="shared" si="62"/>
        <v>0</v>
      </c>
      <c r="N238" s="311">
        <f t="shared" ref="N238:O238" si="64">SUM(N158:N169)</f>
        <v>0</v>
      </c>
      <c r="O238" s="90">
        <f t="shared" si="64"/>
        <v>0</v>
      </c>
      <c r="P238" s="124">
        <f>SUM(P158:P169)</f>
        <v>0</v>
      </c>
      <c r="Q238" s="90">
        <f>SUM(Q158:Q169)</f>
        <v>0</v>
      </c>
      <c r="R238" s="315">
        <f t="shared" ref="R238:S238" si="65">SUM(R158:R169)</f>
        <v>0</v>
      </c>
      <c r="S238" s="315">
        <f t="shared" si="65"/>
        <v>0</v>
      </c>
      <c r="T238" s="124">
        <f t="shared" si="62"/>
        <v>0</v>
      </c>
      <c r="U238" s="90">
        <f t="shared" si="62"/>
        <v>0</v>
      </c>
      <c r="V238" s="124">
        <f t="shared" si="62"/>
        <v>0</v>
      </c>
      <c r="W238" s="90">
        <f t="shared" si="62"/>
        <v>0</v>
      </c>
      <c r="X238" s="124">
        <f t="shared" si="62"/>
        <v>0</v>
      </c>
      <c r="Y238" s="90">
        <f t="shared" si="62"/>
        <v>0</v>
      </c>
      <c r="Z238" s="310">
        <f>SUM(Z158:Z169)</f>
        <v>0</v>
      </c>
      <c r="AA238" s="124">
        <f t="shared" si="62"/>
        <v>0</v>
      </c>
      <c r="AB238" s="90">
        <f t="shared" si="62"/>
        <v>1395</v>
      </c>
      <c r="AC238" s="124">
        <f t="shared" si="62"/>
        <v>1789</v>
      </c>
      <c r="AD238" s="90">
        <f t="shared" ref="AD238:AO238" si="66">SUM(AD158:AD169)</f>
        <v>0</v>
      </c>
      <c r="AE238" s="315">
        <f t="shared" si="66"/>
        <v>0</v>
      </c>
      <c r="AF238" s="124">
        <f t="shared" si="66"/>
        <v>0</v>
      </c>
      <c r="AG238" s="90">
        <f t="shared" si="66"/>
        <v>0</v>
      </c>
      <c r="AH238" s="315">
        <f t="shared" si="66"/>
        <v>0</v>
      </c>
      <c r="AI238" s="124">
        <f t="shared" si="66"/>
        <v>0</v>
      </c>
      <c r="AJ238" s="90">
        <f t="shared" si="66"/>
        <v>0</v>
      </c>
      <c r="AK238" s="315">
        <f t="shared" ref="AK238:AL238" si="67">SUM(AK158:AK169)</f>
        <v>0</v>
      </c>
      <c r="AL238" s="315">
        <f t="shared" si="67"/>
        <v>0</v>
      </c>
      <c r="AM238" s="124">
        <f t="shared" si="66"/>
        <v>0</v>
      </c>
      <c r="AN238" s="90">
        <f t="shared" si="66"/>
        <v>0</v>
      </c>
      <c r="AO238" s="124">
        <f t="shared" si="66"/>
        <v>0</v>
      </c>
      <c r="AP238" s="33"/>
    </row>
    <row r="239" spans="1:42" s="29" customFormat="1" ht="13" x14ac:dyDescent="0.3">
      <c r="B239" s="23" t="s">
        <v>1416</v>
      </c>
      <c r="C239" s="315">
        <f>SUM(C170:C197)+C11</f>
        <v>26687</v>
      </c>
      <c r="D239" s="315">
        <f>SUM(D170:D197)</f>
        <v>6580</v>
      </c>
      <c r="E239" s="63">
        <f t="shared" si="19"/>
        <v>0.24656199647768576</v>
      </c>
      <c r="F239" s="90">
        <f>SUM(F170:F197)</f>
        <v>0</v>
      </c>
      <c r="G239" s="315">
        <f>SUM(G170:G197)</f>
        <v>0</v>
      </c>
      <c r="H239" s="124">
        <f t="shared" ref="H239:AC239" si="68">SUM(H170:H197)</f>
        <v>0</v>
      </c>
      <c r="I239" s="90">
        <f t="shared" si="68"/>
        <v>0</v>
      </c>
      <c r="J239" s="90">
        <f t="shared" ref="J239:K239" si="69">SUM(J170:J197)</f>
        <v>0</v>
      </c>
      <c r="K239" s="315">
        <f t="shared" si="69"/>
        <v>0</v>
      </c>
      <c r="L239" s="124">
        <f t="shared" si="68"/>
        <v>0</v>
      </c>
      <c r="M239" s="103">
        <f t="shared" si="68"/>
        <v>0</v>
      </c>
      <c r="N239" s="311">
        <f t="shared" ref="N239:O239" si="70">SUM(N170:N197)</f>
        <v>0</v>
      </c>
      <c r="O239" s="90">
        <f t="shared" si="70"/>
        <v>0</v>
      </c>
      <c r="P239" s="124">
        <f>SUM(P170:P197)</f>
        <v>0</v>
      </c>
      <c r="Q239" s="90">
        <f>SUM(Q170:Q197)</f>
        <v>0</v>
      </c>
      <c r="R239" s="315">
        <f t="shared" ref="R239:S239" si="71">SUM(R170:R197)</f>
        <v>0</v>
      </c>
      <c r="S239" s="315">
        <f t="shared" si="71"/>
        <v>0</v>
      </c>
      <c r="T239" s="124">
        <f t="shared" si="68"/>
        <v>0</v>
      </c>
      <c r="U239" s="90">
        <f t="shared" si="68"/>
        <v>0</v>
      </c>
      <c r="V239" s="124">
        <f t="shared" si="68"/>
        <v>0</v>
      </c>
      <c r="W239" s="90">
        <f t="shared" si="68"/>
        <v>0</v>
      </c>
      <c r="X239" s="124">
        <f t="shared" si="68"/>
        <v>0</v>
      </c>
      <c r="Y239" s="90">
        <f t="shared" si="68"/>
        <v>0</v>
      </c>
      <c r="Z239" s="310">
        <f>SUM(Z170:Z197)</f>
        <v>0</v>
      </c>
      <c r="AA239" s="124">
        <f t="shared" si="68"/>
        <v>0</v>
      </c>
      <c r="AB239" s="90">
        <f t="shared" si="68"/>
        <v>0</v>
      </c>
      <c r="AC239" s="124">
        <f t="shared" si="68"/>
        <v>0</v>
      </c>
      <c r="AD239" s="90">
        <f t="shared" ref="AD239:AO239" si="72">SUM(AD170:AD197)</f>
        <v>3177</v>
      </c>
      <c r="AE239" s="315">
        <f t="shared" si="72"/>
        <v>3148</v>
      </c>
      <c r="AF239" s="124">
        <f t="shared" si="72"/>
        <v>3547</v>
      </c>
      <c r="AG239" s="90">
        <f t="shared" si="72"/>
        <v>0</v>
      </c>
      <c r="AH239" s="315">
        <f t="shared" si="72"/>
        <v>0</v>
      </c>
      <c r="AI239" s="124">
        <f t="shared" si="72"/>
        <v>0</v>
      </c>
      <c r="AJ239" s="90">
        <f t="shared" si="72"/>
        <v>0</v>
      </c>
      <c r="AK239" s="315">
        <f t="shared" ref="AK239:AL239" si="73">SUM(AK170:AK197)</f>
        <v>0</v>
      </c>
      <c r="AL239" s="315">
        <f t="shared" si="73"/>
        <v>0</v>
      </c>
      <c r="AM239" s="124">
        <f t="shared" si="72"/>
        <v>0</v>
      </c>
      <c r="AN239" s="90">
        <f t="shared" si="72"/>
        <v>0</v>
      </c>
      <c r="AO239" s="124">
        <f t="shared" si="72"/>
        <v>0</v>
      </c>
      <c r="AP239" s="33"/>
    </row>
    <row r="240" spans="1:42" s="29" customFormat="1" ht="13" x14ac:dyDescent="0.3">
      <c r="B240" s="23" t="s">
        <v>717</v>
      </c>
      <c r="C240" s="315">
        <f>SUM(C198:C211)</f>
        <v>14219</v>
      </c>
      <c r="D240" s="315">
        <f>SUM(D198:D211)</f>
        <v>4638</v>
      </c>
      <c r="E240" s="63">
        <f t="shared" si="19"/>
        <v>0.32618327589844576</v>
      </c>
      <c r="F240" s="90">
        <f>SUM(F198:F211)</f>
        <v>0</v>
      </c>
      <c r="G240" s="315">
        <f>SUM(G198:G211)</f>
        <v>0</v>
      </c>
      <c r="H240" s="124">
        <f t="shared" ref="H240:AC240" si="74">SUM(H198:H211)</f>
        <v>0</v>
      </c>
      <c r="I240" s="90">
        <f t="shared" si="74"/>
        <v>0</v>
      </c>
      <c r="J240" s="90">
        <f t="shared" ref="J240:K240" si="75">SUM(J198:J211)</f>
        <v>0</v>
      </c>
      <c r="K240" s="315">
        <f t="shared" si="75"/>
        <v>0</v>
      </c>
      <c r="L240" s="124">
        <f t="shared" si="74"/>
        <v>0</v>
      </c>
      <c r="M240" s="103">
        <f t="shared" si="74"/>
        <v>0</v>
      </c>
      <c r="N240" s="311">
        <f t="shared" ref="N240:O240" si="76">SUM(N198:N211)</f>
        <v>0</v>
      </c>
      <c r="O240" s="90">
        <f t="shared" si="76"/>
        <v>0</v>
      </c>
      <c r="P240" s="124">
        <f>SUM(P198:P211)</f>
        <v>0</v>
      </c>
      <c r="Q240" s="90">
        <f>SUM(Q198:Q211)</f>
        <v>0</v>
      </c>
      <c r="R240" s="315">
        <f t="shared" ref="R240:S240" si="77">SUM(R198:R211)</f>
        <v>0</v>
      </c>
      <c r="S240" s="315">
        <f t="shared" si="77"/>
        <v>0</v>
      </c>
      <c r="T240" s="124">
        <f t="shared" si="74"/>
        <v>0</v>
      </c>
      <c r="U240" s="90">
        <f t="shared" si="74"/>
        <v>0</v>
      </c>
      <c r="V240" s="124">
        <f t="shared" si="74"/>
        <v>0</v>
      </c>
      <c r="W240" s="90">
        <f t="shared" si="74"/>
        <v>0</v>
      </c>
      <c r="X240" s="124">
        <f t="shared" si="74"/>
        <v>0</v>
      </c>
      <c r="Y240" s="90">
        <f t="shared" si="74"/>
        <v>0</v>
      </c>
      <c r="Z240" s="310">
        <f>SUM(Z198:Z211)</f>
        <v>0</v>
      </c>
      <c r="AA240" s="124">
        <f t="shared" si="74"/>
        <v>0</v>
      </c>
      <c r="AB240" s="90">
        <f t="shared" si="74"/>
        <v>0</v>
      </c>
      <c r="AC240" s="124">
        <f t="shared" si="74"/>
        <v>0</v>
      </c>
      <c r="AD240" s="90">
        <f t="shared" ref="AD240:AO240" si="78">SUM(AD198:AD211)</f>
        <v>0</v>
      </c>
      <c r="AE240" s="315">
        <f t="shared" si="78"/>
        <v>0</v>
      </c>
      <c r="AF240" s="124">
        <f t="shared" si="78"/>
        <v>0</v>
      </c>
      <c r="AG240" s="90">
        <f t="shared" si="78"/>
        <v>2027</v>
      </c>
      <c r="AH240" s="315">
        <f t="shared" si="78"/>
        <v>3077</v>
      </c>
      <c r="AI240" s="124">
        <f t="shared" si="78"/>
        <v>2393</v>
      </c>
      <c r="AJ240" s="90">
        <f t="shared" si="78"/>
        <v>0</v>
      </c>
      <c r="AK240" s="315">
        <f t="shared" ref="AK240:AL240" si="79">SUM(AK198:AK211)</f>
        <v>0</v>
      </c>
      <c r="AL240" s="315">
        <f t="shared" si="79"/>
        <v>0</v>
      </c>
      <c r="AM240" s="124">
        <f t="shared" si="78"/>
        <v>0</v>
      </c>
      <c r="AN240" s="90">
        <f t="shared" si="78"/>
        <v>0</v>
      </c>
      <c r="AO240" s="124">
        <f t="shared" si="78"/>
        <v>0</v>
      </c>
      <c r="AP240" s="33"/>
    </row>
    <row r="241" spans="1:42" s="29" customFormat="1" ht="13" x14ac:dyDescent="0.3">
      <c r="B241" s="23" t="s">
        <v>718</v>
      </c>
      <c r="C241" s="315">
        <f>SUM(C212:C223)</f>
        <v>11156</v>
      </c>
      <c r="D241" s="315">
        <f>SUM(D212:D223)</f>
        <v>3751</v>
      </c>
      <c r="E241" s="63">
        <f t="shared" si="19"/>
        <v>0.33623162423807818</v>
      </c>
      <c r="F241" s="90">
        <f>SUM(F212:F223)</f>
        <v>0</v>
      </c>
      <c r="G241" s="315">
        <f>SUM(G212:G223)</f>
        <v>0</v>
      </c>
      <c r="H241" s="124">
        <f t="shared" ref="H241:AC241" si="80">SUM(H212:H223)</f>
        <v>0</v>
      </c>
      <c r="I241" s="90">
        <f t="shared" si="80"/>
        <v>0</v>
      </c>
      <c r="J241" s="90">
        <f t="shared" ref="J241:K241" si="81">SUM(J212:J223)</f>
        <v>0</v>
      </c>
      <c r="K241" s="315">
        <f t="shared" si="81"/>
        <v>0</v>
      </c>
      <c r="L241" s="124">
        <f t="shared" si="80"/>
        <v>0</v>
      </c>
      <c r="M241" s="103">
        <f t="shared" si="80"/>
        <v>0</v>
      </c>
      <c r="N241" s="311">
        <f t="shared" ref="N241:O241" si="82">SUM(N212:N223)</f>
        <v>0</v>
      </c>
      <c r="O241" s="90">
        <f t="shared" si="82"/>
        <v>0</v>
      </c>
      <c r="P241" s="124">
        <f>SUM(P212:P223)</f>
        <v>0</v>
      </c>
      <c r="Q241" s="90">
        <f>SUM(Q212:Q223)</f>
        <v>0</v>
      </c>
      <c r="R241" s="315">
        <f t="shared" ref="R241:S241" si="83">SUM(R212:R223)</f>
        <v>0</v>
      </c>
      <c r="S241" s="315">
        <f t="shared" si="83"/>
        <v>0</v>
      </c>
      <c r="T241" s="124">
        <f t="shared" si="80"/>
        <v>0</v>
      </c>
      <c r="U241" s="90">
        <f t="shared" si="80"/>
        <v>0</v>
      </c>
      <c r="V241" s="124">
        <f t="shared" si="80"/>
        <v>0</v>
      </c>
      <c r="W241" s="90">
        <f t="shared" si="80"/>
        <v>0</v>
      </c>
      <c r="X241" s="124">
        <f t="shared" si="80"/>
        <v>0</v>
      </c>
      <c r="Y241" s="90">
        <f t="shared" si="80"/>
        <v>0</v>
      </c>
      <c r="Z241" s="310">
        <f>SUM(Z212:Z223)</f>
        <v>0</v>
      </c>
      <c r="AA241" s="124">
        <f t="shared" si="80"/>
        <v>0</v>
      </c>
      <c r="AB241" s="90">
        <f t="shared" si="80"/>
        <v>0</v>
      </c>
      <c r="AC241" s="124">
        <f t="shared" si="80"/>
        <v>0</v>
      </c>
      <c r="AD241" s="90">
        <f t="shared" ref="AD241:AO241" si="84">SUM(AD212:AD223)</f>
        <v>0</v>
      </c>
      <c r="AE241" s="315">
        <f t="shared" si="84"/>
        <v>0</v>
      </c>
      <c r="AF241" s="124">
        <f t="shared" si="84"/>
        <v>0</v>
      </c>
      <c r="AG241" s="90">
        <f t="shared" si="84"/>
        <v>0</v>
      </c>
      <c r="AH241" s="315">
        <f t="shared" si="84"/>
        <v>0</v>
      </c>
      <c r="AI241" s="124">
        <f t="shared" si="84"/>
        <v>0</v>
      </c>
      <c r="AJ241" s="90">
        <f t="shared" si="84"/>
        <v>1892</v>
      </c>
      <c r="AK241" s="315">
        <f t="shared" ref="AK241:AL241" si="85">SUM(AK212:AK223)</f>
        <v>1397</v>
      </c>
      <c r="AL241" s="315">
        <f t="shared" si="85"/>
        <v>2169</v>
      </c>
      <c r="AM241" s="124">
        <f t="shared" si="84"/>
        <v>348</v>
      </c>
      <c r="AN241" s="90">
        <f t="shared" si="84"/>
        <v>0</v>
      </c>
      <c r="AO241" s="124">
        <f t="shared" si="84"/>
        <v>0</v>
      </c>
      <c r="AP241" s="33"/>
    </row>
    <row r="242" spans="1:42" s="29" customFormat="1" ht="13.5" thickBot="1" x14ac:dyDescent="0.35">
      <c r="A242" s="58"/>
      <c r="B242" s="59" t="s">
        <v>719</v>
      </c>
      <c r="C242" s="370">
        <f>SUM(C224:C226)</f>
        <v>4031</v>
      </c>
      <c r="D242" s="370">
        <f>SUM(D224:D226)</f>
        <v>533</v>
      </c>
      <c r="E242" s="65">
        <f t="shared" si="19"/>
        <v>0.13222525427933515</v>
      </c>
      <c r="F242" s="326">
        <f>SUM(F224:F226)</f>
        <v>0</v>
      </c>
      <c r="G242" s="456">
        <f>SUM(G224:G226)</f>
        <v>0</v>
      </c>
      <c r="H242" s="328">
        <f t="shared" ref="H242:AC242" si="86">SUM(H224:H226)</f>
        <v>0</v>
      </c>
      <c r="I242" s="326">
        <f t="shared" si="86"/>
        <v>0</v>
      </c>
      <c r="J242" s="326">
        <f t="shared" ref="J242:K242" si="87">SUM(J224:J226)</f>
        <v>0</v>
      </c>
      <c r="K242" s="370">
        <f t="shared" si="87"/>
        <v>0</v>
      </c>
      <c r="L242" s="328">
        <f t="shared" si="86"/>
        <v>0</v>
      </c>
      <c r="M242" s="332">
        <f t="shared" si="86"/>
        <v>0</v>
      </c>
      <c r="N242" s="369">
        <f t="shared" ref="N242:O242" si="88">SUM(N224:N226)</f>
        <v>0</v>
      </c>
      <c r="O242" s="326">
        <f t="shared" si="88"/>
        <v>0</v>
      </c>
      <c r="P242" s="328">
        <f>SUM(P224:P226)</f>
        <v>0</v>
      </c>
      <c r="Q242" s="326">
        <f>SUM(Q224:Q226)</f>
        <v>0</v>
      </c>
      <c r="R242" s="370">
        <f t="shared" ref="R242:S242" si="89">SUM(R224:R226)</f>
        <v>0</v>
      </c>
      <c r="S242" s="370">
        <f t="shared" si="89"/>
        <v>0</v>
      </c>
      <c r="T242" s="328">
        <f t="shared" si="86"/>
        <v>0</v>
      </c>
      <c r="U242" s="326">
        <f t="shared" si="86"/>
        <v>0</v>
      </c>
      <c r="V242" s="328">
        <f t="shared" si="86"/>
        <v>0</v>
      </c>
      <c r="W242" s="326">
        <f t="shared" si="86"/>
        <v>0</v>
      </c>
      <c r="X242" s="328">
        <f t="shared" si="86"/>
        <v>0</v>
      </c>
      <c r="Y242" s="326">
        <f t="shared" si="86"/>
        <v>0</v>
      </c>
      <c r="Z242" s="327">
        <f>SUM(Z224:Z226)</f>
        <v>0</v>
      </c>
      <c r="AA242" s="328">
        <f t="shared" si="86"/>
        <v>0</v>
      </c>
      <c r="AB242" s="326">
        <f t="shared" si="86"/>
        <v>0</v>
      </c>
      <c r="AC242" s="328">
        <f t="shared" si="86"/>
        <v>0</v>
      </c>
      <c r="AD242" s="326">
        <f t="shared" ref="AD242:AO242" si="90">SUM(AD224:AD226)</f>
        <v>0</v>
      </c>
      <c r="AE242" s="370">
        <f t="shared" si="90"/>
        <v>0</v>
      </c>
      <c r="AF242" s="328">
        <f t="shared" si="90"/>
        <v>0</v>
      </c>
      <c r="AG242" s="326">
        <f t="shared" si="90"/>
        <v>0</v>
      </c>
      <c r="AH242" s="370">
        <f t="shared" si="90"/>
        <v>0</v>
      </c>
      <c r="AI242" s="328">
        <f t="shared" si="90"/>
        <v>0</v>
      </c>
      <c r="AJ242" s="326">
        <f t="shared" si="90"/>
        <v>0</v>
      </c>
      <c r="AK242" s="370">
        <f t="shared" ref="AK242:AL242" si="91">SUM(AK224:AK226)</f>
        <v>0</v>
      </c>
      <c r="AL242" s="370">
        <f t="shared" si="91"/>
        <v>0</v>
      </c>
      <c r="AM242" s="328">
        <f t="shared" si="90"/>
        <v>0</v>
      </c>
      <c r="AN242" s="326">
        <f t="shared" si="90"/>
        <v>284</v>
      </c>
      <c r="AO242" s="328">
        <f t="shared" si="90"/>
        <v>313</v>
      </c>
      <c r="AP242" s="33"/>
    </row>
    <row r="243" spans="1:42" ht="13" thickTop="1" x14ac:dyDescent="0.25">
      <c r="A243" s="35"/>
      <c r="B243" s="35"/>
      <c r="C243" s="406"/>
      <c r="D243" s="406"/>
      <c r="E243" s="35"/>
      <c r="F243" s="35"/>
      <c r="G243" s="412"/>
      <c r="H243" s="35"/>
      <c r="I243" s="35"/>
      <c r="J243" s="35"/>
      <c r="K243" s="35"/>
      <c r="L243" s="35"/>
      <c r="M243" s="35"/>
      <c r="N243" s="412"/>
      <c r="O243" s="35"/>
      <c r="P243" s="144"/>
      <c r="Q243" s="35"/>
      <c r="R243" s="35"/>
      <c r="S243" s="35"/>
      <c r="T243" s="144"/>
      <c r="U243" s="35"/>
      <c r="V243" s="35"/>
      <c r="W243" s="35"/>
      <c r="X243" s="35"/>
      <c r="Y243" s="35"/>
      <c r="Z243" s="35"/>
      <c r="AA243" s="35"/>
      <c r="AB243" s="35"/>
      <c r="AC243" s="35"/>
      <c r="AD243" s="35"/>
      <c r="AE243" s="35"/>
      <c r="AF243" s="144"/>
      <c r="AG243" s="35"/>
      <c r="AH243" s="35"/>
      <c r="AI243" s="35"/>
      <c r="AJ243" s="35"/>
      <c r="AK243" s="35"/>
      <c r="AL243" s="35"/>
      <c r="AM243" s="144"/>
      <c r="AN243" s="35"/>
      <c r="AO243" s="35"/>
    </row>
    <row r="244" spans="1:42" x14ac:dyDescent="0.25">
      <c r="P244" s="45"/>
      <c r="T244" s="45"/>
      <c r="AF244" s="45"/>
      <c r="AM244" s="45"/>
    </row>
    <row r="245" spans="1:42" x14ac:dyDescent="0.25">
      <c r="P245" s="45"/>
      <c r="T245" s="45"/>
      <c r="AF245" s="45"/>
      <c r="AM245" s="45"/>
    </row>
    <row r="246" spans="1:42" x14ac:dyDescent="0.25">
      <c r="P246" s="45"/>
      <c r="T246" s="45"/>
      <c r="AF246" s="45"/>
      <c r="AM246" s="45"/>
    </row>
    <row r="247" spans="1:42" x14ac:dyDescent="0.25">
      <c r="P247" s="45"/>
      <c r="T247" s="45"/>
      <c r="AF247" s="45"/>
      <c r="AM247" s="45"/>
    </row>
    <row r="248" spans="1:42" x14ac:dyDescent="0.25">
      <c r="P248" s="45"/>
      <c r="T248" s="45"/>
      <c r="AF248" s="45"/>
      <c r="AM248" s="45"/>
    </row>
    <row r="249" spans="1:42" x14ac:dyDescent="0.25">
      <c r="P249" s="45"/>
      <c r="T249" s="45"/>
      <c r="AF249" s="45"/>
      <c r="AM249" s="45"/>
    </row>
    <row r="250" spans="1:42" x14ac:dyDescent="0.25">
      <c r="P250" s="45"/>
      <c r="T250" s="45"/>
      <c r="AF250" s="45"/>
      <c r="AM250" s="45"/>
    </row>
    <row r="251" spans="1:42" x14ac:dyDescent="0.25">
      <c r="P251" s="45"/>
      <c r="T251" s="45"/>
      <c r="AF251" s="45"/>
      <c r="AM251" s="45"/>
    </row>
    <row r="252" spans="1:42" x14ac:dyDescent="0.25">
      <c r="P252" s="45"/>
      <c r="T252" s="45"/>
      <c r="AF252" s="45"/>
      <c r="AM252" s="45"/>
    </row>
    <row r="253" spans="1:42" x14ac:dyDescent="0.25">
      <c r="P253" s="45"/>
      <c r="T253" s="45"/>
      <c r="AM253" s="45"/>
    </row>
    <row r="254" spans="1:42" x14ac:dyDescent="0.25">
      <c r="P254" s="45"/>
      <c r="T254" s="45"/>
      <c r="AM254" s="45"/>
    </row>
    <row r="255" spans="1:42" x14ac:dyDescent="0.25">
      <c r="P255" s="45"/>
      <c r="T255" s="45"/>
      <c r="AM255" s="45"/>
    </row>
    <row r="256" spans="1:42" x14ac:dyDescent="0.25">
      <c r="P256" s="45"/>
      <c r="T256" s="45"/>
      <c r="AM256" s="45"/>
    </row>
    <row r="257" spans="16:39" x14ac:dyDescent="0.25">
      <c r="P257" s="45"/>
      <c r="T257" s="45"/>
      <c r="AM257" s="45"/>
    </row>
    <row r="258" spans="16:39" x14ac:dyDescent="0.25">
      <c r="P258" s="45"/>
      <c r="T258" s="45"/>
      <c r="AM258" s="45"/>
    </row>
    <row r="259" spans="16:39" x14ac:dyDescent="0.25">
      <c r="P259" s="45"/>
      <c r="T259" s="45"/>
      <c r="AM259" s="45"/>
    </row>
    <row r="260" spans="16:39" x14ac:dyDescent="0.25">
      <c r="P260" s="45"/>
      <c r="T260" s="45"/>
      <c r="AM260" s="45"/>
    </row>
    <row r="261" spans="16:39" x14ac:dyDescent="0.25">
      <c r="P261" s="45"/>
      <c r="T261" s="45"/>
      <c r="AM261" s="45"/>
    </row>
    <row r="262" spans="16:39" x14ac:dyDescent="0.25">
      <c r="P262" s="45"/>
      <c r="T262" s="45"/>
      <c r="AM262" s="45"/>
    </row>
    <row r="263" spans="16:39" x14ac:dyDescent="0.25">
      <c r="P263" s="45"/>
      <c r="T263" s="45"/>
      <c r="AM263" s="45"/>
    </row>
    <row r="264" spans="16:39" x14ac:dyDescent="0.25">
      <c r="T264" s="45"/>
      <c r="AM264" s="45"/>
    </row>
    <row r="265" spans="16:39" x14ac:dyDescent="0.25">
      <c r="T265" s="45"/>
      <c r="AM265" s="45"/>
    </row>
    <row r="266" spans="16:39" x14ac:dyDescent="0.25">
      <c r="T266" s="45"/>
      <c r="AM266" s="45"/>
    </row>
    <row r="267" spans="16:39" x14ac:dyDescent="0.25">
      <c r="T267" s="45"/>
    </row>
    <row r="268" spans="16:39" x14ac:dyDescent="0.25">
      <c r="T268" s="45"/>
    </row>
    <row r="269" spans="16:39" x14ac:dyDescent="0.25">
      <c r="T269" s="45"/>
    </row>
    <row r="270" spans="16:39" x14ac:dyDescent="0.25">
      <c r="T270" s="45"/>
    </row>
    <row r="271" spans="16:39" x14ac:dyDescent="0.25">
      <c r="T271" s="45"/>
    </row>
    <row r="272" spans="16:39" x14ac:dyDescent="0.25">
      <c r="T272" s="45"/>
    </row>
    <row r="273" spans="20:20" x14ac:dyDescent="0.25">
      <c r="T273" s="45"/>
    </row>
    <row r="274" spans="20:20" x14ac:dyDescent="0.25">
      <c r="T274" s="45"/>
    </row>
    <row r="275" spans="20:20" x14ac:dyDescent="0.25">
      <c r="T275" s="45"/>
    </row>
    <row r="276" spans="20:20" x14ac:dyDescent="0.25">
      <c r="T276" s="45"/>
    </row>
    <row r="277" spans="20:20" x14ac:dyDescent="0.25">
      <c r="T277" s="45"/>
    </row>
    <row r="278" spans="20:20" x14ac:dyDescent="0.25">
      <c r="T278" s="45"/>
    </row>
    <row r="279" spans="20:20" x14ac:dyDescent="0.25">
      <c r="T279" s="45"/>
    </row>
    <row r="280" spans="20:20" x14ac:dyDescent="0.25">
      <c r="T280" s="45"/>
    </row>
    <row r="281" spans="20:20" x14ac:dyDescent="0.25">
      <c r="T281" s="45"/>
    </row>
    <row r="282" spans="20:20" x14ac:dyDescent="0.25">
      <c r="T282" s="45"/>
    </row>
    <row r="283" spans="20:20" x14ac:dyDescent="0.25">
      <c r="T283" s="45"/>
    </row>
    <row r="284" spans="20:20" x14ac:dyDescent="0.25">
      <c r="T284" s="45"/>
    </row>
    <row r="285" spans="20:20" x14ac:dyDescent="0.25">
      <c r="T285" s="45"/>
    </row>
    <row r="286" spans="20:20" x14ac:dyDescent="0.25">
      <c r="T286" s="45"/>
    </row>
    <row r="287" spans="20:20" x14ac:dyDescent="0.25">
      <c r="T287" s="45"/>
    </row>
    <row r="288" spans="20:20" x14ac:dyDescent="0.25">
      <c r="T288" s="45"/>
    </row>
    <row r="289" spans="20:20" x14ac:dyDescent="0.25">
      <c r="T289" s="45"/>
    </row>
    <row r="290" spans="20:20" x14ac:dyDescent="0.25">
      <c r="T290" s="45"/>
    </row>
    <row r="291" spans="20:20" x14ac:dyDescent="0.25">
      <c r="T291" s="45"/>
    </row>
    <row r="292" spans="20:20" x14ac:dyDescent="0.25">
      <c r="T292" s="45"/>
    </row>
    <row r="293" spans="20:20" x14ac:dyDescent="0.25">
      <c r="T293" s="45"/>
    </row>
    <row r="294" spans="20:20" x14ac:dyDescent="0.25">
      <c r="T294" s="45"/>
    </row>
    <row r="295" spans="20:20" x14ac:dyDescent="0.25">
      <c r="T295" s="45"/>
    </row>
    <row r="296" spans="20:20" x14ac:dyDescent="0.25">
      <c r="T296" s="45"/>
    </row>
    <row r="297" spans="20:20" x14ac:dyDescent="0.25">
      <c r="T297" s="45"/>
    </row>
    <row r="298" spans="20:20" x14ac:dyDescent="0.25">
      <c r="T298" s="45"/>
    </row>
    <row r="299" spans="20:20" x14ac:dyDescent="0.25">
      <c r="T299" s="45"/>
    </row>
    <row r="300" spans="20:20" x14ac:dyDescent="0.25">
      <c r="T300" s="45"/>
    </row>
    <row r="301" spans="20:20" x14ac:dyDescent="0.25">
      <c r="T301" s="45"/>
    </row>
    <row r="302" spans="20:20" x14ac:dyDescent="0.25">
      <c r="T302" s="45"/>
    </row>
    <row r="303" spans="20:20" x14ac:dyDescent="0.25">
      <c r="T303" s="45"/>
    </row>
    <row r="304" spans="20:20" x14ac:dyDescent="0.25">
      <c r="T304" s="45"/>
    </row>
    <row r="305" spans="20:20" x14ac:dyDescent="0.25">
      <c r="T305" s="45"/>
    </row>
    <row r="306" spans="20:20" x14ac:dyDescent="0.25">
      <c r="T306" s="45"/>
    </row>
    <row r="307" spans="20:20" x14ac:dyDescent="0.25">
      <c r="T307" s="45"/>
    </row>
    <row r="308" spans="20:20" x14ac:dyDescent="0.25">
      <c r="T308" s="45"/>
    </row>
    <row r="309" spans="20:20" x14ac:dyDescent="0.25">
      <c r="T309" s="45"/>
    </row>
    <row r="310" spans="20:20" x14ac:dyDescent="0.25">
      <c r="T310" s="45"/>
    </row>
    <row r="311" spans="20:20" x14ac:dyDescent="0.25">
      <c r="T311" s="45"/>
    </row>
    <row r="312" spans="20:20" x14ac:dyDescent="0.25">
      <c r="T312" s="45"/>
    </row>
    <row r="313" spans="20:20" x14ac:dyDescent="0.25">
      <c r="T313" s="45"/>
    </row>
    <row r="314" spans="20:20" x14ac:dyDescent="0.25">
      <c r="T314" s="45"/>
    </row>
    <row r="315" spans="20:20" x14ac:dyDescent="0.25">
      <c r="T315" s="45"/>
    </row>
    <row r="316" spans="20:20" x14ac:dyDescent="0.25">
      <c r="T316" s="45"/>
    </row>
    <row r="317" spans="20:20" x14ac:dyDescent="0.25">
      <c r="T317" s="45"/>
    </row>
    <row r="318" spans="20:20" x14ac:dyDescent="0.25">
      <c r="T318" s="45"/>
    </row>
    <row r="319" spans="20:20" x14ac:dyDescent="0.25">
      <c r="T319" s="45"/>
    </row>
    <row r="320" spans="20:20" x14ac:dyDescent="0.25">
      <c r="T320" s="45"/>
    </row>
    <row r="321" spans="20:20" x14ac:dyDescent="0.25">
      <c r="T321" s="45"/>
    </row>
    <row r="322" spans="20:20" x14ac:dyDescent="0.25">
      <c r="T322" s="45"/>
    </row>
    <row r="323" spans="20:20" x14ac:dyDescent="0.25">
      <c r="T323" s="45"/>
    </row>
    <row r="324" spans="20:20" x14ac:dyDescent="0.25">
      <c r="T324" s="45"/>
    </row>
    <row r="325" spans="20:20" x14ac:dyDescent="0.25">
      <c r="T325" s="45"/>
    </row>
    <row r="326" spans="20:20" x14ac:dyDescent="0.25">
      <c r="T326" s="45"/>
    </row>
    <row r="327" spans="20:20" x14ac:dyDescent="0.25">
      <c r="T327" s="45"/>
    </row>
    <row r="328" spans="20:20" x14ac:dyDescent="0.25">
      <c r="T328" s="45"/>
    </row>
    <row r="329" spans="20:20" x14ac:dyDescent="0.25">
      <c r="T329" s="45"/>
    </row>
    <row r="330" spans="20:20" x14ac:dyDescent="0.25">
      <c r="T330" s="45"/>
    </row>
    <row r="331" spans="20:20" x14ac:dyDescent="0.25">
      <c r="T331" s="45"/>
    </row>
    <row r="332" spans="20:20" x14ac:dyDescent="0.25">
      <c r="T332" s="45"/>
    </row>
    <row r="333" spans="20:20" x14ac:dyDescent="0.25">
      <c r="T333" s="45"/>
    </row>
    <row r="334" spans="20:20" x14ac:dyDescent="0.25">
      <c r="T334" s="45"/>
    </row>
    <row r="335" spans="20:20" x14ac:dyDescent="0.25">
      <c r="T335" s="45"/>
    </row>
    <row r="336" spans="20:20" x14ac:dyDescent="0.25">
      <c r="T336" s="45"/>
    </row>
    <row r="337" spans="20:20" x14ac:dyDescent="0.25">
      <c r="T337" s="45"/>
    </row>
    <row r="338" spans="20:20" x14ac:dyDescent="0.25">
      <c r="T338" s="45"/>
    </row>
    <row r="339" spans="20:20" x14ac:dyDescent="0.25">
      <c r="T339" s="45"/>
    </row>
    <row r="340" spans="20:20" x14ac:dyDescent="0.25">
      <c r="T340" s="45"/>
    </row>
    <row r="341" spans="20:20" x14ac:dyDescent="0.25">
      <c r="T341" s="45"/>
    </row>
    <row r="342" spans="20:20" x14ac:dyDescent="0.25">
      <c r="T342" s="45"/>
    </row>
    <row r="343" spans="20:20" x14ac:dyDescent="0.25">
      <c r="T343" s="45"/>
    </row>
    <row r="344" spans="20:20" x14ac:dyDescent="0.25">
      <c r="T344" s="45"/>
    </row>
    <row r="345" spans="20:20" x14ac:dyDescent="0.25">
      <c r="T345" s="45"/>
    </row>
    <row r="346" spans="20:20" x14ac:dyDescent="0.25">
      <c r="T346" s="45"/>
    </row>
    <row r="347" spans="20:20" x14ac:dyDescent="0.25">
      <c r="T347" s="45"/>
    </row>
    <row r="348" spans="20:20" x14ac:dyDescent="0.25">
      <c r="T348" s="45"/>
    </row>
    <row r="349" spans="20:20" x14ac:dyDescent="0.25">
      <c r="T349" s="45"/>
    </row>
    <row r="350" spans="20:20" x14ac:dyDescent="0.25">
      <c r="T350" s="45"/>
    </row>
    <row r="351" spans="20:20" x14ac:dyDescent="0.25">
      <c r="T351" s="45"/>
    </row>
    <row r="352" spans="20:20" x14ac:dyDescent="0.25">
      <c r="T352" s="45"/>
    </row>
    <row r="353" spans="20:20" x14ac:dyDescent="0.25">
      <c r="T353" s="45"/>
    </row>
    <row r="354" spans="20:20" x14ac:dyDescent="0.25">
      <c r="T354" s="45"/>
    </row>
    <row r="355" spans="20:20" x14ac:dyDescent="0.25">
      <c r="T355" s="45"/>
    </row>
    <row r="356" spans="20:20" x14ac:dyDescent="0.25">
      <c r="T356" s="45"/>
    </row>
    <row r="357" spans="20:20" x14ac:dyDescent="0.25">
      <c r="T357" s="45"/>
    </row>
    <row r="358" spans="20:20" x14ac:dyDescent="0.25">
      <c r="T358" s="45"/>
    </row>
    <row r="359" spans="20:20" x14ac:dyDescent="0.25">
      <c r="T359" s="45"/>
    </row>
    <row r="360" spans="20:20" x14ac:dyDescent="0.25">
      <c r="T360" s="45"/>
    </row>
    <row r="361" spans="20:20" x14ac:dyDescent="0.25">
      <c r="T361" s="45"/>
    </row>
    <row r="362" spans="20:20" x14ac:dyDescent="0.25">
      <c r="T362" s="45"/>
    </row>
    <row r="363" spans="20:20" x14ac:dyDescent="0.25">
      <c r="T363" s="45"/>
    </row>
    <row r="364" spans="20:20" x14ac:dyDescent="0.25">
      <c r="T364" s="45"/>
    </row>
    <row r="365" spans="20:20" x14ac:dyDescent="0.25">
      <c r="T365" s="45"/>
    </row>
    <row r="366" spans="20:20" x14ac:dyDescent="0.25">
      <c r="T366" s="45"/>
    </row>
    <row r="367" spans="20:20" x14ac:dyDescent="0.25">
      <c r="T367" s="45"/>
    </row>
    <row r="368" spans="20:20" x14ac:dyDescent="0.25">
      <c r="T368" s="45"/>
    </row>
    <row r="369" spans="20:20" x14ac:dyDescent="0.25">
      <c r="T369" s="45"/>
    </row>
    <row r="370" spans="20:20" x14ac:dyDescent="0.25">
      <c r="T370" s="45"/>
    </row>
    <row r="371" spans="20:20" x14ac:dyDescent="0.25">
      <c r="T371" s="45"/>
    </row>
    <row r="372" spans="20:20" x14ac:dyDescent="0.25">
      <c r="T372" s="45"/>
    </row>
    <row r="373" spans="20:20" x14ac:dyDescent="0.25">
      <c r="T373" s="45"/>
    </row>
    <row r="374" spans="20:20" x14ac:dyDescent="0.25">
      <c r="T374" s="45"/>
    </row>
    <row r="375" spans="20:20" x14ac:dyDescent="0.25">
      <c r="T375" s="45"/>
    </row>
    <row r="376" spans="20:20" x14ac:dyDescent="0.25">
      <c r="T376" s="45"/>
    </row>
    <row r="377" spans="20:20" x14ac:dyDescent="0.25">
      <c r="T377" s="45"/>
    </row>
    <row r="378" spans="20:20" x14ac:dyDescent="0.25">
      <c r="T378" s="45"/>
    </row>
    <row r="379" spans="20:20" x14ac:dyDescent="0.25">
      <c r="T379" s="45"/>
    </row>
    <row r="380" spans="20:20" x14ac:dyDescent="0.25">
      <c r="T380" s="45"/>
    </row>
    <row r="381" spans="20:20" x14ac:dyDescent="0.25">
      <c r="T381" s="45"/>
    </row>
    <row r="382" spans="20:20" x14ac:dyDescent="0.25">
      <c r="T382" s="45"/>
    </row>
    <row r="383" spans="20:20" x14ac:dyDescent="0.25">
      <c r="T383" s="45"/>
    </row>
    <row r="384" spans="20:20" x14ac:dyDescent="0.25">
      <c r="T384" s="45"/>
    </row>
    <row r="385" spans="20:20" x14ac:dyDescent="0.25">
      <c r="T385" s="45"/>
    </row>
    <row r="386" spans="20:20" x14ac:dyDescent="0.25">
      <c r="T386" s="45"/>
    </row>
    <row r="387" spans="20:20" x14ac:dyDescent="0.25">
      <c r="T387" s="45"/>
    </row>
    <row r="388" spans="20:20" x14ac:dyDescent="0.25">
      <c r="T388" s="45"/>
    </row>
    <row r="389" spans="20:20" x14ac:dyDescent="0.25">
      <c r="T389" s="45"/>
    </row>
    <row r="390" spans="20:20" x14ac:dyDescent="0.25">
      <c r="T390" s="45"/>
    </row>
    <row r="391" spans="20:20" x14ac:dyDescent="0.25">
      <c r="T391" s="45"/>
    </row>
    <row r="392" spans="20:20" x14ac:dyDescent="0.25">
      <c r="T392" s="45"/>
    </row>
    <row r="393" spans="20:20" x14ac:dyDescent="0.25">
      <c r="T393" s="45"/>
    </row>
    <row r="394" spans="20:20" x14ac:dyDescent="0.25">
      <c r="T394" s="45"/>
    </row>
    <row r="395" spans="20:20" x14ac:dyDescent="0.25">
      <c r="T395" s="45"/>
    </row>
    <row r="396" spans="20:20" x14ac:dyDescent="0.25">
      <c r="T396" s="45"/>
    </row>
    <row r="397" spans="20:20" x14ac:dyDescent="0.25">
      <c r="T397" s="45"/>
    </row>
    <row r="398" spans="20:20" x14ac:dyDescent="0.25">
      <c r="T398" s="45"/>
    </row>
    <row r="399" spans="20:20" x14ac:dyDescent="0.25">
      <c r="T399" s="45"/>
    </row>
    <row r="400" spans="20:20" x14ac:dyDescent="0.25">
      <c r="T400" s="45"/>
    </row>
    <row r="401" spans="20:20" x14ac:dyDescent="0.25">
      <c r="T401" s="45"/>
    </row>
    <row r="402" spans="20:20" x14ac:dyDescent="0.25">
      <c r="T402" s="45"/>
    </row>
    <row r="403" spans="20:20" x14ac:dyDescent="0.25">
      <c r="T403" s="45"/>
    </row>
    <row r="404" spans="20:20" x14ac:dyDescent="0.25">
      <c r="T404" s="45"/>
    </row>
    <row r="405" spans="20:20" x14ac:dyDescent="0.25">
      <c r="T405" s="45"/>
    </row>
    <row r="406" spans="20:20" x14ac:dyDescent="0.25">
      <c r="T406" s="45"/>
    </row>
    <row r="407" spans="20:20" x14ac:dyDescent="0.25">
      <c r="T407" s="45"/>
    </row>
    <row r="408" spans="20:20" x14ac:dyDescent="0.25">
      <c r="T408" s="45"/>
    </row>
    <row r="409" spans="20:20" x14ac:dyDescent="0.25">
      <c r="T409" s="45"/>
    </row>
    <row r="410" spans="20:20" x14ac:dyDescent="0.25">
      <c r="T410" s="45"/>
    </row>
    <row r="411" spans="20:20" x14ac:dyDescent="0.25">
      <c r="T411" s="45"/>
    </row>
    <row r="412" spans="20:20" x14ac:dyDescent="0.25">
      <c r="T412" s="45"/>
    </row>
    <row r="413" spans="20:20" x14ac:dyDescent="0.25">
      <c r="T413" s="45"/>
    </row>
    <row r="414" spans="20:20" x14ac:dyDescent="0.25">
      <c r="T414" s="45"/>
    </row>
    <row r="415" spans="20:20" x14ac:dyDescent="0.25">
      <c r="T415" s="45"/>
    </row>
    <row r="416" spans="20:20" x14ac:dyDescent="0.25">
      <c r="T416" s="45"/>
    </row>
    <row r="417" spans="20:20" x14ac:dyDescent="0.25">
      <c r="T417" s="45"/>
    </row>
    <row r="418" spans="20:20" x14ac:dyDescent="0.25">
      <c r="T418" s="45"/>
    </row>
    <row r="419" spans="20:20" x14ac:dyDescent="0.25">
      <c r="T419" s="45"/>
    </row>
    <row r="420" spans="20:20" x14ac:dyDescent="0.25">
      <c r="T420" s="45"/>
    </row>
    <row r="421" spans="20:20" x14ac:dyDescent="0.25">
      <c r="T421" s="45"/>
    </row>
    <row r="422" spans="20:20" x14ac:dyDescent="0.25">
      <c r="T422" s="45"/>
    </row>
    <row r="423" spans="20:20" x14ac:dyDescent="0.25">
      <c r="T423" s="45"/>
    </row>
    <row r="424" spans="20:20" x14ac:dyDescent="0.25">
      <c r="T424" s="45"/>
    </row>
    <row r="425" spans="20:20" x14ac:dyDescent="0.25">
      <c r="T425" s="45"/>
    </row>
    <row r="426" spans="20:20" x14ac:dyDescent="0.25">
      <c r="T426" s="45"/>
    </row>
    <row r="427" spans="20:20" x14ac:dyDescent="0.25">
      <c r="T427" s="45"/>
    </row>
    <row r="428" spans="20:20" x14ac:dyDescent="0.25">
      <c r="T428" s="45"/>
    </row>
    <row r="429" spans="20:20" x14ac:dyDescent="0.25">
      <c r="T429" s="45"/>
    </row>
    <row r="430" spans="20:20" x14ac:dyDescent="0.25">
      <c r="T430" s="45"/>
    </row>
    <row r="431" spans="20:20" x14ac:dyDescent="0.25">
      <c r="T431" s="45"/>
    </row>
    <row r="432" spans="20:20" x14ac:dyDescent="0.25">
      <c r="T432" s="45"/>
    </row>
    <row r="433" spans="19:20" x14ac:dyDescent="0.25">
      <c r="T433" s="45"/>
    </row>
    <row r="434" spans="19:20" x14ac:dyDescent="0.25">
      <c r="T434" s="45"/>
    </row>
    <row r="435" spans="19:20" x14ac:dyDescent="0.25">
      <c r="T435" s="45"/>
    </row>
    <row r="436" spans="19:20" x14ac:dyDescent="0.25">
      <c r="T436" s="45"/>
    </row>
    <row r="437" spans="19:20" x14ac:dyDescent="0.25">
      <c r="T437" s="45"/>
    </row>
    <row r="438" spans="19:20" x14ac:dyDescent="0.25">
      <c r="T438" s="45"/>
    </row>
    <row r="439" spans="19:20" x14ac:dyDescent="0.25">
      <c r="T439" s="45"/>
    </row>
    <row r="440" spans="19:20" x14ac:dyDescent="0.25">
      <c r="T440" s="45"/>
    </row>
    <row r="441" spans="19:20" x14ac:dyDescent="0.25">
      <c r="T441" s="45"/>
    </row>
    <row r="442" spans="19:20" x14ac:dyDescent="0.25">
      <c r="T442" s="45"/>
    </row>
    <row r="443" spans="19:20" x14ac:dyDescent="0.25">
      <c r="S443" s="45"/>
    </row>
    <row r="444" spans="19:20" x14ac:dyDescent="0.25">
      <c r="S444" s="45"/>
    </row>
    <row r="445" spans="19:20" x14ac:dyDescent="0.25">
      <c r="S445" s="45"/>
    </row>
    <row r="446" spans="19:20" x14ac:dyDescent="0.25">
      <c r="S446" s="45"/>
    </row>
  </sheetData>
  <mergeCells count="26">
    <mergeCell ref="M1:P1"/>
    <mergeCell ref="Y2:Z2"/>
    <mergeCell ref="Q2:T2"/>
    <mergeCell ref="AB2:AC2"/>
    <mergeCell ref="AN2:AO2"/>
    <mergeCell ref="AN1:AO1"/>
    <mergeCell ref="AJ1:AM1"/>
    <mergeCell ref="AJ2:AM2"/>
    <mergeCell ref="AG2:AI2"/>
    <mergeCell ref="O2:P2"/>
    <mergeCell ref="A1:E2"/>
    <mergeCell ref="AD1:AF1"/>
    <mergeCell ref="AG1:AI1"/>
    <mergeCell ref="I1:L1"/>
    <mergeCell ref="Q1:T1"/>
    <mergeCell ref="U1:V1"/>
    <mergeCell ref="W1:X1"/>
    <mergeCell ref="Y1:AA1"/>
    <mergeCell ref="AB1:AC1"/>
    <mergeCell ref="W2:X2"/>
    <mergeCell ref="U2:V2"/>
    <mergeCell ref="AD2:AF2"/>
    <mergeCell ref="F2:H2"/>
    <mergeCell ref="F1:H1"/>
    <mergeCell ref="I2:L2"/>
    <mergeCell ref="M2:N2"/>
  </mergeCells>
  <phoneticPr fontId="10" type="noConversion"/>
  <pageMargins left="0.75" right="0.75" top="1" bottom="1" header="0.5" footer="0.5"/>
  <pageSetup orientation="landscape" r:id="rId1"/>
  <headerFooter alignWithMargins="0">
    <oddFooter>&amp;C&amp;"Californian FB,Italic"(Pg. &amp;P of &amp;N)</oddFooter>
  </headerFooter>
  <colBreaks count="1" manualBreakCount="1">
    <brk id="35" max="1048575" man="1"/>
  </colBreaks>
  <ignoredErrors>
    <ignoredError sqref="E227" formula="1"/>
    <ignoredError sqref="C231:D238 F232 Z236:Z238 AC239:AC240 Z241 Z239:Z240 Z242 AE231 AE238:AE240 AK240:AL242 C241:D242 D239:D240 C240" formulaRange="1"/>
    <ignoredError sqref="E231:E242" formula="1" formulaRange="1"/>
    <ignoredError sqref="P232:P234 Q231:Q237 L234:M242 AC231:AC233 AM240 AM242 AO241 V231:W233 T231:U235 H234:I242 AA231:AB235 X231:Y235 AM241:AN241 H231:H233 I231:I233 M231:M233 L231:L233 AC238 V238:W242 X236:Y242 AG239:AG241 AA236:AB242 AD238:AD240 T236:U242 AJ240 AI241:AJ241 AJ242 AI239:AI240 AF238:AF240 AF242:AG242 AF236:AG237 AG238 AD236:AD237 AI236:AJ238 AI242 AD241:AD242 AF241 AJ239 AC241:AC242 AF231 AD231" formulaRange="1" emptyCellReference="1"/>
    <ignoredError sqref="E229 P231 P238:Q242 P235:P237 AC230 AI231:AJ235 AO242 AO227 AO231:AO240 AI227:AJ227 V227:W227 V230:W230 T230:U230 T227:U227 AC227:AD227 AD232:AD235 H227:I227 H230:I230 P227:Q227 P230:Q230 AA227:AB227 AA230:AB230 AF227:AG227 AF232:AG235 L230:M230 L227:M227 X230:Y230 X227:Y227 AN240 AM227:AN227 AM231:AN239 AN242 AG231" emptyCellReference="1"/>
    <ignoredError sqref="E228" formula="1" emptyCellReference="1"/>
    <ignoredError sqref="V234:W235 AC234:AC235 AC236:AC237 V236:W237" formula="1" formulaRange="1" emptyCellReference="1"/>
  </ignoredError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E1295"/>
  <sheetViews>
    <sheetView zoomScaleNormal="100" workbookViewId="0">
      <pane xSplit="7070" ySplit="3230" topLeftCell="A648" activePane="bottomRight"/>
      <selection sqref="A1:E2"/>
      <selection pane="topRight" activeCell="DV3" sqref="DV1:DV1048576"/>
      <selection pane="bottomLeft" activeCell="A23" sqref="A23"/>
      <selection pane="bottomRight" activeCell="D666" sqref="C666:D688"/>
    </sheetView>
  </sheetViews>
  <sheetFormatPr defaultColWidth="9.1796875" defaultRowHeight="13" x14ac:dyDescent="0.3"/>
  <cols>
    <col min="1" max="1" width="5.54296875" style="13" bestFit="1" customWidth="1"/>
    <col min="2" max="2" width="24.26953125" style="13" bestFit="1" customWidth="1"/>
    <col min="3" max="4" width="10.81640625" style="13" customWidth="1"/>
    <col min="5" max="5" width="9.1796875" style="13"/>
    <col min="6" max="6" width="11.54296875" style="13" customWidth="1"/>
    <col min="7" max="11" width="11.54296875" style="44" customWidth="1"/>
    <col min="12" max="12" width="11.54296875" style="13" customWidth="1"/>
    <col min="13" max="13" width="11.54296875" style="44" customWidth="1"/>
    <col min="14" max="15" width="11.54296875" style="13" customWidth="1"/>
    <col min="16" max="24" width="11.54296875" style="44" customWidth="1"/>
    <col min="25" max="26" width="11.54296875" style="13" customWidth="1"/>
    <col min="27" max="31" width="11.54296875" style="44" customWidth="1"/>
    <col min="32" max="32" width="13.54296875" style="44" customWidth="1"/>
    <col min="33" max="33" width="11.54296875" style="44" customWidth="1"/>
    <col min="34" max="35" width="11.54296875" style="13" customWidth="1"/>
    <col min="36" max="36" width="11.54296875" style="44" customWidth="1"/>
    <col min="37" max="38" width="11.54296875" style="13" customWidth="1"/>
    <col min="39" max="42" width="11.54296875" style="44" customWidth="1"/>
    <col min="43" max="44" width="11.54296875" style="13" customWidth="1"/>
    <col min="45" max="50" width="11.54296875" style="44" customWidth="1"/>
    <col min="51" max="52" width="11.54296875" style="13" customWidth="1"/>
    <col min="53" max="53" width="11.54296875" style="44" customWidth="1"/>
    <col min="54" max="55" width="11.54296875" style="13" customWidth="1"/>
    <col min="56" max="56" width="11.54296875" style="44" customWidth="1"/>
    <col min="57" max="58" width="11.54296875" style="13" customWidth="1"/>
    <col min="59" max="60" width="11.54296875" style="44" customWidth="1"/>
    <col min="61" max="62" width="11.54296875" style="13" customWidth="1"/>
    <col min="63" max="63" width="11.54296875" style="44" customWidth="1"/>
    <col min="64" max="65" width="11.54296875" style="13" customWidth="1"/>
    <col min="66" max="68" width="11.54296875" style="44" customWidth="1"/>
    <col min="69" max="70" width="11.54296875" style="13" customWidth="1"/>
    <col min="71" max="71" width="11.54296875" style="44" customWidth="1"/>
    <col min="72" max="73" width="11.54296875" style="13" customWidth="1"/>
    <col min="74" max="78" width="11.54296875" style="44" customWidth="1"/>
    <col min="79" max="80" width="11.54296875" style="13" customWidth="1"/>
    <col min="81" max="87" width="11.54296875" style="44" customWidth="1"/>
    <col min="88" max="88" width="11.54296875" style="13" customWidth="1"/>
    <col min="89" max="93" width="11.54296875" style="44" customWidth="1"/>
    <col min="94" max="95" width="11.54296875" style="13" customWidth="1"/>
    <col min="96" max="97" width="11.54296875" style="44" customWidth="1"/>
    <col min="98" max="99" width="11.54296875" style="13" customWidth="1"/>
    <col min="100" max="103" width="11.54296875" style="44" customWidth="1"/>
    <col min="104" max="105" width="11.54296875" style="13" customWidth="1"/>
    <col min="106" max="113" width="11.54296875" style="44" customWidth="1"/>
    <col min="114" max="115" width="11.54296875" style="13" customWidth="1"/>
    <col min="116" max="117" width="11.54296875" style="44" customWidth="1"/>
    <col min="118" max="119" width="11.54296875" style="13" customWidth="1"/>
    <col min="120" max="122" width="11.54296875" style="44" customWidth="1"/>
    <col min="123" max="124" width="11.54296875" style="13" customWidth="1"/>
    <col min="125" max="127" width="11.54296875" style="44" customWidth="1"/>
    <col min="128" max="129" width="11.54296875" style="13" customWidth="1"/>
    <col min="130" max="131" width="11.54296875" style="44" customWidth="1"/>
    <col min="132" max="133" width="11.54296875" style="13" customWidth="1"/>
    <col min="134" max="135" width="11.54296875" style="26" customWidth="1"/>
    <col min="136" max="16384" width="9.1796875" style="8"/>
  </cols>
  <sheetData>
    <row r="1" spans="1:135" ht="59.25" customHeight="1" thickTop="1" thickBot="1" x14ac:dyDescent="0.4">
      <c r="A1" s="615" t="s">
        <v>850</v>
      </c>
      <c r="B1" s="678"/>
      <c r="C1" s="678"/>
      <c r="D1" s="678"/>
      <c r="E1" s="679"/>
      <c r="F1" s="668" t="s">
        <v>84</v>
      </c>
      <c r="G1" s="662"/>
      <c r="H1" s="662"/>
      <c r="I1" s="662"/>
      <c r="J1" s="662"/>
      <c r="K1" s="669"/>
      <c r="L1" s="668" t="s">
        <v>85</v>
      </c>
      <c r="M1" s="662"/>
      <c r="N1" s="669"/>
      <c r="O1" s="661" t="s">
        <v>86</v>
      </c>
      <c r="P1" s="662"/>
      <c r="Q1" s="662"/>
      <c r="R1" s="662"/>
      <c r="S1" s="662"/>
      <c r="T1" s="662"/>
      <c r="U1" s="662"/>
      <c r="V1" s="662"/>
      <c r="W1" s="662"/>
      <c r="X1" s="662"/>
      <c r="Y1" s="683"/>
      <c r="Z1" s="685" t="s">
        <v>87</v>
      </c>
      <c r="AA1" s="662"/>
      <c r="AB1" s="662"/>
      <c r="AC1" s="662"/>
      <c r="AD1" s="662"/>
      <c r="AE1" s="662"/>
      <c r="AF1" s="662"/>
      <c r="AG1" s="662"/>
      <c r="AH1" s="667"/>
      <c r="AI1" s="685" t="s">
        <v>88</v>
      </c>
      <c r="AJ1" s="662"/>
      <c r="AK1" s="667"/>
      <c r="AL1" s="661" t="s">
        <v>89</v>
      </c>
      <c r="AM1" s="662"/>
      <c r="AN1" s="662"/>
      <c r="AO1" s="662"/>
      <c r="AP1" s="662"/>
      <c r="AQ1" s="667"/>
      <c r="AR1" s="685" t="s">
        <v>90</v>
      </c>
      <c r="AS1" s="662"/>
      <c r="AT1" s="662"/>
      <c r="AU1" s="662"/>
      <c r="AV1" s="662"/>
      <c r="AW1" s="662"/>
      <c r="AX1" s="662"/>
      <c r="AY1" s="667"/>
      <c r="AZ1" s="685" t="s">
        <v>91</v>
      </c>
      <c r="BA1" s="662"/>
      <c r="BB1" s="667"/>
      <c r="BC1" s="662" t="s">
        <v>92</v>
      </c>
      <c r="BD1" s="662"/>
      <c r="BE1" s="669"/>
      <c r="BF1" s="661" t="s">
        <v>93</v>
      </c>
      <c r="BG1" s="662"/>
      <c r="BH1" s="662"/>
      <c r="BI1" s="676"/>
      <c r="BJ1" s="661" t="s">
        <v>94</v>
      </c>
      <c r="BK1" s="662"/>
      <c r="BL1" s="667"/>
      <c r="BM1" s="668" t="s">
        <v>95</v>
      </c>
      <c r="BN1" s="662"/>
      <c r="BO1" s="662"/>
      <c r="BP1" s="662"/>
      <c r="BQ1" s="669"/>
      <c r="BR1" s="661" t="s">
        <v>96</v>
      </c>
      <c r="BS1" s="662"/>
      <c r="BT1" s="663"/>
      <c r="BU1" s="661" t="s">
        <v>97</v>
      </c>
      <c r="BV1" s="662"/>
      <c r="BW1" s="662"/>
      <c r="BX1" s="662"/>
      <c r="BY1" s="662"/>
      <c r="BZ1" s="662"/>
      <c r="CA1" s="676"/>
      <c r="CB1" s="661" t="s">
        <v>98</v>
      </c>
      <c r="CC1" s="662"/>
      <c r="CD1" s="662"/>
      <c r="CE1" s="662"/>
      <c r="CF1" s="662"/>
      <c r="CG1" s="662"/>
      <c r="CH1" s="662"/>
      <c r="CI1" s="667"/>
      <c r="CJ1" s="661" t="s">
        <v>99</v>
      </c>
      <c r="CK1" s="662"/>
      <c r="CL1" s="662"/>
      <c r="CM1" s="662"/>
      <c r="CN1" s="662"/>
      <c r="CO1" s="662"/>
      <c r="CP1" s="667"/>
      <c r="CQ1" s="668" t="s">
        <v>100</v>
      </c>
      <c r="CR1" s="662"/>
      <c r="CS1" s="662"/>
      <c r="CT1" s="669"/>
      <c r="CU1" s="661" t="s">
        <v>101</v>
      </c>
      <c r="CV1" s="662"/>
      <c r="CW1" s="662"/>
      <c r="CX1" s="662"/>
      <c r="CY1" s="662"/>
      <c r="CZ1" s="667"/>
      <c r="DA1" s="668" t="s">
        <v>102</v>
      </c>
      <c r="DB1" s="662"/>
      <c r="DC1" s="662"/>
      <c r="DD1" s="662"/>
      <c r="DE1" s="662"/>
      <c r="DF1" s="662"/>
      <c r="DG1" s="662"/>
      <c r="DH1" s="662"/>
      <c r="DI1" s="662"/>
      <c r="DJ1" s="669"/>
      <c r="DK1" s="661" t="s">
        <v>145</v>
      </c>
      <c r="DL1" s="662"/>
      <c r="DM1" s="662"/>
      <c r="DN1" s="676"/>
      <c r="DO1" s="661" t="s">
        <v>103</v>
      </c>
      <c r="DP1" s="662"/>
      <c r="DQ1" s="662"/>
      <c r="DR1" s="662"/>
      <c r="DS1" s="663"/>
      <c r="DT1" s="661" t="s">
        <v>104</v>
      </c>
      <c r="DU1" s="662"/>
      <c r="DV1" s="662"/>
      <c r="DW1" s="662"/>
      <c r="DX1" s="667"/>
      <c r="DY1" s="668" t="s">
        <v>105</v>
      </c>
      <c r="DZ1" s="662"/>
      <c r="EA1" s="662"/>
      <c r="EB1" s="669"/>
      <c r="EC1" s="661" t="s">
        <v>106</v>
      </c>
      <c r="ED1" s="662"/>
      <c r="EE1" s="663"/>
    </row>
    <row r="2" spans="1:135" ht="57.75" customHeight="1" thickTop="1" thickBot="1" x14ac:dyDescent="0.35">
      <c r="A2" s="680"/>
      <c r="B2" s="681"/>
      <c r="C2" s="681"/>
      <c r="D2" s="681"/>
      <c r="E2" s="682"/>
      <c r="F2" s="670" t="s">
        <v>894</v>
      </c>
      <c r="G2" s="671"/>
      <c r="H2" s="671"/>
      <c r="I2" s="671"/>
      <c r="J2" s="671"/>
      <c r="K2" s="672"/>
      <c r="L2" s="673" t="s">
        <v>896</v>
      </c>
      <c r="M2" s="674"/>
      <c r="N2" s="675"/>
      <c r="O2" s="664" t="s">
        <v>1261</v>
      </c>
      <c r="P2" s="665"/>
      <c r="Q2" s="665"/>
      <c r="R2" s="665"/>
      <c r="S2" s="665"/>
      <c r="T2" s="665"/>
      <c r="U2" s="665"/>
      <c r="V2" s="665"/>
      <c r="W2" s="665"/>
      <c r="X2" s="665"/>
      <c r="Y2" s="684"/>
      <c r="Z2" s="670" t="s">
        <v>1132</v>
      </c>
      <c r="AA2" s="671"/>
      <c r="AB2" s="671"/>
      <c r="AC2" s="671"/>
      <c r="AD2" s="671"/>
      <c r="AE2" s="671"/>
      <c r="AF2" s="671"/>
      <c r="AG2" s="671"/>
      <c r="AH2" s="423" t="s">
        <v>964</v>
      </c>
      <c r="AI2" s="688" t="s">
        <v>897</v>
      </c>
      <c r="AJ2" s="674"/>
      <c r="AK2" s="675"/>
      <c r="AL2" s="664" t="s">
        <v>1268</v>
      </c>
      <c r="AM2" s="665"/>
      <c r="AN2" s="665"/>
      <c r="AO2" s="665"/>
      <c r="AP2" s="665"/>
      <c r="AQ2" s="684"/>
      <c r="AR2" s="686" t="s">
        <v>1277</v>
      </c>
      <c r="AS2" s="671"/>
      <c r="AT2" s="671"/>
      <c r="AU2" s="671"/>
      <c r="AV2" s="671"/>
      <c r="AW2" s="671"/>
      <c r="AX2" s="671"/>
      <c r="AY2" s="687"/>
      <c r="AZ2" s="664" t="s">
        <v>898</v>
      </c>
      <c r="BA2" s="665"/>
      <c r="BB2" s="666"/>
      <c r="BC2" s="664" t="s">
        <v>899</v>
      </c>
      <c r="BD2" s="665"/>
      <c r="BE2" s="666"/>
      <c r="BF2" s="670" t="s">
        <v>1417</v>
      </c>
      <c r="BG2" s="671"/>
      <c r="BH2" s="671"/>
      <c r="BI2" s="672"/>
      <c r="BJ2" s="664" t="s">
        <v>1418</v>
      </c>
      <c r="BK2" s="665"/>
      <c r="BL2" s="689"/>
      <c r="BM2" s="670" t="s">
        <v>1419</v>
      </c>
      <c r="BN2" s="671"/>
      <c r="BO2" s="671"/>
      <c r="BP2" s="690"/>
      <c r="BQ2" s="423" t="s">
        <v>964</v>
      </c>
      <c r="BR2" s="670" t="s">
        <v>897</v>
      </c>
      <c r="BS2" s="671"/>
      <c r="BT2" s="672"/>
      <c r="BU2" s="664" t="s">
        <v>1162</v>
      </c>
      <c r="BV2" s="665"/>
      <c r="BW2" s="665"/>
      <c r="BX2" s="665"/>
      <c r="BY2" s="665"/>
      <c r="BZ2" s="665"/>
      <c r="CA2" s="666"/>
      <c r="CB2" s="670" t="s">
        <v>1169</v>
      </c>
      <c r="CC2" s="671"/>
      <c r="CD2" s="671"/>
      <c r="CE2" s="671"/>
      <c r="CF2" s="671"/>
      <c r="CG2" s="690"/>
      <c r="CH2" s="677" t="s">
        <v>1286</v>
      </c>
      <c r="CI2" s="672"/>
      <c r="CJ2" s="673" t="s">
        <v>1174</v>
      </c>
      <c r="CK2" s="674"/>
      <c r="CL2" s="674"/>
      <c r="CM2" s="674"/>
      <c r="CN2" s="674"/>
      <c r="CO2" s="674"/>
      <c r="CP2" s="675"/>
      <c r="CQ2" s="673" t="s">
        <v>1180</v>
      </c>
      <c r="CR2" s="674"/>
      <c r="CS2" s="674"/>
      <c r="CT2" s="675"/>
      <c r="CU2" s="664" t="s">
        <v>1183</v>
      </c>
      <c r="CV2" s="665"/>
      <c r="CW2" s="665"/>
      <c r="CX2" s="665"/>
      <c r="CY2" s="665"/>
      <c r="CZ2" s="666"/>
      <c r="DA2" s="670" t="s">
        <v>1192</v>
      </c>
      <c r="DB2" s="671"/>
      <c r="DC2" s="671"/>
      <c r="DD2" s="671"/>
      <c r="DE2" s="671"/>
      <c r="DF2" s="671"/>
      <c r="DG2" s="671"/>
      <c r="DH2" s="677" t="s">
        <v>1193</v>
      </c>
      <c r="DI2" s="671"/>
      <c r="DJ2" s="672"/>
      <c r="DK2" s="664" t="s">
        <v>1196</v>
      </c>
      <c r="DL2" s="665"/>
      <c r="DM2" s="665"/>
      <c r="DN2" s="666"/>
      <c r="DO2" s="673" t="s">
        <v>1420</v>
      </c>
      <c r="DP2" s="674"/>
      <c r="DQ2" s="674"/>
      <c r="DR2" s="674"/>
      <c r="DS2" s="675"/>
      <c r="DT2" s="664" t="s">
        <v>1421</v>
      </c>
      <c r="DU2" s="665"/>
      <c r="DV2" s="665"/>
      <c r="DW2" s="665"/>
      <c r="DX2" s="666"/>
      <c r="DY2" s="670" t="s">
        <v>1422</v>
      </c>
      <c r="DZ2" s="671"/>
      <c r="EA2" s="670" t="s">
        <v>1423</v>
      </c>
      <c r="EB2" s="672"/>
      <c r="EC2" s="664" t="s">
        <v>1424</v>
      </c>
      <c r="ED2" s="665"/>
      <c r="EE2" s="666"/>
    </row>
    <row r="3" spans="1:135" s="9" customFormat="1" ht="32.5" thickTop="1" thickBot="1" x14ac:dyDescent="0.3">
      <c r="A3" s="69" t="s">
        <v>107</v>
      </c>
      <c r="B3" s="138" t="s">
        <v>108</v>
      </c>
      <c r="C3" s="69" t="s">
        <v>109</v>
      </c>
      <c r="D3" s="138" t="s">
        <v>110</v>
      </c>
      <c r="E3" s="61" t="s">
        <v>111</v>
      </c>
      <c r="F3" s="158" t="s">
        <v>961</v>
      </c>
      <c r="G3" s="159" t="s">
        <v>962</v>
      </c>
      <c r="H3" s="159" t="s">
        <v>1119</v>
      </c>
      <c r="I3" s="159" t="s">
        <v>1260</v>
      </c>
      <c r="J3" s="159" t="s">
        <v>963</v>
      </c>
      <c r="K3" s="161" t="s">
        <v>895</v>
      </c>
      <c r="L3" s="162" t="s">
        <v>1120</v>
      </c>
      <c r="M3" s="159" t="s">
        <v>1121</v>
      </c>
      <c r="N3" s="163" t="s">
        <v>1122</v>
      </c>
      <c r="O3" s="165" t="s">
        <v>1131</v>
      </c>
      <c r="P3" s="158" t="s">
        <v>1130</v>
      </c>
      <c r="Q3" s="160" t="s">
        <v>1123</v>
      </c>
      <c r="R3" s="159" t="s">
        <v>1129</v>
      </c>
      <c r="S3" s="158" t="s">
        <v>1128</v>
      </c>
      <c r="T3" s="160" t="s">
        <v>1127</v>
      </c>
      <c r="U3" s="159" t="s">
        <v>1124</v>
      </c>
      <c r="V3" s="159" t="s">
        <v>1125</v>
      </c>
      <c r="W3" s="159" t="s">
        <v>1126</v>
      </c>
      <c r="X3" s="160" t="s">
        <v>1262</v>
      </c>
      <c r="Y3" s="160" t="s">
        <v>1263</v>
      </c>
      <c r="Z3" s="164" t="s">
        <v>1133</v>
      </c>
      <c r="AA3" s="475" t="s">
        <v>1140</v>
      </c>
      <c r="AB3" s="416" t="s">
        <v>1134</v>
      </c>
      <c r="AC3" s="475" t="s">
        <v>1135</v>
      </c>
      <c r="AD3" s="475" t="s">
        <v>1141</v>
      </c>
      <c r="AE3" s="416" t="s">
        <v>1136</v>
      </c>
      <c r="AF3" s="475" t="s">
        <v>1137</v>
      </c>
      <c r="AG3" s="417" t="s">
        <v>1138</v>
      </c>
      <c r="AH3" s="161" t="s">
        <v>1139</v>
      </c>
      <c r="AI3" s="165" t="s">
        <v>1142</v>
      </c>
      <c r="AJ3" s="158" t="s">
        <v>1264</v>
      </c>
      <c r="AK3" s="161" t="s">
        <v>1265</v>
      </c>
      <c r="AL3" s="165" t="s">
        <v>1143</v>
      </c>
      <c r="AM3" s="158" t="s">
        <v>1144</v>
      </c>
      <c r="AN3" s="159" t="s">
        <v>1145</v>
      </c>
      <c r="AO3" s="158" t="s">
        <v>1146</v>
      </c>
      <c r="AP3" s="159" t="s">
        <v>1266</v>
      </c>
      <c r="AQ3" s="160" t="s">
        <v>1267</v>
      </c>
      <c r="AR3" s="165" t="s">
        <v>1276</v>
      </c>
      <c r="AS3" s="162" t="s">
        <v>1275</v>
      </c>
      <c r="AT3" s="162" t="s">
        <v>1269</v>
      </c>
      <c r="AU3" s="162" t="s">
        <v>1274</v>
      </c>
      <c r="AV3" s="162" t="s">
        <v>1273</v>
      </c>
      <c r="AW3" s="162" t="s">
        <v>1270</v>
      </c>
      <c r="AX3" s="162" t="s">
        <v>1272</v>
      </c>
      <c r="AY3" s="161" t="s">
        <v>1271</v>
      </c>
      <c r="AZ3" s="162" t="s">
        <v>1147</v>
      </c>
      <c r="BA3" s="159" t="s">
        <v>1148</v>
      </c>
      <c r="BB3" s="161" t="s">
        <v>1149</v>
      </c>
      <c r="BC3" s="158" t="s">
        <v>1150</v>
      </c>
      <c r="BD3" s="159" t="s">
        <v>1278</v>
      </c>
      <c r="BE3" s="161" t="s">
        <v>1151</v>
      </c>
      <c r="BF3" s="162" t="s">
        <v>1152</v>
      </c>
      <c r="BG3" s="159" t="s">
        <v>1153</v>
      </c>
      <c r="BH3" s="158" t="s">
        <v>1155</v>
      </c>
      <c r="BI3" s="161" t="s">
        <v>1154</v>
      </c>
      <c r="BJ3" s="162" t="s">
        <v>1156</v>
      </c>
      <c r="BK3" s="158" t="s">
        <v>1157</v>
      </c>
      <c r="BL3" s="161" t="s">
        <v>1158</v>
      </c>
      <c r="BM3" s="162" t="s">
        <v>1159</v>
      </c>
      <c r="BN3" s="158" t="s">
        <v>1279</v>
      </c>
      <c r="BO3" s="159" t="s">
        <v>1281</v>
      </c>
      <c r="BP3" s="159" t="s">
        <v>1280</v>
      </c>
      <c r="BQ3" s="163" t="s">
        <v>1160</v>
      </c>
      <c r="BR3" s="158" t="s">
        <v>1161</v>
      </c>
      <c r="BS3" s="159" t="s">
        <v>1282</v>
      </c>
      <c r="BT3" s="161" t="s">
        <v>1283</v>
      </c>
      <c r="BU3" s="165" t="s">
        <v>965</v>
      </c>
      <c r="BV3" s="159" t="s">
        <v>1166</v>
      </c>
      <c r="BW3" s="158" t="s">
        <v>1167</v>
      </c>
      <c r="BX3" s="159" t="s">
        <v>1168</v>
      </c>
      <c r="BY3" s="479" t="s">
        <v>1163</v>
      </c>
      <c r="BZ3" s="159" t="s">
        <v>1164</v>
      </c>
      <c r="CA3" s="161" t="s">
        <v>1165</v>
      </c>
      <c r="CB3" s="165" t="s">
        <v>1170</v>
      </c>
      <c r="CC3" s="158" t="s">
        <v>1284</v>
      </c>
      <c r="CD3" s="160" t="s">
        <v>1171</v>
      </c>
      <c r="CE3" s="159" t="s">
        <v>1172</v>
      </c>
      <c r="CF3" s="158" t="s">
        <v>1285</v>
      </c>
      <c r="CG3" s="159" t="s">
        <v>1173</v>
      </c>
      <c r="CH3" s="159" t="s">
        <v>1288</v>
      </c>
      <c r="CI3" s="163" t="s">
        <v>1287</v>
      </c>
      <c r="CJ3" s="165" t="s">
        <v>1175</v>
      </c>
      <c r="CK3" s="158" t="s">
        <v>1176</v>
      </c>
      <c r="CL3" s="159" t="s">
        <v>1177</v>
      </c>
      <c r="CM3" s="158" t="s">
        <v>1178</v>
      </c>
      <c r="CN3" s="159" t="s">
        <v>1179</v>
      </c>
      <c r="CO3" s="159" t="s">
        <v>1289</v>
      </c>
      <c r="CP3" s="161" t="s">
        <v>966</v>
      </c>
      <c r="CQ3" s="158" t="s">
        <v>1290</v>
      </c>
      <c r="CR3" s="159" t="s">
        <v>1291</v>
      </c>
      <c r="CS3" s="159" t="s">
        <v>1181</v>
      </c>
      <c r="CT3" s="161" t="s">
        <v>1182</v>
      </c>
      <c r="CU3" s="165" t="s">
        <v>1184</v>
      </c>
      <c r="CV3" s="159" t="s">
        <v>1187</v>
      </c>
      <c r="CW3" s="479" t="s">
        <v>1185</v>
      </c>
      <c r="CX3" s="160" t="s">
        <v>1188</v>
      </c>
      <c r="CY3" s="159" t="s">
        <v>1186</v>
      </c>
      <c r="CZ3" s="161" t="s">
        <v>1292</v>
      </c>
      <c r="DA3" s="158" t="s">
        <v>1195</v>
      </c>
      <c r="DB3" s="160" t="s">
        <v>969</v>
      </c>
      <c r="DC3" s="465" t="s">
        <v>1189</v>
      </c>
      <c r="DD3" s="159" t="s">
        <v>967</v>
      </c>
      <c r="DE3" s="159" t="s">
        <v>1190</v>
      </c>
      <c r="DF3" s="159" t="s">
        <v>1191</v>
      </c>
      <c r="DG3" s="465" t="s">
        <v>970</v>
      </c>
      <c r="DH3" s="159" t="s">
        <v>971</v>
      </c>
      <c r="DI3" s="481" t="s">
        <v>1194</v>
      </c>
      <c r="DJ3" s="161" t="s">
        <v>968</v>
      </c>
      <c r="DK3" s="158" t="s">
        <v>1197</v>
      </c>
      <c r="DL3" s="159" t="s">
        <v>1198</v>
      </c>
      <c r="DM3" s="159" t="s">
        <v>1200</v>
      </c>
      <c r="DN3" s="161" t="s">
        <v>1199</v>
      </c>
      <c r="DO3" s="165" t="s">
        <v>1201</v>
      </c>
      <c r="DP3" s="159" t="s">
        <v>1202</v>
      </c>
      <c r="DQ3" s="160" t="s">
        <v>1203</v>
      </c>
      <c r="DR3" s="159" t="s">
        <v>1293</v>
      </c>
      <c r="DS3" s="161" t="s">
        <v>1294</v>
      </c>
      <c r="DT3" s="165" t="s">
        <v>1206</v>
      </c>
      <c r="DU3" s="158" t="s">
        <v>1207</v>
      </c>
      <c r="DV3" s="160" t="s">
        <v>1204</v>
      </c>
      <c r="DW3" s="159" t="s">
        <v>1205</v>
      </c>
      <c r="DX3" s="161" t="s">
        <v>1208</v>
      </c>
      <c r="DY3" s="162" t="s">
        <v>1209</v>
      </c>
      <c r="DZ3" s="162" t="s">
        <v>1210</v>
      </c>
      <c r="EA3" s="158" t="s">
        <v>1212</v>
      </c>
      <c r="EB3" s="161" t="s">
        <v>1211</v>
      </c>
      <c r="EC3" s="162" t="s">
        <v>1213</v>
      </c>
      <c r="ED3" s="158" t="s">
        <v>1214</v>
      </c>
      <c r="EE3" s="161" t="s">
        <v>1295</v>
      </c>
    </row>
    <row r="4" spans="1:135" ht="13.5" thickTop="1" x14ac:dyDescent="0.3">
      <c r="A4" s="50">
        <v>101</v>
      </c>
      <c r="B4" s="51" t="s">
        <v>146</v>
      </c>
      <c r="C4" s="52">
        <v>312</v>
      </c>
      <c r="D4" s="49">
        <v>84</v>
      </c>
      <c r="E4" s="62">
        <f>SUM(D4/C4)</f>
        <v>0.26923076923076922</v>
      </c>
      <c r="F4" s="92">
        <v>17</v>
      </c>
      <c r="G4" s="92">
        <v>26</v>
      </c>
      <c r="H4" s="92">
        <v>18</v>
      </c>
      <c r="I4" s="92">
        <v>27</v>
      </c>
      <c r="J4" s="92">
        <v>32</v>
      </c>
      <c r="K4" s="93">
        <v>38</v>
      </c>
      <c r="L4" s="257"/>
      <c r="M4" s="260"/>
      <c r="N4" s="258"/>
      <c r="O4" s="257"/>
      <c r="P4" s="257"/>
      <c r="Q4" s="257"/>
      <c r="R4" s="257"/>
      <c r="S4" s="257"/>
      <c r="T4" s="257"/>
      <c r="U4" s="257"/>
      <c r="V4" s="257"/>
      <c r="W4" s="259"/>
      <c r="X4" s="261"/>
      <c r="Y4" s="261"/>
      <c r="Z4" s="262"/>
      <c r="AA4" s="257"/>
      <c r="AB4" s="257"/>
      <c r="AC4" s="257"/>
      <c r="AD4" s="257"/>
      <c r="AE4" s="257"/>
      <c r="AF4" s="422"/>
      <c r="AG4" s="418"/>
      <c r="AH4" s="264"/>
      <c r="AI4" s="262"/>
      <c r="AJ4" s="260"/>
      <c r="AK4" s="258"/>
      <c r="AL4" s="257"/>
      <c r="AM4" s="422"/>
      <c r="AN4" s="422"/>
      <c r="AO4" s="422"/>
      <c r="AP4" s="260"/>
      <c r="AQ4" s="261"/>
      <c r="AR4" s="262"/>
      <c r="AS4" s="257"/>
      <c r="AT4" s="257"/>
      <c r="AU4" s="257"/>
      <c r="AV4" s="257"/>
      <c r="AW4" s="257"/>
      <c r="AX4" s="257"/>
      <c r="AY4" s="258"/>
      <c r="AZ4" s="257"/>
      <c r="BA4" s="260"/>
      <c r="BB4" s="258"/>
      <c r="BC4" s="257"/>
      <c r="BD4" s="260"/>
      <c r="BE4" s="258"/>
      <c r="BF4" s="257"/>
      <c r="BG4" s="257"/>
      <c r="BH4" s="259"/>
      <c r="BI4" s="258"/>
      <c r="BJ4" s="257"/>
      <c r="BK4" s="260"/>
      <c r="BL4" s="258"/>
      <c r="BM4" s="257"/>
      <c r="BN4" s="257"/>
      <c r="BO4" s="422"/>
      <c r="BP4" s="424"/>
      <c r="BQ4" s="264"/>
      <c r="BR4" s="257"/>
      <c r="BS4" s="260"/>
      <c r="BT4" s="258"/>
      <c r="BU4" s="257"/>
      <c r="BV4" s="422"/>
      <c r="BW4" s="422"/>
      <c r="BX4" s="260"/>
      <c r="BY4" s="422"/>
      <c r="BZ4" s="260"/>
      <c r="CA4" s="258"/>
      <c r="CB4" s="257"/>
      <c r="CC4" s="257"/>
      <c r="CD4" s="257"/>
      <c r="CE4" s="257"/>
      <c r="CF4" s="257"/>
      <c r="CG4" s="424"/>
      <c r="CH4" s="489"/>
      <c r="CI4" s="264"/>
      <c r="CJ4" s="257"/>
      <c r="CK4" s="260"/>
      <c r="CL4" s="422"/>
      <c r="CM4" s="260"/>
      <c r="CN4" s="422"/>
      <c r="CO4" s="260"/>
      <c r="CP4" s="258"/>
      <c r="CQ4" s="257"/>
      <c r="CR4" s="422"/>
      <c r="CS4" s="260"/>
      <c r="CT4" s="258"/>
      <c r="CU4" s="257"/>
      <c r="CV4" s="260"/>
      <c r="CW4" s="422"/>
      <c r="CX4" s="260"/>
      <c r="CY4" s="259"/>
      <c r="CZ4" s="258"/>
      <c r="DA4" s="257"/>
      <c r="DB4" s="260"/>
      <c r="DC4" s="422"/>
      <c r="DD4" s="260"/>
      <c r="DE4" s="259"/>
      <c r="DF4" s="260"/>
      <c r="DG4" s="468"/>
      <c r="DH4" s="260"/>
      <c r="DI4" s="422"/>
      <c r="DJ4" s="264"/>
      <c r="DK4" s="257"/>
      <c r="DL4" s="422"/>
      <c r="DM4" s="260"/>
      <c r="DN4" s="258"/>
      <c r="DO4" s="257"/>
      <c r="DP4" s="260"/>
      <c r="DQ4" s="259"/>
      <c r="DR4" s="259"/>
      <c r="DS4" s="258"/>
      <c r="DT4" s="257"/>
      <c r="DU4" s="422"/>
      <c r="DV4" s="257"/>
      <c r="DW4" s="260"/>
      <c r="DX4" s="258"/>
      <c r="DY4" s="257"/>
      <c r="DZ4" s="424"/>
      <c r="EA4" s="260"/>
      <c r="EB4" s="258"/>
      <c r="EC4" s="257"/>
      <c r="ED4" s="260"/>
      <c r="EE4" s="258"/>
    </row>
    <row r="5" spans="1:135" x14ac:dyDescent="0.3">
      <c r="A5" s="10">
        <v>102</v>
      </c>
      <c r="B5" s="11" t="s">
        <v>147</v>
      </c>
      <c r="C5" s="32">
        <v>1287</v>
      </c>
      <c r="D5" s="41">
        <v>507</v>
      </c>
      <c r="E5" s="63">
        <f t="shared" ref="E5:E70" si="0">SUM(D5/C5)</f>
        <v>0.39393939393939392</v>
      </c>
      <c r="F5" s="86">
        <v>145</v>
      </c>
      <c r="G5" s="86">
        <v>254</v>
      </c>
      <c r="H5" s="86">
        <v>131</v>
      </c>
      <c r="I5" s="86">
        <v>255</v>
      </c>
      <c r="J5" s="86">
        <v>259</v>
      </c>
      <c r="K5" s="87">
        <v>313</v>
      </c>
      <c r="L5" s="218"/>
      <c r="M5" s="252"/>
      <c r="N5" s="220"/>
      <c r="O5" s="218"/>
      <c r="P5" s="218"/>
      <c r="Q5" s="218"/>
      <c r="R5" s="218"/>
      <c r="S5" s="218"/>
      <c r="T5" s="218"/>
      <c r="U5" s="218"/>
      <c r="V5" s="218"/>
      <c r="W5" s="226"/>
      <c r="X5" s="219"/>
      <c r="Y5" s="219"/>
      <c r="Z5" s="222"/>
      <c r="AA5" s="218"/>
      <c r="AB5" s="218"/>
      <c r="AC5" s="218"/>
      <c r="AD5" s="218"/>
      <c r="AE5" s="218"/>
      <c r="AF5" s="226"/>
      <c r="AG5" s="398"/>
      <c r="AH5" s="221"/>
      <c r="AI5" s="222"/>
      <c r="AJ5" s="252"/>
      <c r="AK5" s="220"/>
      <c r="AL5" s="218"/>
      <c r="AM5" s="226"/>
      <c r="AN5" s="226"/>
      <c r="AO5" s="226"/>
      <c r="AP5" s="252"/>
      <c r="AQ5" s="219"/>
      <c r="AR5" s="222"/>
      <c r="AS5" s="218"/>
      <c r="AT5" s="218"/>
      <c r="AU5" s="218"/>
      <c r="AV5" s="218"/>
      <c r="AW5" s="218"/>
      <c r="AX5" s="218"/>
      <c r="AY5" s="220"/>
      <c r="AZ5" s="218"/>
      <c r="BA5" s="252"/>
      <c r="BB5" s="220"/>
      <c r="BC5" s="218"/>
      <c r="BD5" s="252"/>
      <c r="BE5" s="220"/>
      <c r="BF5" s="218"/>
      <c r="BG5" s="218"/>
      <c r="BH5" s="226"/>
      <c r="BI5" s="220"/>
      <c r="BJ5" s="218"/>
      <c r="BK5" s="252"/>
      <c r="BL5" s="220"/>
      <c r="BM5" s="218"/>
      <c r="BN5" s="218"/>
      <c r="BO5" s="226"/>
      <c r="BP5" s="398"/>
      <c r="BQ5" s="221"/>
      <c r="BR5" s="218"/>
      <c r="BS5" s="252"/>
      <c r="BT5" s="220"/>
      <c r="BU5" s="218"/>
      <c r="BV5" s="226"/>
      <c r="BW5" s="226"/>
      <c r="BX5" s="252"/>
      <c r="BY5" s="226"/>
      <c r="BZ5" s="252"/>
      <c r="CA5" s="220"/>
      <c r="CB5" s="218"/>
      <c r="CC5" s="218"/>
      <c r="CD5" s="218"/>
      <c r="CE5" s="218"/>
      <c r="CF5" s="218"/>
      <c r="CG5" s="398"/>
      <c r="CH5" s="218"/>
      <c r="CI5" s="221"/>
      <c r="CJ5" s="218"/>
      <c r="CK5" s="252"/>
      <c r="CL5" s="226"/>
      <c r="CM5" s="252"/>
      <c r="CN5" s="226"/>
      <c r="CO5" s="252"/>
      <c r="CP5" s="220"/>
      <c r="CQ5" s="218"/>
      <c r="CR5" s="226"/>
      <c r="CS5" s="252"/>
      <c r="CT5" s="220"/>
      <c r="CU5" s="218"/>
      <c r="CV5" s="252"/>
      <c r="CW5" s="226"/>
      <c r="CX5" s="252"/>
      <c r="CY5" s="226"/>
      <c r="CZ5" s="220"/>
      <c r="DA5" s="218"/>
      <c r="DB5" s="252"/>
      <c r="DC5" s="226"/>
      <c r="DD5" s="252"/>
      <c r="DE5" s="226"/>
      <c r="DF5" s="252"/>
      <c r="DG5" s="223"/>
      <c r="DH5" s="252"/>
      <c r="DI5" s="226"/>
      <c r="DJ5" s="221"/>
      <c r="DK5" s="218"/>
      <c r="DL5" s="226"/>
      <c r="DM5" s="252"/>
      <c r="DN5" s="220"/>
      <c r="DO5" s="218"/>
      <c r="DP5" s="252"/>
      <c r="DQ5" s="226"/>
      <c r="DR5" s="226"/>
      <c r="DS5" s="220"/>
      <c r="DT5" s="218"/>
      <c r="DU5" s="226"/>
      <c r="DV5" s="218"/>
      <c r="DW5" s="252"/>
      <c r="DX5" s="220"/>
      <c r="DY5" s="218"/>
      <c r="DZ5" s="398"/>
      <c r="EA5" s="252"/>
      <c r="EB5" s="220"/>
      <c r="EC5" s="218"/>
      <c r="ED5" s="252"/>
      <c r="EE5" s="220"/>
    </row>
    <row r="6" spans="1:135" x14ac:dyDescent="0.3">
      <c r="A6" s="10">
        <v>103</v>
      </c>
      <c r="B6" s="11" t="s">
        <v>148</v>
      </c>
      <c r="C6" s="32">
        <v>1211</v>
      </c>
      <c r="D6" s="41">
        <v>309</v>
      </c>
      <c r="E6" s="63">
        <f t="shared" si="0"/>
        <v>0.25516102394715112</v>
      </c>
      <c r="F6" s="86">
        <v>117</v>
      </c>
      <c r="G6" s="86">
        <v>189</v>
      </c>
      <c r="H6" s="86">
        <v>75</v>
      </c>
      <c r="I6" s="86">
        <v>151</v>
      </c>
      <c r="J6" s="86">
        <v>189</v>
      </c>
      <c r="K6" s="87">
        <v>210</v>
      </c>
      <c r="L6" s="218"/>
      <c r="M6" s="252"/>
      <c r="N6" s="220"/>
      <c r="O6" s="218"/>
      <c r="P6" s="218"/>
      <c r="Q6" s="218"/>
      <c r="R6" s="218"/>
      <c r="S6" s="218"/>
      <c r="T6" s="218"/>
      <c r="U6" s="218"/>
      <c r="V6" s="218"/>
      <c r="W6" s="226"/>
      <c r="X6" s="219"/>
      <c r="Y6" s="219"/>
      <c r="Z6" s="222"/>
      <c r="AA6" s="218"/>
      <c r="AB6" s="218"/>
      <c r="AC6" s="218"/>
      <c r="AD6" s="218"/>
      <c r="AE6" s="218"/>
      <c r="AF6" s="226"/>
      <c r="AG6" s="398"/>
      <c r="AH6" s="221"/>
      <c r="AI6" s="222"/>
      <c r="AJ6" s="252"/>
      <c r="AK6" s="220"/>
      <c r="AL6" s="218"/>
      <c r="AM6" s="226"/>
      <c r="AN6" s="226"/>
      <c r="AO6" s="226"/>
      <c r="AP6" s="252"/>
      <c r="AQ6" s="219"/>
      <c r="AR6" s="222"/>
      <c r="AS6" s="218"/>
      <c r="AT6" s="218"/>
      <c r="AU6" s="218"/>
      <c r="AV6" s="218"/>
      <c r="AW6" s="218"/>
      <c r="AX6" s="218"/>
      <c r="AY6" s="220"/>
      <c r="AZ6" s="218"/>
      <c r="BA6" s="252"/>
      <c r="BB6" s="220"/>
      <c r="BC6" s="218"/>
      <c r="BD6" s="252"/>
      <c r="BE6" s="220"/>
      <c r="BF6" s="218"/>
      <c r="BG6" s="218"/>
      <c r="BH6" s="226"/>
      <c r="BI6" s="220"/>
      <c r="BJ6" s="218"/>
      <c r="BK6" s="252"/>
      <c r="BL6" s="220"/>
      <c r="BM6" s="218"/>
      <c r="BN6" s="218"/>
      <c r="BO6" s="226"/>
      <c r="BP6" s="398"/>
      <c r="BQ6" s="221"/>
      <c r="BR6" s="218"/>
      <c r="BS6" s="252"/>
      <c r="BT6" s="220"/>
      <c r="BU6" s="218"/>
      <c r="BV6" s="226"/>
      <c r="BW6" s="226"/>
      <c r="BX6" s="252"/>
      <c r="BY6" s="226"/>
      <c r="BZ6" s="252"/>
      <c r="CA6" s="220"/>
      <c r="CB6" s="218"/>
      <c r="CC6" s="218"/>
      <c r="CD6" s="218"/>
      <c r="CE6" s="218"/>
      <c r="CF6" s="218"/>
      <c r="CG6" s="398"/>
      <c r="CH6" s="218"/>
      <c r="CI6" s="221"/>
      <c r="CJ6" s="218"/>
      <c r="CK6" s="252"/>
      <c r="CL6" s="226"/>
      <c r="CM6" s="252"/>
      <c r="CN6" s="226"/>
      <c r="CO6" s="252"/>
      <c r="CP6" s="220"/>
      <c r="CQ6" s="218"/>
      <c r="CR6" s="226"/>
      <c r="CS6" s="252"/>
      <c r="CT6" s="220"/>
      <c r="CU6" s="218"/>
      <c r="CV6" s="252"/>
      <c r="CW6" s="226"/>
      <c r="CX6" s="252"/>
      <c r="CY6" s="226"/>
      <c r="CZ6" s="220"/>
      <c r="DA6" s="218"/>
      <c r="DB6" s="252"/>
      <c r="DC6" s="226"/>
      <c r="DD6" s="252"/>
      <c r="DE6" s="226"/>
      <c r="DF6" s="252"/>
      <c r="DG6" s="223"/>
      <c r="DH6" s="252"/>
      <c r="DI6" s="226"/>
      <c r="DJ6" s="221"/>
      <c r="DK6" s="218"/>
      <c r="DL6" s="226"/>
      <c r="DM6" s="252"/>
      <c r="DN6" s="220"/>
      <c r="DO6" s="218"/>
      <c r="DP6" s="252"/>
      <c r="DQ6" s="226"/>
      <c r="DR6" s="226"/>
      <c r="DS6" s="220"/>
      <c r="DT6" s="218"/>
      <c r="DU6" s="226"/>
      <c r="DV6" s="218"/>
      <c r="DW6" s="252"/>
      <c r="DX6" s="220"/>
      <c r="DY6" s="218"/>
      <c r="DZ6" s="398"/>
      <c r="EA6" s="252"/>
      <c r="EB6" s="220"/>
      <c r="EC6" s="218"/>
      <c r="ED6" s="252"/>
      <c r="EE6" s="220"/>
    </row>
    <row r="7" spans="1:135" x14ac:dyDescent="0.3">
      <c r="A7" s="10">
        <v>104</v>
      </c>
      <c r="B7" s="11" t="s">
        <v>149</v>
      </c>
      <c r="C7" s="32">
        <v>784</v>
      </c>
      <c r="D7" s="41">
        <v>219</v>
      </c>
      <c r="E7" s="63">
        <f t="shared" si="0"/>
        <v>0.27933673469387754</v>
      </c>
      <c r="F7" s="86">
        <v>70</v>
      </c>
      <c r="G7" s="86">
        <v>95</v>
      </c>
      <c r="H7" s="86">
        <v>55</v>
      </c>
      <c r="I7" s="86">
        <v>99</v>
      </c>
      <c r="J7" s="86">
        <v>108</v>
      </c>
      <c r="K7" s="87">
        <v>125</v>
      </c>
      <c r="L7" s="218"/>
      <c r="M7" s="252"/>
      <c r="N7" s="220"/>
      <c r="O7" s="218"/>
      <c r="P7" s="218"/>
      <c r="Q7" s="218"/>
      <c r="R7" s="218"/>
      <c r="S7" s="218"/>
      <c r="T7" s="218"/>
      <c r="U7" s="218"/>
      <c r="V7" s="218"/>
      <c r="W7" s="226"/>
      <c r="X7" s="219"/>
      <c r="Y7" s="219"/>
      <c r="Z7" s="222"/>
      <c r="AA7" s="218"/>
      <c r="AB7" s="218"/>
      <c r="AC7" s="218"/>
      <c r="AD7" s="218"/>
      <c r="AE7" s="218"/>
      <c r="AF7" s="226"/>
      <c r="AG7" s="398"/>
      <c r="AH7" s="221"/>
      <c r="AI7" s="222"/>
      <c r="AJ7" s="252"/>
      <c r="AK7" s="220"/>
      <c r="AL7" s="218"/>
      <c r="AM7" s="226"/>
      <c r="AN7" s="226"/>
      <c r="AO7" s="226"/>
      <c r="AP7" s="252"/>
      <c r="AQ7" s="219"/>
      <c r="AR7" s="222"/>
      <c r="AS7" s="218"/>
      <c r="AT7" s="218"/>
      <c r="AU7" s="218"/>
      <c r="AV7" s="218"/>
      <c r="AW7" s="218"/>
      <c r="AX7" s="218"/>
      <c r="AY7" s="220"/>
      <c r="AZ7" s="218"/>
      <c r="BA7" s="252"/>
      <c r="BB7" s="220"/>
      <c r="BC7" s="218"/>
      <c r="BD7" s="252"/>
      <c r="BE7" s="220"/>
      <c r="BF7" s="218"/>
      <c r="BG7" s="218"/>
      <c r="BH7" s="226"/>
      <c r="BI7" s="220"/>
      <c r="BJ7" s="218"/>
      <c r="BK7" s="252"/>
      <c r="BL7" s="220"/>
      <c r="BM7" s="218"/>
      <c r="BN7" s="218"/>
      <c r="BO7" s="226"/>
      <c r="BP7" s="398"/>
      <c r="BQ7" s="221"/>
      <c r="BR7" s="218"/>
      <c r="BS7" s="252"/>
      <c r="BT7" s="220"/>
      <c r="BU7" s="218"/>
      <c r="BV7" s="226"/>
      <c r="BW7" s="226"/>
      <c r="BX7" s="252"/>
      <c r="BY7" s="226"/>
      <c r="BZ7" s="252"/>
      <c r="CA7" s="220"/>
      <c r="CB7" s="218"/>
      <c r="CC7" s="218"/>
      <c r="CD7" s="218"/>
      <c r="CE7" s="218"/>
      <c r="CF7" s="218"/>
      <c r="CG7" s="398"/>
      <c r="CH7" s="218"/>
      <c r="CI7" s="221"/>
      <c r="CJ7" s="218"/>
      <c r="CK7" s="252"/>
      <c r="CL7" s="226"/>
      <c r="CM7" s="252"/>
      <c r="CN7" s="226"/>
      <c r="CO7" s="252"/>
      <c r="CP7" s="220"/>
      <c r="CQ7" s="218"/>
      <c r="CR7" s="226"/>
      <c r="CS7" s="252"/>
      <c r="CT7" s="220"/>
      <c r="CU7" s="218"/>
      <c r="CV7" s="252"/>
      <c r="CW7" s="226"/>
      <c r="CX7" s="252"/>
      <c r="CY7" s="226"/>
      <c r="CZ7" s="220"/>
      <c r="DA7" s="218"/>
      <c r="DB7" s="252"/>
      <c r="DC7" s="226"/>
      <c r="DD7" s="252"/>
      <c r="DE7" s="226"/>
      <c r="DF7" s="252"/>
      <c r="DG7" s="223"/>
      <c r="DH7" s="252"/>
      <c r="DI7" s="226"/>
      <c r="DJ7" s="221"/>
      <c r="DK7" s="218"/>
      <c r="DL7" s="226"/>
      <c r="DM7" s="252"/>
      <c r="DN7" s="220"/>
      <c r="DO7" s="218"/>
      <c r="DP7" s="252"/>
      <c r="DQ7" s="226"/>
      <c r="DR7" s="226"/>
      <c r="DS7" s="220"/>
      <c r="DT7" s="218"/>
      <c r="DU7" s="226"/>
      <c r="DV7" s="218"/>
      <c r="DW7" s="252"/>
      <c r="DX7" s="220"/>
      <c r="DY7" s="218"/>
      <c r="DZ7" s="398"/>
      <c r="EA7" s="252"/>
      <c r="EB7" s="220"/>
      <c r="EC7" s="218"/>
      <c r="ED7" s="252"/>
      <c r="EE7" s="220"/>
    </row>
    <row r="8" spans="1:135" x14ac:dyDescent="0.3">
      <c r="A8" s="10">
        <v>105</v>
      </c>
      <c r="B8" s="11" t="s">
        <v>150</v>
      </c>
      <c r="C8" s="32">
        <v>1302</v>
      </c>
      <c r="D8" s="41">
        <v>294</v>
      </c>
      <c r="E8" s="63">
        <f t="shared" si="0"/>
        <v>0.22580645161290322</v>
      </c>
      <c r="F8" s="86">
        <v>83</v>
      </c>
      <c r="G8" s="86">
        <v>123</v>
      </c>
      <c r="H8" s="86">
        <v>72</v>
      </c>
      <c r="I8" s="86">
        <v>123</v>
      </c>
      <c r="J8" s="86">
        <v>155</v>
      </c>
      <c r="K8" s="87">
        <v>150</v>
      </c>
      <c r="L8" s="218"/>
      <c r="M8" s="252"/>
      <c r="N8" s="220"/>
      <c r="O8" s="218"/>
      <c r="P8" s="218"/>
      <c r="Q8" s="218"/>
      <c r="R8" s="218"/>
      <c r="S8" s="218"/>
      <c r="T8" s="218"/>
      <c r="U8" s="218"/>
      <c r="V8" s="218"/>
      <c r="W8" s="226"/>
      <c r="X8" s="219"/>
      <c r="Y8" s="219"/>
      <c r="Z8" s="222"/>
      <c r="AA8" s="218"/>
      <c r="AB8" s="218"/>
      <c r="AC8" s="218"/>
      <c r="AD8" s="218"/>
      <c r="AE8" s="218"/>
      <c r="AF8" s="226"/>
      <c r="AG8" s="398"/>
      <c r="AH8" s="221"/>
      <c r="AI8" s="222"/>
      <c r="AJ8" s="252"/>
      <c r="AK8" s="220"/>
      <c r="AL8" s="218"/>
      <c r="AM8" s="226"/>
      <c r="AN8" s="226"/>
      <c r="AO8" s="226"/>
      <c r="AP8" s="252"/>
      <c r="AQ8" s="219"/>
      <c r="AR8" s="222"/>
      <c r="AS8" s="218"/>
      <c r="AT8" s="218"/>
      <c r="AU8" s="218"/>
      <c r="AV8" s="218"/>
      <c r="AW8" s="218"/>
      <c r="AX8" s="218"/>
      <c r="AY8" s="220"/>
      <c r="AZ8" s="218"/>
      <c r="BA8" s="252"/>
      <c r="BB8" s="220"/>
      <c r="BC8" s="218"/>
      <c r="BD8" s="252"/>
      <c r="BE8" s="220"/>
      <c r="BF8" s="218"/>
      <c r="BG8" s="218"/>
      <c r="BH8" s="226"/>
      <c r="BI8" s="220"/>
      <c r="BJ8" s="218"/>
      <c r="BK8" s="252"/>
      <c r="BL8" s="220"/>
      <c r="BM8" s="218"/>
      <c r="BN8" s="218"/>
      <c r="BO8" s="226"/>
      <c r="BP8" s="398"/>
      <c r="BQ8" s="221"/>
      <c r="BR8" s="218"/>
      <c r="BS8" s="252"/>
      <c r="BT8" s="220"/>
      <c r="BU8" s="218"/>
      <c r="BV8" s="226"/>
      <c r="BW8" s="226"/>
      <c r="BX8" s="252"/>
      <c r="BY8" s="226"/>
      <c r="BZ8" s="252"/>
      <c r="CA8" s="220"/>
      <c r="CB8" s="218"/>
      <c r="CC8" s="218"/>
      <c r="CD8" s="218"/>
      <c r="CE8" s="218"/>
      <c r="CF8" s="218"/>
      <c r="CG8" s="398"/>
      <c r="CH8" s="218"/>
      <c r="CI8" s="221"/>
      <c r="CJ8" s="218"/>
      <c r="CK8" s="252"/>
      <c r="CL8" s="226"/>
      <c r="CM8" s="252"/>
      <c r="CN8" s="226"/>
      <c r="CO8" s="252"/>
      <c r="CP8" s="220"/>
      <c r="CQ8" s="218"/>
      <c r="CR8" s="226"/>
      <c r="CS8" s="252"/>
      <c r="CT8" s="220"/>
      <c r="CU8" s="218"/>
      <c r="CV8" s="252"/>
      <c r="CW8" s="226"/>
      <c r="CX8" s="252"/>
      <c r="CY8" s="226"/>
      <c r="CZ8" s="220"/>
      <c r="DA8" s="218"/>
      <c r="DB8" s="252"/>
      <c r="DC8" s="226"/>
      <c r="DD8" s="252"/>
      <c r="DE8" s="226"/>
      <c r="DF8" s="252"/>
      <c r="DG8" s="223"/>
      <c r="DH8" s="252"/>
      <c r="DI8" s="226"/>
      <c r="DJ8" s="221"/>
      <c r="DK8" s="218"/>
      <c r="DL8" s="226"/>
      <c r="DM8" s="252"/>
      <c r="DN8" s="220"/>
      <c r="DO8" s="218"/>
      <c r="DP8" s="252"/>
      <c r="DQ8" s="226"/>
      <c r="DR8" s="226"/>
      <c r="DS8" s="220"/>
      <c r="DT8" s="218"/>
      <c r="DU8" s="226"/>
      <c r="DV8" s="218"/>
      <c r="DW8" s="252"/>
      <c r="DX8" s="220"/>
      <c r="DY8" s="218"/>
      <c r="DZ8" s="398"/>
      <c r="EA8" s="252"/>
      <c r="EB8" s="220"/>
      <c r="EC8" s="218"/>
      <c r="ED8" s="252"/>
      <c r="EE8" s="220"/>
    </row>
    <row r="9" spans="1:135" x14ac:dyDescent="0.3">
      <c r="A9" s="10">
        <v>106</v>
      </c>
      <c r="B9" s="11" t="s">
        <v>151</v>
      </c>
      <c r="C9" s="32">
        <v>1179</v>
      </c>
      <c r="D9" s="41">
        <v>472</v>
      </c>
      <c r="E9" s="63">
        <f t="shared" si="0"/>
        <v>0.40033927056827823</v>
      </c>
      <c r="F9" s="86">
        <v>117</v>
      </c>
      <c r="G9" s="86">
        <v>211</v>
      </c>
      <c r="H9" s="86">
        <v>84</v>
      </c>
      <c r="I9" s="86">
        <v>193</v>
      </c>
      <c r="J9" s="86">
        <v>233</v>
      </c>
      <c r="K9" s="87">
        <v>268</v>
      </c>
      <c r="L9" s="218"/>
      <c r="M9" s="252"/>
      <c r="N9" s="220"/>
      <c r="O9" s="218"/>
      <c r="P9" s="218"/>
      <c r="Q9" s="218"/>
      <c r="R9" s="218"/>
      <c r="S9" s="218"/>
      <c r="T9" s="218"/>
      <c r="U9" s="218"/>
      <c r="V9" s="218"/>
      <c r="W9" s="226"/>
      <c r="X9" s="219"/>
      <c r="Y9" s="219"/>
      <c r="Z9" s="222"/>
      <c r="AA9" s="218"/>
      <c r="AB9" s="218"/>
      <c r="AC9" s="218"/>
      <c r="AD9" s="218"/>
      <c r="AE9" s="218"/>
      <c r="AF9" s="226"/>
      <c r="AG9" s="398"/>
      <c r="AH9" s="221"/>
      <c r="AI9" s="222"/>
      <c r="AJ9" s="252"/>
      <c r="AK9" s="220"/>
      <c r="AL9" s="218"/>
      <c r="AM9" s="226"/>
      <c r="AN9" s="226"/>
      <c r="AO9" s="226"/>
      <c r="AP9" s="252"/>
      <c r="AQ9" s="219"/>
      <c r="AR9" s="222"/>
      <c r="AS9" s="218"/>
      <c r="AT9" s="218"/>
      <c r="AU9" s="218"/>
      <c r="AV9" s="218"/>
      <c r="AW9" s="218"/>
      <c r="AX9" s="218"/>
      <c r="AY9" s="220"/>
      <c r="AZ9" s="218"/>
      <c r="BA9" s="252"/>
      <c r="BB9" s="220"/>
      <c r="BC9" s="218"/>
      <c r="BD9" s="252"/>
      <c r="BE9" s="220"/>
      <c r="BF9" s="218"/>
      <c r="BG9" s="218"/>
      <c r="BH9" s="226"/>
      <c r="BI9" s="220"/>
      <c r="BJ9" s="218"/>
      <c r="BK9" s="252"/>
      <c r="BL9" s="220"/>
      <c r="BM9" s="218"/>
      <c r="BN9" s="218"/>
      <c r="BO9" s="226"/>
      <c r="BP9" s="398"/>
      <c r="BQ9" s="221"/>
      <c r="BR9" s="218"/>
      <c r="BS9" s="252"/>
      <c r="BT9" s="220"/>
      <c r="BU9" s="218"/>
      <c r="BV9" s="226"/>
      <c r="BW9" s="226"/>
      <c r="BX9" s="252"/>
      <c r="BY9" s="226"/>
      <c r="BZ9" s="252"/>
      <c r="CA9" s="220"/>
      <c r="CB9" s="218"/>
      <c r="CC9" s="218"/>
      <c r="CD9" s="218"/>
      <c r="CE9" s="218"/>
      <c r="CF9" s="218"/>
      <c r="CG9" s="398"/>
      <c r="CH9" s="218"/>
      <c r="CI9" s="221"/>
      <c r="CJ9" s="218"/>
      <c r="CK9" s="252"/>
      <c r="CL9" s="226"/>
      <c r="CM9" s="252"/>
      <c r="CN9" s="226"/>
      <c r="CO9" s="252"/>
      <c r="CP9" s="220"/>
      <c r="CQ9" s="218"/>
      <c r="CR9" s="226"/>
      <c r="CS9" s="252"/>
      <c r="CT9" s="220"/>
      <c r="CU9" s="218"/>
      <c r="CV9" s="252"/>
      <c r="CW9" s="226"/>
      <c r="CX9" s="252"/>
      <c r="CY9" s="226"/>
      <c r="CZ9" s="220"/>
      <c r="DA9" s="218"/>
      <c r="DB9" s="252"/>
      <c r="DC9" s="226"/>
      <c r="DD9" s="252"/>
      <c r="DE9" s="226"/>
      <c r="DF9" s="252"/>
      <c r="DG9" s="223"/>
      <c r="DH9" s="252"/>
      <c r="DI9" s="226"/>
      <c r="DJ9" s="221"/>
      <c r="DK9" s="218"/>
      <c r="DL9" s="226"/>
      <c r="DM9" s="252"/>
      <c r="DN9" s="220"/>
      <c r="DO9" s="218"/>
      <c r="DP9" s="252"/>
      <c r="DQ9" s="226"/>
      <c r="DR9" s="226"/>
      <c r="DS9" s="220"/>
      <c r="DT9" s="218"/>
      <c r="DU9" s="226"/>
      <c r="DV9" s="218"/>
      <c r="DW9" s="252"/>
      <c r="DX9" s="220"/>
      <c r="DY9" s="218"/>
      <c r="DZ9" s="398"/>
      <c r="EA9" s="252"/>
      <c r="EB9" s="220"/>
      <c r="EC9" s="218"/>
      <c r="ED9" s="252"/>
      <c r="EE9" s="220"/>
    </row>
    <row r="10" spans="1:135" x14ac:dyDescent="0.3">
      <c r="A10" s="10">
        <v>107</v>
      </c>
      <c r="B10" s="11" t="s">
        <v>152</v>
      </c>
      <c r="C10" s="32">
        <v>1000</v>
      </c>
      <c r="D10" s="41">
        <v>337</v>
      </c>
      <c r="E10" s="63">
        <f t="shared" si="0"/>
        <v>0.33700000000000002</v>
      </c>
      <c r="F10" s="86">
        <v>109</v>
      </c>
      <c r="G10" s="86">
        <v>143</v>
      </c>
      <c r="H10" s="86">
        <v>56</v>
      </c>
      <c r="I10" s="86">
        <v>118</v>
      </c>
      <c r="J10" s="86">
        <v>181</v>
      </c>
      <c r="K10" s="87">
        <v>192</v>
      </c>
      <c r="L10" s="218"/>
      <c r="M10" s="252"/>
      <c r="N10" s="220"/>
      <c r="O10" s="218"/>
      <c r="P10" s="218"/>
      <c r="Q10" s="218"/>
      <c r="R10" s="218"/>
      <c r="S10" s="218"/>
      <c r="T10" s="218"/>
      <c r="U10" s="218"/>
      <c r="V10" s="218"/>
      <c r="W10" s="226"/>
      <c r="X10" s="219"/>
      <c r="Y10" s="219"/>
      <c r="Z10" s="222"/>
      <c r="AA10" s="218"/>
      <c r="AB10" s="218"/>
      <c r="AC10" s="218"/>
      <c r="AD10" s="218"/>
      <c r="AE10" s="218"/>
      <c r="AF10" s="226"/>
      <c r="AG10" s="398"/>
      <c r="AH10" s="221"/>
      <c r="AI10" s="222"/>
      <c r="AJ10" s="252"/>
      <c r="AK10" s="220"/>
      <c r="AL10" s="218"/>
      <c r="AM10" s="226"/>
      <c r="AN10" s="226"/>
      <c r="AO10" s="226"/>
      <c r="AP10" s="252"/>
      <c r="AQ10" s="219"/>
      <c r="AR10" s="222"/>
      <c r="AS10" s="218"/>
      <c r="AT10" s="218"/>
      <c r="AU10" s="218"/>
      <c r="AV10" s="218"/>
      <c r="AW10" s="218"/>
      <c r="AX10" s="218"/>
      <c r="AY10" s="220"/>
      <c r="AZ10" s="218"/>
      <c r="BA10" s="252"/>
      <c r="BB10" s="220"/>
      <c r="BC10" s="218"/>
      <c r="BD10" s="252"/>
      <c r="BE10" s="220"/>
      <c r="BF10" s="218"/>
      <c r="BG10" s="218"/>
      <c r="BH10" s="226"/>
      <c r="BI10" s="220"/>
      <c r="BJ10" s="218"/>
      <c r="BK10" s="252"/>
      <c r="BL10" s="220"/>
      <c r="BM10" s="218"/>
      <c r="BN10" s="218"/>
      <c r="BO10" s="226"/>
      <c r="BP10" s="398"/>
      <c r="BQ10" s="221"/>
      <c r="BR10" s="218"/>
      <c r="BS10" s="252"/>
      <c r="BT10" s="220"/>
      <c r="BU10" s="218"/>
      <c r="BV10" s="226"/>
      <c r="BW10" s="226"/>
      <c r="BX10" s="252"/>
      <c r="BY10" s="226"/>
      <c r="BZ10" s="252"/>
      <c r="CA10" s="220"/>
      <c r="CB10" s="218"/>
      <c r="CC10" s="218"/>
      <c r="CD10" s="218"/>
      <c r="CE10" s="218"/>
      <c r="CF10" s="218"/>
      <c r="CG10" s="398"/>
      <c r="CH10" s="218"/>
      <c r="CI10" s="221"/>
      <c r="CJ10" s="218"/>
      <c r="CK10" s="252"/>
      <c r="CL10" s="226"/>
      <c r="CM10" s="252"/>
      <c r="CN10" s="226"/>
      <c r="CO10" s="252"/>
      <c r="CP10" s="220"/>
      <c r="CQ10" s="218"/>
      <c r="CR10" s="226"/>
      <c r="CS10" s="252"/>
      <c r="CT10" s="220"/>
      <c r="CU10" s="218"/>
      <c r="CV10" s="252"/>
      <c r="CW10" s="226"/>
      <c r="CX10" s="252"/>
      <c r="CY10" s="226"/>
      <c r="CZ10" s="220"/>
      <c r="DA10" s="218"/>
      <c r="DB10" s="252"/>
      <c r="DC10" s="226"/>
      <c r="DD10" s="252"/>
      <c r="DE10" s="226"/>
      <c r="DF10" s="252"/>
      <c r="DG10" s="223"/>
      <c r="DH10" s="252"/>
      <c r="DI10" s="226"/>
      <c r="DJ10" s="221"/>
      <c r="DK10" s="218"/>
      <c r="DL10" s="226"/>
      <c r="DM10" s="252"/>
      <c r="DN10" s="220"/>
      <c r="DO10" s="218"/>
      <c r="DP10" s="252"/>
      <c r="DQ10" s="226"/>
      <c r="DR10" s="226"/>
      <c r="DS10" s="220"/>
      <c r="DT10" s="218"/>
      <c r="DU10" s="226"/>
      <c r="DV10" s="218"/>
      <c r="DW10" s="252"/>
      <c r="DX10" s="220"/>
      <c r="DY10" s="218"/>
      <c r="DZ10" s="398"/>
      <c r="EA10" s="252"/>
      <c r="EB10" s="220"/>
      <c r="EC10" s="218"/>
      <c r="ED10" s="252"/>
      <c r="EE10" s="220"/>
    </row>
    <row r="11" spans="1:135" x14ac:dyDescent="0.3">
      <c r="A11" s="10">
        <v>108</v>
      </c>
      <c r="B11" s="11" t="s">
        <v>153</v>
      </c>
      <c r="C11" s="32">
        <v>716</v>
      </c>
      <c r="D11" s="41">
        <v>252</v>
      </c>
      <c r="E11" s="63">
        <f t="shared" si="0"/>
        <v>0.35195530726256985</v>
      </c>
      <c r="F11" s="86">
        <v>62</v>
      </c>
      <c r="G11" s="86">
        <v>112</v>
      </c>
      <c r="H11" s="86">
        <v>42</v>
      </c>
      <c r="I11" s="86">
        <v>99</v>
      </c>
      <c r="J11" s="86">
        <v>115</v>
      </c>
      <c r="K11" s="87">
        <v>124</v>
      </c>
      <c r="L11" s="218"/>
      <c r="M11" s="252"/>
      <c r="N11" s="220"/>
      <c r="O11" s="218"/>
      <c r="P11" s="218"/>
      <c r="Q11" s="218"/>
      <c r="R11" s="218"/>
      <c r="S11" s="218"/>
      <c r="T11" s="218"/>
      <c r="U11" s="218"/>
      <c r="V11" s="218"/>
      <c r="W11" s="226"/>
      <c r="X11" s="219"/>
      <c r="Y11" s="219"/>
      <c r="Z11" s="222"/>
      <c r="AA11" s="218"/>
      <c r="AB11" s="218"/>
      <c r="AC11" s="218"/>
      <c r="AD11" s="218"/>
      <c r="AE11" s="218"/>
      <c r="AF11" s="226"/>
      <c r="AG11" s="398"/>
      <c r="AH11" s="221"/>
      <c r="AI11" s="222"/>
      <c r="AJ11" s="252"/>
      <c r="AK11" s="220"/>
      <c r="AL11" s="218"/>
      <c r="AM11" s="226"/>
      <c r="AN11" s="226"/>
      <c r="AO11" s="226"/>
      <c r="AP11" s="252"/>
      <c r="AQ11" s="219"/>
      <c r="AR11" s="222"/>
      <c r="AS11" s="218"/>
      <c r="AT11" s="218"/>
      <c r="AU11" s="218"/>
      <c r="AV11" s="218"/>
      <c r="AW11" s="218"/>
      <c r="AX11" s="218"/>
      <c r="AY11" s="220"/>
      <c r="AZ11" s="218"/>
      <c r="BA11" s="252"/>
      <c r="BB11" s="220"/>
      <c r="BC11" s="218"/>
      <c r="BD11" s="252"/>
      <c r="BE11" s="220"/>
      <c r="BF11" s="218"/>
      <c r="BG11" s="218"/>
      <c r="BH11" s="226"/>
      <c r="BI11" s="220"/>
      <c r="BJ11" s="218"/>
      <c r="BK11" s="252"/>
      <c r="BL11" s="220"/>
      <c r="BM11" s="218"/>
      <c r="BN11" s="218"/>
      <c r="BO11" s="226"/>
      <c r="BP11" s="398"/>
      <c r="BQ11" s="221"/>
      <c r="BR11" s="218"/>
      <c r="BS11" s="252"/>
      <c r="BT11" s="220"/>
      <c r="BU11" s="218"/>
      <c r="BV11" s="226"/>
      <c r="BW11" s="226"/>
      <c r="BX11" s="252"/>
      <c r="BY11" s="226"/>
      <c r="BZ11" s="252"/>
      <c r="CA11" s="220"/>
      <c r="CB11" s="218"/>
      <c r="CC11" s="218"/>
      <c r="CD11" s="218"/>
      <c r="CE11" s="218"/>
      <c r="CF11" s="218"/>
      <c r="CG11" s="398"/>
      <c r="CH11" s="218"/>
      <c r="CI11" s="221"/>
      <c r="CJ11" s="218"/>
      <c r="CK11" s="252"/>
      <c r="CL11" s="226"/>
      <c r="CM11" s="252"/>
      <c r="CN11" s="226"/>
      <c r="CO11" s="252"/>
      <c r="CP11" s="220"/>
      <c r="CQ11" s="218"/>
      <c r="CR11" s="226"/>
      <c r="CS11" s="252"/>
      <c r="CT11" s="220"/>
      <c r="CU11" s="218"/>
      <c r="CV11" s="252"/>
      <c r="CW11" s="226"/>
      <c r="CX11" s="252"/>
      <c r="CY11" s="226"/>
      <c r="CZ11" s="220"/>
      <c r="DA11" s="218"/>
      <c r="DB11" s="252"/>
      <c r="DC11" s="226"/>
      <c r="DD11" s="252"/>
      <c r="DE11" s="226"/>
      <c r="DF11" s="252"/>
      <c r="DG11" s="223"/>
      <c r="DH11" s="252"/>
      <c r="DI11" s="226"/>
      <c r="DJ11" s="221"/>
      <c r="DK11" s="218"/>
      <c r="DL11" s="226"/>
      <c r="DM11" s="252"/>
      <c r="DN11" s="220"/>
      <c r="DO11" s="218"/>
      <c r="DP11" s="252"/>
      <c r="DQ11" s="226"/>
      <c r="DR11" s="226"/>
      <c r="DS11" s="220"/>
      <c r="DT11" s="218"/>
      <c r="DU11" s="226"/>
      <c r="DV11" s="218"/>
      <c r="DW11" s="252"/>
      <c r="DX11" s="220"/>
      <c r="DY11" s="218"/>
      <c r="DZ11" s="398"/>
      <c r="EA11" s="252"/>
      <c r="EB11" s="220"/>
      <c r="EC11" s="218"/>
      <c r="ED11" s="252"/>
      <c r="EE11" s="220"/>
    </row>
    <row r="12" spans="1:135" x14ac:dyDescent="0.3">
      <c r="A12" s="10">
        <v>109</v>
      </c>
      <c r="B12" s="11" t="s">
        <v>154</v>
      </c>
      <c r="C12" s="32">
        <v>1149</v>
      </c>
      <c r="D12" s="41">
        <v>388</v>
      </c>
      <c r="E12" s="63">
        <f t="shared" si="0"/>
        <v>0.33768494342906874</v>
      </c>
      <c r="F12" s="86">
        <v>95</v>
      </c>
      <c r="G12" s="86">
        <v>162</v>
      </c>
      <c r="H12" s="86">
        <v>79</v>
      </c>
      <c r="I12" s="86">
        <v>162</v>
      </c>
      <c r="J12" s="86">
        <v>182</v>
      </c>
      <c r="K12" s="87">
        <v>207</v>
      </c>
      <c r="L12" s="218"/>
      <c r="M12" s="252"/>
      <c r="N12" s="220"/>
      <c r="O12" s="218"/>
      <c r="P12" s="218"/>
      <c r="Q12" s="218"/>
      <c r="R12" s="218"/>
      <c r="S12" s="218"/>
      <c r="T12" s="218"/>
      <c r="U12" s="218"/>
      <c r="V12" s="218"/>
      <c r="W12" s="226"/>
      <c r="X12" s="219"/>
      <c r="Y12" s="219"/>
      <c r="Z12" s="222"/>
      <c r="AA12" s="218"/>
      <c r="AB12" s="218"/>
      <c r="AC12" s="218"/>
      <c r="AD12" s="218"/>
      <c r="AE12" s="218"/>
      <c r="AF12" s="226"/>
      <c r="AG12" s="398"/>
      <c r="AH12" s="221"/>
      <c r="AI12" s="222"/>
      <c r="AJ12" s="252"/>
      <c r="AK12" s="220"/>
      <c r="AL12" s="218"/>
      <c r="AM12" s="226"/>
      <c r="AN12" s="226"/>
      <c r="AO12" s="226"/>
      <c r="AP12" s="252"/>
      <c r="AQ12" s="219"/>
      <c r="AR12" s="222"/>
      <c r="AS12" s="218"/>
      <c r="AT12" s="218"/>
      <c r="AU12" s="218"/>
      <c r="AV12" s="218"/>
      <c r="AW12" s="218"/>
      <c r="AX12" s="218"/>
      <c r="AY12" s="220"/>
      <c r="AZ12" s="218"/>
      <c r="BA12" s="252"/>
      <c r="BB12" s="220"/>
      <c r="BC12" s="218"/>
      <c r="BD12" s="252"/>
      <c r="BE12" s="220"/>
      <c r="BF12" s="218"/>
      <c r="BG12" s="218"/>
      <c r="BH12" s="226"/>
      <c r="BI12" s="220"/>
      <c r="BJ12" s="218"/>
      <c r="BK12" s="252"/>
      <c r="BL12" s="220"/>
      <c r="BM12" s="218"/>
      <c r="BN12" s="218"/>
      <c r="BO12" s="226"/>
      <c r="BP12" s="398"/>
      <c r="BQ12" s="221"/>
      <c r="BR12" s="218"/>
      <c r="BS12" s="252"/>
      <c r="BT12" s="220"/>
      <c r="BU12" s="218"/>
      <c r="BV12" s="226"/>
      <c r="BW12" s="226"/>
      <c r="BX12" s="252"/>
      <c r="BY12" s="226"/>
      <c r="BZ12" s="252"/>
      <c r="CA12" s="220"/>
      <c r="CB12" s="218"/>
      <c r="CC12" s="218"/>
      <c r="CD12" s="218"/>
      <c r="CE12" s="218"/>
      <c r="CF12" s="218"/>
      <c r="CG12" s="398"/>
      <c r="CH12" s="218"/>
      <c r="CI12" s="221"/>
      <c r="CJ12" s="218"/>
      <c r="CK12" s="252"/>
      <c r="CL12" s="226"/>
      <c r="CM12" s="252"/>
      <c r="CN12" s="226"/>
      <c r="CO12" s="252"/>
      <c r="CP12" s="220"/>
      <c r="CQ12" s="218"/>
      <c r="CR12" s="226"/>
      <c r="CS12" s="252"/>
      <c r="CT12" s="220"/>
      <c r="CU12" s="218"/>
      <c r="CV12" s="252"/>
      <c r="CW12" s="226"/>
      <c r="CX12" s="252"/>
      <c r="CY12" s="226"/>
      <c r="CZ12" s="220"/>
      <c r="DA12" s="218"/>
      <c r="DB12" s="252"/>
      <c r="DC12" s="226"/>
      <c r="DD12" s="252"/>
      <c r="DE12" s="226"/>
      <c r="DF12" s="252"/>
      <c r="DG12" s="223"/>
      <c r="DH12" s="252"/>
      <c r="DI12" s="226"/>
      <c r="DJ12" s="221"/>
      <c r="DK12" s="218"/>
      <c r="DL12" s="226"/>
      <c r="DM12" s="252"/>
      <c r="DN12" s="220"/>
      <c r="DO12" s="218"/>
      <c r="DP12" s="252"/>
      <c r="DQ12" s="226"/>
      <c r="DR12" s="226"/>
      <c r="DS12" s="220"/>
      <c r="DT12" s="218"/>
      <c r="DU12" s="226"/>
      <c r="DV12" s="218"/>
      <c r="DW12" s="252"/>
      <c r="DX12" s="220"/>
      <c r="DY12" s="218"/>
      <c r="DZ12" s="398"/>
      <c r="EA12" s="252"/>
      <c r="EB12" s="220"/>
      <c r="EC12" s="218"/>
      <c r="ED12" s="252"/>
      <c r="EE12" s="220"/>
    </row>
    <row r="13" spans="1:135" x14ac:dyDescent="0.3">
      <c r="A13" s="10">
        <v>110</v>
      </c>
      <c r="B13" s="11" t="s">
        <v>155</v>
      </c>
      <c r="C13" s="32">
        <v>1205</v>
      </c>
      <c r="D13" s="41">
        <v>397</v>
      </c>
      <c r="E13" s="63">
        <f t="shared" si="0"/>
        <v>0.32946058091286307</v>
      </c>
      <c r="F13" s="86">
        <v>84</v>
      </c>
      <c r="G13" s="86">
        <v>172</v>
      </c>
      <c r="H13" s="86">
        <v>68</v>
      </c>
      <c r="I13" s="86">
        <v>180</v>
      </c>
      <c r="J13" s="86">
        <v>194</v>
      </c>
      <c r="K13" s="87">
        <v>199</v>
      </c>
      <c r="L13" s="218"/>
      <c r="M13" s="252"/>
      <c r="N13" s="220"/>
      <c r="O13" s="218"/>
      <c r="P13" s="218"/>
      <c r="Q13" s="218"/>
      <c r="R13" s="218"/>
      <c r="S13" s="218"/>
      <c r="T13" s="218"/>
      <c r="U13" s="218"/>
      <c r="V13" s="218"/>
      <c r="W13" s="226"/>
      <c r="X13" s="219"/>
      <c r="Y13" s="219"/>
      <c r="Z13" s="222"/>
      <c r="AA13" s="218"/>
      <c r="AB13" s="218"/>
      <c r="AC13" s="218"/>
      <c r="AD13" s="218"/>
      <c r="AE13" s="218"/>
      <c r="AF13" s="226"/>
      <c r="AG13" s="398"/>
      <c r="AH13" s="221"/>
      <c r="AI13" s="222"/>
      <c r="AJ13" s="252"/>
      <c r="AK13" s="220"/>
      <c r="AL13" s="218"/>
      <c r="AM13" s="226"/>
      <c r="AN13" s="226"/>
      <c r="AO13" s="226"/>
      <c r="AP13" s="252"/>
      <c r="AQ13" s="219"/>
      <c r="AR13" s="222"/>
      <c r="AS13" s="218"/>
      <c r="AT13" s="218"/>
      <c r="AU13" s="218"/>
      <c r="AV13" s="218"/>
      <c r="AW13" s="218"/>
      <c r="AX13" s="218"/>
      <c r="AY13" s="220"/>
      <c r="AZ13" s="218"/>
      <c r="BA13" s="252"/>
      <c r="BB13" s="220"/>
      <c r="BC13" s="218"/>
      <c r="BD13" s="252"/>
      <c r="BE13" s="220"/>
      <c r="BF13" s="218"/>
      <c r="BG13" s="218"/>
      <c r="BH13" s="226"/>
      <c r="BI13" s="220"/>
      <c r="BJ13" s="218"/>
      <c r="BK13" s="252"/>
      <c r="BL13" s="220"/>
      <c r="BM13" s="218"/>
      <c r="BN13" s="218"/>
      <c r="BO13" s="226"/>
      <c r="BP13" s="398"/>
      <c r="BQ13" s="221"/>
      <c r="BR13" s="218"/>
      <c r="BS13" s="252"/>
      <c r="BT13" s="220"/>
      <c r="BU13" s="218"/>
      <c r="BV13" s="226"/>
      <c r="BW13" s="226"/>
      <c r="BX13" s="252"/>
      <c r="BY13" s="226"/>
      <c r="BZ13" s="252"/>
      <c r="CA13" s="220"/>
      <c r="CB13" s="218"/>
      <c r="CC13" s="218"/>
      <c r="CD13" s="218"/>
      <c r="CE13" s="218"/>
      <c r="CF13" s="218"/>
      <c r="CG13" s="398"/>
      <c r="CH13" s="218"/>
      <c r="CI13" s="221"/>
      <c r="CJ13" s="218"/>
      <c r="CK13" s="252"/>
      <c r="CL13" s="226"/>
      <c r="CM13" s="252"/>
      <c r="CN13" s="226"/>
      <c r="CO13" s="252"/>
      <c r="CP13" s="220"/>
      <c r="CQ13" s="218"/>
      <c r="CR13" s="226"/>
      <c r="CS13" s="252"/>
      <c r="CT13" s="220"/>
      <c r="CU13" s="218"/>
      <c r="CV13" s="252"/>
      <c r="CW13" s="226"/>
      <c r="CX13" s="252"/>
      <c r="CY13" s="226"/>
      <c r="CZ13" s="220"/>
      <c r="DA13" s="218"/>
      <c r="DB13" s="252"/>
      <c r="DC13" s="226"/>
      <c r="DD13" s="252"/>
      <c r="DE13" s="226"/>
      <c r="DF13" s="252"/>
      <c r="DG13" s="223"/>
      <c r="DH13" s="252"/>
      <c r="DI13" s="226"/>
      <c r="DJ13" s="221"/>
      <c r="DK13" s="218"/>
      <c r="DL13" s="226"/>
      <c r="DM13" s="252"/>
      <c r="DN13" s="220"/>
      <c r="DO13" s="218"/>
      <c r="DP13" s="252"/>
      <c r="DQ13" s="226"/>
      <c r="DR13" s="226"/>
      <c r="DS13" s="220"/>
      <c r="DT13" s="218"/>
      <c r="DU13" s="226"/>
      <c r="DV13" s="218"/>
      <c r="DW13" s="252"/>
      <c r="DX13" s="220"/>
      <c r="DY13" s="218"/>
      <c r="DZ13" s="398"/>
      <c r="EA13" s="252"/>
      <c r="EB13" s="220"/>
      <c r="EC13" s="218"/>
      <c r="ED13" s="252"/>
      <c r="EE13" s="220"/>
    </row>
    <row r="14" spans="1:135" x14ac:dyDescent="0.3">
      <c r="A14" s="10">
        <v>111</v>
      </c>
      <c r="B14" s="11" t="s">
        <v>156</v>
      </c>
      <c r="C14" s="32">
        <v>1142</v>
      </c>
      <c r="D14" s="41">
        <v>279</v>
      </c>
      <c r="E14" s="63">
        <f t="shared" si="0"/>
        <v>0.24430823117338005</v>
      </c>
      <c r="F14" s="86">
        <v>83</v>
      </c>
      <c r="G14" s="86">
        <v>128</v>
      </c>
      <c r="H14" s="86">
        <v>55</v>
      </c>
      <c r="I14" s="86">
        <v>108</v>
      </c>
      <c r="J14" s="86">
        <v>153</v>
      </c>
      <c r="K14" s="87">
        <v>155</v>
      </c>
      <c r="L14" s="218"/>
      <c r="M14" s="252"/>
      <c r="N14" s="220"/>
      <c r="O14" s="218"/>
      <c r="P14" s="218"/>
      <c r="Q14" s="218"/>
      <c r="R14" s="218"/>
      <c r="S14" s="218"/>
      <c r="T14" s="218"/>
      <c r="U14" s="218"/>
      <c r="V14" s="218"/>
      <c r="W14" s="226"/>
      <c r="X14" s="219"/>
      <c r="Y14" s="219"/>
      <c r="Z14" s="222"/>
      <c r="AA14" s="218"/>
      <c r="AB14" s="218"/>
      <c r="AC14" s="218"/>
      <c r="AD14" s="218"/>
      <c r="AE14" s="218"/>
      <c r="AF14" s="226"/>
      <c r="AG14" s="398"/>
      <c r="AH14" s="221"/>
      <c r="AI14" s="222"/>
      <c r="AJ14" s="252"/>
      <c r="AK14" s="220"/>
      <c r="AL14" s="218"/>
      <c r="AM14" s="226"/>
      <c r="AN14" s="226"/>
      <c r="AO14" s="226"/>
      <c r="AP14" s="252"/>
      <c r="AQ14" s="219"/>
      <c r="AR14" s="222"/>
      <c r="AS14" s="218"/>
      <c r="AT14" s="218"/>
      <c r="AU14" s="218"/>
      <c r="AV14" s="218"/>
      <c r="AW14" s="218"/>
      <c r="AX14" s="218"/>
      <c r="AY14" s="220"/>
      <c r="AZ14" s="218"/>
      <c r="BA14" s="252"/>
      <c r="BB14" s="220"/>
      <c r="BC14" s="218"/>
      <c r="BD14" s="252"/>
      <c r="BE14" s="220"/>
      <c r="BF14" s="218"/>
      <c r="BG14" s="218"/>
      <c r="BH14" s="226"/>
      <c r="BI14" s="220"/>
      <c r="BJ14" s="218"/>
      <c r="BK14" s="252"/>
      <c r="BL14" s="220"/>
      <c r="BM14" s="218"/>
      <c r="BN14" s="218"/>
      <c r="BO14" s="226"/>
      <c r="BP14" s="398"/>
      <c r="BQ14" s="221"/>
      <c r="BR14" s="218"/>
      <c r="BS14" s="252"/>
      <c r="BT14" s="220"/>
      <c r="BU14" s="218"/>
      <c r="BV14" s="226"/>
      <c r="BW14" s="226"/>
      <c r="BX14" s="252"/>
      <c r="BY14" s="226"/>
      <c r="BZ14" s="252"/>
      <c r="CA14" s="220"/>
      <c r="CB14" s="218"/>
      <c r="CC14" s="218"/>
      <c r="CD14" s="218"/>
      <c r="CE14" s="218"/>
      <c r="CF14" s="218"/>
      <c r="CG14" s="398"/>
      <c r="CH14" s="218"/>
      <c r="CI14" s="221"/>
      <c r="CJ14" s="218"/>
      <c r="CK14" s="252"/>
      <c r="CL14" s="226"/>
      <c r="CM14" s="252"/>
      <c r="CN14" s="226"/>
      <c r="CO14" s="252"/>
      <c r="CP14" s="220"/>
      <c r="CQ14" s="218"/>
      <c r="CR14" s="226"/>
      <c r="CS14" s="252"/>
      <c r="CT14" s="220"/>
      <c r="CU14" s="218"/>
      <c r="CV14" s="252"/>
      <c r="CW14" s="226"/>
      <c r="CX14" s="252"/>
      <c r="CY14" s="226"/>
      <c r="CZ14" s="220"/>
      <c r="DA14" s="218"/>
      <c r="DB14" s="252"/>
      <c r="DC14" s="226"/>
      <c r="DD14" s="252"/>
      <c r="DE14" s="226"/>
      <c r="DF14" s="252"/>
      <c r="DG14" s="223"/>
      <c r="DH14" s="252"/>
      <c r="DI14" s="226"/>
      <c r="DJ14" s="221"/>
      <c r="DK14" s="218"/>
      <c r="DL14" s="226"/>
      <c r="DM14" s="252"/>
      <c r="DN14" s="220"/>
      <c r="DO14" s="218"/>
      <c r="DP14" s="252"/>
      <c r="DQ14" s="226"/>
      <c r="DR14" s="226"/>
      <c r="DS14" s="220"/>
      <c r="DT14" s="218"/>
      <c r="DU14" s="226"/>
      <c r="DV14" s="218"/>
      <c r="DW14" s="252"/>
      <c r="DX14" s="220"/>
      <c r="DY14" s="218"/>
      <c r="DZ14" s="398"/>
      <c r="EA14" s="252"/>
      <c r="EB14" s="220"/>
      <c r="EC14" s="218"/>
      <c r="ED14" s="252"/>
      <c r="EE14" s="220"/>
    </row>
    <row r="15" spans="1:135" x14ac:dyDescent="0.3">
      <c r="A15" s="10">
        <v>112</v>
      </c>
      <c r="B15" s="11" t="s">
        <v>157</v>
      </c>
      <c r="C15" s="32">
        <v>688</v>
      </c>
      <c r="D15" s="41">
        <v>256</v>
      </c>
      <c r="E15" s="63">
        <f t="shared" si="0"/>
        <v>0.37209302325581395</v>
      </c>
      <c r="F15" s="86">
        <v>76</v>
      </c>
      <c r="G15" s="86">
        <v>119</v>
      </c>
      <c r="H15" s="86">
        <v>61</v>
      </c>
      <c r="I15" s="86">
        <v>102</v>
      </c>
      <c r="J15" s="86">
        <v>136</v>
      </c>
      <c r="K15" s="87">
        <v>145</v>
      </c>
      <c r="L15" s="218"/>
      <c r="M15" s="252"/>
      <c r="N15" s="220"/>
      <c r="O15" s="218"/>
      <c r="P15" s="218"/>
      <c r="Q15" s="218"/>
      <c r="R15" s="218"/>
      <c r="S15" s="218"/>
      <c r="T15" s="218"/>
      <c r="U15" s="218"/>
      <c r="V15" s="218"/>
      <c r="W15" s="226"/>
      <c r="X15" s="219"/>
      <c r="Y15" s="219"/>
      <c r="Z15" s="222"/>
      <c r="AA15" s="218"/>
      <c r="AB15" s="218"/>
      <c r="AC15" s="218"/>
      <c r="AD15" s="218"/>
      <c r="AE15" s="218"/>
      <c r="AF15" s="226"/>
      <c r="AG15" s="398"/>
      <c r="AH15" s="221"/>
      <c r="AI15" s="222"/>
      <c r="AJ15" s="252"/>
      <c r="AK15" s="220"/>
      <c r="AL15" s="218"/>
      <c r="AM15" s="226"/>
      <c r="AN15" s="226"/>
      <c r="AO15" s="226"/>
      <c r="AP15" s="252"/>
      <c r="AQ15" s="219"/>
      <c r="AR15" s="222"/>
      <c r="AS15" s="218"/>
      <c r="AT15" s="218"/>
      <c r="AU15" s="218"/>
      <c r="AV15" s="218"/>
      <c r="AW15" s="218"/>
      <c r="AX15" s="218"/>
      <c r="AY15" s="220"/>
      <c r="AZ15" s="218"/>
      <c r="BA15" s="252"/>
      <c r="BB15" s="220"/>
      <c r="BC15" s="218"/>
      <c r="BD15" s="252"/>
      <c r="BE15" s="220"/>
      <c r="BF15" s="218"/>
      <c r="BG15" s="218"/>
      <c r="BH15" s="226"/>
      <c r="BI15" s="220"/>
      <c r="BJ15" s="218"/>
      <c r="BK15" s="252"/>
      <c r="BL15" s="220"/>
      <c r="BM15" s="218"/>
      <c r="BN15" s="218"/>
      <c r="BO15" s="226"/>
      <c r="BP15" s="398"/>
      <c r="BQ15" s="221"/>
      <c r="BR15" s="218"/>
      <c r="BS15" s="252"/>
      <c r="BT15" s="220"/>
      <c r="BU15" s="218"/>
      <c r="BV15" s="226"/>
      <c r="BW15" s="226"/>
      <c r="BX15" s="252"/>
      <c r="BY15" s="226"/>
      <c r="BZ15" s="252"/>
      <c r="CA15" s="220"/>
      <c r="CB15" s="218"/>
      <c r="CC15" s="218"/>
      <c r="CD15" s="218"/>
      <c r="CE15" s="218"/>
      <c r="CF15" s="218"/>
      <c r="CG15" s="398"/>
      <c r="CH15" s="218"/>
      <c r="CI15" s="221"/>
      <c r="CJ15" s="218"/>
      <c r="CK15" s="252"/>
      <c r="CL15" s="226"/>
      <c r="CM15" s="252"/>
      <c r="CN15" s="226"/>
      <c r="CO15" s="252"/>
      <c r="CP15" s="220"/>
      <c r="CQ15" s="218"/>
      <c r="CR15" s="226"/>
      <c r="CS15" s="252"/>
      <c r="CT15" s="220"/>
      <c r="CU15" s="218"/>
      <c r="CV15" s="252"/>
      <c r="CW15" s="226"/>
      <c r="CX15" s="252"/>
      <c r="CY15" s="226"/>
      <c r="CZ15" s="220"/>
      <c r="DA15" s="218"/>
      <c r="DB15" s="252"/>
      <c r="DC15" s="226"/>
      <c r="DD15" s="252"/>
      <c r="DE15" s="226"/>
      <c r="DF15" s="252"/>
      <c r="DG15" s="223"/>
      <c r="DH15" s="252"/>
      <c r="DI15" s="226"/>
      <c r="DJ15" s="221"/>
      <c r="DK15" s="218"/>
      <c r="DL15" s="226"/>
      <c r="DM15" s="252"/>
      <c r="DN15" s="220"/>
      <c r="DO15" s="218"/>
      <c r="DP15" s="252"/>
      <c r="DQ15" s="226"/>
      <c r="DR15" s="226"/>
      <c r="DS15" s="220"/>
      <c r="DT15" s="218"/>
      <c r="DU15" s="226"/>
      <c r="DV15" s="218"/>
      <c r="DW15" s="252"/>
      <c r="DX15" s="220"/>
      <c r="DY15" s="218"/>
      <c r="DZ15" s="398"/>
      <c r="EA15" s="252"/>
      <c r="EB15" s="220"/>
      <c r="EC15" s="218"/>
      <c r="ED15" s="252"/>
      <c r="EE15" s="220"/>
    </row>
    <row r="16" spans="1:135" x14ac:dyDescent="0.3">
      <c r="A16" s="10">
        <v>113</v>
      </c>
      <c r="B16" s="11" t="s">
        <v>158</v>
      </c>
      <c r="C16" s="32">
        <v>995</v>
      </c>
      <c r="D16" s="41">
        <v>375</v>
      </c>
      <c r="E16" s="63">
        <f t="shared" si="0"/>
        <v>0.37688442211055279</v>
      </c>
      <c r="F16" s="86">
        <v>108</v>
      </c>
      <c r="G16" s="86">
        <v>144</v>
      </c>
      <c r="H16" s="86">
        <v>66</v>
      </c>
      <c r="I16" s="86">
        <v>130</v>
      </c>
      <c r="J16" s="86">
        <v>163</v>
      </c>
      <c r="K16" s="87">
        <v>206</v>
      </c>
      <c r="L16" s="218"/>
      <c r="M16" s="252"/>
      <c r="N16" s="220"/>
      <c r="O16" s="218"/>
      <c r="P16" s="218"/>
      <c r="Q16" s="218"/>
      <c r="R16" s="218"/>
      <c r="S16" s="218"/>
      <c r="T16" s="218"/>
      <c r="U16" s="218"/>
      <c r="V16" s="218"/>
      <c r="W16" s="226"/>
      <c r="X16" s="219"/>
      <c r="Y16" s="219"/>
      <c r="Z16" s="222"/>
      <c r="AA16" s="218"/>
      <c r="AB16" s="218"/>
      <c r="AC16" s="218"/>
      <c r="AD16" s="218"/>
      <c r="AE16" s="218"/>
      <c r="AF16" s="226"/>
      <c r="AG16" s="398"/>
      <c r="AH16" s="221"/>
      <c r="AI16" s="222"/>
      <c r="AJ16" s="252"/>
      <c r="AK16" s="220"/>
      <c r="AL16" s="218"/>
      <c r="AM16" s="226"/>
      <c r="AN16" s="226"/>
      <c r="AO16" s="226"/>
      <c r="AP16" s="252"/>
      <c r="AQ16" s="219"/>
      <c r="AR16" s="222"/>
      <c r="AS16" s="218"/>
      <c r="AT16" s="218"/>
      <c r="AU16" s="218"/>
      <c r="AV16" s="218"/>
      <c r="AW16" s="218"/>
      <c r="AX16" s="218"/>
      <c r="AY16" s="220"/>
      <c r="AZ16" s="218"/>
      <c r="BA16" s="252"/>
      <c r="BB16" s="220"/>
      <c r="BC16" s="218"/>
      <c r="BD16" s="252"/>
      <c r="BE16" s="220"/>
      <c r="BF16" s="218"/>
      <c r="BG16" s="218"/>
      <c r="BH16" s="226"/>
      <c r="BI16" s="220"/>
      <c r="BJ16" s="218"/>
      <c r="BK16" s="252"/>
      <c r="BL16" s="220"/>
      <c r="BM16" s="218"/>
      <c r="BN16" s="218"/>
      <c r="BO16" s="226"/>
      <c r="BP16" s="398"/>
      <c r="BQ16" s="221"/>
      <c r="BR16" s="218"/>
      <c r="BS16" s="252"/>
      <c r="BT16" s="220"/>
      <c r="BU16" s="218"/>
      <c r="BV16" s="226"/>
      <c r="BW16" s="226"/>
      <c r="BX16" s="252"/>
      <c r="BY16" s="226"/>
      <c r="BZ16" s="252"/>
      <c r="CA16" s="220"/>
      <c r="CB16" s="218"/>
      <c r="CC16" s="218"/>
      <c r="CD16" s="218"/>
      <c r="CE16" s="218"/>
      <c r="CF16" s="218"/>
      <c r="CG16" s="398"/>
      <c r="CH16" s="218"/>
      <c r="CI16" s="221"/>
      <c r="CJ16" s="218"/>
      <c r="CK16" s="252"/>
      <c r="CL16" s="226"/>
      <c r="CM16" s="252"/>
      <c r="CN16" s="226"/>
      <c r="CO16" s="252"/>
      <c r="CP16" s="220"/>
      <c r="CQ16" s="218"/>
      <c r="CR16" s="226"/>
      <c r="CS16" s="252"/>
      <c r="CT16" s="220"/>
      <c r="CU16" s="218"/>
      <c r="CV16" s="252"/>
      <c r="CW16" s="226"/>
      <c r="CX16" s="252"/>
      <c r="CY16" s="226"/>
      <c r="CZ16" s="220"/>
      <c r="DA16" s="218"/>
      <c r="DB16" s="252"/>
      <c r="DC16" s="226"/>
      <c r="DD16" s="252"/>
      <c r="DE16" s="226"/>
      <c r="DF16" s="252"/>
      <c r="DG16" s="223"/>
      <c r="DH16" s="252"/>
      <c r="DI16" s="226"/>
      <c r="DJ16" s="221"/>
      <c r="DK16" s="218"/>
      <c r="DL16" s="226"/>
      <c r="DM16" s="252"/>
      <c r="DN16" s="220"/>
      <c r="DO16" s="218"/>
      <c r="DP16" s="252"/>
      <c r="DQ16" s="226"/>
      <c r="DR16" s="226"/>
      <c r="DS16" s="220"/>
      <c r="DT16" s="218"/>
      <c r="DU16" s="226"/>
      <c r="DV16" s="218"/>
      <c r="DW16" s="252"/>
      <c r="DX16" s="220"/>
      <c r="DY16" s="218"/>
      <c r="DZ16" s="398"/>
      <c r="EA16" s="252"/>
      <c r="EB16" s="220"/>
      <c r="EC16" s="218"/>
      <c r="ED16" s="252"/>
      <c r="EE16" s="220"/>
    </row>
    <row r="17" spans="1:135" x14ac:dyDescent="0.3">
      <c r="A17" s="10">
        <v>201</v>
      </c>
      <c r="B17" s="11" t="s">
        <v>159</v>
      </c>
      <c r="C17" s="32">
        <v>1380</v>
      </c>
      <c r="D17" s="41">
        <v>320</v>
      </c>
      <c r="E17" s="63">
        <f t="shared" si="0"/>
        <v>0.2318840579710145</v>
      </c>
      <c r="F17" s="86">
        <v>110</v>
      </c>
      <c r="G17" s="86">
        <v>163</v>
      </c>
      <c r="H17" s="86">
        <v>57</v>
      </c>
      <c r="I17" s="86">
        <v>154</v>
      </c>
      <c r="J17" s="86">
        <v>144</v>
      </c>
      <c r="K17" s="87">
        <v>209</v>
      </c>
      <c r="L17" s="218"/>
      <c r="M17" s="252"/>
      <c r="N17" s="220"/>
      <c r="O17" s="218"/>
      <c r="P17" s="218"/>
      <c r="Q17" s="218"/>
      <c r="R17" s="218"/>
      <c r="S17" s="218"/>
      <c r="T17" s="218"/>
      <c r="U17" s="218"/>
      <c r="V17" s="218"/>
      <c r="W17" s="226"/>
      <c r="X17" s="219"/>
      <c r="Y17" s="219"/>
      <c r="Z17" s="222"/>
      <c r="AA17" s="218"/>
      <c r="AB17" s="218"/>
      <c r="AC17" s="218"/>
      <c r="AD17" s="218"/>
      <c r="AE17" s="218"/>
      <c r="AF17" s="226"/>
      <c r="AG17" s="398"/>
      <c r="AH17" s="221"/>
      <c r="AI17" s="222"/>
      <c r="AJ17" s="252"/>
      <c r="AK17" s="220"/>
      <c r="AL17" s="218"/>
      <c r="AM17" s="226"/>
      <c r="AN17" s="226"/>
      <c r="AO17" s="226"/>
      <c r="AP17" s="252"/>
      <c r="AQ17" s="219"/>
      <c r="AR17" s="222"/>
      <c r="AS17" s="218"/>
      <c r="AT17" s="218"/>
      <c r="AU17" s="218"/>
      <c r="AV17" s="218"/>
      <c r="AW17" s="218"/>
      <c r="AX17" s="218"/>
      <c r="AY17" s="220"/>
      <c r="AZ17" s="218"/>
      <c r="BA17" s="252"/>
      <c r="BB17" s="220"/>
      <c r="BC17" s="218"/>
      <c r="BD17" s="252"/>
      <c r="BE17" s="220"/>
      <c r="BF17" s="218"/>
      <c r="BG17" s="218"/>
      <c r="BH17" s="226"/>
      <c r="BI17" s="220"/>
      <c r="BJ17" s="218"/>
      <c r="BK17" s="252"/>
      <c r="BL17" s="220"/>
      <c r="BM17" s="218"/>
      <c r="BN17" s="218"/>
      <c r="BO17" s="226"/>
      <c r="BP17" s="398"/>
      <c r="BQ17" s="221"/>
      <c r="BR17" s="218"/>
      <c r="BS17" s="252"/>
      <c r="BT17" s="220"/>
      <c r="BU17" s="218"/>
      <c r="BV17" s="226"/>
      <c r="BW17" s="226"/>
      <c r="BX17" s="252"/>
      <c r="BY17" s="226"/>
      <c r="BZ17" s="252"/>
      <c r="CA17" s="220"/>
      <c r="CB17" s="218"/>
      <c r="CC17" s="218"/>
      <c r="CD17" s="218"/>
      <c r="CE17" s="218"/>
      <c r="CF17" s="218"/>
      <c r="CG17" s="398"/>
      <c r="CH17" s="218"/>
      <c r="CI17" s="221"/>
      <c r="CJ17" s="218"/>
      <c r="CK17" s="252"/>
      <c r="CL17" s="226"/>
      <c r="CM17" s="252"/>
      <c r="CN17" s="226"/>
      <c r="CO17" s="252"/>
      <c r="CP17" s="220"/>
      <c r="CQ17" s="218"/>
      <c r="CR17" s="226"/>
      <c r="CS17" s="252"/>
      <c r="CT17" s="220"/>
      <c r="CU17" s="218"/>
      <c r="CV17" s="252"/>
      <c r="CW17" s="226"/>
      <c r="CX17" s="252"/>
      <c r="CY17" s="226"/>
      <c r="CZ17" s="220"/>
      <c r="DA17" s="218"/>
      <c r="DB17" s="252"/>
      <c r="DC17" s="226"/>
      <c r="DD17" s="252"/>
      <c r="DE17" s="226"/>
      <c r="DF17" s="252"/>
      <c r="DG17" s="223"/>
      <c r="DH17" s="252"/>
      <c r="DI17" s="226"/>
      <c r="DJ17" s="221"/>
      <c r="DK17" s="218"/>
      <c r="DL17" s="226"/>
      <c r="DM17" s="252"/>
      <c r="DN17" s="220"/>
      <c r="DO17" s="218"/>
      <c r="DP17" s="252"/>
      <c r="DQ17" s="226"/>
      <c r="DR17" s="226"/>
      <c r="DS17" s="220"/>
      <c r="DT17" s="218"/>
      <c r="DU17" s="226"/>
      <c r="DV17" s="218"/>
      <c r="DW17" s="252"/>
      <c r="DX17" s="220"/>
      <c r="DY17" s="218"/>
      <c r="DZ17" s="398"/>
      <c r="EA17" s="252"/>
      <c r="EB17" s="220"/>
      <c r="EC17" s="218"/>
      <c r="ED17" s="252"/>
      <c r="EE17" s="220"/>
    </row>
    <row r="18" spans="1:135" x14ac:dyDescent="0.3">
      <c r="A18" s="10">
        <v>202</v>
      </c>
      <c r="B18" s="11" t="s">
        <v>160</v>
      </c>
      <c r="C18" s="32">
        <v>1528</v>
      </c>
      <c r="D18" s="41">
        <v>366</v>
      </c>
      <c r="E18" s="63">
        <f t="shared" si="0"/>
        <v>0.23952879581151831</v>
      </c>
      <c r="F18" s="86">
        <v>118</v>
      </c>
      <c r="G18" s="86">
        <v>202</v>
      </c>
      <c r="H18" s="86">
        <v>84</v>
      </c>
      <c r="I18" s="86">
        <v>198</v>
      </c>
      <c r="J18" s="86">
        <v>168</v>
      </c>
      <c r="K18" s="87">
        <v>229</v>
      </c>
      <c r="L18" s="218"/>
      <c r="M18" s="252"/>
      <c r="N18" s="220"/>
      <c r="O18" s="218"/>
      <c r="P18" s="218"/>
      <c r="Q18" s="218"/>
      <c r="R18" s="218"/>
      <c r="S18" s="218"/>
      <c r="T18" s="218"/>
      <c r="U18" s="218"/>
      <c r="V18" s="218"/>
      <c r="W18" s="226"/>
      <c r="X18" s="219"/>
      <c r="Y18" s="219"/>
      <c r="Z18" s="222"/>
      <c r="AA18" s="218"/>
      <c r="AB18" s="218"/>
      <c r="AC18" s="218"/>
      <c r="AD18" s="218"/>
      <c r="AE18" s="218"/>
      <c r="AF18" s="226"/>
      <c r="AG18" s="398"/>
      <c r="AH18" s="221"/>
      <c r="AI18" s="222"/>
      <c r="AJ18" s="252"/>
      <c r="AK18" s="220"/>
      <c r="AL18" s="218"/>
      <c r="AM18" s="226"/>
      <c r="AN18" s="226"/>
      <c r="AO18" s="226"/>
      <c r="AP18" s="252"/>
      <c r="AQ18" s="219"/>
      <c r="AR18" s="222"/>
      <c r="AS18" s="218"/>
      <c r="AT18" s="218"/>
      <c r="AU18" s="218"/>
      <c r="AV18" s="218"/>
      <c r="AW18" s="218"/>
      <c r="AX18" s="218"/>
      <c r="AY18" s="220"/>
      <c r="AZ18" s="218"/>
      <c r="BA18" s="252"/>
      <c r="BB18" s="220"/>
      <c r="BC18" s="218"/>
      <c r="BD18" s="252"/>
      <c r="BE18" s="220"/>
      <c r="BF18" s="218"/>
      <c r="BG18" s="218"/>
      <c r="BH18" s="226"/>
      <c r="BI18" s="220"/>
      <c r="BJ18" s="218"/>
      <c r="BK18" s="252"/>
      <c r="BL18" s="220"/>
      <c r="BM18" s="218"/>
      <c r="BN18" s="218"/>
      <c r="BO18" s="226"/>
      <c r="BP18" s="398"/>
      <c r="BQ18" s="221"/>
      <c r="BR18" s="218"/>
      <c r="BS18" s="252"/>
      <c r="BT18" s="220"/>
      <c r="BU18" s="218"/>
      <c r="BV18" s="226"/>
      <c r="BW18" s="226"/>
      <c r="BX18" s="252"/>
      <c r="BY18" s="226"/>
      <c r="BZ18" s="252"/>
      <c r="CA18" s="220"/>
      <c r="CB18" s="218"/>
      <c r="CC18" s="218"/>
      <c r="CD18" s="218"/>
      <c r="CE18" s="218"/>
      <c r="CF18" s="218"/>
      <c r="CG18" s="398"/>
      <c r="CH18" s="218"/>
      <c r="CI18" s="221"/>
      <c r="CJ18" s="218"/>
      <c r="CK18" s="252"/>
      <c r="CL18" s="226"/>
      <c r="CM18" s="252"/>
      <c r="CN18" s="226"/>
      <c r="CO18" s="252"/>
      <c r="CP18" s="220"/>
      <c r="CQ18" s="218"/>
      <c r="CR18" s="226"/>
      <c r="CS18" s="252"/>
      <c r="CT18" s="220"/>
      <c r="CU18" s="218"/>
      <c r="CV18" s="252"/>
      <c r="CW18" s="226"/>
      <c r="CX18" s="252"/>
      <c r="CY18" s="226"/>
      <c r="CZ18" s="220"/>
      <c r="DA18" s="218"/>
      <c r="DB18" s="252"/>
      <c r="DC18" s="226"/>
      <c r="DD18" s="252"/>
      <c r="DE18" s="226"/>
      <c r="DF18" s="252"/>
      <c r="DG18" s="223"/>
      <c r="DH18" s="252"/>
      <c r="DI18" s="226"/>
      <c r="DJ18" s="221"/>
      <c r="DK18" s="218"/>
      <c r="DL18" s="226"/>
      <c r="DM18" s="252"/>
      <c r="DN18" s="220"/>
      <c r="DO18" s="218"/>
      <c r="DP18" s="252"/>
      <c r="DQ18" s="226"/>
      <c r="DR18" s="226"/>
      <c r="DS18" s="220"/>
      <c r="DT18" s="218"/>
      <c r="DU18" s="226"/>
      <c r="DV18" s="218"/>
      <c r="DW18" s="252"/>
      <c r="DX18" s="220"/>
      <c r="DY18" s="218"/>
      <c r="DZ18" s="398"/>
      <c r="EA18" s="252"/>
      <c r="EB18" s="220"/>
      <c r="EC18" s="218"/>
      <c r="ED18" s="252"/>
      <c r="EE18" s="220"/>
    </row>
    <row r="19" spans="1:135" x14ac:dyDescent="0.3">
      <c r="A19" s="10">
        <v>203</v>
      </c>
      <c r="B19" s="11" t="s">
        <v>161</v>
      </c>
      <c r="C19" s="32">
        <v>1277</v>
      </c>
      <c r="D19" s="41">
        <v>183</v>
      </c>
      <c r="E19" s="63">
        <f t="shared" si="0"/>
        <v>0.14330462020360218</v>
      </c>
      <c r="F19" s="86">
        <v>45</v>
      </c>
      <c r="G19" s="86">
        <v>109</v>
      </c>
      <c r="H19" s="86">
        <v>41</v>
      </c>
      <c r="I19" s="86">
        <v>114</v>
      </c>
      <c r="J19" s="86">
        <v>107</v>
      </c>
      <c r="K19" s="87">
        <v>120</v>
      </c>
      <c r="L19" s="218"/>
      <c r="M19" s="252"/>
      <c r="N19" s="220"/>
      <c r="O19" s="218"/>
      <c r="P19" s="218"/>
      <c r="Q19" s="218"/>
      <c r="R19" s="218"/>
      <c r="S19" s="218"/>
      <c r="T19" s="218"/>
      <c r="U19" s="218"/>
      <c r="V19" s="218"/>
      <c r="W19" s="226"/>
      <c r="X19" s="219"/>
      <c r="Y19" s="219"/>
      <c r="Z19" s="222"/>
      <c r="AA19" s="218"/>
      <c r="AB19" s="218"/>
      <c r="AC19" s="218"/>
      <c r="AD19" s="218"/>
      <c r="AE19" s="218"/>
      <c r="AF19" s="226"/>
      <c r="AG19" s="398"/>
      <c r="AH19" s="221"/>
      <c r="AI19" s="222"/>
      <c r="AJ19" s="252"/>
      <c r="AK19" s="220"/>
      <c r="AL19" s="218"/>
      <c r="AM19" s="226"/>
      <c r="AN19" s="226"/>
      <c r="AO19" s="226"/>
      <c r="AP19" s="252"/>
      <c r="AQ19" s="219"/>
      <c r="AR19" s="222"/>
      <c r="AS19" s="218"/>
      <c r="AT19" s="218"/>
      <c r="AU19" s="218"/>
      <c r="AV19" s="218"/>
      <c r="AW19" s="218"/>
      <c r="AX19" s="218"/>
      <c r="AY19" s="220"/>
      <c r="AZ19" s="218"/>
      <c r="BA19" s="252"/>
      <c r="BB19" s="220"/>
      <c r="BC19" s="218"/>
      <c r="BD19" s="252"/>
      <c r="BE19" s="220"/>
      <c r="BF19" s="218"/>
      <c r="BG19" s="218"/>
      <c r="BH19" s="226"/>
      <c r="BI19" s="220"/>
      <c r="BJ19" s="218"/>
      <c r="BK19" s="252"/>
      <c r="BL19" s="220"/>
      <c r="BM19" s="218"/>
      <c r="BN19" s="218"/>
      <c r="BO19" s="226"/>
      <c r="BP19" s="398"/>
      <c r="BQ19" s="221"/>
      <c r="BR19" s="218"/>
      <c r="BS19" s="252"/>
      <c r="BT19" s="220"/>
      <c r="BU19" s="218"/>
      <c r="BV19" s="226"/>
      <c r="BW19" s="226"/>
      <c r="BX19" s="252"/>
      <c r="BY19" s="226"/>
      <c r="BZ19" s="252"/>
      <c r="CA19" s="220"/>
      <c r="CB19" s="218"/>
      <c r="CC19" s="218"/>
      <c r="CD19" s="218"/>
      <c r="CE19" s="218"/>
      <c r="CF19" s="218"/>
      <c r="CG19" s="398"/>
      <c r="CH19" s="218"/>
      <c r="CI19" s="221"/>
      <c r="CJ19" s="218"/>
      <c r="CK19" s="252"/>
      <c r="CL19" s="226"/>
      <c r="CM19" s="252"/>
      <c r="CN19" s="226"/>
      <c r="CO19" s="252"/>
      <c r="CP19" s="220"/>
      <c r="CQ19" s="218"/>
      <c r="CR19" s="226"/>
      <c r="CS19" s="252"/>
      <c r="CT19" s="220"/>
      <c r="CU19" s="218"/>
      <c r="CV19" s="252"/>
      <c r="CW19" s="226"/>
      <c r="CX19" s="252"/>
      <c r="CY19" s="226"/>
      <c r="CZ19" s="220"/>
      <c r="DA19" s="218"/>
      <c r="DB19" s="252"/>
      <c r="DC19" s="226"/>
      <c r="DD19" s="252"/>
      <c r="DE19" s="226"/>
      <c r="DF19" s="252"/>
      <c r="DG19" s="223"/>
      <c r="DH19" s="252"/>
      <c r="DI19" s="226"/>
      <c r="DJ19" s="221"/>
      <c r="DK19" s="218"/>
      <c r="DL19" s="226"/>
      <c r="DM19" s="252"/>
      <c r="DN19" s="220"/>
      <c r="DO19" s="218"/>
      <c r="DP19" s="252"/>
      <c r="DQ19" s="226"/>
      <c r="DR19" s="226"/>
      <c r="DS19" s="220"/>
      <c r="DT19" s="218"/>
      <c r="DU19" s="226"/>
      <c r="DV19" s="218"/>
      <c r="DW19" s="252"/>
      <c r="DX19" s="220"/>
      <c r="DY19" s="218"/>
      <c r="DZ19" s="398"/>
      <c r="EA19" s="252"/>
      <c r="EB19" s="220"/>
      <c r="EC19" s="218"/>
      <c r="ED19" s="252"/>
      <c r="EE19" s="220"/>
    </row>
    <row r="20" spans="1:135" x14ac:dyDescent="0.3">
      <c r="A20" s="10">
        <v>204</v>
      </c>
      <c r="B20" s="11" t="s">
        <v>162</v>
      </c>
      <c r="C20" s="32">
        <v>1331</v>
      </c>
      <c r="D20" s="41">
        <v>383</v>
      </c>
      <c r="E20" s="63">
        <f t="shared" si="0"/>
        <v>0.28775356874530428</v>
      </c>
      <c r="F20" s="86">
        <v>111</v>
      </c>
      <c r="G20" s="86">
        <v>209</v>
      </c>
      <c r="H20" s="86">
        <v>71</v>
      </c>
      <c r="I20" s="86">
        <v>217</v>
      </c>
      <c r="J20" s="86">
        <v>221</v>
      </c>
      <c r="K20" s="87">
        <v>256</v>
      </c>
      <c r="L20" s="218"/>
      <c r="M20" s="252"/>
      <c r="N20" s="220"/>
      <c r="O20" s="218"/>
      <c r="P20" s="218"/>
      <c r="Q20" s="218"/>
      <c r="R20" s="218"/>
      <c r="S20" s="218"/>
      <c r="T20" s="218"/>
      <c r="U20" s="218"/>
      <c r="V20" s="218"/>
      <c r="W20" s="226"/>
      <c r="X20" s="219"/>
      <c r="Y20" s="219"/>
      <c r="Z20" s="222"/>
      <c r="AA20" s="218"/>
      <c r="AB20" s="218"/>
      <c r="AC20" s="218"/>
      <c r="AD20" s="218"/>
      <c r="AE20" s="218"/>
      <c r="AF20" s="226"/>
      <c r="AG20" s="398"/>
      <c r="AH20" s="221"/>
      <c r="AI20" s="222"/>
      <c r="AJ20" s="252"/>
      <c r="AK20" s="220"/>
      <c r="AL20" s="218"/>
      <c r="AM20" s="226"/>
      <c r="AN20" s="226"/>
      <c r="AO20" s="226"/>
      <c r="AP20" s="252"/>
      <c r="AQ20" s="219"/>
      <c r="AR20" s="222"/>
      <c r="AS20" s="218"/>
      <c r="AT20" s="218"/>
      <c r="AU20" s="218"/>
      <c r="AV20" s="218"/>
      <c r="AW20" s="218"/>
      <c r="AX20" s="218"/>
      <c r="AY20" s="220"/>
      <c r="AZ20" s="218"/>
      <c r="BA20" s="252"/>
      <c r="BB20" s="220"/>
      <c r="BC20" s="218"/>
      <c r="BD20" s="252"/>
      <c r="BE20" s="220"/>
      <c r="BF20" s="218"/>
      <c r="BG20" s="218"/>
      <c r="BH20" s="226"/>
      <c r="BI20" s="220"/>
      <c r="BJ20" s="218"/>
      <c r="BK20" s="252"/>
      <c r="BL20" s="220"/>
      <c r="BM20" s="218"/>
      <c r="BN20" s="218"/>
      <c r="BO20" s="226"/>
      <c r="BP20" s="398"/>
      <c r="BQ20" s="221"/>
      <c r="BR20" s="218"/>
      <c r="BS20" s="252"/>
      <c r="BT20" s="220"/>
      <c r="BU20" s="218"/>
      <c r="BV20" s="226"/>
      <c r="BW20" s="226"/>
      <c r="BX20" s="252"/>
      <c r="BY20" s="226"/>
      <c r="BZ20" s="252"/>
      <c r="CA20" s="220"/>
      <c r="CB20" s="218"/>
      <c r="CC20" s="218"/>
      <c r="CD20" s="218"/>
      <c r="CE20" s="218"/>
      <c r="CF20" s="218"/>
      <c r="CG20" s="398"/>
      <c r="CH20" s="218"/>
      <c r="CI20" s="221"/>
      <c r="CJ20" s="218"/>
      <c r="CK20" s="252"/>
      <c r="CL20" s="226"/>
      <c r="CM20" s="252"/>
      <c r="CN20" s="226"/>
      <c r="CO20" s="252"/>
      <c r="CP20" s="220"/>
      <c r="CQ20" s="218"/>
      <c r="CR20" s="226"/>
      <c r="CS20" s="252"/>
      <c r="CT20" s="220"/>
      <c r="CU20" s="218"/>
      <c r="CV20" s="252"/>
      <c r="CW20" s="226"/>
      <c r="CX20" s="252"/>
      <c r="CY20" s="226"/>
      <c r="CZ20" s="220"/>
      <c r="DA20" s="218"/>
      <c r="DB20" s="252"/>
      <c r="DC20" s="226"/>
      <c r="DD20" s="252"/>
      <c r="DE20" s="226"/>
      <c r="DF20" s="252"/>
      <c r="DG20" s="223"/>
      <c r="DH20" s="252"/>
      <c r="DI20" s="226"/>
      <c r="DJ20" s="221"/>
      <c r="DK20" s="218"/>
      <c r="DL20" s="226"/>
      <c r="DM20" s="252"/>
      <c r="DN20" s="220"/>
      <c r="DO20" s="218"/>
      <c r="DP20" s="252"/>
      <c r="DQ20" s="226"/>
      <c r="DR20" s="226"/>
      <c r="DS20" s="220"/>
      <c r="DT20" s="218"/>
      <c r="DU20" s="226"/>
      <c r="DV20" s="218"/>
      <c r="DW20" s="252"/>
      <c r="DX20" s="220"/>
      <c r="DY20" s="218"/>
      <c r="DZ20" s="398"/>
      <c r="EA20" s="252"/>
      <c r="EB20" s="220"/>
      <c r="EC20" s="218"/>
      <c r="ED20" s="252"/>
      <c r="EE20" s="220"/>
    </row>
    <row r="21" spans="1:135" x14ac:dyDescent="0.3">
      <c r="A21" s="10">
        <v>205</v>
      </c>
      <c r="B21" s="11" t="s">
        <v>163</v>
      </c>
      <c r="C21" s="32">
        <v>1252</v>
      </c>
      <c r="D21" s="41">
        <v>476</v>
      </c>
      <c r="E21" s="63">
        <f t="shared" si="0"/>
        <v>0.38019169329073482</v>
      </c>
      <c r="F21" s="86">
        <v>136</v>
      </c>
      <c r="G21" s="86">
        <v>203</v>
      </c>
      <c r="H21" s="86">
        <v>132</v>
      </c>
      <c r="I21" s="86">
        <v>200</v>
      </c>
      <c r="J21" s="86">
        <v>234</v>
      </c>
      <c r="K21" s="87">
        <v>285</v>
      </c>
      <c r="L21" s="218"/>
      <c r="M21" s="252"/>
      <c r="N21" s="220"/>
      <c r="O21" s="218"/>
      <c r="P21" s="218"/>
      <c r="Q21" s="218"/>
      <c r="R21" s="218"/>
      <c r="S21" s="218"/>
      <c r="T21" s="218"/>
      <c r="U21" s="218"/>
      <c r="V21" s="218"/>
      <c r="W21" s="226"/>
      <c r="X21" s="219"/>
      <c r="Y21" s="219"/>
      <c r="Z21" s="222"/>
      <c r="AA21" s="218"/>
      <c r="AB21" s="218"/>
      <c r="AC21" s="218"/>
      <c r="AD21" s="218"/>
      <c r="AE21" s="218"/>
      <c r="AF21" s="226"/>
      <c r="AG21" s="398"/>
      <c r="AH21" s="221"/>
      <c r="AI21" s="222"/>
      <c r="AJ21" s="252"/>
      <c r="AK21" s="220"/>
      <c r="AL21" s="218"/>
      <c r="AM21" s="226"/>
      <c r="AN21" s="226"/>
      <c r="AO21" s="226"/>
      <c r="AP21" s="252"/>
      <c r="AQ21" s="219"/>
      <c r="AR21" s="222"/>
      <c r="AS21" s="218"/>
      <c r="AT21" s="218"/>
      <c r="AU21" s="218"/>
      <c r="AV21" s="218"/>
      <c r="AW21" s="218"/>
      <c r="AX21" s="218"/>
      <c r="AY21" s="220"/>
      <c r="AZ21" s="218"/>
      <c r="BA21" s="252"/>
      <c r="BB21" s="220"/>
      <c r="BC21" s="218"/>
      <c r="BD21" s="252"/>
      <c r="BE21" s="220"/>
      <c r="BF21" s="218"/>
      <c r="BG21" s="218"/>
      <c r="BH21" s="226"/>
      <c r="BI21" s="220"/>
      <c r="BJ21" s="218"/>
      <c r="BK21" s="252"/>
      <c r="BL21" s="220"/>
      <c r="BM21" s="218"/>
      <c r="BN21" s="218"/>
      <c r="BO21" s="226"/>
      <c r="BP21" s="398"/>
      <c r="BQ21" s="221"/>
      <c r="BR21" s="218"/>
      <c r="BS21" s="252"/>
      <c r="BT21" s="220"/>
      <c r="BU21" s="218"/>
      <c r="BV21" s="226"/>
      <c r="BW21" s="226"/>
      <c r="BX21" s="252"/>
      <c r="BY21" s="226"/>
      <c r="BZ21" s="252"/>
      <c r="CA21" s="220"/>
      <c r="CB21" s="218"/>
      <c r="CC21" s="218"/>
      <c r="CD21" s="218"/>
      <c r="CE21" s="218"/>
      <c r="CF21" s="218"/>
      <c r="CG21" s="398"/>
      <c r="CH21" s="218"/>
      <c r="CI21" s="221"/>
      <c r="CJ21" s="218"/>
      <c r="CK21" s="252"/>
      <c r="CL21" s="226"/>
      <c r="CM21" s="252"/>
      <c r="CN21" s="226"/>
      <c r="CO21" s="252"/>
      <c r="CP21" s="220"/>
      <c r="CQ21" s="218"/>
      <c r="CR21" s="226"/>
      <c r="CS21" s="252"/>
      <c r="CT21" s="220"/>
      <c r="CU21" s="218"/>
      <c r="CV21" s="252"/>
      <c r="CW21" s="226"/>
      <c r="CX21" s="252"/>
      <c r="CY21" s="226"/>
      <c r="CZ21" s="220"/>
      <c r="DA21" s="218"/>
      <c r="DB21" s="252"/>
      <c r="DC21" s="226"/>
      <c r="DD21" s="252"/>
      <c r="DE21" s="226"/>
      <c r="DF21" s="252"/>
      <c r="DG21" s="223"/>
      <c r="DH21" s="252"/>
      <c r="DI21" s="226"/>
      <c r="DJ21" s="221"/>
      <c r="DK21" s="218"/>
      <c r="DL21" s="226"/>
      <c r="DM21" s="252"/>
      <c r="DN21" s="220"/>
      <c r="DO21" s="218"/>
      <c r="DP21" s="252"/>
      <c r="DQ21" s="226"/>
      <c r="DR21" s="226"/>
      <c r="DS21" s="220"/>
      <c r="DT21" s="218"/>
      <c r="DU21" s="226"/>
      <c r="DV21" s="218"/>
      <c r="DW21" s="252"/>
      <c r="DX21" s="220"/>
      <c r="DY21" s="218"/>
      <c r="DZ21" s="398"/>
      <c r="EA21" s="252"/>
      <c r="EB21" s="220"/>
      <c r="EC21" s="218"/>
      <c r="ED21" s="252"/>
      <c r="EE21" s="220"/>
    </row>
    <row r="22" spans="1:135" x14ac:dyDescent="0.3">
      <c r="A22" s="10">
        <v>206</v>
      </c>
      <c r="B22" s="11" t="s">
        <v>164</v>
      </c>
      <c r="C22" s="32">
        <v>1318</v>
      </c>
      <c r="D22" s="41">
        <v>363</v>
      </c>
      <c r="E22" s="63">
        <f t="shared" si="0"/>
        <v>0.27541729893778455</v>
      </c>
      <c r="F22" s="86">
        <v>108</v>
      </c>
      <c r="G22" s="86">
        <v>206</v>
      </c>
      <c r="H22" s="86">
        <v>56</v>
      </c>
      <c r="I22" s="86">
        <v>243</v>
      </c>
      <c r="J22" s="86">
        <v>201</v>
      </c>
      <c r="K22" s="87">
        <v>251</v>
      </c>
      <c r="L22" s="218"/>
      <c r="M22" s="252"/>
      <c r="N22" s="220"/>
      <c r="O22" s="218"/>
      <c r="P22" s="218"/>
      <c r="Q22" s="218"/>
      <c r="R22" s="218"/>
      <c r="S22" s="218"/>
      <c r="T22" s="218"/>
      <c r="U22" s="218"/>
      <c r="V22" s="218"/>
      <c r="W22" s="226"/>
      <c r="X22" s="219"/>
      <c r="Y22" s="219"/>
      <c r="Z22" s="222"/>
      <c r="AA22" s="218"/>
      <c r="AB22" s="218"/>
      <c r="AC22" s="218"/>
      <c r="AD22" s="218"/>
      <c r="AE22" s="218"/>
      <c r="AF22" s="226"/>
      <c r="AG22" s="398"/>
      <c r="AH22" s="221"/>
      <c r="AI22" s="222"/>
      <c r="AJ22" s="252"/>
      <c r="AK22" s="220"/>
      <c r="AL22" s="218"/>
      <c r="AM22" s="226"/>
      <c r="AN22" s="226"/>
      <c r="AO22" s="226"/>
      <c r="AP22" s="252"/>
      <c r="AQ22" s="219"/>
      <c r="AR22" s="222"/>
      <c r="AS22" s="218"/>
      <c r="AT22" s="218"/>
      <c r="AU22" s="218"/>
      <c r="AV22" s="218"/>
      <c r="AW22" s="218"/>
      <c r="AX22" s="218"/>
      <c r="AY22" s="220"/>
      <c r="AZ22" s="218"/>
      <c r="BA22" s="252"/>
      <c r="BB22" s="220"/>
      <c r="BC22" s="218"/>
      <c r="BD22" s="252"/>
      <c r="BE22" s="220"/>
      <c r="BF22" s="218"/>
      <c r="BG22" s="218"/>
      <c r="BH22" s="226"/>
      <c r="BI22" s="220"/>
      <c r="BJ22" s="218"/>
      <c r="BK22" s="252"/>
      <c r="BL22" s="220"/>
      <c r="BM22" s="218"/>
      <c r="BN22" s="218"/>
      <c r="BO22" s="226"/>
      <c r="BP22" s="398"/>
      <c r="BQ22" s="221"/>
      <c r="BR22" s="218"/>
      <c r="BS22" s="252"/>
      <c r="BT22" s="220"/>
      <c r="BU22" s="218"/>
      <c r="BV22" s="226"/>
      <c r="BW22" s="226"/>
      <c r="BX22" s="252"/>
      <c r="BY22" s="226"/>
      <c r="BZ22" s="252"/>
      <c r="CA22" s="220"/>
      <c r="CB22" s="218"/>
      <c r="CC22" s="218"/>
      <c r="CD22" s="218"/>
      <c r="CE22" s="218"/>
      <c r="CF22" s="218"/>
      <c r="CG22" s="398"/>
      <c r="CH22" s="218"/>
      <c r="CI22" s="221"/>
      <c r="CJ22" s="218"/>
      <c r="CK22" s="252"/>
      <c r="CL22" s="226"/>
      <c r="CM22" s="252"/>
      <c r="CN22" s="226"/>
      <c r="CO22" s="252"/>
      <c r="CP22" s="220"/>
      <c r="CQ22" s="218"/>
      <c r="CR22" s="226"/>
      <c r="CS22" s="252"/>
      <c r="CT22" s="220"/>
      <c r="CU22" s="218"/>
      <c r="CV22" s="252"/>
      <c r="CW22" s="226"/>
      <c r="CX22" s="252"/>
      <c r="CY22" s="226"/>
      <c r="CZ22" s="220"/>
      <c r="DA22" s="218"/>
      <c r="DB22" s="252"/>
      <c r="DC22" s="226"/>
      <c r="DD22" s="252"/>
      <c r="DE22" s="226"/>
      <c r="DF22" s="252"/>
      <c r="DG22" s="223"/>
      <c r="DH22" s="252"/>
      <c r="DI22" s="226"/>
      <c r="DJ22" s="221"/>
      <c r="DK22" s="218"/>
      <c r="DL22" s="226"/>
      <c r="DM22" s="252"/>
      <c r="DN22" s="220"/>
      <c r="DO22" s="218"/>
      <c r="DP22" s="252"/>
      <c r="DQ22" s="226"/>
      <c r="DR22" s="226"/>
      <c r="DS22" s="220"/>
      <c r="DT22" s="218"/>
      <c r="DU22" s="226"/>
      <c r="DV22" s="218"/>
      <c r="DW22" s="252"/>
      <c r="DX22" s="220"/>
      <c r="DY22" s="218"/>
      <c r="DZ22" s="398"/>
      <c r="EA22" s="252"/>
      <c r="EB22" s="220"/>
      <c r="EC22" s="218"/>
      <c r="ED22" s="252"/>
      <c r="EE22" s="220"/>
    </row>
    <row r="23" spans="1:135" x14ac:dyDescent="0.3">
      <c r="A23" s="10">
        <v>207</v>
      </c>
      <c r="B23" s="11" t="s">
        <v>165</v>
      </c>
      <c r="C23" s="32">
        <v>1326</v>
      </c>
      <c r="D23" s="41">
        <v>481</v>
      </c>
      <c r="E23" s="63">
        <f t="shared" si="0"/>
        <v>0.36274509803921567</v>
      </c>
      <c r="F23" s="86">
        <v>109</v>
      </c>
      <c r="G23" s="86">
        <v>186</v>
      </c>
      <c r="H23" s="86">
        <v>99</v>
      </c>
      <c r="I23" s="86">
        <v>177</v>
      </c>
      <c r="J23" s="86">
        <v>212</v>
      </c>
      <c r="K23" s="87">
        <v>239</v>
      </c>
      <c r="L23" s="218"/>
      <c r="M23" s="252"/>
      <c r="N23" s="220"/>
      <c r="O23" s="218"/>
      <c r="P23" s="218"/>
      <c r="Q23" s="218"/>
      <c r="R23" s="218"/>
      <c r="S23" s="218"/>
      <c r="T23" s="218"/>
      <c r="U23" s="218"/>
      <c r="V23" s="218"/>
      <c r="W23" s="226"/>
      <c r="X23" s="219"/>
      <c r="Y23" s="219"/>
      <c r="Z23" s="222"/>
      <c r="AA23" s="218"/>
      <c r="AB23" s="218"/>
      <c r="AC23" s="218"/>
      <c r="AD23" s="218"/>
      <c r="AE23" s="218"/>
      <c r="AF23" s="226"/>
      <c r="AG23" s="398"/>
      <c r="AH23" s="221"/>
      <c r="AI23" s="222"/>
      <c r="AJ23" s="252"/>
      <c r="AK23" s="220"/>
      <c r="AL23" s="218"/>
      <c r="AM23" s="226"/>
      <c r="AN23" s="226"/>
      <c r="AO23" s="226"/>
      <c r="AP23" s="252"/>
      <c r="AQ23" s="219"/>
      <c r="AR23" s="222"/>
      <c r="AS23" s="218"/>
      <c r="AT23" s="218"/>
      <c r="AU23" s="218"/>
      <c r="AV23" s="218"/>
      <c r="AW23" s="218"/>
      <c r="AX23" s="218"/>
      <c r="AY23" s="220"/>
      <c r="AZ23" s="218"/>
      <c r="BA23" s="252"/>
      <c r="BB23" s="220"/>
      <c r="BC23" s="218"/>
      <c r="BD23" s="252"/>
      <c r="BE23" s="220"/>
      <c r="BF23" s="218"/>
      <c r="BG23" s="218"/>
      <c r="BH23" s="226"/>
      <c r="BI23" s="220"/>
      <c r="BJ23" s="218"/>
      <c r="BK23" s="252"/>
      <c r="BL23" s="220"/>
      <c r="BM23" s="218"/>
      <c r="BN23" s="218"/>
      <c r="BO23" s="226"/>
      <c r="BP23" s="398"/>
      <c r="BQ23" s="221"/>
      <c r="BR23" s="218"/>
      <c r="BS23" s="252"/>
      <c r="BT23" s="220"/>
      <c r="BU23" s="218"/>
      <c r="BV23" s="226"/>
      <c r="BW23" s="226"/>
      <c r="BX23" s="252"/>
      <c r="BY23" s="226"/>
      <c r="BZ23" s="252"/>
      <c r="CA23" s="220"/>
      <c r="CB23" s="218"/>
      <c r="CC23" s="218"/>
      <c r="CD23" s="218"/>
      <c r="CE23" s="218"/>
      <c r="CF23" s="218"/>
      <c r="CG23" s="398"/>
      <c r="CH23" s="218"/>
      <c r="CI23" s="221"/>
      <c r="CJ23" s="218"/>
      <c r="CK23" s="252"/>
      <c r="CL23" s="226"/>
      <c r="CM23" s="252"/>
      <c r="CN23" s="226"/>
      <c r="CO23" s="252"/>
      <c r="CP23" s="220"/>
      <c r="CQ23" s="218"/>
      <c r="CR23" s="226"/>
      <c r="CS23" s="252"/>
      <c r="CT23" s="220"/>
      <c r="CU23" s="218"/>
      <c r="CV23" s="252"/>
      <c r="CW23" s="226"/>
      <c r="CX23" s="252"/>
      <c r="CY23" s="226"/>
      <c r="CZ23" s="220"/>
      <c r="DA23" s="218"/>
      <c r="DB23" s="252"/>
      <c r="DC23" s="226"/>
      <c r="DD23" s="252"/>
      <c r="DE23" s="226"/>
      <c r="DF23" s="252"/>
      <c r="DG23" s="223"/>
      <c r="DH23" s="252"/>
      <c r="DI23" s="226"/>
      <c r="DJ23" s="221"/>
      <c r="DK23" s="218"/>
      <c r="DL23" s="226"/>
      <c r="DM23" s="252"/>
      <c r="DN23" s="220"/>
      <c r="DO23" s="218"/>
      <c r="DP23" s="252"/>
      <c r="DQ23" s="226"/>
      <c r="DR23" s="226"/>
      <c r="DS23" s="220"/>
      <c r="DT23" s="218"/>
      <c r="DU23" s="226"/>
      <c r="DV23" s="218"/>
      <c r="DW23" s="252"/>
      <c r="DX23" s="220"/>
      <c r="DY23" s="218"/>
      <c r="DZ23" s="398"/>
      <c r="EA23" s="252"/>
      <c r="EB23" s="220"/>
      <c r="EC23" s="218"/>
      <c r="ED23" s="252"/>
      <c r="EE23" s="220"/>
    </row>
    <row r="24" spans="1:135" x14ac:dyDescent="0.3">
      <c r="A24" s="10">
        <v>208</v>
      </c>
      <c r="B24" s="11" t="s">
        <v>166</v>
      </c>
      <c r="C24" s="32">
        <v>947</v>
      </c>
      <c r="D24" s="41">
        <v>189</v>
      </c>
      <c r="E24" s="63">
        <f t="shared" si="0"/>
        <v>0.19957761351636746</v>
      </c>
      <c r="F24" s="86">
        <v>58</v>
      </c>
      <c r="G24" s="86">
        <v>94</v>
      </c>
      <c r="H24" s="86">
        <v>44</v>
      </c>
      <c r="I24" s="86">
        <v>104</v>
      </c>
      <c r="J24" s="86">
        <v>99</v>
      </c>
      <c r="K24" s="87">
        <v>116</v>
      </c>
      <c r="L24" s="218"/>
      <c r="M24" s="252"/>
      <c r="N24" s="220"/>
      <c r="O24" s="218"/>
      <c r="P24" s="218"/>
      <c r="Q24" s="218"/>
      <c r="R24" s="218"/>
      <c r="S24" s="218"/>
      <c r="T24" s="218"/>
      <c r="U24" s="218"/>
      <c r="V24" s="218"/>
      <c r="W24" s="226"/>
      <c r="X24" s="219"/>
      <c r="Y24" s="219"/>
      <c r="Z24" s="222"/>
      <c r="AA24" s="218"/>
      <c r="AB24" s="218"/>
      <c r="AC24" s="218"/>
      <c r="AD24" s="218"/>
      <c r="AE24" s="218"/>
      <c r="AF24" s="226"/>
      <c r="AG24" s="398"/>
      <c r="AH24" s="221"/>
      <c r="AI24" s="222"/>
      <c r="AJ24" s="252"/>
      <c r="AK24" s="220"/>
      <c r="AL24" s="218"/>
      <c r="AM24" s="226"/>
      <c r="AN24" s="226"/>
      <c r="AO24" s="226"/>
      <c r="AP24" s="252"/>
      <c r="AQ24" s="219"/>
      <c r="AR24" s="222"/>
      <c r="AS24" s="218"/>
      <c r="AT24" s="218"/>
      <c r="AU24" s="218"/>
      <c r="AV24" s="218"/>
      <c r="AW24" s="218"/>
      <c r="AX24" s="218"/>
      <c r="AY24" s="220"/>
      <c r="AZ24" s="218"/>
      <c r="BA24" s="252"/>
      <c r="BB24" s="220"/>
      <c r="BC24" s="218"/>
      <c r="BD24" s="252"/>
      <c r="BE24" s="220"/>
      <c r="BF24" s="218"/>
      <c r="BG24" s="218"/>
      <c r="BH24" s="226"/>
      <c r="BI24" s="220"/>
      <c r="BJ24" s="218"/>
      <c r="BK24" s="252"/>
      <c r="BL24" s="220"/>
      <c r="BM24" s="218"/>
      <c r="BN24" s="218"/>
      <c r="BO24" s="226"/>
      <c r="BP24" s="398"/>
      <c r="BQ24" s="221"/>
      <c r="BR24" s="218"/>
      <c r="BS24" s="252"/>
      <c r="BT24" s="220"/>
      <c r="BU24" s="218"/>
      <c r="BV24" s="226"/>
      <c r="BW24" s="226"/>
      <c r="BX24" s="252"/>
      <c r="BY24" s="226"/>
      <c r="BZ24" s="252"/>
      <c r="CA24" s="220"/>
      <c r="CB24" s="218"/>
      <c r="CC24" s="218"/>
      <c r="CD24" s="218"/>
      <c r="CE24" s="218"/>
      <c r="CF24" s="218"/>
      <c r="CG24" s="398"/>
      <c r="CH24" s="218"/>
      <c r="CI24" s="221"/>
      <c r="CJ24" s="218"/>
      <c r="CK24" s="252"/>
      <c r="CL24" s="226"/>
      <c r="CM24" s="252"/>
      <c r="CN24" s="226"/>
      <c r="CO24" s="252"/>
      <c r="CP24" s="220"/>
      <c r="CQ24" s="218"/>
      <c r="CR24" s="226"/>
      <c r="CS24" s="252"/>
      <c r="CT24" s="220"/>
      <c r="CU24" s="218"/>
      <c r="CV24" s="252"/>
      <c r="CW24" s="226"/>
      <c r="CX24" s="252"/>
      <c r="CY24" s="226"/>
      <c r="CZ24" s="220"/>
      <c r="DA24" s="218"/>
      <c r="DB24" s="252"/>
      <c r="DC24" s="226"/>
      <c r="DD24" s="252"/>
      <c r="DE24" s="226"/>
      <c r="DF24" s="252"/>
      <c r="DG24" s="223"/>
      <c r="DH24" s="252"/>
      <c r="DI24" s="226"/>
      <c r="DJ24" s="221"/>
      <c r="DK24" s="218"/>
      <c r="DL24" s="226"/>
      <c r="DM24" s="252"/>
      <c r="DN24" s="220"/>
      <c r="DO24" s="218"/>
      <c r="DP24" s="252"/>
      <c r="DQ24" s="226"/>
      <c r="DR24" s="226"/>
      <c r="DS24" s="220"/>
      <c r="DT24" s="218"/>
      <c r="DU24" s="226"/>
      <c r="DV24" s="218"/>
      <c r="DW24" s="252"/>
      <c r="DX24" s="220"/>
      <c r="DY24" s="218"/>
      <c r="DZ24" s="398"/>
      <c r="EA24" s="252"/>
      <c r="EB24" s="220"/>
      <c r="EC24" s="218"/>
      <c r="ED24" s="252"/>
      <c r="EE24" s="220"/>
    </row>
    <row r="25" spans="1:135" x14ac:dyDescent="0.3">
      <c r="A25" s="10">
        <v>209</v>
      </c>
      <c r="B25" s="11" t="s">
        <v>167</v>
      </c>
      <c r="C25" s="32">
        <v>1144</v>
      </c>
      <c r="D25" s="41">
        <v>361</v>
      </c>
      <c r="E25" s="63">
        <f t="shared" si="0"/>
        <v>0.31555944055944057</v>
      </c>
      <c r="F25" s="86">
        <v>97</v>
      </c>
      <c r="G25" s="86">
        <v>200</v>
      </c>
      <c r="H25" s="86">
        <v>71</v>
      </c>
      <c r="I25" s="86">
        <v>195</v>
      </c>
      <c r="J25" s="86">
        <v>182</v>
      </c>
      <c r="K25" s="87">
        <v>226</v>
      </c>
      <c r="L25" s="218"/>
      <c r="M25" s="252"/>
      <c r="N25" s="220"/>
      <c r="O25" s="218"/>
      <c r="P25" s="218"/>
      <c r="Q25" s="218"/>
      <c r="R25" s="218"/>
      <c r="S25" s="218"/>
      <c r="T25" s="218"/>
      <c r="U25" s="218"/>
      <c r="V25" s="218"/>
      <c r="W25" s="226"/>
      <c r="X25" s="219"/>
      <c r="Y25" s="219"/>
      <c r="Z25" s="222"/>
      <c r="AA25" s="218"/>
      <c r="AB25" s="218"/>
      <c r="AC25" s="218"/>
      <c r="AD25" s="218"/>
      <c r="AE25" s="218"/>
      <c r="AF25" s="226"/>
      <c r="AG25" s="398"/>
      <c r="AH25" s="221"/>
      <c r="AI25" s="222"/>
      <c r="AJ25" s="252"/>
      <c r="AK25" s="220"/>
      <c r="AL25" s="218"/>
      <c r="AM25" s="226"/>
      <c r="AN25" s="226"/>
      <c r="AO25" s="226"/>
      <c r="AP25" s="252"/>
      <c r="AQ25" s="219"/>
      <c r="AR25" s="222"/>
      <c r="AS25" s="218"/>
      <c r="AT25" s="218"/>
      <c r="AU25" s="218"/>
      <c r="AV25" s="218"/>
      <c r="AW25" s="218"/>
      <c r="AX25" s="218"/>
      <c r="AY25" s="220"/>
      <c r="AZ25" s="218"/>
      <c r="BA25" s="252"/>
      <c r="BB25" s="220"/>
      <c r="BC25" s="218"/>
      <c r="BD25" s="252"/>
      <c r="BE25" s="220"/>
      <c r="BF25" s="218"/>
      <c r="BG25" s="218"/>
      <c r="BH25" s="226"/>
      <c r="BI25" s="220"/>
      <c r="BJ25" s="218"/>
      <c r="BK25" s="252"/>
      <c r="BL25" s="220"/>
      <c r="BM25" s="218"/>
      <c r="BN25" s="218"/>
      <c r="BO25" s="226"/>
      <c r="BP25" s="398"/>
      <c r="BQ25" s="221"/>
      <c r="BR25" s="218"/>
      <c r="BS25" s="252"/>
      <c r="BT25" s="220"/>
      <c r="BU25" s="218"/>
      <c r="BV25" s="226"/>
      <c r="BW25" s="226"/>
      <c r="BX25" s="252"/>
      <c r="BY25" s="226"/>
      <c r="BZ25" s="252"/>
      <c r="CA25" s="220"/>
      <c r="CB25" s="218"/>
      <c r="CC25" s="218"/>
      <c r="CD25" s="218"/>
      <c r="CE25" s="218"/>
      <c r="CF25" s="218"/>
      <c r="CG25" s="398"/>
      <c r="CH25" s="218"/>
      <c r="CI25" s="221"/>
      <c r="CJ25" s="218"/>
      <c r="CK25" s="252"/>
      <c r="CL25" s="226"/>
      <c r="CM25" s="252"/>
      <c r="CN25" s="226"/>
      <c r="CO25" s="252"/>
      <c r="CP25" s="220"/>
      <c r="CQ25" s="218"/>
      <c r="CR25" s="226"/>
      <c r="CS25" s="252"/>
      <c r="CT25" s="220"/>
      <c r="CU25" s="218"/>
      <c r="CV25" s="252"/>
      <c r="CW25" s="226"/>
      <c r="CX25" s="252"/>
      <c r="CY25" s="226"/>
      <c r="CZ25" s="220"/>
      <c r="DA25" s="218"/>
      <c r="DB25" s="252"/>
      <c r="DC25" s="226"/>
      <c r="DD25" s="252"/>
      <c r="DE25" s="226"/>
      <c r="DF25" s="252"/>
      <c r="DG25" s="223"/>
      <c r="DH25" s="252"/>
      <c r="DI25" s="226"/>
      <c r="DJ25" s="221"/>
      <c r="DK25" s="218"/>
      <c r="DL25" s="226"/>
      <c r="DM25" s="252"/>
      <c r="DN25" s="220"/>
      <c r="DO25" s="218"/>
      <c r="DP25" s="252"/>
      <c r="DQ25" s="226"/>
      <c r="DR25" s="226"/>
      <c r="DS25" s="220"/>
      <c r="DT25" s="218"/>
      <c r="DU25" s="226"/>
      <c r="DV25" s="218"/>
      <c r="DW25" s="252"/>
      <c r="DX25" s="220"/>
      <c r="DY25" s="218"/>
      <c r="DZ25" s="398"/>
      <c r="EA25" s="252"/>
      <c r="EB25" s="220"/>
      <c r="EC25" s="218"/>
      <c r="ED25" s="252"/>
      <c r="EE25" s="220"/>
    </row>
    <row r="26" spans="1:135" x14ac:dyDescent="0.3">
      <c r="A26" s="10">
        <v>210</v>
      </c>
      <c r="B26" s="11" t="s">
        <v>168</v>
      </c>
      <c r="C26" s="32">
        <v>1386</v>
      </c>
      <c r="D26" s="41">
        <v>343</v>
      </c>
      <c r="E26" s="63">
        <f t="shared" si="0"/>
        <v>0.24747474747474749</v>
      </c>
      <c r="F26" s="86">
        <v>102</v>
      </c>
      <c r="G26" s="86">
        <v>189</v>
      </c>
      <c r="H26" s="86">
        <v>70</v>
      </c>
      <c r="I26" s="86">
        <v>185</v>
      </c>
      <c r="J26" s="86">
        <v>200</v>
      </c>
      <c r="K26" s="87">
        <v>213</v>
      </c>
      <c r="L26" s="218"/>
      <c r="M26" s="252"/>
      <c r="N26" s="220"/>
      <c r="O26" s="218"/>
      <c r="P26" s="218"/>
      <c r="Q26" s="218"/>
      <c r="R26" s="218"/>
      <c r="S26" s="218"/>
      <c r="T26" s="218"/>
      <c r="U26" s="218"/>
      <c r="V26" s="218"/>
      <c r="W26" s="226"/>
      <c r="X26" s="219"/>
      <c r="Y26" s="219"/>
      <c r="Z26" s="222"/>
      <c r="AA26" s="218"/>
      <c r="AB26" s="218"/>
      <c r="AC26" s="218"/>
      <c r="AD26" s="218"/>
      <c r="AE26" s="218"/>
      <c r="AF26" s="226"/>
      <c r="AG26" s="398"/>
      <c r="AH26" s="221"/>
      <c r="AI26" s="222"/>
      <c r="AJ26" s="252"/>
      <c r="AK26" s="220"/>
      <c r="AL26" s="218"/>
      <c r="AM26" s="226"/>
      <c r="AN26" s="226"/>
      <c r="AO26" s="226"/>
      <c r="AP26" s="252"/>
      <c r="AQ26" s="219"/>
      <c r="AR26" s="222"/>
      <c r="AS26" s="218"/>
      <c r="AT26" s="218"/>
      <c r="AU26" s="218"/>
      <c r="AV26" s="218"/>
      <c r="AW26" s="218"/>
      <c r="AX26" s="218"/>
      <c r="AY26" s="220"/>
      <c r="AZ26" s="218"/>
      <c r="BA26" s="252"/>
      <c r="BB26" s="220"/>
      <c r="BC26" s="218"/>
      <c r="BD26" s="252"/>
      <c r="BE26" s="220"/>
      <c r="BF26" s="218"/>
      <c r="BG26" s="218"/>
      <c r="BH26" s="226"/>
      <c r="BI26" s="220"/>
      <c r="BJ26" s="218"/>
      <c r="BK26" s="252"/>
      <c r="BL26" s="220"/>
      <c r="BM26" s="218"/>
      <c r="BN26" s="218"/>
      <c r="BO26" s="226"/>
      <c r="BP26" s="398"/>
      <c r="BQ26" s="221"/>
      <c r="BR26" s="218"/>
      <c r="BS26" s="252"/>
      <c r="BT26" s="220"/>
      <c r="BU26" s="218"/>
      <c r="BV26" s="226"/>
      <c r="BW26" s="226"/>
      <c r="BX26" s="252"/>
      <c r="BY26" s="226"/>
      <c r="BZ26" s="252"/>
      <c r="CA26" s="220"/>
      <c r="CB26" s="218"/>
      <c r="CC26" s="218"/>
      <c r="CD26" s="218"/>
      <c r="CE26" s="218"/>
      <c r="CF26" s="218"/>
      <c r="CG26" s="398"/>
      <c r="CH26" s="218"/>
      <c r="CI26" s="221"/>
      <c r="CJ26" s="218"/>
      <c r="CK26" s="252"/>
      <c r="CL26" s="226"/>
      <c r="CM26" s="252"/>
      <c r="CN26" s="226"/>
      <c r="CO26" s="252"/>
      <c r="CP26" s="220"/>
      <c r="CQ26" s="218"/>
      <c r="CR26" s="226"/>
      <c r="CS26" s="252"/>
      <c r="CT26" s="220"/>
      <c r="CU26" s="218"/>
      <c r="CV26" s="252"/>
      <c r="CW26" s="226"/>
      <c r="CX26" s="252"/>
      <c r="CY26" s="226"/>
      <c r="CZ26" s="220"/>
      <c r="DA26" s="218"/>
      <c r="DB26" s="252"/>
      <c r="DC26" s="226"/>
      <c r="DD26" s="252"/>
      <c r="DE26" s="226"/>
      <c r="DF26" s="252"/>
      <c r="DG26" s="223"/>
      <c r="DH26" s="252"/>
      <c r="DI26" s="226"/>
      <c r="DJ26" s="221"/>
      <c r="DK26" s="218"/>
      <c r="DL26" s="226"/>
      <c r="DM26" s="252"/>
      <c r="DN26" s="220"/>
      <c r="DO26" s="218"/>
      <c r="DP26" s="252"/>
      <c r="DQ26" s="226"/>
      <c r="DR26" s="226"/>
      <c r="DS26" s="220"/>
      <c r="DT26" s="218"/>
      <c r="DU26" s="226"/>
      <c r="DV26" s="218"/>
      <c r="DW26" s="252"/>
      <c r="DX26" s="220"/>
      <c r="DY26" s="218"/>
      <c r="DZ26" s="398"/>
      <c r="EA26" s="252"/>
      <c r="EB26" s="220"/>
      <c r="EC26" s="218"/>
      <c r="ED26" s="252"/>
      <c r="EE26" s="220"/>
    </row>
    <row r="27" spans="1:135" x14ac:dyDescent="0.3">
      <c r="A27" s="10">
        <v>211</v>
      </c>
      <c r="B27" s="11" t="s">
        <v>169</v>
      </c>
      <c r="C27" s="32">
        <v>1458</v>
      </c>
      <c r="D27" s="41">
        <v>386</v>
      </c>
      <c r="E27" s="63">
        <f t="shared" si="0"/>
        <v>0.26474622770919065</v>
      </c>
      <c r="F27" s="86">
        <v>118</v>
      </c>
      <c r="G27" s="86">
        <v>193</v>
      </c>
      <c r="H27" s="86">
        <v>69</v>
      </c>
      <c r="I27" s="86">
        <v>207</v>
      </c>
      <c r="J27" s="86">
        <v>224</v>
      </c>
      <c r="K27" s="87">
        <v>249</v>
      </c>
      <c r="L27" s="218"/>
      <c r="M27" s="252"/>
      <c r="N27" s="220"/>
      <c r="O27" s="218"/>
      <c r="P27" s="218"/>
      <c r="Q27" s="218"/>
      <c r="R27" s="218"/>
      <c r="S27" s="218"/>
      <c r="T27" s="218"/>
      <c r="U27" s="218"/>
      <c r="V27" s="218"/>
      <c r="W27" s="226"/>
      <c r="X27" s="219"/>
      <c r="Y27" s="219"/>
      <c r="Z27" s="222"/>
      <c r="AA27" s="218"/>
      <c r="AB27" s="218"/>
      <c r="AC27" s="218"/>
      <c r="AD27" s="218"/>
      <c r="AE27" s="218"/>
      <c r="AF27" s="226"/>
      <c r="AG27" s="398"/>
      <c r="AH27" s="221"/>
      <c r="AI27" s="222"/>
      <c r="AJ27" s="252"/>
      <c r="AK27" s="220"/>
      <c r="AL27" s="218"/>
      <c r="AM27" s="226"/>
      <c r="AN27" s="226"/>
      <c r="AO27" s="226"/>
      <c r="AP27" s="252"/>
      <c r="AQ27" s="219"/>
      <c r="AR27" s="222"/>
      <c r="AS27" s="218"/>
      <c r="AT27" s="218"/>
      <c r="AU27" s="218"/>
      <c r="AV27" s="218"/>
      <c r="AW27" s="218"/>
      <c r="AX27" s="218"/>
      <c r="AY27" s="220"/>
      <c r="AZ27" s="218"/>
      <c r="BA27" s="252"/>
      <c r="BB27" s="220"/>
      <c r="BC27" s="218"/>
      <c r="BD27" s="252"/>
      <c r="BE27" s="220"/>
      <c r="BF27" s="218"/>
      <c r="BG27" s="218"/>
      <c r="BH27" s="226"/>
      <c r="BI27" s="220"/>
      <c r="BJ27" s="218"/>
      <c r="BK27" s="252"/>
      <c r="BL27" s="220"/>
      <c r="BM27" s="218"/>
      <c r="BN27" s="218"/>
      <c r="BO27" s="226"/>
      <c r="BP27" s="398"/>
      <c r="BQ27" s="221"/>
      <c r="BR27" s="218"/>
      <c r="BS27" s="252"/>
      <c r="BT27" s="220"/>
      <c r="BU27" s="218"/>
      <c r="BV27" s="226"/>
      <c r="BW27" s="226"/>
      <c r="BX27" s="252"/>
      <c r="BY27" s="226"/>
      <c r="BZ27" s="252"/>
      <c r="CA27" s="220"/>
      <c r="CB27" s="218"/>
      <c r="CC27" s="218"/>
      <c r="CD27" s="218"/>
      <c r="CE27" s="218"/>
      <c r="CF27" s="218"/>
      <c r="CG27" s="398"/>
      <c r="CH27" s="218"/>
      <c r="CI27" s="221"/>
      <c r="CJ27" s="218"/>
      <c r="CK27" s="252"/>
      <c r="CL27" s="226"/>
      <c r="CM27" s="252"/>
      <c r="CN27" s="226"/>
      <c r="CO27" s="252"/>
      <c r="CP27" s="220"/>
      <c r="CQ27" s="218"/>
      <c r="CR27" s="226"/>
      <c r="CS27" s="252"/>
      <c r="CT27" s="220"/>
      <c r="CU27" s="218"/>
      <c r="CV27" s="252"/>
      <c r="CW27" s="226"/>
      <c r="CX27" s="252"/>
      <c r="CY27" s="226"/>
      <c r="CZ27" s="220"/>
      <c r="DA27" s="218"/>
      <c r="DB27" s="252"/>
      <c r="DC27" s="226"/>
      <c r="DD27" s="252"/>
      <c r="DE27" s="226"/>
      <c r="DF27" s="252"/>
      <c r="DG27" s="223"/>
      <c r="DH27" s="252"/>
      <c r="DI27" s="226"/>
      <c r="DJ27" s="221"/>
      <c r="DK27" s="218"/>
      <c r="DL27" s="226"/>
      <c r="DM27" s="252"/>
      <c r="DN27" s="220"/>
      <c r="DO27" s="218"/>
      <c r="DP27" s="252"/>
      <c r="DQ27" s="226"/>
      <c r="DR27" s="226"/>
      <c r="DS27" s="220"/>
      <c r="DT27" s="218"/>
      <c r="DU27" s="226"/>
      <c r="DV27" s="218"/>
      <c r="DW27" s="252"/>
      <c r="DX27" s="220"/>
      <c r="DY27" s="218"/>
      <c r="DZ27" s="398"/>
      <c r="EA27" s="252"/>
      <c r="EB27" s="220"/>
      <c r="EC27" s="218"/>
      <c r="ED27" s="252"/>
      <c r="EE27" s="220"/>
    </row>
    <row r="28" spans="1:135" x14ac:dyDescent="0.3">
      <c r="A28" s="10">
        <v>301</v>
      </c>
      <c r="B28" s="11" t="s">
        <v>170</v>
      </c>
      <c r="C28" s="32">
        <v>1375</v>
      </c>
      <c r="D28" s="41">
        <v>327</v>
      </c>
      <c r="E28" s="63">
        <f t="shared" si="0"/>
        <v>0.23781818181818182</v>
      </c>
      <c r="F28" s="86">
        <v>161</v>
      </c>
      <c r="G28" s="86">
        <v>176</v>
      </c>
      <c r="H28" s="86">
        <v>62</v>
      </c>
      <c r="I28" s="86">
        <v>167</v>
      </c>
      <c r="J28" s="86">
        <v>113</v>
      </c>
      <c r="K28" s="87">
        <v>199</v>
      </c>
      <c r="L28" s="218"/>
      <c r="M28" s="252"/>
      <c r="N28" s="220"/>
      <c r="O28" s="218"/>
      <c r="P28" s="218"/>
      <c r="Q28" s="218"/>
      <c r="R28" s="218"/>
      <c r="S28" s="218"/>
      <c r="T28" s="218"/>
      <c r="U28" s="218"/>
      <c r="V28" s="218"/>
      <c r="W28" s="226"/>
      <c r="X28" s="219"/>
      <c r="Y28" s="219"/>
      <c r="Z28" s="222"/>
      <c r="AA28" s="218"/>
      <c r="AB28" s="218"/>
      <c r="AC28" s="218"/>
      <c r="AD28" s="218"/>
      <c r="AE28" s="218"/>
      <c r="AF28" s="226"/>
      <c r="AG28" s="398"/>
      <c r="AH28" s="221"/>
      <c r="AI28" s="222"/>
      <c r="AJ28" s="252"/>
      <c r="AK28" s="220"/>
      <c r="AL28" s="218"/>
      <c r="AM28" s="226"/>
      <c r="AN28" s="226"/>
      <c r="AO28" s="226"/>
      <c r="AP28" s="252"/>
      <c r="AQ28" s="219"/>
      <c r="AR28" s="222"/>
      <c r="AS28" s="218"/>
      <c r="AT28" s="218"/>
      <c r="AU28" s="218"/>
      <c r="AV28" s="218"/>
      <c r="AW28" s="218"/>
      <c r="AX28" s="218"/>
      <c r="AY28" s="220"/>
      <c r="AZ28" s="218"/>
      <c r="BA28" s="252"/>
      <c r="BB28" s="220"/>
      <c r="BC28" s="218"/>
      <c r="BD28" s="252"/>
      <c r="BE28" s="220"/>
      <c r="BF28" s="218"/>
      <c r="BG28" s="218"/>
      <c r="BH28" s="226"/>
      <c r="BI28" s="220"/>
      <c r="BJ28" s="218"/>
      <c r="BK28" s="252"/>
      <c r="BL28" s="220"/>
      <c r="BM28" s="218"/>
      <c r="BN28" s="218"/>
      <c r="BO28" s="226"/>
      <c r="BP28" s="398"/>
      <c r="BQ28" s="221"/>
      <c r="BR28" s="218"/>
      <c r="BS28" s="252"/>
      <c r="BT28" s="220"/>
      <c r="BU28" s="218"/>
      <c r="BV28" s="226"/>
      <c r="BW28" s="226"/>
      <c r="BX28" s="252"/>
      <c r="BY28" s="226"/>
      <c r="BZ28" s="252"/>
      <c r="CA28" s="220"/>
      <c r="CB28" s="218"/>
      <c r="CC28" s="218"/>
      <c r="CD28" s="218"/>
      <c r="CE28" s="218"/>
      <c r="CF28" s="218"/>
      <c r="CG28" s="398"/>
      <c r="CH28" s="218"/>
      <c r="CI28" s="221"/>
      <c r="CJ28" s="218"/>
      <c r="CK28" s="252"/>
      <c r="CL28" s="226"/>
      <c r="CM28" s="252"/>
      <c r="CN28" s="226"/>
      <c r="CO28" s="252"/>
      <c r="CP28" s="220"/>
      <c r="CQ28" s="218"/>
      <c r="CR28" s="226"/>
      <c r="CS28" s="252"/>
      <c r="CT28" s="220"/>
      <c r="CU28" s="218"/>
      <c r="CV28" s="252"/>
      <c r="CW28" s="226"/>
      <c r="CX28" s="252"/>
      <c r="CY28" s="226"/>
      <c r="CZ28" s="220"/>
      <c r="DA28" s="218"/>
      <c r="DB28" s="252"/>
      <c r="DC28" s="226"/>
      <c r="DD28" s="252"/>
      <c r="DE28" s="226"/>
      <c r="DF28" s="252"/>
      <c r="DG28" s="223"/>
      <c r="DH28" s="252"/>
      <c r="DI28" s="226"/>
      <c r="DJ28" s="221"/>
      <c r="DK28" s="218"/>
      <c r="DL28" s="226"/>
      <c r="DM28" s="252"/>
      <c r="DN28" s="220"/>
      <c r="DO28" s="218"/>
      <c r="DP28" s="252"/>
      <c r="DQ28" s="226"/>
      <c r="DR28" s="226"/>
      <c r="DS28" s="220"/>
      <c r="DT28" s="218"/>
      <c r="DU28" s="226"/>
      <c r="DV28" s="218"/>
      <c r="DW28" s="252"/>
      <c r="DX28" s="220"/>
      <c r="DY28" s="218"/>
      <c r="DZ28" s="398"/>
      <c r="EA28" s="252"/>
      <c r="EB28" s="220"/>
      <c r="EC28" s="218"/>
      <c r="ED28" s="252"/>
      <c r="EE28" s="220"/>
    </row>
    <row r="29" spans="1:135" x14ac:dyDescent="0.3">
      <c r="A29" s="10">
        <v>302</v>
      </c>
      <c r="B29" s="11" t="s">
        <v>171</v>
      </c>
      <c r="C29" s="32">
        <v>879</v>
      </c>
      <c r="D29" s="41">
        <v>320</v>
      </c>
      <c r="E29" s="63">
        <f t="shared" si="0"/>
        <v>0.36405005688282138</v>
      </c>
      <c r="F29" s="86">
        <v>78</v>
      </c>
      <c r="G29" s="86">
        <v>162</v>
      </c>
      <c r="H29" s="86">
        <v>38</v>
      </c>
      <c r="I29" s="86">
        <v>161</v>
      </c>
      <c r="J29" s="86">
        <v>169</v>
      </c>
      <c r="K29" s="87">
        <v>195</v>
      </c>
      <c r="L29" s="218"/>
      <c r="M29" s="252"/>
      <c r="N29" s="220"/>
      <c r="O29" s="218"/>
      <c r="P29" s="218"/>
      <c r="Q29" s="218"/>
      <c r="R29" s="218"/>
      <c r="S29" s="218"/>
      <c r="T29" s="218"/>
      <c r="U29" s="218"/>
      <c r="V29" s="218"/>
      <c r="W29" s="226"/>
      <c r="X29" s="219"/>
      <c r="Y29" s="219"/>
      <c r="Z29" s="222"/>
      <c r="AA29" s="218"/>
      <c r="AB29" s="218"/>
      <c r="AC29" s="218"/>
      <c r="AD29" s="218"/>
      <c r="AE29" s="218"/>
      <c r="AF29" s="226"/>
      <c r="AG29" s="398"/>
      <c r="AH29" s="221"/>
      <c r="AI29" s="222"/>
      <c r="AJ29" s="252"/>
      <c r="AK29" s="220"/>
      <c r="AL29" s="218"/>
      <c r="AM29" s="226"/>
      <c r="AN29" s="226"/>
      <c r="AO29" s="226"/>
      <c r="AP29" s="252"/>
      <c r="AQ29" s="219"/>
      <c r="AR29" s="222"/>
      <c r="AS29" s="218"/>
      <c r="AT29" s="218"/>
      <c r="AU29" s="218"/>
      <c r="AV29" s="218"/>
      <c r="AW29" s="218"/>
      <c r="AX29" s="218"/>
      <c r="AY29" s="220"/>
      <c r="AZ29" s="218"/>
      <c r="BA29" s="252"/>
      <c r="BB29" s="220"/>
      <c r="BC29" s="218"/>
      <c r="BD29" s="252"/>
      <c r="BE29" s="220"/>
      <c r="BF29" s="218"/>
      <c r="BG29" s="218"/>
      <c r="BH29" s="226"/>
      <c r="BI29" s="220"/>
      <c r="BJ29" s="218"/>
      <c r="BK29" s="252"/>
      <c r="BL29" s="220"/>
      <c r="BM29" s="218"/>
      <c r="BN29" s="218"/>
      <c r="BO29" s="226"/>
      <c r="BP29" s="398"/>
      <c r="BQ29" s="221"/>
      <c r="BR29" s="218"/>
      <c r="BS29" s="252"/>
      <c r="BT29" s="220"/>
      <c r="BU29" s="218"/>
      <c r="BV29" s="226"/>
      <c r="BW29" s="226"/>
      <c r="BX29" s="252"/>
      <c r="BY29" s="226"/>
      <c r="BZ29" s="252"/>
      <c r="CA29" s="220"/>
      <c r="CB29" s="218"/>
      <c r="CC29" s="218"/>
      <c r="CD29" s="218"/>
      <c r="CE29" s="218"/>
      <c r="CF29" s="218"/>
      <c r="CG29" s="398"/>
      <c r="CH29" s="218"/>
      <c r="CI29" s="221"/>
      <c r="CJ29" s="218"/>
      <c r="CK29" s="252"/>
      <c r="CL29" s="226"/>
      <c r="CM29" s="252"/>
      <c r="CN29" s="226"/>
      <c r="CO29" s="252"/>
      <c r="CP29" s="220"/>
      <c r="CQ29" s="218"/>
      <c r="CR29" s="226"/>
      <c r="CS29" s="252"/>
      <c r="CT29" s="220"/>
      <c r="CU29" s="218"/>
      <c r="CV29" s="252"/>
      <c r="CW29" s="226"/>
      <c r="CX29" s="252"/>
      <c r="CY29" s="226"/>
      <c r="CZ29" s="220"/>
      <c r="DA29" s="218"/>
      <c r="DB29" s="252"/>
      <c r="DC29" s="226"/>
      <c r="DD29" s="252"/>
      <c r="DE29" s="226"/>
      <c r="DF29" s="252"/>
      <c r="DG29" s="223"/>
      <c r="DH29" s="252"/>
      <c r="DI29" s="226"/>
      <c r="DJ29" s="221"/>
      <c r="DK29" s="218"/>
      <c r="DL29" s="226"/>
      <c r="DM29" s="252"/>
      <c r="DN29" s="220"/>
      <c r="DO29" s="218"/>
      <c r="DP29" s="252"/>
      <c r="DQ29" s="226"/>
      <c r="DR29" s="226"/>
      <c r="DS29" s="220"/>
      <c r="DT29" s="218"/>
      <c r="DU29" s="226"/>
      <c r="DV29" s="218"/>
      <c r="DW29" s="252"/>
      <c r="DX29" s="220"/>
      <c r="DY29" s="218"/>
      <c r="DZ29" s="398"/>
      <c r="EA29" s="252"/>
      <c r="EB29" s="220"/>
      <c r="EC29" s="218"/>
      <c r="ED29" s="252"/>
      <c r="EE29" s="220"/>
    </row>
    <row r="30" spans="1:135" x14ac:dyDescent="0.3">
      <c r="A30" s="10">
        <v>303</v>
      </c>
      <c r="B30" s="11" t="s">
        <v>172</v>
      </c>
      <c r="C30" s="32">
        <v>1135</v>
      </c>
      <c r="D30" s="41">
        <v>414</v>
      </c>
      <c r="E30" s="63">
        <f t="shared" si="0"/>
        <v>0.36475770925110135</v>
      </c>
      <c r="F30" s="86">
        <v>121</v>
      </c>
      <c r="G30" s="86">
        <v>175</v>
      </c>
      <c r="H30" s="86">
        <v>90</v>
      </c>
      <c r="I30" s="86">
        <v>172</v>
      </c>
      <c r="J30" s="86">
        <v>195</v>
      </c>
      <c r="K30" s="87">
        <v>233</v>
      </c>
      <c r="L30" s="218"/>
      <c r="M30" s="252"/>
      <c r="N30" s="220"/>
      <c r="O30" s="218"/>
      <c r="P30" s="218"/>
      <c r="Q30" s="218"/>
      <c r="R30" s="218"/>
      <c r="S30" s="218"/>
      <c r="T30" s="218"/>
      <c r="U30" s="218"/>
      <c r="V30" s="218"/>
      <c r="W30" s="226"/>
      <c r="X30" s="219"/>
      <c r="Y30" s="219"/>
      <c r="Z30" s="222"/>
      <c r="AA30" s="218"/>
      <c r="AB30" s="218"/>
      <c r="AC30" s="218"/>
      <c r="AD30" s="218"/>
      <c r="AE30" s="218"/>
      <c r="AF30" s="226"/>
      <c r="AG30" s="398"/>
      <c r="AH30" s="221"/>
      <c r="AI30" s="222"/>
      <c r="AJ30" s="252"/>
      <c r="AK30" s="220"/>
      <c r="AL30" s="218"/>
      <c r="AM30" s="226"/>
      <c r="AN30" s="226"/>
      <c r="AO30" s="226"/>
      <c r="AP30" s="252"/>
      <c r="AQ30" s="219"/>
      <c r="AR30" s="222"/>
      <c r="AS30" s="218"/>
      <c r="AT30" s="218"/>
      <c r="AU30" s="218"/>
      <c r="AV30" s="218"/>
      <c r="AW30" s="218"/>
      <c r="AX30" s="218"/>
      <c r="AY30" s="220"/>
      <c r="AZ30" s="218"/>
      <c r="BA30" s="252"/>
      <c r="BB30" s="220"/>
      <c r="BC30" s="218"/>
      <c r="BD30" s="252"/>
      <c r="BE30" s="220"/>
      <c r="BF30" s="218"/>
      <c r="BG30" s="218"/>
      <c r="BH30" s="226"/>
      <c r="BI30" s="220"/>
      <c r="BJ30" s="218"/>
      <c r="BK30" s="252"/>
      <c r="BL30" s="220"/>
      <c r="BM30" s="218"/>
      <c r="BN30" s="218"/>
      <c r="BO30" s="226"/>
      <c r="BP30" s="398"/>
      <c r="BQ30" s="221"/>
      <c r="BR30" s="218"/>
      <c r="BS30" s="252"/>
      <c r="BT30" s="220"/>
      <c r="BU30" s="218"/>
      <c r="BV30" s="226"/>
      <c r="BW30" s="226"/>
      <c r="BX30" s="252"/>
      <c r="BY30" s="226"/>
      <c r="BZ30" s="252"/>
      <c r="CA30" s="220"/>
      <c r="CB30" s="218"/>
      <c r="CC30" s="218"/>
      <c r="CD30" s="218"/>
      <c r="CE30" s="218"/>
      <c r="CF30" s="218"/>
      <c r="CG30" s="398"/>
      <c r="CH30" s="218"/>
      <c r="CI30" s="221"/>
      <c r="CJ30" s="218"/>
      <c r="CK30" s="252"/>
      <c r="CL30" s="226"/>
      <c r="CM30" s="252"/>
      <c r="CN30" s="226"/>
      <c r="CO30" s="252"/>
      <c r="CP30" s="220"/>
      <c r="CQ30" s="218"/>
      <c r="CR30" s="226"/>
      <c r="CS30" s="252"/>
      <c r="CT30" s="220"/>
      <c r="CU30" s="218"/>
      <c r="CV30" s="252"/>
      <c r="CW30" s="226"/>
      <c r="CX30" s="252"/>
      <c r="CY30" s="226"/>
      <c r="CZ30" s="220"/>
      <c r="DA30" s="218"/>
      <c r="DB30" s="252"/>
      <c r="DC30" s="226"/>
      <c r="DD30" s="252"/>
      <c r="DE30" s="226"/>
      <c r="DF30" s="252"/>
      <c r="DG30" s="223"/>
      <c r="DH30" s="252"/>
      <c r="DI30" s="226"/>
      <c r="DJ30" s="221"/>
      <c r="DK30" s="218"/>
      <c r="DL30" s="226"/>
      <c r="DM30" s="252"/>
      <c r="DN30" s="220"/>
      <c r="DO30" s="218"/>
      <c r="DP30" s="252"/>
      <c r="DQ30" s="226"/>
      <c r="DR30" s="226"/>
      <c r="DS30" s="220"/>
      <c r="DT30" s="218"/>
      <c r="DU30" s="226"/>
      <c r="DV30" s="218"/>
      <c r="DW30" s="252"/>
      <c r="DX30" s="220"/>
      <c r="DY30" s="218"/>
      <c r="DZ30" s="398"/>
      <c r="EA30" s="252"/>
      <c r="EB30" s="220"/>
      <c r="EC30" s="218"/>
      <c r="ED30" s="252"/>
      <c r="EE30" s="220"/>
    </row>
    <row r="31" spans="1:135" x14ac:dyDescent="0.3">
      <c r="A31" s="10">
        <v>304</v>
      </c>
      <c r="B31" s="11" t="s">
        <v>173</v>
      </c>
      <c r="C31" s="32">
        <v>1509</v>
      </c>
      <c r="D31" s="41">
        <v>311</v>
      </c>
      <c r="E31" s="63">
        <f t="shared" si="0"/>
        <v>0.20609675281643472</v>
      </c>
      <c r="F31" s="86">
        <v>102</v>
      </c>
      <c r="G31" s="86">
        <v>172</v>
      </c>
      <c r="H31" s="86">
        <v>57</v>
      </c>
      <c r="I31" s="86">
        <v>202</v>
      </c>
      <c r="J31" s="86">
        <v>174</v>
      </c>
      <c r="K31" s="87">
        <v>199</v>
      </c>
      <c r="L31" s="218"/>
      <c r="M31" s="252"/>
      <c r="N31" s="220"/>
      <c r="O31" s="218"/>
      <c r="P31" s="218"/>
      <c r="Q31" s="218"/>
      <c r="R31" s="218"/>
      <c r="S31" s="218"/>
      <c r="T31" s="218"/>
      <c r="U31" s="218"/>
      <c r="V31" s="218"/>
      <c r="W31" s="226"/>
      <c r="X31" s="219"/>
      <c r="Y31" s="219"/>
      <c r="Z31" s="222"/>
      <c r="AA31" s="218"/>
      <c r="AB31" s="218"/>
      <c r="AC31" s="218"/>
      <c r="AD31" s="218"/>
      <c r="AE31" s="218"/>
      <c r="AF31" s="226"/>
      <c r="AG31" s="398"/>
      <c r="AH31" s="221"/>
      <c r="AI31" s="222"/>
      <c r="AJ31" s="252"/>
      <c r="AK31" s="220"/>
      <c r="AL31" s="218"/>
      <c r="AM31" s="226"/>
      <c r="AN31" s="226"/>
      <c r="AO31" s="226"/>
      <c r="AP31" s="252"/>
      <c r="AQ31" s="219"/>
      <c r="AR31" s="222"/>
      <c r="AS31" s="218"/>
      <c r="AT31" s="218"/>
      <c r="AU31" s="218"/>
      <c r="AV31" s="218"/>
      <c r="AW31" s="218"/>
      <c r="AX31" s="218"/>
      <c r="AY31" s="220"/>
      <c r="AZ31" s="218"/>
      <c r="BA31" s="252"/>
      <c r="BB31" s="220"/>
      <c r="BC31" s="218"/>
      <c r="BD31" s="252"/>
      <c r="BE31" s="220"/>
      <c r="BF31" s="218"/>
      <c r="BG31" s="218"/>
      <c r="BH31" s="226"/>
      <c r="BI31" s="220"/>
      <c r="BJ31" s="218"/>
      <c r="BK31" s="252"/>
      <c r="BL31" s="220"/>
      <c r="BM31" s="218"/>
      <c r="BN31" s="218"/>
      <c r="BO31" s="226"/>
      <c r="BP31" s="398"/>
      <c r="BQ31" s="221"/>
      <c r="BR31" s="218"/>
      <c r="BS31" s="252"/>
      <c r="BT31" s="220"/>
      <c r="BU31" s="218"/>
      <c r="BV31" s="226"/>
      <c r="BW31" s="226"/>
      <c r="BX31" s="252"/>
      <c r="BY31" s="226"/>
      <c r="BZ31" s="252"/>
      <c r="CA31" s="220"/>
      <c r="CB31" s="218"/>
      <c r="CC31" s="218"/>
      <c r="CD31" s="218"/>
      <c r="CE31" s="218"/>
      <c r="CF31" s="218"/>
      <c r="CG31" s="398"/>
      <c r="CH31" s="218"/>
      <c r="CI31" s="221"/>
      <c r="CJ31" s="218"/>
      <c r="CK31" s="252"/>
      <c r="CL31" s="226"/>
      <c r="CM31" s="252"/>
      <c r="CN31" s="226"/>
      <c r="CO31" s="252"/>
      <c r="CP31" s="220"/>
      <c r="CQ31" s="218"/>
      <c r="CR31" s="226"/>
      <c r="CS31" s="252"/>
      <c r="CT31" s="220"/>
      <c r="CU31" s="218"/>
      <c r="CV31" s="252"/>
      <c r="CW31" s="226"/>
      <c r="CX31" s="252"/>
      <c r="CY31" s="226"/>
      <c r="CZ31" s="220"/>
      <c r="DA31" s="218"/>
      <c r="DB31" s="252"/>
      <c r="DC31" s="226"/>
      <c r="DD31" s="252"/>
      <c r="DE31" s="226"/>
      <c r="DF31" s="252"/>
      <c r="DG31" s="223"/>
      <c r="DH31" s="252"/>
      <c r="DI31" s="226"/>
      <c r="DJ31" s="221"/>
      <c r="DK31" s="218"/>
      <c r="DL31" s="226"/>
      <c r="DM31" s="252"/>
      <c r="DN31" s="220"/>
      <c r="DO31" s="218"/>
      <c r="DP31" s="252"/>
      <c r="DQ31" s="226"/>
      <c r="DR31" s="226"/>
      <c r="DS31" s="220"/>
      <c r="DT31" s="218"/>
      <c r="DU31" s="226"/>
      <c r="DV31" s="218"/>
      <c r="DW31" s="252"/>
      <c r="DX31" s="220"/>
      <c r="DY31" s="218"/>
      <c r="DZ31" s="398"/>
      <c r="EA31" s="252"/>
      <c r="EB31" s="220"/>
      <c r="EC31" s="218"/>
      <c r="ED31" s="252"/>
      <c r="EE31" s="220"/>
    </row>
    <row r="32" spans="1:135" x14ac:dyDescent="0.3">
      <c r="A32" s="10">
        <v>305</v>
      </c>
      <c r="B32" s="11" t="s">
        <v>174</v>
      </c>
      <c r="C32" s="32">
        <v>1384</v>
      </c>
      <c r="D32" s="41">
        <v>300</v>
      </c>
      <c r="E32" s="63">
        <f t="shared" si="0"/>
        <v>0.21676300578034682</v>
      </c>
      <c r="F32" s="86">
        <v>111</v>
      </c>
      <c r="G32" s="86">
        <v>176</v>
      </c>
      <c r="H32" s="86">
        <v>63</v>
      </c>
      <c r="I32" s="86">
        <v>179</v>
      </c>
      <c r="J32" s="86">
        <v>167</v>
      </c>
      <c r="K32" s="87">
        <v>210</v>
      </c>
      <c r="L32" s="218"/>
      <c r="M32" s="252"/>
      <c r="N32" s="220"/>
      <c r="O32" s="218"/>
      <c r="P32" s="218"/>
      <c r="Q32" s="218"/>
      <c r="R32" s="218"/>
      <c r="S32" s="218"/>
      <c r="T32" s="218"/>
      <c r="U32" s="218"/>
      <c r="V32" s="218"/>
      <c r="W32" s="226"/>
      <c r="X32" s="219"/>
      <c r="Y32" s="219"/>
      <c r="Z32" s="222"/>
      <c r="AA32" s="218"/>
      <c r="AB32" s="218"/>
      <c r="AC32" s="218"/>
      <c r="AD32" s="218"/>
      <c r="AE32" s="218"/>
      <c r="AF32" s="226"/>
      <c r="AG32" s="398"/>
      <c r="AH32" s="221"/>
      <c r="AI32" s="222"/>
      <c r="AJ32" s="252"/>
      <c r="AK32" s="220"/>
      <c r="AL32" s="218"/>
      <c r="AM32" s="226"/>
      <c r="AN32" s="226"/>
      <c r="AO32" s="226"/>
      <c r="AP32" s="252"/>
      <c r="AQ32" s="219"/>
      <c r="AR32" s="222"/>
      <c r="AS32" s="218"/>
      <c r="AT32" s="218"/>
      <c r="AU32" s="218"/>
      <c r="AV32" s="218"/>
      <c r="AW32" s="218"/>
      <c r="AX32" s="218"/>
      <c r="AY32" s="220"/>
      <c r="AZ32" s="218"/>
      <c r="BA32" s="252"/>
      <c r="BB32" s="220"/>
      <c r="BC32" s="218"/>
      <c r="BD32" s="252"/>
      <c r="BE32" s="220"/>
      <c r="BF32" s="218"/>
      <c r="BG32" s="218"/>
      <c r="BH32" s="226"/>
      <c r="BI32" s="220"/>
      <c r="BJ32" s="218"/>
      <c r="BK32" s="252"/>
      <c r="BL32" s="220"/>
      <c r="BM32" s="218"/>
      <c r="BN32" s="218"/>
      <c r="BO32" s="226"/>
      <c r="BP32" s="398"/>
      <c r="BQ32" s="221"/>
      <c r="BR32" s="218"/>
      <c r="BS32" s="252"/>
      <c r="BT32" s="220"/>
      <c r="BU32" s="218"/>
      <c r="BV32" s="226"/>
      <c r="BW32" s="226"/>
      <c r="BX32" s="252"/>
      <c r="BY32" s="226"/>
      <c r="BZ32" s="252"/>
      <c r="CA32" s="220"/>
      <c r="CB32" s="218"/>
      <c r="CC32" s="218"/>
      <c r="CD32" s="218"/>
      <c r="CE32" s="218"/>
      <c r="CF32" s="218"/>
      <c r="CG32" s="398"/>
      <c r="CH32" s="218"/>
      <c r="CI32" s="221"/>
      <c r="CJ32" s="218"/>
      <c r="CK32" s="252"/>
      <c r="CL32" s="226"/>
      <c r="CM32" s="252"/>
      <c r="CN32" s="226"/>
      <c r="CO32" s="252"/>
      <c r="CP32" s="220"/>
      <c r="CQ32" s="218"/>
      <c r="CR32" s="226"/>
      <c r="CS32" s="252"/>
      <c r="CT32" s="220"/>
      <c r="CU32" s="218"/>
      <c r="CV32" s="252"/>
      <c r="CW32" s="226"/>
      <c r="CX32" s="252"/>
      <c r="CY32" s="226"/>
      <c r="CZ32" s="220"/>
      <c r="DA32" s="218"/>
      <c r="DB32" s="252"/>
      <c r="DC32" s="226"/>
      <c r="DD32" s="252"/>
      <c r="DE32" s="226"/>
      <c r="DF32" s="252"/>
      <c r="DG32" s="223"/>
      <c r="DH32" s="252"/>
      <c r="DI32" s="226"/>
      <c r="DJ32" s="221"/>
      <c r="DK32" s="218"/>
      <c r="DL32" s="226"/>
      <c r="DM32" s="252"/>
      <c r="DN32" s="220"/>
      <c r="DO32" s="218"/>
      <c r="DP32" s="252"/>
      <c r="DQ32" s="226"/>
      <c r="DR32" s="226"/>
      <c r="DS32" s="220"/>
      <c r="DT32" s="218"/>
      <c r="DU32" s="226"/>
      <c r="DV32" s="218"/>
      <c r="DW32" s="252"/>
      <c r="DX32" s="220"/>
      <c r="DY32" s="218"/>
      <c r="DZ32" s="398"/>
      <c r="EA32" s="252"/>
      <c r="EB32" s="220"/>
      <c r="EC32" s="218"/>
      <c r="ED32" s="252"/>
      <c r="EE32" s="220"/>
    </row>
    <row r="33" spans="1:135" x14ac:dyDescent="0.3">
      <c r="A33" s="10">
        <v>401</v>
      </c>
      <c r="B33" s="11" t="s">
        <v>175</v>
      </c>
      <c r="C33" s="32">
        <v>968</v>
      </c>
      <c r="D33" s="41">
        <v>441</v>
      </c>
      <c r="E33" s="63">
        <f t="shared" si="0"/>
        <v>0.45557851239669422</v>
      </c>
      <c r="F33" s="86">
        <v>92</v>
      </c>
      <c r="G33" s="86">
        <v>224</v>
      </c>
      <c r="H33" s="86">
        <v>66</v>
      </c>
      <c r="I33" s="86">
        <v>209</v>
      </c>
      <c r="J33" s="86">
        <v>228</v>
      </c>
      <c r="K33" s="87">
        <v>265</v>
      </c>
      <c r="L33" s="218"/>
      <c r="M33" s="252"/>
      <c r="N33" s="220"/>
      <c r="O33" s="218"/>
      <c r="P33" s="218"/>
      <c r="Q33" s="218"/>
      <c r="R33" s="218"/>
      <c r="S33" s="218"/>
      <c r="T33" s="218"/>
      <c r="U33" s="218"/>
      <c r="V33" s="218"/>
      <c r="W33" s="226"/>
      <c r="X33" s="219"/>
      <c r="Y33" s="219"/>
      <c r="Z33" s="222"/>
      <c r="AA33" s="218"/>
      <c r="AB33" s="218"/>
      <c r="AC33" s="218"/>
      <c r="AD33" s="218"/>
      <c r="AE33" s="218"/>
      <c r="AF33" s="226"/>
      <c r="AG33" s="398"/>
      <c r="AH33" s="221"/>
      <c r="AI33" s="222"/>
      <c r="AJ33" s="252"/>
      <c r="AK33" s="220"/>
      <c r="AL33" s="218"/>
      <c r="AM33" s="226"/>
      <c r="AN33" s="226"/>
      <c r="AO33" s="226"/>
      <c r="AP33" s="252"/>
      <c r="AQ33" s="219"/>
      <c r="AR33" s="222"/>
      <c r="AS33" s="218"/>
      <c r="AT33" s="218"/>
      <c r="AU33" s="218"/>
      <c r="AV33" s="218"/>
      <c r="AW33" s="218"/>
      <c r="AX33" s="218"/>
      <c r="AY33" s="220"/>
      <c r="AZ33" s="218"/>
      <c r="BA33" s="252"/>
      <c r="BB33" s="220"/>
      <c r="BC33" s="218"/>
      <c r="BD33" s="252"/>
      <c r="BE33" s="220"/>
      <c r="BF33" s="218"/>
      <c r="BG33" s="218"/>
      <c r="BH33" s="226"/>
      <c r="BI33" s="220"/>
      <c r="BJ33" s="218"/>
      <c r="BK33" s="252"/>
      <c r="BL33" s="220"/>
      <c r="BM33" s="218"/>
      <c r="BN33" s="218"/>
      <c r="BO33" s="226"/>
      <c r="BP33" s="398"/>
      <c r="BQ33" s="221"/>
      <c r="BR33" s="218"/>
      <c r="BS33" s="252"/>
      <c r="BT33" s="220"/>
      <c r="BU33" s="218"/>
      <c r="BV33" s="226"/>
      <c r="BW33" s="226"/>
      <c r="BX33" s="252"/>
      <c r="BY33" s="226"/>
      <c r="BZ33" s="252"/>
      <c r="CA33" s="220"/>
      <c r="CB33" s="218"/>
      <c r="CC33" s="218"/>
      <c r="CD33" s="218"/>
      <c r="CE33" s="218"/>
      <c r="CF33" s="218"/>
      <c r="CG33" s="398"/>
      <c r="CH33" s="218"/>
      <c r="CI33" s="221"/>
      <c r="CJ33" s="218"/>
      <c r="CK33" s="252"/>
      <c r="CL33" s="226"/>
      <c r="CM33" s="252"/>
      <c r="CN33" s="226"/>
      <c r="CO33" s="252"/>
      <c r="CP33" s="220"/>
      <c r="CQ33" s="218"/>
      <c r="CR33" s="226"/>
      <c r="CS33" s="252"/>
      <c r="CT33" s="220"/>
      <c r="CU33" s="218"/>
      <c r="CV33" s="252"/>
      <c r="CW33" s="226"/>
      <c r="CX33" s="252"/>
      <c r="CY33" s="226"/>
      <c r="CZ33" s="220"/>
      <c r="DA33" s="218"/>
      <c r="DB33" s="252"/>
      <c r="DC33" s="226"/>
      <c r="DD33" s="252"/>
      <c r="DE33" s="226"/>
      <c r="DF33" s="252"/>
      <c r="DG33" s="223"/>
      <c r="DH33" s="252"/>
      <c r="DI33" s="226"/>
      <c r="DJ33" s="221"/>
      <c r="DK33" s="218"/>
      <c r="DL33" s="226"/>
      <c r="DM33" s="252"/>
      <c r="DN33" s="220"/>
      <c r="DO33" s="218"/>
      <c r="DP33" s="252"/>
      <c r="DQ33" s="226"/>
      <c r="DR33" s="226"/>
      <c r="DS33" s="220"/>
      <c r="DT33" s="218"/>
      <c r="DU33" s="226"/>
      <c r="DV33" s="218"/>
      <c r="DW33" s="252"/>
      <c r="DX33" s="220"/>
      <c r="DY33" s="218"/>
      <c r="DZ33" s="398"/>
      <c r="EA33" s="252"/>
      <c r="EB33" s="220"/>
      <c r="EC33" s="218"/>
      <c r="ED33" s="252"/>
      <c r="EE33" s="220"/>
    </row>
    <row r="34" spans="1:135" x14ac:dyDescent="0.3">
      <c r="A34" s="10">
        <v>402</v>
      </c>
      <c r="B34" s="11" t="s">
        <v>176</v>
      </c>
      <c r="C34" s="32">
        <v>1031</v>
      </c>
      <c r="D34" s="41">
        <v>370</v>
      </c>
      <c r="E34" s="63">
        <f t="shared" si="0"/>
        <v>0.35887487875848689</v>
      </c>
      <c r="F34" s="86">
        <v>80</v>
      </c>
      <c r="G34" s="86">
        <v>171</v>
      </c>
      <c r="H34" s="86">
        <v>61</v>
      </c>
      <c r="I34" s="86">
        <v>180</v>
      </c>
      <c r="J34" s="86">
        <v>190</v>
      </c>
      <c r="K34" s="87">
        <v>216</v>
      </c>
      <c r="L34" s="218"/>
      <c r="M34" s="252"/>
      <c r="N34" s="220"/>
      <c r="O34" s="218"/>
      <c r="P34" s="218"/>
      <c r="Q34" s="218"/>
      <c r="R34" s="218"/>
      <c r="S34" s="218"/>
      <c r="T34" s="218"/>
      <c r="U34" s="218"/>
      <c r="V34" s="218"/>
      <c r="W34" s="226"/>
      <c r="X34" s="219"/>
      <c r="Y34" s="219"/>
      <c r="Z34" s="222"/>
      <c r="AA34" s="218"/>
      <c r="AB34" s="218"/>
      <c r="AC34" s="218"/>
      <c r="AD34" s="218"/>
      <c r="AE34" s="218"/>
      <c r="AF34" s="226"/>
      <c r="AG34" s="398"/>
      <c r="AH34" s="221"/>
      <c r="AI34" s="222"/>
      <c r="AJ34" s="252"/>
      <c r="AK34" s="220"/>
      <c r="AL34" s="218"/>
      <c r="AM34" s="226"/>
      <c r="AN34" s="226"/>
      <c r="AO34" s="226"/>
      <c r="AP34" s="252"/>
      <c r="AQ34" s="219"/>
      <c r="AR34" s="222"/>
      <c r="AS34" s="218"/>
      <c r="AT34" s="218"/>
      <c r="AU34" s="218"/>
      <c r="AV34" s="218"/>
      <c r="AW34" s="218"/>
      <c r="AX34" s="218"/>
      <c r="AY34" s="220"/>
      <c r="AZ34" s="218"/>
      <c r="BA34" s="252"/>
      <c r="BB34" s="220"/>
      <c r="BC34" s="218"/>
      <c r="BD34" s="252"/>
      <c r="BE34" s="220"/>
      <c r="BF34" s="218"/>
      <c r="BG34" s="218"/>
      <c r="BH34" s="226"/>
      <c r="BI34" s="220"/>
      <c r="BJ34" s="218"/>
      <c r="BK34" s="252"/>
      <c r="BL34" s="220"/>
      <c r="BM34" s="218"/>
      <c r="BN34" s="218"/>
      <c r="BO34" s="226"/>
      <c r="BP34" s="398"/>
      <c r="BQ34" s="221"/>
      <c r="BR34" s="218"/>
      <c r="BS34" s="252"/>
      <c r="BT34" s="220"/>
      <c r="BU34" s="218"/>
      <c r="BV34" s="226"/>
      <c r="BW34" s="226"/>
      <c r="BX34" s="252"/>
      <c r="BY34" s="226"/>
      <c r="BZ34" s="252"/>
      <c r="CA34" s="220"/>
      <c r="CB34" s="218"/>
      <c r="CC34" s="218"/>
      <c r="CD34" s="218"/>
      <c r="CE34" s="218"/>
      <c r="CF34" s="218"/>
      <c r="CG34" s="398"/>
      <c r="CH34" s="218"/>
      <c r="CI34" s="221"/>
      <c r="CJ34" s="218"/>
      <c r="CK34" s="252"/>
      <c r="CL34" s="226"/>
      <c r="CM34" s="252"/>
      <c r="CN34" s="226"/>
      <c r="CO34" s="252"/>
      <c r="CP34" s="220"/>
      <c r="CQ34" s="218"/>
      <c r="CR34" s="226"/>
      <c r="CS34" s="252"/>
      <c r="CT34" s="220"/>
      <c r="CU34" s="218"/>
      <c r="CV34" s="252"/>
      <c r="CW34" s="226"/>
      <c r="CX34" s="252"/>
      <c r="CY34" s="226"/>
      <c r="CZ34" s="220"/>
      <c r="DA34" s="218"/>
      <c r="DB34" s="252"/>
      <c r="DC34" s="226"/>
      <c r="DD34" s="252"/>
      <c r="DE34" s="226"/>
      <c r="DF34" s="252"/>
      <c r="DG34" s="223"/>
      <c r="DH34" s="252"/>
      <c r="DI34" s="226"/>
      <c r="DJ34" s="221"/>
      <c r="DK34" s="218"/>
      <c r="DL34" s="226"/>
      <c r="DM34" s="252"/>
      <c r="DN34" s="220"/>
      <c r="DO34" s="218"/>
      <c r="DP34" s="252"/>
      <c r="DQ34" s="226"/>
      <c r="DR34" s="226"/>
      <c r="DS34" s="220"/>
      <c r="DT34" s="218"/>
      <c r="DU34" s="226"/>
      <c r="DV34" s="218"/>
      <c r="DW34" s="252"/>
      <c r="DX34" s="220"/>
      <c r="DY34" s="218"/>
      <c r="DZ34" s="398"/>
      <c r="EA34" s="252"/>
      <c r="EB34" s="220"/>
      <c r="EC34" s="218"/>
      <c r="ED34" s="252"/>
      <c r="EE34" s="220"/>
    </row>
    <row r="35" spans="1:135" x14ac:dyDescent="0.3">
      <c r="A35" s="10">
        <v>403</v>
      </c>
      <c r="B35" s="11" t="s">
        <v>177</v>
      </c>
      <c r="C35" s="32">
        <v>884</v>
      </c>
      <c r="D35" s="41">
        <v>300</v>
      </c>
      <c r="E35" s="63">
        <f t="shared" si="0"/>
        <v>0.33936651583710409</v>
      </c>
      <c r="F35" s="86">
        <v>80</v>
      </c>
      <c r="G35" s="86">
        <v>167</v>
      </c>
      <c r="H35" s="86">
        <v>52</v>
      </c>
      <c r="I35" s="86">
        <v>162</v>
      </c>
      <c r="J35" s="86">
        <v>169</v>
      </c>
      <c r="K35" s="87">
        <v>200</v>
      </c>
      <c r="L35" s="218"/>
      <c r="M35" s="252"/>
      <c r="N35" s="220"/>
      <c r="O35" s="218"/>
      <c r="P35" s="218"/>
      <c r="Q35" s="218"/>
      <c r="R35" s="218"/>
      <c r="S35" s="218"/>
      <c r="T35" s="218"/>
      <c r="U35" s="218"/>
      <c r="V35" s="218"/>
      <c r="W35" s="226"/>
      <c r="X35" s="219"/>
      <c r="Y35" s="219"/>
      <c r="Z35" s="222"/>
      <c r="AA35" s="218"/>
      <c r="AB35" s="218"/>
      <c r="AC35" s="218"/>
      <c r="AD35" s="218"/>
      <c r="AE35" s="218"/>
      <c r="AF35" s="226"/>
      <c r="AG35" s="398"/>
      <c r="AH35" s="221"/>
      <c r="AI35" s="222"/>
      <c r="AJ35" s="252"/>
      <c r="AK35" s="220"/>
      <c r="AL35" s="218"/>
      <c r="AM35" s="226"/>
      <c r="AN35" s="226"/>
      <c r="AO35" s="226"/>
      <c r="AP35" s="252"/>
      <c r="AQ35" s="219"/>
      <c r="AR35" s="222"/>
      <c r="AS35" s="218"/>
      <c r="AT35" s="218"/>
      <c r="AU35" s="218"/>
      <c r="AV35" s="218"/>
      <c r="AW35" s="218"/>
      <c r="AX35" s="218"/>
      <c r="AY35" s="220"/>
      <c r="AZ35" s="218"/>
      <c r="BA35" s="252"/>
      <c r="BB35" s="220"/>
      <c r="BC35" s="218"/>
      <c r="BD35" s="252"/>
      <c r="BE35" s="220"/>
      <c r="BF35" s="218"/>
      <c r="BG35" s="218"/>
      <c r="BH35" s="226"/>
      <c r="BI35" s="220"/>
      <c r="BJ35" s="218"/>
      <c r="BK35" s="252"/>
      <c r="BL35" s="220"/>
      <c r="BM35" s="218"/>
      <c r="BN35" s="218"/>
      <c r="BO35" s="226"/>
      <c r="BP35" s="398"/>
      <c r="BQ35" s="221"/>
      <c r="BR35" s="218"/>
      <c r="BS35" s="252"/>
      <c r="BT35" s="220"/>
      <c r="BU35" s="218"/>
      <c r="BV35" s="226"/>
      <c r="BW35" s="226"/>
      <c r="BX35" s="252"/>
      <c r="BY35" s="226"/>
      <c r="BZ35" s="252"/>
      <c r="CA35" s="220"/>
      <c r="CB35" s="218"/>
      <c r="CC35" s="218"/>
      <c r="CD35" s="218"/>
      <c r="CE35" s="218"/>
      <c r="CF35" s="218"/>
      <c r="CG35" s="398"/>
      <c r="CH35" s="218"/>
      <c r="CI35" s="221"/>
      <c r="CJ35" s="218"/>
      <c r="CK35" s="252"/>
      <c r="CL35" s="226"/>
      <c r="CM35" s="252"/>
      <c r="CN35" s="226"/>
      <c r="CO35" s="252"/>
      <c r="CP35" s="220"/>
      <c r="CQ35" s="218"/>
      <c r="CR35" s="226"/>
      <c r="CS35" s="252"/>
      <c r="CT35" s="220"/>
      <c r="CU35" s="218"/>
      <c r="CV35" s="252"/>
      <c r="CW35" s="226"/>
      <c r="CX35" s="252"/>
      <c r="CY35" s="226"/>
      <c r="CZ35" s="220"/>
      <c r="DA35" s="218"/>
      <c r="DB35" s="252"/>
      <c r="DC35" s="226"/>
      <c r="DD35" s="252"/>
      <c r="DE35" s="226"/>
      <c r="DF35" s="252"/>
      <c r="DG35" s="223"/>
      <c r="DH35" s="252"/>
      <c r="DI35" s="226"/>
      <c r="DJ35" s="221"/>
      <c r="DK35" s="218"/>
      <c r="DL35" s="226"/>
      <c r="DM35" s="252"/>
      <c r="DN35" s="220"/>
      <c r="DO35" s="218"/>
      <c r="DP35" s="252"/>
      <c r="DQ35" s="226"/>
      <c r="DR35" s="226"/>
      <c r="DS35" s="220"/>
      <c r="DT35" s="218"/>
      <c r="DU35" s="226"/>
      <c r="DV35" s="218"/>
      <c r="DW35" s="252"/>
      <c r="DX35" s="220"/>
      <c r="DY35" s="218"/>
      <c r="DZ35" s="398"/>
      <c r="EA35" s="252"/>
      <c r="EB35" s="220"/>
      <c r="EC35" s="218"/>
      <c r="ED35" s="252"/>
      <c r="EE35" s="220"/>
    </row>
    <row r="36" spans="1:135" x14ac:dyDescent="0.3">
      <c r="A36" s="10">
        <v>404</v>
      </c>
      <c r="B36" s="11" t="s">
        <v>178</v>
      </c>
      <c r="C36" s="32">
        <v>1228</v>
      </c>
      <c r="D36" s="41">
        <v>428</v>
      </c>
      <c r="E36" s="63">
        <f t="shared" si="0"/>
        <v>0.34853420195439738</v>
      </c>
      <c r="F36" s="86">
        <v>104</v>
      </c>
      <c r="G36" s="86">
        <v>226</v>
      </c>
      <c r="H36" s="86">
        <v>84</v>
      </c>
      <c r="I36" s="86">
        <v>238</v>
      </c>
      <c r="J36" s="86">
        <v>234</v>
      </c>
      <c r="K36" s="87">
        <v>276</v>
      </c>
      <c r="L36" s="218"/>
      <c r="M36" s="252"/>
      <c r="N36" s="220"/>
      <c r="O36" s="218"/>
      <c r="P36" s="218"/>
      <c r="Q36" s="218"/>
      <c r="R36" s="218"/>
      <c r="S36" s="218"/>
      <c r="T36" s="218"/>
      <c r="U36" s="218"/>
      <c r="V36" s="218"/>
      <c r="W36" s="226"/>
      <c r="X36" s="219"/>
      <c r="Y36" s="219"/>
      <c r="Z36" s="222"/>
      <c r="AA36" s="218"/>
      <c r="AB36" s="218"/>
      <c r="AC36" s="218"/>
      <c r="AD36" s="218"/>
      <c r="AE36" s="218"/>
      <c r="AF36" s="226"/>
      <c r="AG36" s="398"/>
      <c r="AH36" s="221"/>
      <c r="AI36" s="222"/>
      <c r="AJ36" s="252"/>
      <c r="AK36" s="220"/>
      <c r="AL36" s="218"/>
      <c r="AM36" s="226"/>
      <c r="AN36" s="226"/>
      <c r="AO36" s="226"/>
      <c r="AP36" s="252"/>
      <c r="AQ36" s="219"/>
      <c r="AR36" s="222"/>
      <c r="AS36" s="218"/>
      <c r="AT36" s="218"/>
      <c r="AU36" s="218"/>
      <c r="AV36" s="218"/>
      <c r="AW36" s="218"/>
      <c r="AX36" s="218"/>
      <c r="AY36" s="220"/>
      <c r="AZ36" s="218"/>
      <c r="BA36" s="252"/>
      <c r="BB36" s="220"/>
      <c r="BC36" s="218"/>
      <c r="BD36" s="252"/>
      <c r="BE36" s="220"/>
      <c r="BF36" s="218"/>
      <c r="BG36" s="218"/>
      <c r="BH36" s="226"/>
      <c r="BI36" s="220"/>
      <c r="BJ36" s="218"/>
      <c r="BK36" s="252"/>
      <c r="BL36" s="220"/>
      <c r="BM36" s="218"/>
      <c r="BN36" s="218"/>
      <c r="BO36" s="226"/>
      <c r="BP36" s="398"/>
      <c r="BQ36" s="221"/>
      <c r="BR36" s="218"/>
      <c r="BS36" s="252"/>
      <c r="BT36" s="220"/>
      <c r="BU36" s="218"/>
      <c r="BV36" s="226"/>
      <c r="BW36" s="226"/>
      <c r="BX36" s="252"/>
      <c r="BY36" s="226"/>
      <c r="BZ36" s="252"/>
      <c r="CA36" s="220"/>
      <c r="CB36" s="218"/>
      <c r="CC36" s="218"/>
      <c r="CD36" s="218"/>
      <c r="CE36" s="218"/>
      <c r="CF36" s="218"/>
      <c r="CG36" s="398"/>
      <c r="CH36" s="218"/>
      <c r="CI36" s="221"/>
      <c r="CJ36" s="218"/>
      <c r="CK36" s="252"/>
      <c r="CL36" s="226"/>
      <c r="CM36" s="252"/>
      <c r="CN36" s="226"/>
      <c r="CO36" s="252"/>
      <c r="CP36" s="220"/>
      <c r="CQ36" s="218"/>
      <c r="CR36" s="226"/>
      <c r="CS36" s="252"/>
      <c r="CT36" s="220"/>
      <c r="CU36" s="218"/>
      <c r="CV36" s="252"/>
      <c r="CW36" s="226"/>
      <c r="CX36" s="252"/>
      <c r="CY36" s="226"/>
      <c r="CZ36" s="220"/>
      <c r="DA36" s="218"/>
      <c r="DB36" s="252"/>
      <c r="DC36" s="226"/>
      <c r="DD36" s="252"/>
      <c r="DE36" s="226"/>
      <c r="DF36" s="252"/>
      <c r="DG36" s="223"/>
      <c r="DH36" s="252"/>
      <c r="DI36" s="226"/>
      <c r="DJ36" s="221"/>
      <c r="DK36" s="218"/>
      <c r="DL36" s="226"/>
      <c r="DM36" s="252"/>
      <c r="DN36" s="220"/>
      <c r="DO36" s="218"/>
      <c r="DP36" s="252"/>
      <c r="DQ36" s="226"/>
      <c r="DR36" s="226"/>
      <c r="DS36" s="220"/>
      <c r="DT36" s="218"/>
      <c r="DU36" s="226"/>
      <c r="DV36" s="218"/>
      <c r="DW36" s="252"/>
      <c r="DX36" s="220"/>
      <c r="DY36" s="218"/>
      <c r="DZ36" s="398"/>
      <c r="EA36" s="252"/>
      <c r="EB36" s="220"/>
      <c r="EC36" s="218"/>
      <c r="ED36" s="252"/>
      <c r="EE36" s="220"/>
    </row>
    <row r="37" spans="1:135" x14ac:dyDescent="0.3">
      <c r="A37" s="10">
        <v>405</v>
      </c>
      <c r="B37" s="11" t="s">
        <v>179</v>
      </c>
      <c r="C37" s="32">
        <v>1149</v>
      </c>
      <c r="D37" s="41">
        <v>417</v>
      </c>
      <c r="E37" s="63">
        <f t="shared" si="0"/>
        <v>0.36292428198433418</v>
      </c>
      <c r="F37" s="86">
        <v>116</v>
      </c>
      <c r="G37" s="86">
        <v>180</v>
      </c>
      <c r="H37" s="86">
        <v>76</v>
      </c>
      <c r="I37" s="86">
        <v>212</v>
      </c>
      <c r="J37" s="86">
        <v>204</v>
      </c>
      <c r="K37" s="87">
        <v>243</v>
      </c>
      <c r="L37" s="218"/>
      <c r="M37" s="252"/>
      <c r="N37" s="220"/>
      <c r="O37" s="218"/>
      <c r="P37" s="218"/>
      <c r="Q37" s="218"/>
      <c r="R37" s="218"/>
      <c r="S37" s="218"/>
      <c r="T37" s="218"/>
      <c r="U37" s="218"/>
      <c r="V37" s="218"/>
      <c r="W37" s="226"/>
      <c r="X37" s="219"/>
      <c r="Y37" s="219"/>
      <c r="Z37" s="222"/>
      <c r="AA37" s="218"/>
      <c r="AB37" s="218"/>
      <c r="AC37" s="218"/>
      <c r="AD37" s="218"/>
      <c r="AE37" s="218"/>
      <c r="AF37" s="226"/>
      <c r="AG37" s="398"/>
      <c r="AH37" s="221"/>
      <c r="AI37" s="222"/>
      <c r="AJ37" s="252"/>
      <c r="AK37" s="220"/>
      <c r="AL37" s="218"/>
      <c r="AM37" s="226"/>
      <c r="AN37" s="226"/>
      <c r="AO37" s="226"/>
      <c r="AP37" s="252"/>
      <c r="AQ37" s="219"/>
      <c r="AR37" s="222"/>
      <c r="AS37" s="218"/>
      <c r="AT37" s="218"/>
      <c r="AU37" s="218"/>
      <c r="AV37" s="218"/>
      <c r="AW37" s="218"/>
      <c r="AX37" s="218"/>
      <c r="AY37" s="220"/>
      <c r="AZ37" s="218"/>
      <c r="BA37" s="252"/>
      <c r="BB37" s="220"/>
      <c r="BC37" s="218"/>
      <c r="BD37" s="252"/>
      <c r="BE37" s="220"/>
      <c r="BF37" s="218"/>
      <c r="BG37" s="218"/>
      <c r="BH37" s="226"/>
      <c r="BI37" s="220"/>
      <c r="BJ37" s="218"/>
      <c r="BK37" s="252"/>
      <c r="BL37" s="220"/>
      <c r="BM37" s="218"/>
      <c r="BN37" s="218"/>
      <c r="BO37" s="226"/>
      <c r="BP37" s="398"/>
      <c r="BQ37" s="221"/>
      <c r="BR37" s="218"/>
      <c r="BS37" s="252"/>
      <c r="BT37" s="220"/>
      <c r="BU37" s="218"/>
      <c r="BV37" s="226"/>
      <c r="BW37" s="226"/>
      <c r="BX37" s="252"/>
      <c r="BY37" s="226"/>
      <c r="BZ37" s="252"/>
      <c r="CA37" s="220"/>
      <c r="CB37" s="218"/>
      <c r="CC37" s="218"/>
      <c r="CD37" s="218"/>
      <c r="CE37" s="218"/>
      <c r="CF37" s="218"/>
      <c r="CG37" s="398"/>
      <c r="CH37" s="218"/>
      <c r="CI37" s="221"/>
      <c r="CJ37" s="218"/>
      <c r="CK37" s="252"/>
      <c r="CL37" s="226"/>
      <c r="CM37" s="252"/>
      <c r="CN37" s="226"/>
      <c r="CO37" s="252"/>
      <c r="CP37" s="220"/>
      <c r="CQ37" s="218"/>
      <c r="CR37" s="226"/>
      <c r="CS37" s="252"/>
      <c r="CT37" s="220"/>
      <c r="CU37" s="218"/>
      <c r="CV37" s="252"/>
      <c r="CW37" s="226"/>
      <c r="CX37" s="252"/>
      <c r="CY37" s="226"/>
      <c r="CZ37" s="220"/>
      <c r="DA37" s="218"/>
      <c r="DB37" s="252"/>
      <c r="DC37" s="226"/>
      <c r="DD37" s="252"/>
      <c r="DE37" s="226"/>
      <c r="DF37" s="252"/>
      <c r="DG37" s="223"/>
      <c r="DH37" s="252"/>
      <c r="DI37" s="226"/>
      <c r="DJ37" s="221"/>
      <c r="DK37" s="218"/>
      <c r="DL37" s="226"/>
      <c r="DM37" s="252"/>
      <c r="DN37" s="220"/>
      <c r="DO37" s="218"/>
      <c r="DP37" s="252"/>
      <c r="DQ37" s="226"/>
      <c r="DR37" s="226"/>
      <c r="DS37" s="220"/>
      <c r="DT37" s="218"/>
      <c r="DU37" s="226"/>
      <c r="DV37" s="218"/>
      <c r="DW37" s="252"/>
      <c r="DX37" s="220"/>
      <c r="DY37" s="218"/>
      <c r="DZ37" s="398"/>
      <c r="EA37" s="252"/>
      <c r="EB37" s="220"/>
      <c r="EC37" s="218"/>
      <c r="ED37" s="252"/>
      <c r="EE37" s="220"/>
    </row>
    <row r="38" spans="1:135" x14ac:dyDescent="0.3">
      <c r="A38" s="10">
        <v>406</v>
      </c>
      <c r="B38" s="11" t="s">
        <v>180</v>
      </c>
      <c r="C38" s="32">
        <v>1039</v>
      </c>
      <c r="D38" s="41">
        <v>386</v>
      </c>
      <c r="E38" s="63">
        <f t="shared" si="0"/>
        <v>0.37151106833493747</v>
      </c>
      <c r="F38" s="86">
        <v>96</v>
      </c>
      <c r="G38" s="86">
        <v>173</v>
      </c>
      <c r="H38" s="86">
        <v>85</v>
      </c>
      <c r="I38" s="86">
        <v>174</v>
      </c>
      <c r="J38" s="86">
        <v>204</v>
      </c>
      <c r="K38" s="87">
        <v>227</v>
      </c>
      <c r="L38" s="218"/>
      <c r="M38" s="252"/>
      <c r="N38" s="220"/>
      <c r="O38" s="218"/>
      <c r="P38" s="218"/>
      <c r="Q38" s="218"/>
      <c r="R38" s="218"/>
      <c r="S38" s="218"/>
      <c r="T38" s="218"/>
      <c r="U38" s="218"/>
      <c r="V38" s="218"/>
      <c r="W38" s="226"/>
      <c r="X38" s="219"/>
      <c r="Y38" s="219"/>
      <c r="Z38" s="222"/>
      <c r="AA38" s="218"/>
      <c r="AB38" s="218"/>
      <c r="AC38" s="218"/>
      <c r="AD38" s="218"/>
      <c r="AE38" s="218"/>
      <c r="AF38" s="226"/>
      <c r="AG38" s="398"/>
      <c r="AH38" s="221"/>
      <c r="AI38" s="222"/>
      <c r="AJ38" s="252"/>
      <c r="AK38" s="220"/>
      <c r="AL38" s="218"/>
      <c r="AM38" s="226"/>
      <c r="AN38" s="226"/>
      <c r="AO38" s="226"/>
      <c r="AP38" s="252"/>
      <c r="AQ38" s="219"/>
      <c r="AR38" s="222"/>
      <c r="AS38" s="218"/>
      <c r="AT38" s="218"/>
      <c r="AU38" s="218"/>
      <c r="AV38" s="218"/>
      <c r="AW38" s="218"/>
      <c r="AX38" s="218"/>
      <c r="AY38" s="220"/>
      <c r="AZ38" s="218"/>
      <c r="BA38" s="252"/>
      <c r="BB38" s="220"/>
      <c r="BC38" s="218"/>
      <c r="BD38" s="252"/>
      <c r="BE38" s="220"/>
      <c r="BF38" s="218"/>
      <c r="BG38" s="218"/>
      <c r="BH38" s="226"/>
      <c r="BI38" s="220"/>
      <c r="BJ38" s="218"/>
      <c r="BK38" s="252"/>
      <c r="BL38" s="220"/>
      <c r="BM38" s="218"/>
      <c r="BN38" s="218"/>
      <c r="BO38" s="226"/>
      <c r="BP38" s="398"/>
      <c r="BQ38" s="221"/>
      <c r="BR38" s="218"/>
      <c r="BS38" s="252"/>
      <c r="BT38" s="220"/>
      <c r="BU38" s="218"/>
      <c r="BV38" s="226"/>
      <c r="BW38" s="226"/>
      <c r="BX38" s="252"/>
      <c r="BY38" s="226"/>
      <c r="BZ38" s="252"/>
      <c r="CA38" s="220"/>
      <c r="CB38" s="218"/>
      <c r="CC38" s="218"/>
      <c r="CD38" s="218"/>
      <c r="CE38" s="218"/>
      <c r="CF38" s="218"/>
      <c r="CG38" s="398"/>
      <c r="CH38" s="218"/>
      <c r="CI38" s="221"/>
      <c r="CJ38" s="218"/>
      <c r="CK38" s="252"/>
      <c r="CL38" s="226"/>
      <c r="CM38" s="252"/>
      <c r="CN38" s="226"/>
      <c r="CO38" s="252"/>
      <c r="CP38" s="220"/>
      <c r="CQ38" s="218"/>
      <c r="CR38" s="226"/>
      <c r="CS38" s="252"/>
      <c r="CT38" s="220"/>
      <c r="CU38" s="218"/>
      <c r="CV38" s="252"/>
      <c r="CW38" s="226"/>
      <c r="CX38" s="252"/>
      <c r="CY38" s="226"/>
      <c r="CZ38" s="220"/>
      <c r="DA38" s="218"/>
      <c r="DB38" s="252"/>
      <c r="DC38" s="226"/>
      <c r="DD38" s="252"/>
      <c r="DE38" s="226"/>
      <c r="DF38" s="252"/>
      <c r="DG38" s="223"/>
      <c r="DH38" s="252"/>
      <c r="DI38" s="226"/>
      <c r="DJ38" s="221"/>
      <c r="DK38" s="218"/>
      <c r="DL38" s="226"/>
      <c r="DM38" s="252"/>
      <c r="DN38" s="220"/>
      <c r="DO38" s="218"/>
      <c r="DP38" s="252"/>
      <c r="DQ38" s="226"/>
      <c r="DR38" s="226"/>
      <c r="DS38" s="220"/>
      <c r="DT38" s="218"/>
      <c r="DU38" s="226"/>
      <c r="DV38" s="218"/>
      <c r="DW38" s="252"/>
      <c r="DX38" s="220"/>
      <c r="DY38" s="218"/>
      <c r="DZ38" s="398"/>
      <c r="EA38" s="252"/>
      <c r="EB38" s="220"/>
      <c r="EC38" s="218"/>
      <c r="ED38" s="252"/>
      <c r="EE38" s="220"/>
    </row>
    <row r="39" spans="1:135" x14ac:dyDescent="0.3">
      <c r="A39" s="10">
        <v>407</v>
      </c>
      <c r="B39" s="11" t="s">
        <v>181</v>
      </c>
      <c r="C39" s="32">
        <v>1195</v>
      </c>
      <c r="D39" s="41">
        <v>520</v>
      </c>
      <c r="E39" s="63">
        <f t="shared" si="0"/>
        <v>0.43514644351464438</v>
      </c>
      <c r="F39" s="86">
        <v>99</v>
      </c>
      <c r="G39" s="86">
        <v>185</v>
      </c>
      <c r="H39" s="86">
        <v>119</v>
      </c>
      <c r="I39" s="86">
        <v>191</v>
      </c>
      <c r="J39" s="86">
        <v>231</v>
      </c>
      <c r="K39" s="87">
        <v>259</v>
      </c>
      <c r="L39" s="218"/>
      <c r="M39" s="252"/>
      <c r="N39" s="220"/>
      <c r="O39" s="218"/>
      <c r="P39" s="218"/>
      <c r="Q39" s="218"/>
      <c r="R39" s="218"/>
      <c r="S39" s="218"/>
      <c r="T39" s="218"/>
      <c r="U39" s="218"/>
      <c r="V39" s="218"/>
      <c r="W39" s="226"/>
      <c r="X39" s="219"/>
      <c r="Y39" s="219"/>
      <c r="Z39" s="222"/>
      <c r="AA39" s="218"/>
      <c r="AB39" s="218"/>
      <c r="AC39" s="218"/>
      <c r="AD39" s="218"/>
      <c r="AE39" s="218"/>
      <c r="AF39" s="226"/>
      <c r="AG39" s="398"/>
      <c r="AH39" s="221"/>
      <c r="AI39" s="222"/>
      <c r="AJ39" s="252"/>
      <c r="AK39" s="220"/>
      <c r="AL39" s="218"/>
      <c r="AM39" s="226"/>
      <c r="AN39" s="226"/>
      <c r="AO39" s="226"/>
      <c r="AP39" s="252"/>
      <c r="AQ39" s="219"/>
      <c r="AR39" s="222"/>
      <c r="AS39" s="218"/>
      <c r="AT39" s="218"/>
      <c r="AU39" s="218"/>
      <c r="AV39" s="218"/>
      <c r="AW39" s="218"/>
      <c r="AX39" s="218"/>
      <c r="AY39" s="220"/>
      <c r="AZ39" s="218"/>
      <c r="BA39" s="252"/>
      <c r="BB39" s="220"/>
      <c r="BC39" s="218"/>
      <c r="BD39" s="252"/>
      <c r="BE39" s="220"/>
      <c r="BF39" s="218"/>
      <c r="BG39" s="218"/>
      <c r="BH39" s="226"/>
      <c r="BI39" s="220"/>
      <c r="BJ39" s="218"/>
      <c r="BK39" s="252"/>
      <c r="BL39" s="220"/>
      <c r="BM39" s="218"/>
      <c r="BN39" s="218"/>
      <c r="BO39" s="226"/>
      <c r="BP39" s="398"/>
      <c r="BQ39" s="221"/>
      <c r="BR39" s="218"/>
      <c r="BS39" s="252"/>
      <c r="BT39" s="220"/>
      <c r="BU39" s="218"/>
      <c r="BV39" s="226"/>
      <c r="BW39" s="226"/>
      <c r="BX39" s="252"/>
      <c r="BY39" s="226"/>
      <c r="BZ39" s="252"/>
      <c r="CA39" s="220"/>
      <c r="CB39" s="218"/>
      <c r="CC39" s="218"/>
      <c r="CD39" s="218"/>
      <c r="CE39" s="218"/>
      <c r="CF39" s="218"/>
      <c r="CG39" s="398"/>
      <c r="CH39" s="218"/>
      <c r="CI39" s="221"/>
      <c r="CJ39" s="218"/>
      <c r="CK39" s="252"/>
      <c r="CL39" s="226"/>
      <c r="CM39" s="252"/>
      <c r="CN39" s="226"/>
      <c r="CO39" s="252"/>
      <c r="CP39" s="220"/>
      <c r="CQ39" s="218"/>
      <c r="CR39" s="226"/>
      <c r="CS39" s="252"/>
      <c r="CT39" s="220"/>
      <c r="CU39" s="218"/>
      <c r="CV39" s="252"/>
      <c r="CW39" s="226"/>
      <c r="CX39" s="252"/>
      <c r="CY39" s="226"/>
      <c r="CZ39" s="220"/>
      <c r="DA39" s="218"/>
      <c r="DB39" s="252"/>
      <c r="DC39" s="226"/>
      <c r="DD39" s="252"/>
      <c r="DE39" s="226"/>
      <c r="DF39" s="252"/>
      <c r="DG39" s="223"/>
      <c r="DH39" s="252"/>
      <c r="DI39" s="226"/>
      <c r="DJ39" s="221"/>
      <c r="DK39" s="218"/>
      <c r="DL39" s="226"/>
      <c r="DM39" s="252"/>
      <c r="DN39" s="220"/>
      <c r="DO39" s="218"/>
      <c r="DP39" s="252"/>
      <c r="DQ39" s="226"/>
      <c r="DR39" s="226"/>
      <c r="DS39" s="220"/>
      <c r="DT39" s="218"/>
      <c r="DU39" s="226"/>
      <c r="DV39" s="218"/>
      <c r="DW39" s="252"/>
      <c r="DX39" s="220"/>
      <c r="DY39" s="218"/>
      <c r="DZ39" s="398"/>
      <c r="EA39" s="252"/>
      <c r="EB39" s="220"/>
      <c r="EC39" s="218"/>
      <c r="ED39" s="252"/>
      <c r="EE39" s="220"/>
    </row>
    <row r="40" spans="1:135" x14ac:dyDescent="0.3">
      <c r="A40" s="10">
        <v>408</v>
      </c>
      <c r="B40" s="11" t="s">
        <v>182</v>
      </c>
      <c r="C40" s="32">
        <v>1464</v>
      </c>
      <c r="D40" s="41">
        <v>408</v>
      </c>
      <c r="E40" s="63">
        <f t="shared" si="0"/>
        <v>0.27868852459016391</v>
      </c>
      <c r="F40" s="86">
        <v>108</v>
      </c>
      <c r="G40" s="86">
        <v>180</v>
      </c>
      <c r="H40" s="86">
        <v>99</v>
      </c>
      <c r="I40" s="86">
        <v>176</v>
      </c>
      <c r="J40" s="86">
        <v>202</v>
      </c>
      <c r="K40" s="87">
        <v>235</v>
      </c>
      <c r="L40" s="218"/>
      <c r="M40" s="252"/>
      <c r="N40" s="220"/>
      <c r="O40" s="218"/>
      <c r="P40" s="218"/>
      <c r="Q40" s="218"/>
      <c r="R40" s="218"/>
      <c r="S40" s="218"/>
      <c r="T40" s="218"/>
      <c r="U40" s="218"/>
      <c r="V40" s="218"/>
      <c r="W40" s="226"/>
      <c r="X40" s="219"/>
      <c r="Y40" s="219"/>
      <c r="Z40" s="222"/>
      <c r="AA40" s="218"/>
      <c r="AB40" s="218"/>
      <c r="AC40" s="218"/>
      <c r="AD40" s="218"/>
      <c r="AE40" s="218"/>
      <c r="AF40" s="226"/>
      <c r="AG40" s="398"/>
      <c r="AH40" s="221"/>
      <c r="AI40" s="222"/>
      <c r="AJ40" s="252"/>
      <c r="AK40" s="220"/>
      <c r="AL40" s="218"/>
      <c r="AM40" s="226"/>
      <c r="AN40" s="226"/>
      <c r="AO40" s="226"/>
      <c r="AP40" s="252"/>
      <c r="AQ40" s="219"/>
      <c r="AR40" s="222"/>
      <c r="AS40" s="218"/>
      <c r="AT40" s="218"/>
      <c r="AU40" s="218"/>
      <c r="AV40" s="218"/>
      <c r="AW40" s="218"/>
      <c r="AX40" s="218"/>
      <c r="AY40" s="220"/>
      <c r="AZ40" s="218"/>
      <c r="BA40" s="252"/>
      <c r="BB40" s="220"/>
      <c r="BC40" s="218"/>
      <c r="BD40" s="252"/>
      <c r="BE40" s="220"/>
      <c r="BF40" s="218"/>
      <c r="BG40" s="218"/>
      <c r="BH40" s="226"/>
      <c r="BI40" s="220"/>
      <c r="BJ40" s="218"/>
      <c r="BK40" s="252"/>
      <c r="BL40" s="220"/>
      <c r="BM40" s="218"/>
      <c r="BN40" s="218"/>
      <c r="BO40" s="226"/>
      <c r="BP40" s="398"/>
      <c r="BQ40" s="221"/>
      <c r="BR40" s="218"/>
      <c r="BS40" s="252"/>
      <c r="BT40" s="220"/>
      <c r="BU40" s="218"/>
      <c r="BV40" s="226"/>
      <c r="BW40" s="226"/>
      <c r="BX40" s="252"/>
      <c r="BY40" s="226"/>
      <c r="BZ40" s="252"/>
      <c r="CA40" s="220"/>
      <c r="CB40" s="218"/>
      <c r="CC40" s="218"/>
      <c r="CD40" s="218"/>
      <c r="CE40" s="218"/>
      <c r="CF40" s="218"/>
      <c r="CG40" s="398"/>
      <c r="CH40" s="218"/>
      <c r="CI40" s="221"/>
      <c r="CJ40" s="218"/>
      <c r="CK40" s="252"/>
      <c r="CL40" s="226"/>
      <c r="CM40" s="252"/>
      <c r="CN40" s="226"/>
      <c r="CO40" s="252"/>
      <c r="CP40" s="220"/>
      <c r="CQ40" s="218"/>
      <c r="CR40" s="226"/>
      <c r="CS40" s="252"/>
      <c r="CT40" s="220"/>
      <c r="CU40" s="218"/>
      <c r="CV40" s="252"/>
      <c r="CW40" s="226"/>
      <c r="CX40" s="252"/>
      <c r="CY40" s="226"/>
      <c r="CZ40" s="220"/>
      <c r="DA40" s="218"/>
      <c r="DB40" s="252"/>
      <c r="DC40" s="226"/>
      <c r="DD40" s="252"/>
      <c r="DE40" s="226"/>
      <c r="DF40" s="252"/>
      <c r="DG40" s="223"/>
      <c r="DH40" s="252"/>
      <c r="DI40" s="226"/>
      <c r="DJ40" s="221"/>
      <c r="DK40" s="218"/>
      <c r="DL40" s="226"/>
      <c r="DM40" s="252"/>
      <c r="DN40" s="220"/>
      <c r="DO40" s="218"/>
      <c r="DP40" s="252"/>
      <c r="DQ40" s="226"/>
      <c r="DR40" s="226"/>
      <c r="DS40" s="220"/>
      <c r="DT40" s="218"/>
      <c r="DU40" s="226"/>
      <c r="DV40" s="218"/>
      <c r="DW40" s="252"/>
      <c r="DX40" s="220"/>
      <c r="DY40" s="218"/>
      <c r="DZ40" s="398"/>
      <c r="EA40" s="252"/>
      <c r="EB40" s="220"/>
      <c r="EC40" s="218"/>
      <c r="ED40" s="252"/>
      <c r="EE40" s="220"/>
    </row>
    <row r="41" spans="1:135" ht="12.75" customHeight="1" x14ac:dyDescent="0.3">
      <c r="A41" s="10">
        <v>501</v>
      </c>
      <c r="B41" s="11" t="s">
        <v>183</v>
      </c>
      <c r="C41" s="32">
        <v>1194</v>
      </c>
      <c r="D41" s="41">
        <v>479</v>
      </c>
      <c r="E41" s="63">
        <f t="shared" si="0"/>
        <v>0.40117252931323283</v>
      </c>
      <c r="F41" s="86">
        <v>104</v>
      </c>
      <c r="G41" s="86">
        <v>189</v>
      </c>
      <c r="H41" s="86">
        <v>101</v>
      </c>
      <c r="I41" s="86">
        <v>171</v>
      </c>
      <c r="J41" s="86">
        <v>213</v>
      </c>
      <c r="K41" s="87">
        <v>234</v>
      </c>
      <c r="L41" s="218"/>
      <c r="M41" s="252"/>
      <c r="N41" s="220"/>
      <c r="O41" s="218"/>
      <c r="P41" s="218"/>
      <c r="Q41" s="218"/>
      <c r="R41" s="218"/>
      <c r="S41" s="218"/>
      <c r="T41" s="218"/>
      <c r="U41" s="218"/>
      <c r="V41" s="218"/>
      <c r="W41" s="226"/>
      <c r="X41" s="219"/>
      <c r="Y41" s="219"/>
      <c r="Z41" s="222"/>
      <c r="AA41" s="218"/>
      <c r="AB41" s="218"/>
      <c r="AC41" s="218"/>
      <c r="AD41" s="218"/>
      <c r="AE41" s="218"/>
      <c r="AF41" s="226"/>
      <c r="AG41" s="398"/>
      <c r="AH41" s="221"/>
      <c r="AI41" s="222"/>
      <c r="AJ41" s="252"/>
      <c r="AK41" s="220"/>
      <c r="AL41" s="218"/>
      <c r="AM41" s="226"/>
      <c r="AN41" s="226"/>
      <c r="AO41" s="226"/>
      <c r="AP41" s="252"/>
      <c r="AQ41" s="219"/>
      <c r="AR41" s="222"/>
      <c r="AS41" s="218"/>
      <c r="AT41" s="218"/>
      <c r="AU41" s="218"/>
      <c r="AV41" s="218"/>
      <c r="AW41" s="218"/>
      <c r="AX41" s="218"/>
      <c r="AY41" s="220"/>
      <c r="AZ41" s="218"/>
      <c r="BA41" s="252"/>
      <c r="BB41" s="220"/>
      <c r="BC41" s="218"/>
      <c r="BD41" s="252"/>
      <c r="BE41" s="220"/>
      <c r="BF41" s="218"/>
      <c r="BG41" s="218"/>
      <c r="BH41" s="226"/>
      <c r="BI41" s="220"/>
      <c r="BJ41" s="218"/>
      <c r="BK41" s="252"/>
      <c r="BL41" s="220"/>
      <c r="BM41" s="218"/>
      <c r="BN41" s="218"/>
      <c r="BO41" s="226"/>
      <c r="BP41" s="398"/>
      <c r="BQ41" s="221"/>
      <c r="BR41" s="218"/>
      <c r="BS41" s="252"/>
      <c r="BT41" s="220"/>
      <c r="BU41" s="218"/>
      <c r="BV41" s="226"/>
      <c r="BW41" s="226"/>
      <c r="BX41" s="252"/>
      <c r="BY41" s="226"/>
      <c r="BZ41" s="252"/>
      <c r="CA41" s="220"/>
      <c r="CB41" s="218"/>
      <c r="CC41" s="218"/>
      <c r="CD41" s="218"/>
      <c r="CE41" s="218"/>
      <c r="CF41" s="218"/>
      <c r="CG41" s="398"/>
      <c r="CH41" s="218"/>
      <c r="CI41" s="221"/>
      <c r="CJ41" s="218"/>
      <c r="CK41" s="252"/>
      <c r="CL41" s="226"/>
      <c r="CM41" s="252"/>
      <c r="CN41" s="226"/>
      <c r="CO41" s="252"/>
      <c r="CP41" s="220"/>
      <c r="CQ41" s="218"/>
      <c r="CR41" s="226"/>
      <c r="CS41" s="252"/>
      <c r="CT41" s="220"/>
      <c r="CU41" s="218"/>
      <c r="CV41" s="252"/>
      <c r="CW41" s="226"/>
      <c r="CX41" s="252"/>
      <c r="CY41" s="226"/>
      <c r="CZ41" s="220"/>
      <c r="DA41" s="218"/>
      <c r="DB41" s="252"/>
      <c r="DC41" s="226"/>
      <c r="DD41" s="252"/>
      <c r="DE41" s="226"/>
      <c r="DF41" s="252"/>
      <c r="DG41" s="223"/>
      <c r="DH41" s="252"/>
      <c r="DI41" s="226"/>
      <c r="DJ41" s="221"/>
      <c r="DK41" s="218"/>
      <c r="DL41" s="226"/>
      <c r="DM41" s="252"/>
      <c r="DN41" s="220"/>
      <c r="DO41" s="218"/>
      <c r="DP41" s="252"/>
      <c r="DQ41" s="226"/>
      <c r="DR41" s="226"/>
      <c r="DS41" s="220"/>
      <c r="DT41" s="218"/>
      <c r="DU41" s="226"/>
      <c r="DV41" s="218"/>
      <c r="DW41" s="252"/>
      <c r="DX41" s="220"/>
      <c r="DY41" s="218"/>
      <c r="DZ41" s="398"/>
      <c r="EA41" s="252"/>
      <c r="EB41" s="220"/>
      <c r="EC41" s="218"/>
      <c r="ED41" s="252"/>
      <c r="EE41" s="220"/>
    </row>
    <row r="42" spans="1:135" ht="12.75" customHeight="1" x14ac:dyDescent="0.3">
      <c r="A42" s="10">
        <v>502</v>
      </c>
      <c r="B42" s="11" t="s">
        <v>184</v>
      </c>
      <c r="C42" s="32">
        <v>1106</v>
      </c>
      <c r="D42" s="41">
        <v>488</v>
      </c>
      <c r="E42" s="63">
        <f t="shared" si="0"/>
        <v>0.44122965641952983</v>
      </c>
      <c r="F42" s="86">
        <v>114</v>
      </c>
      <c r="G42" s="86">
        <v>222</v>
      </c>
      <c r="H42" s="86">
        <v>101</v>
      </c>
      <c r="I42" s="86">
        <v>227</v>
      </c>
      <c r="J42" s="86">
        <v>248</v>
      </c>
      <c r="K42" s="87">
        <v>296</v>
      </c>
      <c r="L42" s="218"/>
      <c r="M42" s="252"/>
      <c r="N42" s="220"/>
      <c r="O42" s="218"/>
      <c r="P42" s="218"/>
      <c r="Q42" s="218"/>
      <c r="R42" s="218"/>
      <c r="S42" s="218"/>
      <c r="T42" s="218"/>
      <c r="U42" s="218"/>
      <c r="V42" s="218"/>
      <c r="W42" s="226"/>
      <c r="X42" s="219"/>
      <c r="Y42" s="219"/>
      <c r="Z42" s="222"/>
      <c r="AA42" s="218"/>
      <c r="AB42" s="218"/>
      <c r="AC42" s="218"/>
      <c r="AD42" s="218"/>
      <c r="AE42" s="218"/>
      <c r="AF42" s="226"/>
      <c r="AG42" s="398"/>
      <c r="AH42" s="221"/>
      <c r="AI42" s="222"/>
      <c r="AJ42" s="252"/>
      <c r="AK42" s="220"/>
      <c r="AL42" s="218"/>
      <c r="AM42" s="226"/>
      <c r="AN42" s="226"/>
      <c r="AO42" s="226"/>
      <c r="AP42" s="252"/>
      <c r="AQ42" s="219"/>
      <c r="AR42" s="222"/>
      <c r="AS42" s="218"/>
      <c r="AT42" s="218"/>
      <c r="AU42" s="218"/>
      <c r="AV42" s="218"/>
      <c r="AW42" s="218"/>
      <c r="AX42" s="218"/>
      <c r="AY42" s="220"/>
      <c r="AZ42" s="218"/>
      <c r="BA42" s="252"/>
      <c r="BB42" s="220"/>
      <c r="BC42" s="218"/>
      <c r="BD42" s="252"/>
      <c r="BE42" s="220"/>
      <c r="BF42" s="218"/>
      <c r="BG42" s="218"/>
      <c r="BH42" s="226"/>
      <c r="BI42" s="220"/>
      <c r="BJ42" s="218"/>
      <c r="BK42" s="252"/>
      <c r="BL42" s="220"/>
      <c r="BM42" s="218"/>
      <c r="BN42" s="218"/>
      <c r="BO42" s="226"/>
      <c r="BP42" s="398"/>
      <c r="BQ42" s="221"/>
      <c r="BR42" s="218"/>
      <c r="BS42" s="252"/>
      <c r="BT42" s="220"/>
      <c r="BU42" s="218"/>
      <c r="BV42" s="226"/>
      <c r="BW42" s="226"/>
      <c r="BX42" s="252"/>
      <c r="BY42" s="226"/>
      <c r="BZ42" s="252"/>
      <c r="CA42" s="220"/>
      <c r="CB42" s="218"/>
      <c r="CC42" s="218"/>
      <c r="CD42" s="218"/>
      <c r="CE42" s="218"/>
      <c r="CF42" s="218"/>
      <c r="CG42" s="398"/>
      <c r="CH42" s="218"/>
      <c r="CI42" s="221"/>
      <c r="CJ42" s="218"/>
      <c r="CK42" s="252"/>
      <c r="CL42" s="226"/>
      <c r="CM42" s="252"/>
      <c r="CN42" s="226"/>
      <c r="CO42" s="252"/>
      <c r="CP42" s="220"/>
      <c r="CQ42" s="218"/>
      <c r="CR42" s="226"/>
      <c r="CS42" s="252"/>
      <c r="CT42" s="220"/>
      <c r="CU42" s="218"/>
      <c r="CV42" s="252"/>
      <c r="CW42" s="226"/>
      <c r="CX42" s="252"/>
      <c r="CY42" s="226"/>
      <c r="CZ42" s="220"/>
      <c r="DA42" s="218"/>
      <c r="DB42" s="252"/>
      <c r="DC42" s="226"/>
      <c r="DD42" s="252"/>
      <c r="DE42" s="226"/>
      <c r="DF42" s="252"/>
      <c r="DG42" s="223"/>
      <c r="DH42" s="252"/>
      <c r="DI42" s="226"/>
      <c r="DJ42" s="221"/>
      <c r="DK42" s="218"/>
      <c r="DL42" s="226"/>
      <c r="DM42" s="252"/>
      <c r="DN42" s="220"/>
      <c r="DO42" s="218"/>
      <c r="DP42" s="252"/>
      <c r="DQ42" s="226"/>
      <c r="DR42" s="226"/>
      <c r="DS42" s="220"/>
      <c r="DT42" s="218"/>
      <c r="DU42" s="226"/>
      <c r="DV42" s="218"/>
      <c r="DW42" s="252"/>
      <c r="DX42" s="220"/>
      <c r="DY42" s="218"/>
      <c r="DZ42" s="398"/>
      <c r="EA42" s="252"/>
      <c r="EB42" s="220"/>
      <c r="EC42" s="218"/>
      <c r="ED42" s="252"/>
      <c r="EE42" s="220"/>
    </row>
    <row r="43" spans="1:135" ht="12.75" customHeight="1" x14ac:dyDescent="0.3">
      <c r="A43" s="10">
        <v>503</v>
      </c>
      <c r="B43" s="11" t="s">
        <v>185</v>
      </c>
      <c r="C43" s="32">
        <v>803</v>
      </c>
      <c r="D43" s="41">
        <v>354</v>
      </c>
      <c r="E43" s="63">
        <f t="shared" si="0"/>
        <v>0.44084682440846823</v>
      </c>
      <c r="F43" s="86">
        <v>82</v>
      </c>
      <c r="G43" s="86">
        <v>186</v>
      </c>
      <c r="H43" s="86">
        <v>56</v>
      </c>
      <c r="I43" s="86">
        <v>186</v>
      </c>
      <c r="J43" s="86">
        <v>205</v>
      </c>
      <c r="K43" s="87">
        <v>237</v>
      </c>
      <c r="L43" s="218"/>
      <c r="M43" s="252"/>
      <c r="N43" s="220"/>
      <c r="O43" s="218"/>
      <c r="P43" s="218"/>
      <c r="Q43" s="218"/>
      <c r="R43" s="218"/>
      <c r="S43" s="218"/>
      <c r="T43" s="218"/>
      <c r="U43" s="218"/>
      <c r="V43" s="218"/>
      <c r="W43" s="226"/>
      <c r="X43" s="219"/>
      <c r="Y43" s="219"/>
      <c r="Z43" s="222"/>
      <c r="AA43" s="218"/>
      <c r="AB43" s="218"/>
      <c r="AC43" s="218"/>
      <c r="AD43" s="218"/>
      <c r="AE43" s="218"/>
      <c r="AF43" s="226"/>
      <c r="AG43" s="398"/>
      <c r="AH43" s="221"/>
      <c r="AI43" s="222"/>
      <c r="AJ43" s="252"/>
      <c r="AK43" s="220"/>
      <c r="AL43" s="218"/>
      <c r="AM43" s="226"/>
      <c r="AN43" s="226"/>
      <c r="AO43" s="226"/>
      <c r="AP43" s="252"/>
      <c r="AQ43" s="219"/>
      <c r="AR43" s="222"/>
      <c r="AS43" s="218"/>
      <c r="AT43" s="218"/>
      <c r="AU43" s="218"/>
      <c r="AV43" s="218"/>
      <c r="AW43" s="218"/>
      <c r="AX43" s="218"/>
      <c r="AY43" s="220"/>
      <c r="AZ43" s="218"/>
      <c r="BA43" s="252"/>
      <c r="BB43" s="220"/>
      <c r="BC43" s="218"/>
      <c r="BD43" s="252"/>
      <c r="BE43" s="220"/>
      <c r="BF43" s="218"/>
      <c r="BG43" s="218"/>
      <c r="BH43" s="226"/>
      <c r="BI43" s="220"/>
      <c r="BJ43" s="218"/>
      <c r="BK43" s="252"/>
      <c r="BL43" s="220"/>
      <c r="BM43" s="218"/>
      <c r="BN43" s="218"/>
      <c r="BO43" s="226"/>
      <c r="BP43" s="398"/>
      <c r="BQ43" s="221"/>
      <c r="BR43" s="218"/>
      <c r="BS43" s="252"/>
      <c r="BT43" s="220"/>
      <c r="BU43" s="218"/>
      <c r="BV43" s="226"/>
      <c r="BW43" s="226"/>
      <c r="BX43" s="252"/>
      <c r="BY43" s="226"/>
      <c r="BZ43" s="252"/>
      <c r="CA43" s="220"/>
      <c r="CB43" s="218"/>
      <c r="CC43" s="218"/>
      <c r="CD43" s="218"/>
      <c r="CE43" s="218"/>
      <c r="CF43" s="218"/>
      <c r="CG43" s="398"/>
      <c r="CH43" s="218"/>
      <c r="CI43" s="221"/>
      <c r="CJ43" s="218"/>
      <c r="CK43" s="252"/>
      <c r="CL43" s="226"/>
      <c r="CM43" s="252"/>
      <c r="CN43" s="226"/>
      <c r="CO43" s="252"/>
      <c r="CP43" s="220"/>
      <c r="CQ43" s="218"/>
      <c r="CR43" s="226"/>
      <c r="CS43" s="252"/>
      <c r="CT43" s="220"/>
      <c r="CU43" s="218"/>
      <c r="CV43" s="252"/>
      <c r="CW43" s="226"/>
      <c r="CX43" s="252"/>
      <c r="CY43" s="226"/>
      <c r="CZ43" s="220"/>
      <c r="DA43" s="218"/>
      <c r="DB43" s="252"/>
      <c r="DC43" s="226"/>
      <c r="DD43" s="252"/>
      <c r="DE43" s="226"/>
      <c r="DF43" s="252"/>
      <c r="DG43" s="223"/>
      <c r="DH43" s="252"/>
      <c r="DI43" s="226"/>
      <c r="DJ43" s="221"/>
      <c r="DK43" s="218"/>
      <c r="DL43" s="226"/>
      <c r="DM43" s="252"/>
      <c r="DN43" s="220"/>
      <c r="DO43" s="218"/>
      <c r="DP43" s="252"/>
      <c r="DQ43" s="226"/>
      <c r="DR43" s="226"/>
      <c r="DS43" s="220"/>
      <c r="DT43" s="218"/>
      <c r="DU43" s="226"/>
      <c r="DV43" s="218"/>
      <c r="DW43" s="252"/>
      <c r="DX43" s="220"/>
      <c r="DY43" s="218"/>
      <c r="DZ43" s="398"/>
      <c r="EA43" s="252"/>
      <c r="EB43" s="220"/>
      <c r="EC43" s="218"/>
      <c r="ED43" s="252"/>
      <c r="EE43" s="220"/>
    </row>
    <row r="44" spans="1:135" x14ac:dyDescent="0.3">
      <c r="A44" s="10">
        <v>504</v>
      </c>
      <c r="B44" s="11" t="s">
        <v>186</v>
      </c>
      <c r="C44" s="32">
        <v>1300</v>
      </c>
      <c r="D44" s="41">
        <v>582</v>
      </c>
      <c r="E44" s="63">
        <f t="shared" si="0"/>
        <v>0.44769230769230767</v>
      </c>
      <c r="F44" s="86">
        <v>148</v>
      </c>
      <c r="G44" s="86">
        <v>259</v>
      </c>
      <c r="H44" s="86">
        <v>114</v>
      </c>
      <c r="I44" s="86">
        <v>257</v>
      </c>
      <c r="J44" s="86">
        <v>307</v>
      </c>
      <c r="K44" s="87">
        <v>336</v>
      </c>
      <c r="L44" s="218"/>
      <c r="M44" s="252"/>
      <c r="N44" s="220"/>
      <c r="O44" s="218"/>
      <c r="P44" s="218"/>
      <c r="Q44" s="218"/>
      <c r="R44" s="218"/>
      <c r="S44" s="218"/>
      <c r="T44" s="218"/>
      <c r="U44" s="218"/>
      <c r="V44" s="218"/>
      <c r="W44" s="226"/>
      <c r="X44" s="219"/>
      <c r="Y44" s="219"/>
      <c r="Z44" s="222"/>
      <c r="AA44" s="218"/>
      <c r="AB44" s="218"/>
      <c r="AC44" s="218"/>
      <c r="AD44" s="218"/>
      <c r="AE44" s="218"/>
      <c r="AF44" s="226"/>
      <c r="AG44" s="398"/>
      <c r="AH44" s="221"/>
      <c r="AI44" s="222"/>
      <c r="AJ44" s="252"/>
      <c r="AK44" s="220"/>
      <c r="AL44" s="218"/>
      <c r="AM44" s="226"/>
      <c r="AN44" s="226"/>
      <c r="AO44" s="226"/>
      <c r="AP44" s="252"/>
      <c r="AQ44" s="219"/>
      <c r="AR44" s="222"/>
      <c r="AS44" s="218"/>
      <c r="AT44" s="218"/>
      <c r="AU44" s="218"/>
      <c r="AV44" s="218"/>
      <c r="AW44" s="218"/>
      <c r="AX44" s="218"/>
      <c r="AY44" s="220"/>
      <c r="AZ44" s="218"/>
      <c r="BA44" s="252"/>
      <c r="BB44" s="220"/>
      <c r="BC44" s="218"/>
      <c r="BD44" s="252"/>
      <c r="BE44" s="220"/>
      <c r="BF44" s="218"/>
      <c r="BG44" s="218"/>
      <c r="BH44" s="226"/>
      <c r="BI44" s="220"/>
      <c r="BJ44" s="218"/>
      <c r="BK44" s="252"/>
      <c r="BL44" s="220"/>
      <c r="BM44" s="218"/>
      <c r="BN44" s="218"/>
      <c r="BO44" s="226"/>
      <c r="BP44" s="398"/>
      <c r="BQ44" s="221"/>
      <c r="BR44" s="218"/>
      <c r="BS44" s="252"/>
      <c r="BT44" s="220"/>
      <c r="BU44" s="218"/>
      <c r="BV44" s="226"/>
      <c r="BW44" s="226"/>
      <c r="BX44" s="252"/>
      <c r="BY44" s="226"/>
      <c r="BZ44" s="252"/>
      <c r="CA44" s="220"/>
      <c r="CB44" s="218"/>
      <c r="CC44" s="218"/>
      <c r="CD44" s="218"/>
      <c r="CE44" s="218"/>
      <c r="CF44" s="218"/>
      <c r="CG44" s="398"/>
      <c r="CH44" s="218"/>
      <c r="CI44" s="221"/>
      <c r="CJ44" s="218"/>
      <c r="CK44" s="252"/>
      <c r="CL44" s="226"/>
      <c r="CM44" s="252"/>
      <c r="CN44" s="226"/>
      <c r="CO44" s="252"/>
      <c r="CP44" s="220"/>
      <c r="CQ44" s="218"/>
      <c r="CR44" s="226"/>
      <c r="CS44" s="252"/>
      <c r="CT44" s="220"/>
      <c r="CU44" s="218"/>
      <c r="CV44" s="252"/>
      <c r="CW44" s="226"/>
      <c r="CX44" s="252"/>
      <c r="CY44" s="226"/>
      <c r="CZ44" s="220"/>
      <c r="DA44" s="218"/>
      <c r="DB44" s="252"/>
      <c r="DC44" s="226"/>
      <c r="DD44" s="252"/>
      <c r="DE44" s="226"/>
      <c r="DF44" s="252"/>
      <c r="DG44" s="223"/>
      <c r="DH44" s="252"/>
      <c r="DI44" s="226"/>
      <c r="DJ44" s="221"/>
      <c r="DK44" s="218"/>
      <c r="DL44" s="226"/>
      <c r="DM44" s="252"/>
      <c r="DN44" s="220"/>
      <c r="DO44" s="218"/>
      <c r="DP44" s="252"/>
      <c r="DQ44" s="226"/>
      <c r="DR44" s="226"/>
      <c r="DS44" s="220"/>
      <c r="DT44" s="218"/>
      <c r="DU44" s="226"/>
      <c r="DV44" s="218"/>
      <c r="DW44" s="252"/>
      <c r="DX44" s="220"/>
      <c r="DY44" s="218"/>
      <c r="DZ44" s="398"/>
      <c r="EA44" s="252"/>
      <c r="EB44" s="220"/>
      <c r="EC44" s="218"/>
      <c r="ED44" s="252"/>
      <c r="EE44" s="220"/>
    </row>
    <row r="45" spans="1:135" x14ac:dyDescent="0.3">
      <c r="A45" s="10">
        <v>505</v>
      </c>
      <c r="B45" s="11" t="s">
        <v>187</v>
      </c>
      <c r="C45" s="32">
        <v>1372</v>
      </c>
      <c r="D45" s="41">
        <v>536</v>
      </c>
      <c r="E45" s="63">
        <f t="shared" si="0"/>
        <v>0.39067055393586003</v>
      </c>
      <c r="F45" s="86">
        <v>109</v>
      </c>
      <c r="G45" s="86">
        <v>263</v>
      </c>
      <c r="H45" s="86">
        <v>102</v>
      </c>
      <c r="I45" s="86">
        <v>266</v>
      </c>
      <c r="J45" s="86">
        <v>263</v>
      </c>
      <c r="K45" s="87">
        <v>321</v>
      </c>
      <c r="L45" s="218"/>
      <c r="M45" s="252"/>
      <c r="N45" s="220"/>
      <c r="O45" s="218"/>
      <c r="P45" s="218"/>
      <c r="Q45" s="218"/>
      <c r="R45" s="218"/>
      <c r="S45" s="218"/>
      <c r="T45" s="218"/>
      <c r="U45" s="218"/>
      <c r="V45" s="218"/>
      <c r="W45" s="226"/>
      <c r="X45" s="219"/>
      <c r="Y45" s="219"/>
      <c r="Z45" s="222"/>
      <c r="AA45" s="218"/>
      <c r="AB45" s="218"/>
      <c r="AC45" s="218"/>
      <c r="AD45" s="218"/>
      <c r="AE45" s="218"/>
      <c r="AF45" s="226"/>
      <c r="AG45" s="398"/>
      <c r="AH45" s="221"/>
      <c r="AI45" s="222"/>
      <c r="AJ45" s="252"/>
      <c r="AK45" s="220"/>
      <c r="AL45" s="218"/>
      <c r="AM45" s="226"/>
      <c r="AN45" s="226"/>
      <c r="AO45" s="226"/>
      <c r="AP45" s="252"/>
      <c r="AQ45" s="219"/>
      <c r="AR45" s="222"/>
      <c r="AS45" s="218"/>
      <c r="AT45" s="218"/>
      <c r="AU45" s="218"/>
      <c r="AV45" s="218"/>
      <c r="AW45" s="218"/>
      <c r="AX45" s="218"/>
      <c r="AY45" s="220"/>
      <c r="AZ45" s="218"/>
      <c r="BA45" s="252"/>
      <c r="BB45" s="220"/>
      <c r="BC45" s="218"/>
      <c r="BD45" s="252"/>
      <c r="BE45" s="220"/>
      <c r="BF45" s="218"/>
      <c r="BG45" s="218"/>
      <c r="BH45" s="226"/>
      <c r="BI45" s="220"/>
      <c r="BJ45" s="218"/>
      <c r="BK45" s="252"/>
      <c r="BL45" s="220"/>
      <c r="BM45" s="218"/>
      <c r="BN45" s="218"/>
      <c r="BO45" s="226"/>
      <c r="BP45" s="398"/>
      <c r="BQ45" s="221"/>
      <c r="BR45" s="218"/>
      <c r="BS45" s="252"/>
      <c r="BT45" s="220"/>
      <c r="BU45" s="218"/>
      <c r="BV45" s="226"/>
      <c r="BW45" s="226"/>
      <c r="BX45" s="252"/>
      <c r="BY45" s="226"/>
      <c r="BZ45" s="252"/>
      <c r="CA45" s="220"/>
      <c r="CB45" s="218"/>
      <c r="CC45" s="218"/>
      <c r="CD45" s="218"/>
      <c r="CE45" s="218"/>
      <c r="CF45" s="218"/>
      <c r="CG45" s="398"/>
      <c r="CH45" s="218"/>
      <c r="CI45" s="221"/>
      <c r="CJ45" s="218"/>
      <c r="CK45" s="252"/>
      <c r="CL45" s="226"/>
      <c r="CM45" s="252"/>
      <c r="CN45" s="226"/>
      <c r="CO45" s="252"/>
      <c r="CP45" s="220"/>
      <c r="CQ45" s="218"/>
      <c r="CR45" s="226"/>
      <c r="CS45" s="252"/>
      <c r="CT45" s="220"/>
      <c r="CU45" s="218"/>
      <c r="CV45" s="252"/>
      <c r="CW45" s="226"/>
      <c r="CX45" s="252"/>
      <c r="CY45" s="226"/>
      <c r="CZ45" s="220"/>
      <c r="DA45" s="218"/>
      <c r="DB45" s="252"/>
      <c r="DC45" s="226"/>
      <c r="DD45" s="252"/>
      <c r="DE45" s="226"/>
      <c r="DF45" s="252"/>
      <c r="DG45" s="223"/>
      <c r="DH45" s="252"/>
      <c r="DI45" s="226"/>
      <c r="DJ45" s="221"/>
      <c r="DK45" s="218"/>
      <c r="DL45" s="226"/>
      <c r="DM45" s="252"/>
      <c r="DN45" s="220"/>
      <c r="DO45" s="218"/>
      <c r="DP45" s="252"/>
      <c r="DQ45" s="226"/>
      <c r="DR45" s="226"/>
      <c r="DS45" s="220"/>
      <c r="DT45" s="218"/>
      <c r="DU45" s="226"/>
      <c r="DV45" s="218"/>
      <c r="DW45" s="252"/>
      <c r="DX45" s="220"/>
      <c r="DY45" s="218"/>
      <c r="DZ45" s="398"/>
      <c r="EA45" s="252"/>
      <c r="EB45" s="220"/>
      <c r="EC45" s="218"/>
      <c r="ED45" s="252"/>
      <c r="EE45" s="220"/>
    </row>
    <row r="46" spans="1:135" x14ac:dyDescent="0.3">
      <c r="A46" s="10">
        <v>506</v>
      </c>
      <c r="B46" s="11" t="s">
        <v>188</v>
      </c>
      <c r="C46" s="32">
        <v>937</v>
      </c>
      <c r="D46" s="41">
        <v>332</v>
      </c>
      <c r="E46" s="63">
        <f t="shared" si="0"/>
        <v>0.35432230522945574</v>
      </c>
      <c r="F46" s="86">
        <v>64</v>
      </c>
      <c r="G46" s="86">
        <v>147</v>
      </c>
      <c r="H46" s="86">
        <v>81</v>
      </c>
      <c r="I46" s="86">
        <v>151</v>
      </c>
      <c r="J46" s="86">
        <v>168</v>
      </c>
      <c r="K46" s="87">
        <v>188</v>
      </c>
      <c r="L46" s="218"/>
      <c r="M46" s="252"/>
      <c r="N46" s="220"/>
      <c r="O46" s="218"/>
      <c r="P46" s="218"/>
      <c r="Q46" s="218"/>
      <c r="R46" s="218"/>
      <c r="S46" s="218"/>
      <c r="T46" s="218"/>
      <c r="U46" s="218"/>
      <c r="V46" s="218"/>
      <c r="W46" s="226"/>
      <c r="X46" s="219"/>
      <c r="Y46" s="219"/>
      <c r="Z46" s="222"/>
      <c r="AA46" s="218"/>
      <c r="AB46" s="218"/>
      <c r="AC46" s="218"/>
      <c r="AD46" s="218"/>
      <c r="AE46" s="218"/>
      <c r="AF46" s="226"/>
      <c r="AG46" s="398"/>
      <c r="AH46" s="221"/>
      <c r="AI46" s="222"/>
      <c r="AJ46" s="252"/>
      <c r="AK46" s="220"/>
      <c r="AL46" s="218"/>
      <c r="AM46" s="226"/>
      <c r="AN46" s="226"/>
      <c r="AO46" s="226"/>
      <c r="AP46" s="252"/>
      <c r="AQ46" s="219"/>
      <c r="AR46" s="222"/>
      <c r="AS46" s="218"/>
      <c r="AT46" s="218"/>
      <c r="AU46" s="218"/>
      <c r="AV46" s="218"/>
      <c r="AW46" s="218"/>
      <c r="AX46" s="218"/>
      <c r="AY46" s="220"/>
      <c r="AZ46" s="218"/>
      <c r="BA46" s="252"/>
      <c r="BB46" s="220"/>
      <c r="BC46" s="218"/>
      <c r="BD46" s="252"/>
      <c r="BE46" s="220"/>
      <c r="BF46" s="218"/>
      <c r="BG46" s="218"/>
      <c r="BH46" s="226"/>
      <c r="BI46" s="220"/>
      <c r="BJ46" s="218"/>
      <c r="BK46" s="252"/>
      <c r="BL46" s="220"/>
      <c r="BM46" s="218"/>
      <c r="BN46" s="218"/>
      <c r="BO46" s="226"/>
      <c r="BP46" s="398"/>
      <c r="BQ46" s="221"/>
      <c r="BR46" s="218"/>
      <c r="BS46" s="252"/>
      <c r="BT46" s="220"/>
      <c r="BU46" s="218"/>
      <c r="BV46" s="226"/>
      <c r="BW46" s="226"/>
      <c r="BX46" s="252"/>
      <c r="BY46" s="226"/>
      <c r="BZ46" s="252"/>
      <c r="CA46" s="220"/>
      <c r="CB46" s="218"/>
      <c r="CC46" s="218"/>
      <c r="CD46" s="218"/>
      <c r="CE46" s="218"/>
      <c r="CF46" s="218"/>
      <c r="CG46" s="398"/>
      <c r="CH46" s="218"/>
      <c r="CI46" s="221"/>
      <c r="CJ46" s="218"/>
      <c r="CK46" s="252"/>
      <c r="CL46" s="226"/>
      <c r="CM46" s="252"/>
      <c r="CN46" s="226"/>
      <c r="CO46" s="252"/>
      <c r="CP46" s="220"/>
      <c r="CQ46" s="218"/>
      <c r="CR46" s="226"/>
      <c r="CS46" s="252"/>
      <c r="CT46" s="220"/>
      <c r="CU46" s="218"/>
      <c r="CV46" s="252"/>
      <c r="CW46" s="226"/>
      <c r="CX46" s="252"/>
      <c r="CY46" s="226"/>
      <c r="CZ46" s="220"/>
      <c r="DA46" s="218"/>
      <c r="DB46" s="252"/>
      <c r="DC46" s="226"/>
      <c r="DD46" s="252"/>
      <c r="DE46" s="226"/>
      <c r="DF46" s="252"/>
      <c r="DG46" s="223"/>
      <c r="DH46" s="252"/>
      <c r="DI46" s="226"/>
      <c r="DJ46" s="221"/>
      <c r="DK46" s="218"/>
      <c r="DL46" s="226"/>
      <c r="DM46" s="252"/>
      <c r="DN46" s="220"/>
      <c r="DO46" s="218"/>
      <c r="DP46" s="252"/>
      <c r="DQ46" s="226"/>
      <c r="DR46" s="226"/>
      <c r="DS46" s="220"/>
      <c r="DT46" s="218"/>
      <c r="DU46" s="226"/>
      <c r="DV46" s="218"/>
      <c r="DW46" s="252"/>
      <c r="DX46" s="220"/>
      <c r="DY46" s="218"/>
      <c r="DZ46" s="398"/>
      <c r="EA46" s="252"/>
      <c r="EB46" s="220"/>
      <c r="EC46" s="218"/>
      <c r="ED46" s="252"/>
      <c r="EE46" s="220"/>
    </row>
    <row r="47" spans="1:135" x14ac:dyDescent="0.3">
      <c r="A47" s="10">
        <v>507</v>
      </c>
      <c r="B47" s="11" t="s">
        <v>189</v>
      </c>
      <c r="C47" s="32">
        <v>1477</v>
      </c>
      <c r="D47" s="41">
        <v>522</v>
      </c>
      <c r="E47" s="63">
        <f t="shared" si="0"/>
        <v>0.35341909275558564</v>
      </c>
      <c r="F47" s="86">
        <v>100</v>
      </c>
      <c r="G47" s="86">
        <v>193</v>
      </c>
      <c r="H47" s="86">
        <v>80</v>
      </c>
      <c r="I47" s="86">
        <v>194</v>
      </c>
      <c r="J47" s="86">
        <v>216</v>
      </c>
      <c r="K47" s="87">
        <v>257</v>
      </c>
      <c r="L47" s="218"/>
      <c r="M47" s="252"/>
      <c r="N47" s="220"/>
      <c r="O47" s="218"/>
      <c r="P47" s="218"/>
      <c r="Q47" s="218"/>
      <c r="R47" s="218"/>
      <c r="S47" s="218"/>
      <c r="T47" s="218"/>
      <c r="U47" s="218"/>
      <c r="V47" s="218"/>
      <c r="W47" s="226"/>
      <c r="X47" s="219"/>
      <c r="Y47" s="219"/>
      <c r="Z47" s="222"/>
      <c r="AA47" s="218"/>
      <c r="AB47" s="218"/>
      <c r="AC47" s="218"/>
      <c r="AD47" s="218"/>
      <c r="AE47" s="218"/>
      <c r="AF47" s="226"/>
      <c r="AG47" s="398"/>
      <c r="AH47" s="221"/>
      <c r="AI47" s="222"/>
      <c r="AJ47" s="252"/>
      <c r="AK47" s="220"/>
      <c r="AL47" s="218"/>
      <c r="AM47" s="226"/>
      <c r="AN47" s="226"/>
      <c r="AO47" s="226"/>
      <c r="AP47" s="252"/>
      <c r="AQ47" s="219"/>
      <c r="AR47" s="222"/>
      <c r="AS47" s="218"/>
      <c r="AT47" s="218"/>
      <c r="AU47" s="218"/>
      <c r="AV47" s="218"/>
      <c r="AW47" s="218"/>
      <c r="AX47" s="218"/>
      <c r="AY47" s="220"/>
      <c r="AZ47" s="218"/>
      <c r="BA47" s="252"/>
      <c r="BB47" s="220"/>
      <c r="BC47" s="218"/>
      <c r="BD47" s="252"/>
      <c r="BE47" s="220"/>
      <c r="BF47" s="218"/>
      <c r="BG47" s="218"/>
      <c r="BH47" s="226"/>
      <c r="BI47" s="220"/>
      <c r="BJ47" s="218"/>
      <c r="BK47" s="252"/>
      <c r="BL47" s="220"/>
      <c r="BM47" s="218"/>
      <c r="BN47" s="218"/>
      <c r="BO47" s="226"/>
      <c r="BP47" s="398"/>
      <c r="BQ47" s="221"/>
      <c r="BR47" s="218"/>
      <c r="BS47" s="252"/>
      <c r="BT47" s="220"/>
      <c r="BU47" s="218"/>
      <c r="BV47" s="226"/>
      <c r="BW47" s="226"/>
      <c r="BX47" s="252"/>
      <c r="BY47" s="226"/>
      <c r="BZ47" s="252"/>
      <c r="CA47" s="220"/>
      <c r="CB47" s="218"/>
      <c r="CC47" s="218"/>
      <c r="CD47" s="218"/>
      <c r="CE47" s="218"/>
      <c r="CF47" s="218"/>
      <c r="CG47" s="398"/>
      <c r="CH47" s="218"/>
      <c r="CI47" s="221"/>
      <c r="CJ47" s="218"/>
      <c r="CK47" s="252"/>
      <c r="CL47" s="226"/>
      <c r="CM47" s="252"/>
      <c r="CN47" s="226"/>
      <c r="CO47" s="252"/>
      <c r="CP47" s="220"/>
      <c r="CQ47" s="218"/>
      <c r="CR47" s="226"/>
      <c r="CS47" s="252"/>
      <c r="CT47" s="220"/>
      <c r="CU47" s="218"/>
      <c r="CV47" s="252"/>
      <c r="CW47" s="226"/>
      <c r="CX47" s="252"/>
      <c r="CY47" s="226"/>
      <c r="CZ47" s="220"/>
      <c r="DA47" s="218"/>
      <c r="DB47" s="252"/>
      <c r="DC47" s="226"/>
      <c r="DD47" s="252"/>
      <c r="DE47" s="226"/>
      <c r="DF47" s="252"/>
      <c r="DG47" s="223"/>
      <c r="DH47" s="252"/>
      <c r="DI47" s="226"/>
      <c r="DJ47" s="221"/>
      <c r="DK47" s="218"/>
      <c r="DL47" s="226"/>
      <c r="DM47" s="252"/>
      <c r="DN47" s="220"/>
      <c r="DO47" s="218"/>
      <c r="DP47" s="252"/>
      <c r="DQ47" s="226"/>
      <c r="DR47" s="226"/>
      <c r="DS47" s="220"/>
      <c r="DT47" s="218"/>
      <c r="DU47" s="226"/>
      <c r="DV47" s="218"/>
      <c r="DW47" s="252"/>
      <c r="DX47" s="220"/>
      <c r="DY47" s="218"/>
      <c r="DZ47" s="398"/>
      <c r="EA47" s="252"/>
      <c r="EB47" s="220"/>
      <c r="EC47" s="218"/>
      <c r="ED47" s="252"/>
      <c r="EE47" s="220"/>
    </row>
    <row r="48" spans="1:135" x14ac:dyDescent="0.3">
      <c r="A48" s="10">
        <v>508</v>
      </c>
      <c r="B48" s="11" t="s">
        <v>190</v>
      </c>
      <c r="C48" s="32">
        <v>961</v>
      </c>
      <c r="D48" s="41">
        <v>231</v>
      </c>
      <c r="E48" s="63">
        <f t="shared" si="0"/>
        <v>0.24037460978147762</v>
      </c>
      <c r="F48" s="86">
        <v>76</v>
      </c>
      <c r="G48" s="86">
        <v>132</v>
      </c>
      <c r="H48" s="86">
        <v>39</v>
      </c>
      <c r="I48" s="86">
        <v>147</v>
      </c>
      <c r="J48" s="86">
        <v>130</v>
      </c>
      <c r="K48" s="87">
        <v>156</v>
      </c>
      <c r="L48" s="218"/>
      <c r="M48" s="252"/>
      <c r="N48" s="220"/>
      <c r="O48" s="218"/>
      <c r="P48" s="218"/>
      <c r="Q48" s="218"/>
      <c r="R48" s="218"/>
      <c r="S48" s="218"/>
      <c r="T48" s="218"/>
      <c r="U48" s="218"/>
      <c r="V48" s="218"/>
      <c r="W48" s="226"/>
      <c r="X48" s="219"/>
      <c r="Y48" s="219"/>
      <c r="Z48" s="222"/>
      <c r="AA48" s="218"/>
      <c r="AB48" s="218"/>
      <c r="AC48" s="218"/>
      <c r="AD48" s="218"/>
      <c r="AE48" s="218"/>
      <c r="AF48" s="226"/>
      <c r="AG48" s="398"/>
      <c r="AH48" s="221"/>
      <c r="AI48" s="222"/>
      <c r="AJ48" s="252"/>
      <c r="AK48" s="220"/>
      <c r="AL48" s="218"/>
      <c r="AM48" s="226"/>
      <c r="AN48" s="226"/>
      <c r="AO48" s="226"/>
      <c r="AP48" s="252"/>
      <c r="AQ48" s="219"/>
      <c r="AR48" s="222"/>
      <c r="AS48" s="218"/>
      <c r="AT48" s="218"/>
      <c r="AU48" s="218"/>
      <c r="AV48" s="218"/>
      <c r="AW48" s="218"/>
      <c r="AX48" s="218"/>
      <c r="AY48" s="220"/>
      <c r="AZ48" s="218"/>
      <c r="BA48" s="252"/>
      <c r="BB48" s="220"/>
      <c r="BC48" s="218"/>
      <c r="BD48" s="252"/>
      <c r="BE48" s="220"/>
      <c r="BF48" s="218"/>
      <c r="BG48" s="218"/>
      <c r="BH48" s="226"/>
      <c r="BI48" s="220"/>
      <c r="BJ48" s="218"/>
      <c r="BK48" s="252"/>
      <c r="BL48" s="220"/>
      <c r="BM48" s="218"/>
      <c r="BN48" s="218"/>
      <c r="BO48" s="226"/>
      <c r="BP48" s="398"/>
      <c r="BQ48" s="221"/>
      <c r="BR48" s="218"/>
      <c r="BS48" s="252"/>
      <c r="BT48" s="220"/>
      <c r="BU48" s="218"/>
      <c r="BV48" s="226"/>
      <c r="BW48" s="226"/>
      <c r="BX48" s="252"/>
      <c r="BY48" s="226"/>
      <c r="BZ48" s="252"/>
      <c r="CA48" s="220"/>
      <c r="CB48" s="218"/>
      <c r="CC48" s="218"/>
      <c r="CD48" s="218"/>
      <c r="CE48" s="218"/>
      <c r="CF48" s="218"/>
      <c r="CG48" s="398"/>
      <c r="CH48" s="218"/>
      <c r="CI48" s="221"/>
      <c r="CJ48" s="218"/>
      <c r="CK48" s="252"/>
      <c r="CL48" s="226"/>
      <c r="CM48" s="252"/>
      <c r="CN48" s="226"/>
      <c r="CO48" s="252"/>
      <c r="CP48" s="220"/>
      <c r="CQ48" s="218"/>
      <c r="CR48" s="226"/>
      <c r="CS48" s="252"/>
      <c r="CT48" s="220"/>
      <c r="CU48" s="218"/>
      <c r="CV48" s="252"/>
      <c r="CW48" s="226"/>
      <c r="CX48" s="252"/>
      <c r="CY48" s="226"/>
      <c r="CZ48" s="220"/>
      <c r="DA48" s="218"/>
      <c r="DB48" s="252"/>
      <c r="DC48" s="226"/>
      <c r="DD48" s="252"/>
      <c r="DE48" s="226"/>
      <c r="DF48" s="252"/>
      <c r="DG48" s="223"/>
      <c r="DH48" s="252"/>
      <c r="DI48" s="226"/>
      <c r="DJ48" s="221"/>
      <c r="DK48" s="218"/>
      <c r="DL48" s="226"/>
      <c r="DM48" s="252"/>
      <c r="DN48" s="220"/>
      <c r="DO48" s="218"/>
      <c r="DP48" s="252"/>
      <c r="DQ48" s="226"/>
      <c r="DR48" s="226"/>
      <c r="DS48" s="220"/>
      <c r="DT48" s="218"/>
      <c r="DU48" s="226"/>
      <c r="DV48" s="218"/>
      <c r="DW48" s="252"/>
      <c r="DX48" s="220"/>
      <c r="DY48" s="218"/>
      <c r="DZ48" s="398"/>
      <c r="EA48" s="252"/>
      <c r="EB48" s="220"/>
      <c r="EC48" s="218"/>
      <c r="ED48" s="252"/>
      <c r="EE48" s="220"/>
    </row>
    <row r="49" spans="1:135" x14ac:dyDescent="0.3">
      <c r="A49" s="10">
        <v>509</v>
      </c>
      <c r="B49" s="11" t="s">
        <v>191</v>
      </c>
      <c r="C49" s="32">
        <v>1288</v>
      </c>
      <c r="D49" s="41">
        <v>533</v>
      </c>
      <c r="E49" s="63">
        <f t="shared" si="0"/>
        <v>0.41381987577639751</v>
      </c>
      <c r="F49" s="86">
        <v>96</v>
      </c>
      <c r="G49" s="86">
        <v>190</v>
      </c>
      <c r="H49" s="86">
        <v>114</v>
      </c>
      <c r="I49" s="86">
        <v>220</v>
      </c>
      <c r="J49" s="86">
        <v>213</v>
      </c>
      <c r="K49" s="87">
        <v>277</v>
      </c>
      <c r="L49" s="218"/>
      <c r="M49" s="252"/>
      <c r="N49" s="220"/>
      <c r="O49" s="218"/>
      <c r="P49" s="218"/>
      <c r="Q49" s="218"/>
      <c r="R49" s="218"/>
      <c r="S49" s="218"/>
      <c r="T49" s="218"/>
      <c r="U49" s="218"/>
      <c r="V49" s="218"/>
      <c r="W49" s="226"/>
      <c r="X49" s="219"/>
      <c r="Y49" s="219"/>
      <c r="Z49" s="222"/>
      <c r="AA49" s="218"/>
      <c r="AB49" s="218"/>
      <c r="AC49" s="218"/>
      <c r="AD49" s="218"/>
      <c r="AE49" s="218"/>
      <c r="AF49" s="226"/>
      <c r="AG49" s="398"/>
      <c r="AH49" s="221"/>
      <c r="AI49" s="222"/>
      <c r="AJ49" s="252"/>
      <c r="AK49" s="220"/>
      <c r="AL49" s="218"/>
      <c r="AM49" s="226"/>
      <c r="AN49" s="226"/>
      <c r="AO49" s="226"/>
      <c r="AP49" s="252"/>
      <c r="AQ49" s="219"/>
      <c r="AR49" s="222"/>
      <c r="AS49" s="218"/>
      <c r="AT49" s="218"/>
      <c r="AU49" s="218"/>
      <c r="AV49" s="218"/>
      <c r="AW49" s="218"/>
      <c r="AX49" s="218"/>
      <c r="AY49" s="220"/>
      <c r="AZ49" s="218"/>
      <c r="BA49" s="252"/>
      <c r="BB49" s="220"/>
      <c r="BC49" s="218"/>
      <c r="BD49" s="252"/>
      <c r="BE49" s="220"/>
      <c r="BF49" s="218"/>
      <c r="BG49" s="218"/>
      <c r="BH49" s="226"/>
      <c r="BI49" s="220"/>
      <c r="BJ49" s="218"/>
      <c r="BK49" s="252"/>
      <c r="BL49" s="220"/>
      <c r="BM49" s="218"/>
      <c r="BN49" s="218"/>
      <c r="BO49" s="226"/>
      <c r="BP49" s="398"/>
      <c r="BQ49" s="221"/>
      <c r="BR49" s="218"/>
      <c r="BS49" s="252"/>
      <c r="BT49" s="220"/>
      <c r="BU49" s="218"/>
      <c r="BV49" s="226"/>
      <c r="BW49" s="226"/>
      <c r="BX49" s="252"/>
      <c r="BY49" s="226"/>
      <c r="BZ49" s="252"/>
      <c r="CA49" s="220"/>
      <c r="CB49" s="218"/>
      <c r="CC49" s="218"/>
      <c r="CD49" s="218"/>
      <c r="CE49" s="218"/>
      <c r="CF49" s="218"/>
      <c r="CG49" s="398"/>
      <c r="CH49" s="218"/>
      <c r="CI49" s="221"/>
      <c r="CJ49" s="218"/>
      <c r="CK49" s="252"/>
      <c r="CL49" s="226"/>
      <c r="CM49" s="252"/>
      <c r="CN49" s="226"/>
      <c r="CO49" s="252"/>
      <c r="CP49" s="220"/>
      <c r="CQ49" s="218"/>
      <c r="CR49" s="226"/>
      <c r="CS49" s="252"/>
      <c r="CT49" s="220"/>
      <c r="CU49" s="218"/>
      <c r="CV49" s="252"/>
      <c r="CW49" s="226"/>
      <c r="CX49" s="252"/>
      <c r="CY49" s="226"/>
      <c r="CZ49" s="220"/>
      <c r="DA49" s="218"/>
      <c r="DB49" s="252"/>
      <c r="DC49" s="226"/>
      <c r="DD49" s="252"/>
      <c r="DE49" s="226"/>
      <c r="DF49" s="252"/>
      <c r="DG49" s="223"/>
      <c r="DH49" s="252"/>
      <c r="DI49" s="226"/>
      <c r="DJ49" s="221"/>
      <c r="DK49" s="218"/>
      <c r="DL49" s="226"/>
      <c r="DM49" s="252"/>
      <c r="DN49" s="220"/>
      <c r="DO49" s="218"/>
      <c r="DP49" s="252"/>
      <c r="DQ49" s="226"/>
      <c r="DR49" s="226"/>
      <c r="DS49" s="220"/>
      <c r="DT49" s="218"/>
      <c r="DU49" s="226"/>
      <c r="DV49" s="218"/>
      <c r="DW49" s="252"/>
      <c r="DX49" s="220"/>
      <c r="DY49" s="218"/>
      <c r="DZ49" s="398"/>
      <c r="EA49" s="252"/>
      <c r="EB49" s="220"/>
      <c r="EC49" s="218"/>
      <c r="ED49" s="252"/>
      <c r="EE49" s="220"/>
    </row>
    <row r="50" spans="1:135" x14ac:dyDescent="0.3">
      <c r="A50" s="10">
        <v>601</v>
      </c>
      <c r="B50" s="11" t="s">
        <v>192</v>
      </c>
      <c r="C50" s="32">
        <v>1722</v>
      </c>
      <c r="D50" s="41">
        <v>366</v>
      </c>
      <c r="E50" s="63">
        <f t="shared" si="0"/>
        <v>0.21254355400696864</v>
      </c>
      <c r="F50" s="86">
        <v>103</v>
      </c>
      <c r="G50" s="86">
        <v>179</v>
      </c>
      <c r="H50" s="86">
        <v>64</v>
      </c>
      <c r="I50" s="86">
        <v>191</v>
      </c>
      <c r="J50" s="86">
        <v>200</v>
      </c>
      <c r="K50" s="87">
        <v>198</v>
      </c>
      <c r="L50" s="218"/>
      <c r="M50" s="252"/>
      <c r="N50" s="220"/>
      <c r="O50" s="218"/>
      <c r="P50" s="218"/>
      <c r="Q50" s="218"/>
      <c r="R50" s="218"/>
      <c r="S50" s="218"/>
      <c r="T50" s="218"/>
      <c r="U50" s="218"/>
      <c r="V50" s="218"/>
      <c r="W50" s="226"/>
      <c r="X50" s="219"/>
      <c r="Y50" s="219"/>
      <c r="Z50" s="222"/>
      <c r="AA50" s="218"/>
      <c r="AB50" s="218"/>
      <c r="AC50" s="218"/>
      <c r="AD50" s="218"/>
      <c r="AE50" s="218"/>
      <c r="AF50" s="226"/>
      <c r="AG50" s="398"/>
      <c r="AH50" s="221"/>
      <c r="AI50" s="222"/>
      <c r="AJ50" s="252"/>
      <c r="AK50" s="220"/>
      <c r="AL50" s="218"/>
      <c r="AM50" s="226"/>
      <c r="AN50" s="226"/>
      <c r="AO50" s="226"/>
      <c r="AP50" s="252"/>
      <c r="AQ50" s="219"/>
      <c r="AR50" s="222"/>
      <c r="AS50" s="218"/>
      <c r="AT50" s="218"/>
      <c r="AU50" s="218"/>
      <c r="AV50" s="218"/>
      <c r="AW50" s="218"/>
      <c r="AX50" s="218"/>
      <c r="AY50" s="220"/>
      <c r="AZ50" s="218"/>
      <c r="BA50" s="252"/>
      <c r="BB50" s="220"/>
      <c r="BC50" s="218"/>
      <c r="BD50" s="252"/>
      <c r="BE50" s="220"/>
      <c r="BF50" s="218"/>
      <c r="BG50" s="218"/>
      <c r="BH50" s="226"/>
      <c r="BI50" s="220"/>
      <c r="BJ50" s="218"/>
      <c r="BK50" s="252"/>
      <c r="BL50" s="220"/>
      <c r="BM50" s="218"/>
      <c r="BN50" s="218"/>
      <c r="BO50" s="226"/>
      <c r="BP50" s="398"/>
      <c r="BQ50" s="221"/>
      <c r="BR50" s="218"/>
      <c r="BS50" s="252"/>
      <c r="BT50" s="220"/>
      <c r="BU50" s="218"/>
      <c r="BV50" s="226"/>
      <c r="BW50" s="226"/>
      <c r="BX50" s="252"/>
      <c r="BY50" s="226"/>
      <c r="BZ50" s="252"/>
      <c r="CA50" s="220"/>
      <c r="CB50" s="218"/>
      <c r="CC50" s="218"/>
      <c r="CD50" s="218"/>
      <c r="CE50" s="218"/>
      <c r="CF50" s="218"/>
      <c r="CG50" s="398"/>
      <c r="CH50" s="218"/>
      <c r="CI50" s="221"/>
      <c r="CJ50" s="218"/>
      <c r="CK50" s="252"/>
      <c r="CL50" s="226"/>
      <c r="CM50" s="252"/>
      <c r="CN50" s="226"/>
      <c r="CO50" s="252"/>
      <c r="CP50" s="220"/>
      <c r="CQ50" s="218"/>
      <c r="CR50" s="226"/>
      <c r="CS50" s="252"/>
      <c r="CT50" s="220"/>
      <c r="CU50" s="218"/>
      <c r="CV50" s="252"/>
      <c r="CW50" s="226"/>
      <c r="CX50" s="252"/>
      <c r="CY50" s="226"/>
      <c r="CZ50" s="220"/>
      <c r="DA50" s="218"/>
      <c r="DB50" s="252"/>
      <c r="DC50" s="226"/>
      <c r="DD50" s="252"/>
      <c r="DE50" s="226"/>
      <c r="DF50" s="252"/>
      <c r="DG50" s="223"/>
      <c r="DH50" s="252"/>
      <c r="DI50" s="226"/>
      <c r="DJ50" s="221"/>
      <c r="DK50" s="218"/>
      <c r="DL50" s="226"/>
      <c r="DM50" s="252"/>
      <c r="DN50" s="220"/>
      <c r="DO50" s="218"/>
      <c r="DP50" s="252"/>
      <c r="DQ50" s="226"/>
      <c r="DR50" s="226"/>
      <c r="DS50" s="220"/>
      <c r="DT50" s="218"/>
      <c r="DU50" s="226"/>
      <c r="DV50" s="218"/>
      <c r="DW50" s="252"/>
      <c r="DX50" s="220"/>
      <c r="DY50" s="218"/>
      <c r="DZ50" s="398"/>
      <c r="EA50" s="252"/>
      <c r="EB50" s="220"/>
      <c r="EC50" s="218"/>
      <c r="ED50" s="252"/>
      <c r="EE50" s="220"/>
    </row>
    <row r="51" spans="1:135" x14ac:dyDescent="0.3">
      <c r="A51" s="10">
        <v>602</v>
      </c>
      <c r="B51" s="11" t="s">
        <v>193</v>
      </c>
      <c r="C51" s="32">
        <v>1147</v>
      </c>
      <c r="D51" s="41">
        <v>165</v>
      </c>
      <c r="E51" s="63">
        <f t="shared" si="0"/>
        <v>0.14385353095030515</v>
      </c>
      <c r="F51" s="86">
        <v>45</v>
      </c>
      <c r="G51" s="86">
        <v>67</v>
      </c>
      <c r="H51" s="86">
        <v>33</v>
      </c>
      <c r="I51" s="86">
        <v>73</v>
      </c>
      <c r="J51" s="86">
        <v>79</v>
      </c>
      <c r="K51" s="87">
        <v>89</v>
      </c>
      <c r="L51" s="218"/>
      <c r="M51" s="252"/>
      <c r="N51" s="220"/>
      <c r="O51" s="218"/>
      <c r="P51" s="218"/>
      <c r="Q51" s="218"/>
      <c r="R51" s="218"/>
      <c r="S51" s="218"/>
      <c r="T51" s="218"/>
      <c r="U51" s="218"/>
      <c r="V51" s="218"/>
      <c r="W51" s="226"/>
      <c r="X51" s="219"/>
      <c r="Y51" s="219"/>
      <c r="Z51" s="222"/>
      <c r="AA51" s="218"/>
      <c r="AB51" s="218"/>
      <c r="AC51" s="218"/>
      <c r="AD51" s="218"/>
      <c r="AE51" s="218"/>
      <c r="AF51" s="226"/>
      <c r="AG51" s="398"/>
      <c r="AH51" s="221"/>
      <c r="AI51" s="222"/>
      <c r="AJ51" s="252"/>
      <c r="AK51" s="220"/>
      <c r="AL51" s="218"/>
      <c r="AM51" s="226"/>
      <c r="AN51" s="226"/>
      <c r="AO51" s="226"/>
      <c r="AP51" s="252"/>
      <c r="AQ51" s="219"/>
      <c r="AR51" s="222"/>
      <c r="AS51" s="218"/>
      <c r="AT51" s="218"/>
      <c r="AU51" s="218"/>
      <c r="AV51" s="218"/>
      <c r="AW51" s="218"/>
      <c r="AX51" s="218"/>
      <c r="AY51" s="220"/>
      <c r="AZ51" s="218"/>
      <c r="BA51" s="252"/>
      <c r="BB51" s="220"/>
      <c r="BC51" s="218"/>
      <c r="BD51" s="252"/>
      <c r="BE51" s="220"/>
      <c r="BF51" s="218"/>
      <c r="BG51" s="218"/>
      <c r="BH51" s="226"/>
      <c r="BI51" s="220"/>
      <c r="BJ51" s="218"/>
      <c r="BK51" s="252"/>
      <c r="BL51" s="220"/>
      <c r="BM51" s="218"/>
      <c r="BN51" s="218"/>
      <c r="BO51" s="226"/>
      <c r="BP51" s="398"/>
      <c r="BQ51" s="221"/>
      <c r="BR51" s="218"/>
      <c r="BS51" s="252"/>
      <c r="BT51" s="220"/>
      <c r="BU51" s="218"/>
      <c r="BV51" s="226"/>
      <c r="BW51" s="226"/>
      <c r="BX51" s="252"/>
      <c r="BY51" s="226"/>
      <c r="BZ51" s="252"/>
      <c r="CA51" s="220"/>
      <c r="CB51" s="218"/>
      <c r="CC51" s="218"/>
      <c r="CD51" s="218"/>
      <c r="CE51" s="218"/>
      <c r="CF51" s="218"/>
      <c r="CG51" s="398"/>
      <c r="CH51" s="218"/>
      <c r="CI51" s="221"/>
      <c r="CJ51" s="218"/>
      <c r="CK51" s="252"/>
      <c r="CL51" s="226"/>
      <c r="CM51" s="252"/>
      <c r="CN51" s="226"/>
      <c r="CO51" s="252"/>
      <c r="CP51" s="220"/>
      <c r="CQ51" s="218"/>
      <c r="CR51" s="226"/>
      <c r="CS51" s="252"/>
      <c r="CT51" s="220"/>
      <c r="CU51" s="218"/>
      <c r="CV51" s="252"/>
      <c r="CW51" s="226"/>
      <c r="CX51" s="252"/>
      <c r="CY51" s="226"/>
      <c r="CZ51" s="220"/>
      <c r="DA51" s="218"/>
      <c r="DB51" s="252"/>
      <c r="DC51" s="226"/>
      <c r="DD51" s="252"/>
      <c r="DE51" s="226"/>
      <c r="DF51" s="252"/>
      <c r="DG51" s="223"/>
      <c r="DH51" s="252"/>
      <c r="DI51" s="226"/>
      <c r="DJ51" s="221"/>
      <c r="DK51" s="218"/>
      <c r="DL51" s="226"/>
      <c r="DM51" s="252"/>
      <c r="DN51" s="220"/>
      <c r="DO51" s="218"/>
      <c r="DP51" s="252"/>
      <c r="DQ51" s="226"/>
      <c r="DR51" s="226"/>
      <c r="DS51" s="220"/>
      <c r="DT51" s="218"/>
      <c r="DU51" s="226"/>
      <c r="DV51" s="218"/>
      <c r="DW51" s="252"/>
      <c r="DX51" s="220"/>
      <c r="DY51" s="218"/>
      <c r="DZ51" s="398"/>
      <c r="EA51" s="252"/>
      <c r="EB51" s="220"/>
      <c r="EC51" s="218"/>
      <c r="ED51" s="252"/>
      <c r="EE51" s="220"/>
    </row>
    <row r="52" spans="1:135" x14ac:dyDescent="0.3">
      <c r="A52" s="10">
        <v>603</v>
      </c>
      <c r="B52" s="11" t="s">
        <v>194</v>
      </c>
      <c r="C52" s="32">
        <v>1826</v>
      </c>
      <c r="D52" s="41">
        <v>281</v>
      </c>
      <c r="E52" s="63">
        <f t="shared" si="0"/>
        <v>0.15388828039430449</v>
      </c>
      <c r="F52" s="86">
        <v>66</v>
      </c>
      <c r="G52" s="86">
        <v>141</v>
      </c>
      <c r="H52" s="86">
        <v>51</v>
      </c>
      <c r="I52" s="86">
        <v>156</v>
      </c>
      <c r="J52" s="86">
        <v>146</v>
      </c>
      <c r="K52" s="87">
        <v>166</v>
      </c>
      <c r="L52" s="218"/>
      <c r="M52" s="252"/>
      <c r="N52" s="220"/>
      <c r="O52" s="218"/>
      <c r="P52" s="218"/>
      <c r="Q52" s="218"/>
      <c r="R52" s="218"/>
      <c r="S52" s="218"/>
      <c r="T52" s="218"/>
      <c r="U52" s="218"/>
      <c r="V52" s="218"/>
      <c r="W52" s="226"/>
      <c r="X52" s="219"/>
      <c r="Y52" s="219"/>
      <c r="Z52" s="222"/>
      <c r="AA52" s="218"/>
      <c r="AB52" s="218"/>
      <c r="AC52" s="218"/>
      <c r="AD52" s="218"/>
      <c r="AE52" s="218"/>
      <c r="AF52" s="226"/>
      <c r="AG52" s="398"/>
      <c r="AH52" s="221"/>
      <c r="AI52" s="222"/>
      <c r="AJ52" s="252"/>
      <c r="AK52" s="220"/>
      <c r="AL52" s="218"/>
      <c r="AM52" s="226"/>
      <c r="AN52" s="226"/>
      <c r="AO52" s="226"/>
      <c r="AP52" s="252"/>
      <c r="AQ52" s="219"/>
      <c r="AR52" s="222"/>
      <c r="AS52" s="218"/>
      <c r="AT52" s="218"/>
      <c r="AU52" s="218"/>
      <c r="AV52" s="218"/>
      <c r="AW52" s="218"/>
      <c r="AX52" s="218"/>
      <c r="AY52" s="220"/>
      <c r="AZ52" s="218"/>
      <c r="BA52" s="252"/>
      <c r="BB52" s="220"/>
      <c r="BC52" s="218"/>
      <c r="BD52" s="252"/>
      <c r="BE52" s="220"/>
      <c r="BF52" s="218"/>
      <c r="BG52" s="218"/>
      <c r="BH52" s="226"/>
      <c r="BI52" s="220"/>
      <c r="BJ52" s="218"/>
      <c r="BK52" s="252"/>
      <c r="BL52" s="220"/>
      <c r="BM52" s="218"/>
      <c r="BN52" s="218"/>
      <c r="BO52" s="226"/>
      <c r="BP52" s="398"/>
      <c r="BQ52" s="221"/>
      <c r="BR52" s="218"/>
      <c r="BS52" s="252"/>
      <c r="BT52" s="220"/>
      <c r="BU52" s="218"/>
      <c r="BV52" s="226"/>
      <c r="BW52" s="226"/>
      <c r="BX52" s="252"/>
      <c r="BY52" s="226"/>
      <c r="BZ52" s="252"/>
      <c r="CA52" s="220"/>
      <c r="CB52" s="218"/>
      <c r="CC52" s="218"/>
      <c r="CD52" s="218"/>
      <c r="CE52" s="218"/>
      <c r="CF52" s="218"/>
      <c r="CG52" s="398"/>
      <c r="CH52" s="218"/>
      <c r="CI52" s="221"/>
      <c r="CJ52" s="218"/>
      <c r="CK52" s="252"/>
      <c r="CL52" s="226"/>
      <c r="CM52" s="252"/>
      <c r="CN52" s="226"/>
      <c r="CO52" s="252"/>
      <c r="CP52" s="220"/>
      <c r="CQ52" s="218"/>
      <c r="CR52" s="226"/>
      <c r="CS52" s="252"/>
      <c r="CT52" s="220"/>
      <c r="CU52" s="218"/>
      <c r="CV52" s="252"/>
      <c r="CW52" s="226"/>
      <c r="CX52" s="252"/>
      <c r="CY52" s="226"/>
      <c r="CZ52" s="220"/>
      <c r="DA52" s="218"/>
      <c r="DB52" s="252"/>
      <c r="DC52" s="226"/>
      <c r="DD52" s="252"/>
      <c r="DE52" s="226"/>
      <c r="DF52" s="252"/>
      <c r="DG52" s="223"/>
      <c r="DH52" s="252"/>
      <c r="DI52" s="226"/>
      <c r="DJ52" s="221"/>
      <c r="DK52" s="218"/>
      <c r="DL52" s="226"/>
      <c r="DM52" s="252"/>
      <c r="DN52" s="220"/>
      <c r="DO52" s="218"/>
      <c r="DP52" s="252"/>
      <c r="DQ52" s="226"/>
      <c r="DR52" s="226"/>
      <c r="DS52" s="220"/>
      <c r="DT52" s="218"/>
      <c r="DU52" s="226"/>
      <c r="DV52" s="218"/>
      <c r="DW52" s="252"/>
      <c r="DX52" s="220"/>
      <c r="DY52" s="218"/>
      <c r="DZ52" s="398"/>
      <c r="EA52" s="252"/>
      <c r="EB52" s="220"/>
      <c r="EC52" s="218"/>
      <c r="ED52" s="252"/>
      <c r="EE52" s="220"/>
    </row>
    <row r="53" spans="1:135" x14ac:dyDescent="0.3">
      <c r="A53" s="10">
        <v>604</v>
      </c>
      <c r="B53" s="11" t="s">
        <v>195</v>
      </c>
      <c r="C53" s="32">
        <v>1595</v>
      </c>
      <c r="D53" s="41">
        <v>332</v>
      </c>
      <c r="E53" s="63">
        <f t="shared" si="0"/>
        <v>0.20815047021943572</v>
      </c>
      <c r="F53" s="86">
        <v>87</v>
      </c>
      <c r="G53" s="86">
        <v>183</v>
      </c>
      <c r="H53" s="86">
        <v>49</v>
      </c>
      <c r="I53" s="86">
        <v>191</v>
      </c>
      <c r="J53" s="86">
        <v>200</v>
      </c>
      <c r="K53" s="87">
        <v>212</v>
      </c>
      <c r="L53" s="218"/>
      <c r="M53" s="252"/>
      <c r="N53" s="220"/>
      <c r="O53" s="218"/>
      <c r="P53" s="218"/>
      <c r="Q53" s="218"/>
      <c r="R53" s="218"/>
      <c r="S53" s="218"/>
      <c r="T53" s="218"/>
      <c r="U53" s="218"/>
      <c r="V53" s="218"/>
      <c r="W53" s="226"/>
      <c r="X53" s="219"/>
      <c r="Y53" s="219"/>
      <c r="Z53" s="222"/>
      <c r="AA53" s="218"/>
      <c r="AB53" s="218"/>
      <c r="AC53" s="218"/>
      <c r="AD53" s="218"/>
      <c r="AE53" s="218"/>
      <c r="AF53" s="226"/>
      <c r="AG53" s="398"/>
      <c r="AH53" s="221"/>
      <c r="AI53" s="222"/>
      <c r="AJ53" s="252"/>
      <c r="AK53" s="220"/>
      <c r="AL53" s="218"/>
      <c r="AM53" s="226"/>
      <c r="AN53" s="226"/>
      <c r="AO53" s="226"/>
      <c r="AP53" s="252"/>
      <c r="AQ53" s="219"/>
      <c r="AR53" s="222"/>
      <c r="AS53" s="218"/>
      <c r="AT53" s="218"/>
      <c r="AU53" s="218"/>
      <c r="AV53" s="218"/>
      <c r="AW53" s="218"/>
      <c r="AX53" s="218"/>
      <c r="AY53" s="220"/>
      <c r="AZ53" s="218"/>
      <c r="BA53" s="252"/>
      <c r="BB53" s="220"/>
      <c r="BC53" s="218"/>
      <c r="BD53" s="252"/>
      <c r="BE53" s="220"/>
      <c r="BF53" s="218"/>
      <c r="BG53" s="218"/>
      <c r="BH53" s="226"/>
      <c r="BI53" s="220"/>
      <c r="BJ53" s="218"/>
      <c r="BK53" s="252"/>
      <c r="BL53" s="220"/>
      <c r="BM53" s="218"/>
      <c r="BN53" s="218"/>
      <c r="BO53" s="226"/>
      <c r="BP53" s="398"/>
      <c r="BQ53" s="221"/>
      <c r="BR53" s="218"/>
      <c r="BS53" s="252"/>
      <c r="BT53" s="220"/>
      <c r="BU53" s="218"/>
      <c r="BV53" s="226"/>
      <c r="BW53" s="226"/>
      <c r="BX53" s="252"/>
      <c r="BY53" s="226"/>
      <c r="BZ53" s="252"/>
      <c r="CA53" s="220"/>
      <c r="CB53" s="218"/>
      <c r="CC53" s="218"/>
      <c r="CD53" s="218"/>
      <c r="CE53" s="218"/>
      <c r="CF53" s="218"/>
      <c r="CG53" s="398"/>
      <c r="CH53" s="218"/>
      <c r="CI53" s="221"/>
      <c r="CJ53" s="218"/>
      <c r="CK53" s="252"/>
      <c r="CL53" s="226"/>
      <c r="CM53" s="252"/>
      <c r="CN53" s="226"/>
      <c r="CO53" s="252"/>
      <c r="CP53" s="220"/>
      <c r="CQ53" s="218"/>
      <c r="CR53" s="226"/>
      <c r="CS53" s="252"/>
      <c r="CT53" s="220"/>
      <c r="CU53" s="218"/>
      <c r="CV53" s="252"/>
      <c r="CW53" s="226"/>
      <c r="CX53" s="252"/>
      <c r="CY53" s="226"/>
      <c r="CZ53" s="220"/>
      <c r="DA53" s="218"/>
      <c r="DB53" s="252"/>
      <c r="DC53" s="226"/>
      <c r="DD53" s="252"/>
      <c r="DE53" s="226"/>
      <c r="DF53" s="252"/>
      <c r="DG53" s="223"/>
      <c r="DH53" s="252"/>
      <c r="DI53" s="226"/>
      <c r="DJ53" s="221"/>
      <c r="DK53" s="218"/>
      <c r="DL53" s="226"/>
      <c r="DM53" s="252"/>
      <c r="DN53" s="220"/>
      <c r="DO53" s="218"/>
      <c r="DP53" s="252"/>
      <c r="DQ53" s="226"/>
      <c r="DR53" s="226"/>
      <c r="DS53" s="220"/>
      <c r="DT53" s="218"/>
      <c r="DU53" s="226"/>
      <c r="DV53" s="218"/>
      <c r="DW53" s="252"/>
      <c r="DX53" s="220"/>
      <c r="DY53" s="218"/>
      <c r="DZ53" s="398"/>
      <c r="EA53" s="252"/>
      <c r="EB53" s="220"/>
      <c r="EC53" s="218"/>
      <c r="ED53" s="252"/>
      <c r="EE53" s="220"/>
    </row>
    <row r="54" spans="1:135" x14ac:dyDescent="0.3">
      <c r="A54" s="10">
        <v>605</v>
      </c>
      <c r="B54" s="11" t="s">
        <v>800</v>
      </c>
      <c r="C54" s="32">
        <v>1201</v>
      </c>
      <c r="D54" s="41">
        <v>303</v>
      </c>
      <c r="E54" s="63">
        <f t="shared" si="0"/>
        <v>0.25228975853455454</v>
      </c>
      <c r="F54" s="86">
        <v>76</v>
      </c>
      <c r="G54" s="86">
        <v>135</v>
      </c>
      <c r="H54" s="86">
        <v>41</v>
      </c>
      <c r="I54" s="86">
        <v>133</v>
      </c>
      <c r="J54" s="86">
        <v>189</v>
      </c>
      <c r="K54" s="87">
        <v>166</v>
      </c>
      <c r="L54" s="218"/>
      <c r="M54" s="252"/>
      <c r="N54" s="220"/>
      <c r="O54" s="218"/>
      <c r="P54" s="218"/>
      <c r="Q54" s="218"/>
      <c r="R54" s="218"/>
      <c r="S54" s="218"/>
      <c r="T54" s="218"/>
      <c r="U54" s="218"/>
      <c r="V54" s="218"/>
      <c r="W54" s="226"/>
      <c r="X54" s="219"/>
      <c r="Y54" s="219"/>
      <c r="Z54" s="222"/>
      <c r="AA54" s="218"/>
      <c r="AB54" s="218"/>
      <c r="AC54" s="218"/>
      <c r="AD54" s="218"/>
      <c r="AE54" s="218"/>
      <c r="AF54" s="226"/>
      <c r="AG54" s="398"/>
      <c r="AH54" s="221"/>
      <c r="AI54" s="222"/>
      <c r="AJ54" s="252"/>
      <c r="AK54" s="220"/>
      <c r="AL54" s="218"/>
      <c r="AM54" s="226"/>
      <c r="AN54" s="226"/>
      <c r="AO54" s="226"/>
      <c r="AP54" s="252"/>
      <c r="AQ54" s="219"/>
      <c r="AR54" s="222"/>
      <c r="AS54" s="218"/>
      <c r="AT54" s="218"/>
      <c r="AU54" s="218"/>
      <c r="AV54" s="218"/>
      <c r="AW54" s="218"/>
      <c r="AX54" s="218"/>
      <c r="AY54" s="220"/>
      <c r="AZ54" s="218"/>
      <c r="BA54" s="252"/>
      <c r="BB54" s="220"/>
      <c r="BC54" s="218"/>
      <c r="BD54" s="252"/>
      <c r="BE54" s="220"/>
      <c r="BF54" s="218"/>
      <c r="BG54" s="218"/>
      <c r="BH54" s="226"/>
      <c r="BI54" s="220"/>
      <c r="BJ54" s="218"/>
      <c r="BK54" s="252"/>
      <c r="BL54" s="220"/>
      <c r="BM54" s="218"/>
      <c r="BN54" s="218"/>
      <c r="BO54" s="226"/>
      <c r="BP54" s="398"/>
      <c r="BQ54" s="221"/>
      <c r="BR54" s="218"/>
      <c r="BS54" s="252"/>
      <c r="BT54" s="220"/>
      <c r="BU54" s="218"/>
      <c r="BV54" s="226"/>
      <c r="BW54" s="226"/>
      <c r="BX54" s="252"/>
      <c r="BY54" s="226"/>
      <c r="BZ54" s="252"/>
      <c r="CA54" s="220"/>
      <c r="CB54" s="218"/>
      <c r="CC54" s="218"/>
      <c r="CD54" s="218"/>
      <c r="CE54" s="218"/>
      <c r="CF54" s="218"/>
      <c r="CG54" s="398"/>
      <c r="CH54" s="218"/>
      <c r="CI54" s="221"/>
      <c r="CJ54" s="218"/>
      <c r="CK54" s="252"/>
      <c r="CL54" s="226"/>
      <c r="CM54" s="252"/>
      <c r="CN54" s="226"/>
      <c r="CO54" s="252"/>
      <c r="CP54" s="220"/>
      <c r="CQ54" s="218"/>
      <c r="CR54" s="226"/>
      <c r="CS54" s="252"/>
      <c r="CT54" s="220"/>
      <c r="CU54" s="218"/>
      <c r="CV54" s="252"/>
      <c r="CW54" s="226"/>
      <c r="CX54" s="252"/>
      <c r="CY54" s="226"/>
      <c r="CZ54" s="220"/>
      <c r="DA54" s="218"/>
      <c r="DB54" s="252"/>
      <c r="DC54" s="226"/>
      <c r="DD54" s="252"/>
      <c r="DE54" s="226"/>
      <c r="DF54" s="252"/>
      <c r="DG54" s="223"/>
      <c r="DH54" s="252"/>
      <c r="DI54" s="226"/>
      <c r="DJ54" s="221"/>
      <c r="DK54" s="218"/>
      <c r="DL54" s="226"/>
      <c r="DM54" s="252"/>
      <c r="DN54" s="220"/>
      <c r="DO54" s="218"/>
      <c r="DP54" s="252"/>
      <c r="DQ54" s="226"/>
      <c r="DR54" s="226"/>
      <c r="DS54" s="220"/>
      <c r="DT54" s="218"/>
      <c r="DU54" s="226"/>
      <c r="DV54" s="218"/>
      <c r="DW54" s="252"/>
      <c r="DX54" s="220"/>
      <c r="DY54" s="218"/>
      <c r="DZ54" s="398"/>
      <c r="EA54" s="252"/>
      <c r="EB54" s="220"/>
      <c r="EC54" s="218"/>
      <c r="ED54" s="252"/>
      <c r="EE54" s="220"/>
    </row>
    <row r="55" spans="1:135" x14ac:dyDescent="0.3">
      <c r="A55" s="10">
        <v>701</v>
      </c>
      <c r="B55" s="11" t="s">
        <v>196</v>
      </c>
      <c r="C55" s="32">
        <v>1283</v>
      </c>
      <c r="D55" s="41">
        <v>401</v>
      </c>
      <c r="E55" s="63">
        <f t="shared" si="0"/>
        <v>0.31254871395167577</v>
      </c>
      <c r="F55" s="86">
        <v>139</v>
      </c>
      <c r="G55" s="86">
        <v>222</v>
      </c>
      <c r="H55" s="86">
        <v>82</v>
      </c>
      <c r="I55" s="86">
        <v>243</v>
      </c>
      <c r="J55" s="86">
        <v>183</v>
      </c>
      <c r="K55" s="87">
        <v>258</v>
      </c>
      <c r="L55" s="218"/>
      <c r="M55" s="252"/>
      <c r="N55" s="220"/>
      <c r="O55" s="218"/>
      <c r="P55" s="218"/>
      <c r="Q55" s="218"/>
      <c r="R55" s="218"/>
      <c r="S55" s="218"/>
      <c r="T55" s="218"/>
      <c r="U55" s="218"/>
      <c r="V55" s="218"/>
      <c r="W55" s="226"/>
      <c r="X55" s="219"/>
      <c r="Y55" s="219"/>
      <c r="Z55" s="222"/>
      <c r="AA55" s="218"/>
      <c r="AB55" s="218"/>
      <c r="AC55" s="218"/>
      <c r="AD55" s="218"/>
      <c r="AE55" s="218"/>
      <c r="AF55" s="226"/>
      <c r="AG55" s="398"/>
      <c r="AH55" s="221"/>
      <c r="AI55" s="222"/>
      <c r="AJ55" s="252"/>
      <c r="AK55" s="220"/>
      <c r="AL55" s="218"/>
      <c r="AM55" s="226"/>
      <c r="AN55" s="226"/>
      <c r="AO55" s="226"/>
      <c r="AP55" s="252"/>
      <c r="AQ55" s="219"/>
      <c r="AR55" s="222"/>
      <c r="AS55" s="218"/>
      <c r="AT55" s="218"/>
      <c r="AU55" s="218"/>
      <c r="AV55" s="218"/>
      <c r="AW55" s="218"/>
      <c r="AX55" s="218"/>
      <c r="AY55" s="220"/>
      <c r="AZ55" s="218"/>
      <c r="BA55" s="252"/>
      <c r="BB55" s="220"/>
      <c r="BC55" s="218"/>
      <c r="BD55" s="252"/>
      <c r="BE55" s="220"/>
      <c r="BF55" s="218"/>
      <c r="BG55" s="218"/>
      <c r="BH55" s="226"/>
      <c r="BI55" s="220"/>
      <c r="BJ55" s="218"/>
      <c r="BK55" s="252"/>
      <c r="BL55" s="220"/>
      <c r="BM55" s="218"/>
      <c r="BN55" s="218"/>
      <c r="BO55" s="226"/>
      <c r="BP55" s="398"/>
      <c r="BQ55" s="221"/>
      <c r="BR55" s="218"/>
      <c r="BS55" s="252"/>
      <c r="BT55" s="220"/>
      <c r="BU55" s="218"/>
      <c r="BV55" s="226"/>
      <c r="BW55" s="226"/>
      <c r="BX55" s="252"/>
      <c r="BY55" s="226"/>
      <c r="BZ55" s="252"/>
      <c r="CA55" s="220"/>
      <c r="CB55" s="218"/>
      <c r="CC55" s="218"/>
      <c r="CD55" s="218"/>
      <c r="CE55" s="218"/>
      <c r="CF55" s="218"/>
      <c r="CG55" s="398"/>
      <c r="CH55" s="218"/>
      <c r="CI55" s="221"/>
      <c r="CJ55" s="218"/>
      <c r="CK55" s="252"/>
      <c r="CL55" s="226"/>
      <c r="CM55" s="252"/>
      <c r="CN55" s="226"/>
      <c r="CO55" s="252"/>
      <c r="CP55" s="220"/>
      <c r="CQ55" s="218"/>
      <c r="CR55" s="226"/>
      <c r="CS55" s="252"/>
      <c r="CT55" s="220"/>
      <c r="CU55" s="218"/>
      <c r="CV55" s="252"/>
      <c r="CW55" s="226"/>
      <c r="CX55" s="252"/>
      <c r="CY55" s="226"/>
      <c r="CZ55" s="220"/>
      <c r="DA55" s="218"/>
      <c r="DB55" s="252"/>
      <c r="DC55" s="226"/>
      <c r="DD55" s="252"/>
      <c r="DE55" s="226"/>
      <c r="DF55" s="252"/>
      <c r="DG55" s="223"/>
      <c r="DH55" s="252"/>
      <c r="DI55" s="226"/>
      <c r="DJ55" s="221"/>
      <c r="DK55" s="218"/>
      <c r="DL55" s="226"/>
      <c r="DM55" s="252"/>
      <c r="DN55" s="220"/>
      <c r="DO55" s="218"/>
      <c r="DP55" s="252"/>
      <c r="DQ55" s="226"/>
      <c r="DR55" s="226"/>
      <c r="DS55" s="220"/>
      <c r="DT55" s="218"/>
      <c r="DU55" s="226"/>
      <c r="DV55" s="218"/>
      <c r="DW55" s="252"/>
      <c r="DX55" s="220"/>
      <c r="DY55" s="218"/>
      <c r="DZ55" s="398"/>
      <c r="EA55" s="252"/>
      <c r="EB55" s="220"/>
      <c r="EC55" s="218"/>
      <c r="ED55" s="252"/>
      <c r="EE55" s="220"/>
    </row>
    <row r="56" spans="1:135" x14ac:dyDescent="0.3">
      <c r="A56" s="10">
        <v>702</v>
      </c>
      <c r="B56" s="11" t="s">
        <v>197</v>
      </c>
      <c r="C56" s="32">
        <v>738</v>
      </c>
      <c r="D56" s="41">
        <v>134</v>
      </c>
      <c r="E56" s="63">
        <f t="shared" si="0"/>
        <v>0.18157181571815717</v>
      </c>
      <c r="F56" s="86">
        <v>57</v>
      </c>
      <c r="G56" s="86">
        <v>87</v>
      </c>
      <c r="H56" s="86">
        <v>25</v>
      </c>
      <c r="I56" s="86">
        <v>84</v>
      </c>
      <c r="J56" s="86">
        <v>67</v>
      </c>
      <c r="K56" s="87">
        <v>94</v>
      </c>
      <c r="L56" s="218"/>
      <c r="M56" s="252"/>
      <c r="N56" s="220"/>
      <c r="O56" s="218"/>
      <c r="P56" s="218"/>
      <c r="Q56" s="218"/>
      <c r="R56" s="218"/>
      <c r="S56" s="218"/>
      <c r="T56" s="218"/>
      <c r="U56" s="218"/>
      <c r="V56" s="218"/>
      <c r="W56" s="226"/>
      <c r="X56" s="219"/>
      <c r="Y56" s="219"/>
      <c r="Z56" s="222"/>
      <c r="AA56" s="218"/>
      <c r="AB56" s="218"/>
      <c r="AC56" s="218"/>
      <c r="AD56" s="218"/>
      <c r="AE56" s="218"/>
      <c r="AF56" s="226"/>
      <c r="AG56" s="398"/>
      <c r="AH56" s="221"/>
      <c r="AI56" s="222"/>
      <c r="AJ56" s="252"/>
      <c r="AK56" s="220"/>
      <c r="AL56" s="218"/>
      <c r="AM56" s="226"/>
      <c r="AN56" s="226"/>
      <c r="AO56" s="226"/>
      <c r="AP56" s="252"/>
      <c r="AQ56" s="219"/>
      <c r="AR56" s="222"/>
      <c r="AS56" s="218"/>
      <c r="AT56" s="218"/>
      <c r="AU56" s="218"/>
      <c r="AV56" s="218"/>
      <c r="AW56" s="218"/>
      <c r="AX56" s="218"/>
      <c r="AY56" s="220"/>
      <c r="AZ56" s="218"/>
      <c r="BA56" s="252"/>
      <c r="BB56" s="220"/>
      <c r="BC56" s="218"/>
      <c r="BD56" s="252"/>
      <c r="BE56" s="220"/>
      <c r="BF56" s="218"/>
      <c r="BG56" s="218"/>
      <c r="BH56" s="226"/>
      <c r="BI56" s="220"/>
      <c r="BJ56" s="218"/>
      <c r="BK56" s="252"/>
      <c r="BL56" s="220"/>
      <c r="BM56" s="218"/>
      <c r="BN56" s="218"/>
      <c r="BO56" s="226"/>
      <c r="BP56" s="398"/>
      <c r="BQ56" s="221"/>
      <c r="BR56" s="218"/>
      <c r="BS56" s="252"/>
      <c r="BT56" s="220"/>
      <c r="BU56" s="218"/>
      <c r="BV56" s="226"/>
      <c r="BW56" s="226"/>
      <c r="BX56" s="252"/>
      <c r="BY56" s="226"/>
      <c r="BZ56" s="252"/>
      <c r="CA56" s="220"/>
      <c r="CB56" s="218"/>
      <c r="CC56" s="218"/>
      <c r="CD56" s="218"/>
      <c r="CE56" s="218"/>
      <c r="CF56" s="218"/>
      <c r="CG56" s="398"/>
      <c r="CH56" s="218"/>
      <c r="CI56" s="221"/>
      <c r="CJ56" s="218"/>
      <c r="CK56" s="252"/>
      <c r="CL56" s="226"/>
      <c r="CM56" s="252"/>
      <c r="CN56" s="226"/>
      <c r="CO56" s="252"/>
      <c r="CP56" s="220"/>
      <c r="CQ56" s="218"/>
      <c r="CR56" s="226"/>
      <c r="CS56" s="252"/>
      <c r="CT56" s="220"/>
      <c r="CU56" s="218"/>
      <c r="CV56" s="252"/>
      <c r="CW56" s="226"/>
      <c r="CX56" s="252"/>
      <c r="CY56" s="226"/>
      <c r="CZ56" s="220"/>
      <c r="DA56" s="218"/>
      <c r="DB56" s="252"/>
      <c r="DC56" s="226"/>
      <c r="DD56" s="252"/>
      <c r="DE56" s="226"/>
      <c r="DF56" s="252"/>
      <c r="DG56" s="223"/>
      <c r="DH56" s="252"/>
      <c r="DI56" s="226"/>
      <c r="DJ56" s="221"/>
      <c r="DK56" s="218"/>
      <c r="DL56" s="226"/>
      <c r="DM56" s="252"/>
      <c r="DN56" s="220"/>
      <c r="DO56" s="218"/>
      <c r="DP56" s="252"/>
      <c r="DQ56" s="226"/>
      <c r="DR56" s="226"/>
      <c r="DS56" s="220"/>
      <c r="DT56" s="218"/>
      <c r="DU56" s="226"/>
      <c r="DV56" s="218"/>
      <c r="DW56" s="252"/>
      <c r="DX56" s="220"/>
      <c r="DY56" s="218"/>
      <c r="DZ56" s="398"/>
      <c r="EA56" s="252"/>
      <c r="EB56" s="220"/>
      <c r="EC56" s="218"/>
      <c r="ED56" s="252"/>
      <c r="EE56" s="220"/>
    </row>
    <row r="57" spans="1:135" x14ac:dyDescent="0.3">
      <c r="A57" s="10">
        <v>703</v>
      </c>
      <c r="B57" s="11" t="s">
        <v>198</v>
      </c>
      <c r="C57" s="32">
        <v>1147</v>
      </c>
      <c r="D57" s="41">
        <v>378</v>
      </c>
      <c r="E57" s="63">
        <f t="shared" si="0"/>
        <v>0.32955536181342632</v>
      </c>
      <c r="F57" s="86">
        <v>135</v>
      </c>
      <c r="G57" s="86">
        <v>234</v>
      </c>
      <c r="H57" s="86">
        <v>55</v>
      </c>
      <c r="I57" s="86">
        <v>250</v>
      </c>
      <c r="J57" s="86">
        <v>190</v>
      </c>
      <c r="K57" s="87">
        <v>295</v>
      </c>
      <c r="L57" s="218"/>
      <c r="M57" s="252"/>
      <c r="N57" s="220"/>
      <c r="O57" s="218"/>
      <c r="P57" s="218"/>
      <c r="Q57" s="218"/>
      <c r="R57" s="218"/>
      <c r="S57" s="218"/>
      <c r="T57" s="218"/>
      <c r="U57" s="218"/>
      <c r="V57" s="218"/>
      <c r="W57" s="226"/>
      <c r="X57" s="219"/>
      <c r="Y57" s="219"/>
      <c r="Z57" s="222"/>
      <c r="AA57" s="218"/>
      <c r="AB57" s="218"/>
      <c r="AC57" s="218"/>
      <c r="AD57" s="218"/>
      <c r="AE57" s="218"/>
      <c r="AF57" s="226"/>
      <c r="AG57" s="398"/>
      <c r="AH57" s="221"/>
      <c r="AI57" s="222"/>
      <c r="AJ57" s="252"/>
      <c r="AK57" s="220"/>
      <c r="AL57" s="218"/>
      <c r="AM57" s="226"/>
      <c r="AN57" s="226"/>
      <c r="AO57" s="226"/>
      <c r="AP57" s="252"/>
      <c r="AQ57" s="219"/>
      <c r="AR57" s="222"/>
      <c r="AS57" s="218"/>
      <c r="AT57" s="218"/>
      <c r="AU57" s="218"/>
      <c r="AV57" s="218"/>
      <c r="AW57" s="218"/>
      <c r="AX57" s="218"/>
      <c r="AY57" s="220"/>
      <c r="AZ57" s="218"/>
      <c r="BA57" s="252"/>
      <c r="BB57" s="220"/>
      <c r="BC57" s="218"/>
      <c r="BD57" s="252"/>
      <c r="BE57" s="220"/>
      <c r="BF57" s="218"/>
      <c r="BG57" s="218"/>
      <c r="BH57" s="226"/>
      <c r="BI57" s="220"/>
      <c r="BJ57" s="218"/>
      <c r="BK57" s="252"/>
      <c r="BL57" s="220"/>
      <c r="BM57" s="218"/>
      <c r="BN57" s="218"/>
      <c r="BO57" s="226"/>
      <c r="BP57" s="398"/>
      <c r="BQ57" s="221"/>
      <c r="BR57" s="218"/>
      <c r="BS57" s="252"/>
      <c r="BT57" s="220"/>
      <c r="BU57" s="218"/>
      <c r="BV57" s="226"/>
      <c r="BW57" s="226"/>
      <c r="BX57" s="252"/>
      <c r="BY57" s="226"/>
      <c r="BZ57" s="252"/>
      <c r="CA57" s="220"/>
      <c r="CB57" s="218"/>
      <c r="CC57" s="218"/>
      <c r="CD57" s="218"/>
      <c r="CE57" s="218"/>
      <c r="CF57" s="218"/>
      <c r="CG57" s="398"/>
      <c r="CH57" s="218"/>
      <c r="CI57" s="221"/>
      <c r="CJ57" s="218"/>
      <c r="CK57" s="252"/>
      <c r="CL57" s="226"/>
      <c r="CM57" s="252"/>
      <c r="CN57" s="226"/>
      <c r="CO57" s="252"/>
      <c r="CP57" s="220"/>
      <c r="CQ57" s="218"/>
      <c r="CR57" s="226"/>
      <c r="CS57" s="252"/>
      <c r="CT57" s="220"/>
      <c r="CU57" s="218"/>
      <c r="CV57" s="252"/>
      <c r="CW57" s="226"/>
      <c r="CX57" s="252"/>
      <c r="CY57" s="226"/>
      <c r="CZ57" s="220"/>
      <c r="DA57" s="218"/>
      <c r="DB57" s="252"/>
      <c r="DC57" s="226"/>
      <c r="DD57" s="252"/>
      <c r="DE57" s="226"/>
      <c r="DF57" s="252"/>
      <c r="DG57" s="223"/>
      <c r="DH57" s="252"/>
      <c r="DI57" s="226"/>
      <c r="DJ57" s="221"/>
      <c r="DK57" s="218"/>
      <c r="DL57" s="226"/>
      <c r="DM57" s="252"/>
      <c r="DN57" s="220"/>
      <c r="DO57" s="218"/>
      <c r="DP57" s="252"/>
      <c r="DQ57" s="226"/>
      <c r="DR57" s="226"/>
      <c r="DS57" s="220"/>
      <c r="DT57" s="218"/>
      <c r="DU57" s="226"/>
      <c r="DV57" s="218"/>
      <c r="DW57" s="252"/>
      <c r="DX57" s="220"/>
      <c r="DY57" s="218"/>
      <c r="DZ57" s="398"/>
      <c r="EA57" s="252"/>
      <c r="EB57" s="220"/>
      <c r="EC57" s="218"/>
      <c r="ED57" s="252"/>
      <c r="EE57" s="220"/>
    </row>
    <row r="58" spans="1:135" x14ac:dyDescent="0.3">
      <c r="A58" s="10">
        <v>704</v>
      </c>
      <c r="B58" s="11" t="s">
        <v>199</v>
      </c>
      <c r="C58" s="32">
        <v>1181</v>
      </c>
      <c r="D58" s="41">
        <v>281</v>
      </c>
      <c r="E58" s="63">
        <f t="shared" si="0"/>
        <v>0.23793395427603725</v>
      </c>
      <c r="F58" s="86">
        <v>109</v>
      </c>
      <c r="G58" s="86">
        <v>154</v>
      </c>
      <c r="H58" s="86">
        <v>47</v>
      </c>
      <c r="I58" s="86">
        <v>181</v>
      </c>
      <c r="J58" s="86">
        <v>117</v>
      </c>
      <c r="K58" s="87">
        <v>177</v>
      </c>
      <c r="L58" s="218"/>
      <c r="M58" s="252"/>
      <c r="N58" s="220"/>
      <c r="O58" s="218"/>
      <c r="P58" s="218"/>
      <c r="Q58" s="218"/>
      <c r="R58" s="218"/>
      <c r="S58" s="218"/>
      <c r="T58" s="218"/>
      <c r="U58" s="218"/>
      <c r="V58" s="218"/>
      <c r="W58" s="226"/>
      <c r="X58" s="219"/>
      <c r="Y58" s="219"/>
      <c r="Z58" s="222"/>
      <c r="AA58" s="218"/>
      <c r="AB58" s="218"/>
      <c r="AC58" s="218"/>
      <c r="AD58" s="218"/>
      <c r="AE58" s="218"/>
      <c r="AF58" s="226"/>
      <c r="AG58" s="398"/>
      <c r="AH58" s="221"/>
      <c r="AI58" s="222"/>
      <c r="AJ58" s="252"/>
      <c r="AK58" s="220"/>
      <c r="AL58" s="218"/>
      <c r="AM58" s="226"/>
      <c r="AN58" s="226"/>
      <c r="AO58" s="226"/>
      <c r="AP58" s="252"/>
      <c r="AQ58" s="219"/>
      <c r="AR58" s="222"/>
      <c r="AS58" s="218"/>
      <c r="AT58" s="218"/>
      <c r="AU58" s="218"/>
      <c r="AV58" s="218"/>
      <c r="AW58" s="218"/>
      <c r="AX58" s="218"/>
      <c r="AY58" s="220"/>
      <c r="AZ58" s="218"/>
      <c r="BA58" s="252"/>
      <c r="BB58" s="220"/>
      <c r="BC58" s="218"/>
      <c r="BD58" s="252"/>
      <c r="BE58" s="220"/>
      <c r="BF58" s="218"/>
      <c r="BG58" s="218"/>
      <c r="BH58" s="226"/>
      <c r="BI58" s="220"/>
      <c r="BJ58" s="218"/>
      <c r="BK58" s="252"/>
      <c r="BL58" s="220"/>
      <c r="BM58" s="218"/>
      <c r="BN58" s="218"/>
      <c r="BO58" s="226"/>
      <c r="BP58" s="398"/>
      <c r="BQ58" s="221"/>
      <c r="BR58" s="218"/>
      <c r="BS58" s="252"/>
      <c r="BT58" s="220"/>
      <c r="BU58" s="218"/>
      <c r="BV58" s="226"/>
      <c r="BW58" s="226"/>
      <c r="BX58" s="252"/>
      <c r="BY58" s="226"/>
      <c r="BZ58" s="252"/>
      <c r="CA58" s="220"/>
      <c r="CB58" s="218"/>
      <c r="CC58" s="218"/>
      <c r="CD58" s="218"/>
      <c r="CE58" s="218"/>
      <c r="CF58" s="218"/>
      <c r="CG58" s="398"/>
      <c r="CH58" s="218"/>
      <c r="CI58" s="221"/>
      <c r="CJ58" s="218"/>
      <c r="CK58" s="252"/>
      <c r="CL58" s="226"/>
      <c r="CM58" s="252"/>
      <c r="CN58" s="226"/>
      <c r="CO58" s="252"/>
      <c r="CP58" s="220"/>
      <c r="CQ58" s="218"/>
      <c r="CR58" s="226"/>
      <c r="CS58" s="252"/>
      <c r="CT58" s="220"/>
      <c r="CU58" s="218"/>
      <c r="CV58" s="252"/>
      <c r="CW58" s="226"/>
      <c r="CX58" s="252"/>
      <c r="CY58" s="226"/>
      <c r="CZ58" s="220"/>
      <c r="DA58" s="218"/>
      <c r="DB58" s="252"/>
      <c r="DC58" s="226"/>
      <c r="DD58" s="252"/>
      <c r="DE58" s="226"/>
      <c r="DF58" s="252"/>
      <c r="DG58" s="223"/>
      <c r="DH58" s="252"/>
      <c r="DI58" s="226"/>
      <c r="DJ58" s="221"/>
      <c r="DK58" s="218"/>
      <c r="DL58" s="226"/>
      <c r="DM58" s="252"/>
      <c r="DN58" s="220"/>
      <c r="DO58" s="218"/>
      <c r="DP58" s="252"/>
      <c r="DQ58" s="226"/>
      <c r="DR58" s="226"/>
      <c r="DS58" s="220"/>
      <c r="DT58" s="218"/>
      <c r="DU58" s="226"/>
      <c r="DV58" s="218"/>
      <c r="DW58" s="252"/>
      <c r="DX58" s="220"/>
      <c r="DY58" s="218"/>
      <c r="DZ58" s="398"/>
      <c r="EA58" s="252"/>
      <c r="EB58" s="220"/>
      <c r="EC58" s="218"/>
      <c r="ED58" s="252"/>
      <c r="EE58" s="220"/>
    </row>
    <row r="59" spans="1:135" x14ac:dyDescent="0.3">
      <c r="A59" s="10">
        <v>705</v>
      </c>
      <c r="B59" s="11" t="s">
        <v>200</v>
      </c>
      <c r="C59" s="32">
        <v>605</v>
      </c>
      <c r="D59" s="41">
        <v>189</v>
      </c>
      <c r="E59" s="63">
        <f t="shared" si="0"/>
        <v>0.31239669421487604</v>
      </c>
      <c r="F59" s="86">
        <v>79</v>
      </c>
      <c r="G59" s="86">
        <v>113</v>
      </c>
      <c r="H59" s="86">
        <v>28</v>
      </c>
      <c r="I59" s="86">
        <v>106</v>
      </c>
      <c r="J59" s="86">
        <v>82</v>
      </c>
      <c r="K59" s="87">
        <v>118</v>
      </c>
      <c r="L59" s="218"/>
      <c r="M59" s="252"/>
      <c r="N59" s="220"/>
      <c r="O59" s="218"/>
      <c r="P59" s="218"/>
      <c r="Q59" s="218"/>
      <c r="R59" s="218"/>
      <c r="S59" s="218"/>
      <c r="T59" s="218"/>
      <c r="U59" s="218"/>
      <c r="V59" s="218"/>
      <c r="W59" s="226"/>
      <c r="X59" s="219"/>
      <c r="Y59" s="219"/>
      <c r="Z59" s="222"/>
      <c r="AA59" s="218"/>
      <c r="AB59" s="218"/>
      <c r="AC59" s="218"/>
      <c r="AD59" s="218"/>
      <c r="AE59" s="218"/>
      <c r="AF59" s="226"/>
      <c r="AG59" s="398"/>
      <c r="AH59" s="221"/>
      <c r="AI59" s="222"/>
      <c r="AJ59" s="252"/>
      <c r="AK59" s="220"/>
      <c r="AL59" s="218"/>
      <c r="AM59" s="226"/>
      <c r="AN59" s="226"/>
      <c r="AO59" s="226"/>
      <c r="AP59" s="252"/>
      <c r="AQ59" s="219"/>
      <c r="AR59" s="222"/>
      <c r="AS59" s="218"/>
      <c r="AT59" s="218"/>
      <c r="AU59" s="218"/>
      <c r="AV59" s="218"/>
      <c r="AW59" s="218"/>
      <c r="AX59" s="218"/>
      <c r="AY59" s="220"/>
      <c r="AZ59" s="218"/>
      <c r="BA59" s="252"/>
      <c r="BB59" s="220"/>
      <c r="BC59" s="218"/>
      <c r="BD59" s="252"/>
      <c r="BE59" s="220"/>
      <c r="BF59" s="218"/>
      <c r="BG59" s="218"/>
      <c r="BH59" s="226"/>
      <c r="BI59" s="220"/>
      <c r="BJ59" s="218"/>
      <c r="BK59" s="252"/>
      <c r="BL59" s="220"/>
      <c r="BM59" s="218"/>
      <c r="BN59" s="218"/>
      <c r="BO59" s="226"/>
      <c r="BP59" s="398"/>
      <c r="BQ59" s="221"/>
      <c r="BR59" s="218"/>
      <c r="BS59" s="252"/>
      <c r="BT59" s="220"/>
      <c r="BU59" s="218"/>
      <c r="BV59" s="226"/>
      <c r="BW59" s="226"/>
      <c r="BX59" s="252"/>
      <c r="BY59" s="226"/>
      <c r="BZ59" s="252"/>
      <c r="CA59" s="220"/>
      <c r="CB59" s="218"/>
      <c r="CC59" s="218"/>
      <c r="CD59" s="218"/>
      <c r="CE59" s="218"/>
      <c r="CF59" s="218"/>
      <c r="CG59" s="398"/>
      <c r="CH59" s="218"/>
      <c r="CI59" s="221"/>
      <c r="CJ59" s="218"/>
      <c r="CK59" s="252"/>
      <c r="CL59" s="226"/>
      <c r="CM59" s="252"/>
      <c r="CN59" s="226"/>
      <c r="CO59" s="252"/>
      <c r="CP59" s="220"/>
      <c r="CQ59" s="218"/>
      <c r="CR59" s="226"/>
      <c r="CS59" s="252"/>
      <c r="CT59" s="220"/>
      <c r="CU59" s="218"/>
      <c r="CV59" s="252"/>
      <c r="CW59" s="226"/>
      <c r="CX59" s="252"/>
      <c r="CY59" s="226"/>
      <c r="CZ59" s="220"/>
      <c r="DA59" s="218"/>
      <c r="DB59" s="252"/>
      <c r="DC59" s="226"/>
      <c r="DD59" s="252"/>
      <c r="DE59" s="226"/>
      <c r="DF59" s="252"/>
      <c r="DG59" s="223"/>
      <c r="DH59" s="252"/>
      <c r="DI59" s="226"/>
      <c r="DJ59" s="221"/>
      <c r="DK59" s="218"/>
      <c r="DL59" s="226"/>
      <c r="DM59" s="252"/>
      <c r="DN59" s="220"/>
      <c r="DO59" s="218"/>
      <c r="DP59" s="252"/>
      <c r="DQ59" s="226"/>
      <c r="DR59" s="226"/>
      <c r="DS59" s="220"/>
      <c r="DT59" s="218"/>
      <c r="DU59" s="226"/>
      <c r="DV59" s="218"/>
      <c r="DW59" s="252"/>
      <c r="DX59" s="220"/>
      <c r="DY59" s="218"/>
      <c r="DZ59" s="398"/>
      <c r="EA59" s="252"/>
      <c r="EB59" s="220"/>
      <c r="EC59" s="218"/>
      <c r="ED59" s="252"/>
      <c r="EE59" s="220"/>
    </row>
    <row r="60" spans="1:135" x14ac:dyDescent="0.3">
      <c r="A60" s="10">
        <v>706</v>
      </c>
      <c r="B60" s="11" t="s">
        <v>201</v>
      </c>
      <c r="C60" s="32">
        <v>869</v>
      </c>
      <c r="D60" s="41">
        <v>230</v>
      </c>
      <c r="E60" s="63">
        <f t="shared" si="0"/>
        <v>0.26467203682393559</v>
      </c>
      <c r="F60" s="86">
        <v>88</v>
      </c>
      <c r="G60" s="86">
        <v>137</v>
      </c>
      <c r="H60" s="86">
        <v>51</v>
      </c>
      <c r="I60" s="86">
        <v>146</v>
      </c>
      <c r="J60" s="86">
        <v>105</v>
      </c>
      <c r="K60" s="87">
        <v>165</v>
      </c>
      <c r="L60" s="218"/>
      <c r="M60" s="252"/>
      <c r="N60" s="220"/>
      <c r="O60" s="218"/>
      <c r="P60" s="218"/>
      <c r="Q60" s="218"/>
      <c r="R60" s="218"/>
      <c r="S60" s="218"/>
      <c r="T60" s="218"/>
      <c r="U60" s="218"/>
      <c r="V60" s="218"/>
      <c r="W60" s="226"/>
      <c r="X60" s="219"/>
      <c r="Y60" s="219"/>
      <c r="Z60" s="222"/>
      <c r="AA60" s="218"/>
      <c r="AB60" s="218"/>
      <c r="AC60" s="218"/>
      <c r="AD60" s="218"/>
      <c r="AE60" s="218"/>
      <c r="AF60" s="226"/>
      <c r="AG60" s="398"/>
      <c r="AH60" s="221"/>
      <c r="AI60" s="222"/>
      <c r="AJ60" s="252"/>
      <c r="AK60" s="220"/>
      <c r="AL60" s="218"/>
      <c r="AM60" s="226"/>
      <c r="AN60" s="226"/>
      <c r="AO60" s="226"/>
      <c r="AP60" s="252"/>
      <c r="AQ60" s="219"/>
      <c r="AR60" s="222"/>
      <c r="AS60" s="218"/>
      <c r="AT60" s="218"/>
      <c r="AU60" s="218"/>
      <c r="AV60" s="218"/>
      <c r="AW60" s="218"/>
      <c r="AX60" s="218"/>
      <c r="AY60" s="220"/>
      <c r="AZ60" s="218"/>
      <c r="BA60" s="252"/>
      <c r="BB60" s="220"/>
      <c r="BC60" s="218"/>
      <c r="BD60" s="252"/>
      <c r="BE60" s="220"/>
      <c r="BF60" s="218"/>
      <c r="BG60" s="218"/>
      <c r="BH60" s="226"/>
      <c r="BI60" s="220"/>
      <c r="BJ60" s="218"/>
      <c r="BK60" s="252"/>
      <c r="BL60" s="220"/>
      <c r="BM60" s="218"/>
      <c r="BN60" s="218"/>
      <c r="BO60" s="226"/>
      <c r="BP60" s="398"/>
      <c r="BQ60" s="221"/>
      <c r="BR60" s="218"/>
      <c r="BS60" s="252"/>
      <c r="BT60" s="220"/>
      <c r="BU60" s="218"/>
      <c r="BV60" s="226"/>
      <c r="BW60" s="226"/>
      <c r="BX60" s="252"/>
      <c r="BY60" s="226"/>
      <c r="BZ60" s="252"/>
      <c r="CA60" s="220"/>
      <c r="CB60" s="218"/>
      <c r="CC60" s="218"/>
      <c r="CD60" s="218"/>
      <c r="CE60" s="218"/>
      <c r="CF60" s="218"/>
      <c r="CG60" s="398"/>
      <c r="CH60" s="218"/>
      <c r="CI60" s="221"/>
      <c r="CJ60" s="218"/>
      <c r="CK60" s="252"/>
      <c r="CL60" s="226"/>
      <c r="CM60" s="252"/>
      <c r="CN60" s="226"/>
      <c r="CO60" s="252"/>
      <c r="CP60" s="220"/>
      <c r="CQ60" s="218"/>
      <c r="CR60" s="226"/>
      <c r="CS60" s="252"/>
      <c r="CT60" s="220"/>
      <c r="CU60" s="218"/>
      <c r="CV60" s="252"/>
      <c r="CW60" s="226"/>
      <c r="CX60" s="252"/>
      <c r="CY60" s="226"/>
      <c r="CZ60" s="220"/>
      <c r="DA60" s="218"/>
      <c r="DB60" s="252"/>
      <c r="DC60" s="226"/>
      <c r="DD60" s="252"/>
      <c r="DE60" s="226"/>
      <c r="DF60" s="252"/>
      <c r="DG60" s="223"/>
      <c r="DH60" s="252"/>
      <c r="DI60" s="226"/>
      <c r="DJ60" s="221"/>
      <c r="DK60" s="218"/>
      <c r="DL60" s="226"/>
      <c r="DM60" s="252"/>
      <c r="DN60" s="220"/>
      <c r="DO60" s="218"/>
      <c r="DP60" s="252"/>
      <c r="DQ60" s="226"/>
      <c r="DR60" s="226"/>
      <c r="DS60" s="220"/>
      <c r="DT60" s="218"/>
      <c r="DU60" s="226"/>
      <c r="DV60" s="218"/>
      <c r="DW60" s="252"/>
      <c r="DX60" s="220"/>
      <c r="DY60" s="218"/>
      <c r="DZ60" s="398"/>
      <c r="EA60" s="252"/>
      <c r="EB60" s="220"/>
      <c r="EC60" s="218"/>
      <c r="ED60" s="252"/>
      <c r="EE60" s="220"/>
    </row>
    <row r="61" spans="1:135" x14ac:dyDescent="0.3">
      <c r="A61" s="10">
        <v>707</v>
      </c>
      <c r="B61" s="11" t="s">
        <v>202</v>
      </c>
      <c r="C61" s="32">
        <v>1324</v>
      </c>
      <c r="D61" s="41">
        <v>327</v>
      </c>
      <c r="E61" s="63">
        <f t="shared" si="0"/>
        <v>0.24697885196374622</v>
      </c>
      <c r="F61" s="86">
        <v>133</v>
      </c>
      <c r="G61" s="86">
        <v>186</v>
      </c>
      <c r="H61" s="86">
        <v>48</v>
      </c>
      <c r="I61" s="86">
        <v>174</v>
      </c>
      <c r="J61" s="86">
        <v>155</v>
      </c>
      <c r="K61" s="87">
        <v>223</v>
      </c>
      <c r="L61" s="218"/>
      <c r="M61" s="252"/>
      <c r="N61" s="220"/>
      <c r="O61" s="218"/>
      <c r="P61" s="218"/>
      <c r="Q61" s="218"/>
      <c r="R61" s="218"/>
      <c r="S61" s="218"/>
      <c r="T61" s="218"/>
      <c r="U61" s="218"/>
      <c r="V61" s="218"/>
      <c r="W61" s="226"/>
      <c r="X61" s="219"/>
      <c r="Y61" s="219"/>
      <c r="Z61" s="222"/>
      <c r="AA61" s="218"/>
      <c r="AB61" s="218"/>
      <c r="AC61" s="218"/>
      <c r="AD61" s="218"/>
      <c r="AE61" s="218"/>
      <c r="AF61" s="226"/>
      <c r="AG61" s="398"/>
      <c r="AH61" s="221"/>
      <c r="AI61" s="222"/>
      <c r="AJ61" s="252"/>
      <c r="AK61" s="220"/>
      <c r="AL61" s="218"/>
      <c r="AM61" s="226"/>
      <c r="AN61" s="226"/>
      <c r="AO61" s="226"/>
      <c r="AP61" s="252"/>
      <c r="AQ61" s="219"/>
      <c r="AR61" s="222"/>
      <c r="AS61" s="218"/>
      <c r="AT61" s="218"/>
      <c r="AU61" s="218"/>
      <c r="AV61" s="218"/>
      <c r="AW61" s="218"/>
      <c r="AX61" s="218"/>
      <c r="AY61" s="220"/>
      <c r="AZ61" s="218"/>
      <c r="BA61" s="252"/>
      <c r="BB61" s="220"/>
      <c r="BC61" s="218"/>
      <c r="BD61" s="252"/>
      <c r="BE61" s="220"/>
      <c r="BF61" s="218"/>
      <c r="BG61" s="218"/>
      <c r="BH61" s="226"/>
      <c r="BI61" s="220"/>
      <c r="BJ61" s="218"/>
      <c r="BK61" s="252"/>
      <c r="BL61" s="220"/>
      <c r="BM61" s="218"/>
      <c r="BN61" s="218"/>
      <c r="BO61" s="226"/>
      <c r="BP61" s="398"/>
      <c r="BQ61" s="221"/>
      <c r="BR61" s="218"/>
      <c r="BS61" s="252"/>
      <c r="BT61" s="220"/>
      <c r="BU61" s="218"/>
      <c r="BV61" s="226"/>
      <c r="BW61" s="226"/>
      <c r="BX61" s="252"/>
      <c r="BY61" s="226"/>
      <c r="BZ61" s="252"/>
      <c r="CA61" s="220"/>
      <c r="CB61" s="218"/>
      <c r="CC61" s="218"/>
      <c r="CD61" s="218"/>
      <c r="CE61" s="218"/>
      <c r="CF61" s="218"/>
      <c r="CG61" s="398"/>
      <c r="CH61" s="218"/>
      <c r="CI61" s="221"/>
      <c r="CJ61" s="218"/>
      <c r="CK61" s="252"/>
      <c r="CL61" s="226"/>
      <c r="CM61" s="252"/>
      <c r="CN61" s="226"/>
      <c r="CO61" s="252"/>
      <c r="CP61" s="220"/>
      <c r="CQ61" s="218"/>
      <c r="CR61" s="226"/>
      <c r="CS61" s="252"/>
      <c r="CT61" s="220"/>
      <c r="CU61" s="218"/>
      <c r="CV61" s="252"/>
      <c r="CW61" s="226"/>
      <c r="CX61" s="252"/>
      <c r="CY61" s="226"/>
      <c r="CZ61" s="220"/>
      <c r="DA61" s="218"/>
      <c r="DB61" s="252"/>
      <c r="DC61" s="226"/>
      <c r="DD61" s="252"/>
      <c r="DE61" s="226"/>
      <c r="DF61" s="252"/>
      <c r="DG61" s="223"/>
      <c r="DH61" s="252"/>
      <c r="DI61" s="226"/>
      <c r="DJ61" s="221"/>
      <c r="DK61" s="218"/>
      <c r="DL61" s="226"/>
      <c r="DM61" s="252"/>
      <c r="DN61" s="220"/>
      <c r="DO61" s="218"/>
      <c r="DP61" s="252"/>
      <c r="DQ61" s="226"/>
      <c r="DR61" s="226"/>
      <c r="DS61" s="220"/>
      <c r="DT61" s="218"/>
      <c r="DU61" s="226"/>
      <c r="DV61" s="218"/>
      <c r="DW61" s="252"/>
      <c r="DX61" s="220"/>
      <c r="DY61" s="218"/>
      <c r="DZ61" s="398"/>
      <c r="EA61" s="252"/>
      <c r="EB61" s="220"/>
      <c r="EC61" s="218"/>
      <c r="ED61" s="252"/>
      <c r="EE61" s="220"/>
    </row>
    <row r="62" spans="1:135" x14ac:dyDescent="0.3">
      <c r="A62" s="10">
        <v>708</v>
      </c>
      <c r="B62" s="11" t="s">
        <v>203</v>
      </c>
      <c r="C62" s="32">
        <v>1134</v>
      </c>
      <c r="D62" s="41">
        <v>235</v>
      </c>
      <c r="E62" s="63">
        <f t="shared" si="0"/>
        <v>0.20723104056437389</v>
      </c>
      <c r="F62" s="86">
        <v>92</v>
      </c>
      <c r="G62" s="86">
        <v>148</v>
      </c>
      <c r="H62" s="86">
        <v>49</v>
      </c>
      <c r="I62" s="86">
        <v>149</v>
      </c>
      <c r="J62" s="86">
        <v>126</v>
      </c>
      <c r="K62" s="87">
        <v>167</v>
      </c>
      <c r="L62" s="218"/>
      <c r="M62" s="252"/>
      <c r="N62" s="220"/>
      <c r="O62" s="218"/>
      <c r="P62" s="218"/>
      <c r="Q62" s="218"/>
      <c r="R62" s="218"/>
      <c r="S62" s="218"/>
      <c r="T62" s="218"/>
      <c r="U62" s="218"/>
      <c r="V62" s="218"/>
      <c r="W62" s="226"/>
      <c r="X62" s="219"/>
      <c r="Y62" s="219"/>
      <c r="Z62" s="222"/>
      <c r="AA62" s="218"/>
      <c r="AB62" s="218"/>
      <c r="AC62" s="218"/>
      <c r="AD62" s="218"/>
      <c r="AE62" s="218"/>
      <c r="AF62" s="226"/>
      <c r="AG62" s="398"/>
      <c r="AH62" s="221"/>
      <c r="AI62" s="222"/>
      <c r="AJ62" s="252"/>
      <c r="AK62" s="220"/>
      <c r="AL62" s="218"/>
      <c r="AM62" s="226"/>
      <c r="AN62" s="226"/>
      <c r="AO62" s="226"/>
      <c r="AP62" s="252"/>
      <c r="AQ62" s="219"/>
      <c r="AR62" s="222"/>
      <c r="AS62" s="218"/>
      <c r="AT62" s="218"/>
      <c r="AU62" s="218"/>
      <c r="AV62" s="218"/>
      <c r="AW62" s="218"/>
      <c r="AX62" s="218"/>
      <c r="AY62" s="220"/>
      <c r="AZ62" s="218"/>
      <c r="BA62" s="252"/>
      <c r="BB62" s="220"/>
      <c r="BC62" s="218"/>
      <c r="BD62" s="252"/>
      <c r="BE62" s="220"/>
      <c r="BF62" s="218"/>
      <c r="BG62" s="218"/>
      <c r="BH62" s="226"/>
      <c r="BI62" s="220"/>
      <c r="BJ62" s="218"/>
      <c r="BK62" s="252"/>
      <c r="BL62" s="220"/>
      <c r="BM62" s="218"/>
      <c r="BN62" s="218"/>
      <c r="BO62" s="226"/>
      <c r="BP62" s="398"/>
      <c r="BQ62" s="221"/>
      <c r="BR62" s="218"/>
      <c r="BS62" s="252"/>
      <c r="BT62" s="220"/>
      <c r="BU62" s="218"/>
      <c r="BV62" s="226"/>
      <c r="BW62" s="226"/>
      <c r="BX62" s="252"/>
      <c r="BY62" s="226"/>
      <c r="BZ62" s="252"/>
      <c r="CA62" s="220"/>
      <c r="CB62" s="218"/>
      <c r="CC62" s="218"/>
      <c r="CD62" s="218"/>
      <c r="CE62" s="218"/>
      <c r="CF62" s="218"/>
      <c r="CG62" s="398"/>
      <c r="CH62" s="218"/>
      <c r="CI62" s="221"/>
      <c r="CJ62" s="218"/>
      <c r="CK62" s="252"/>
      <c r="CL62" s="226"/>
      <c r="CM62" s="252"/>
      <c r="CN62" s="226"/>
      <c r="CO62" s="252"/>
      <c r="CP62" s="220"/>
      <c r="CQ62" s="218"/>
      <c r="CR62" s="226"/>
      <c r="CS62" s="252"/>
      <c r="CT62" s="220"/>
      <c r="CU62" s="218"/>
      <c r="CV62" s="252"/>
      <c r="CW62" s="226"/>
      <c r="CX62" s="252"/>
      <c r="CY62" s="226"/>
      <c r="CZ62" s="220"/>
      <c r="DA62" s="218"/>
      <c r="DB62" s="252"/>
      <c r="DC62" s="226"/>
      <c r="DD62" s="252"/>
      <c r="DE62" s="226"/>
      <c r="DF62" s="252"/>
      <c r="DG62" s="223"/>
      <c r="DH62" s="252"/>
      <c r="DI62" s="226"/>
      <c r="DJ62" s="221"/>
      <c r="DK62" s="218"/>
      <c r="DL62" s="226"/>
      <c r="DM62" s="252"/>
      <c r="DN62" s="220"/>
      <c r="DO62" s="218"/>
      <c r="DP62" s="252"/>
      <c r="DQ62" s="226"/>
      <c r="DR62" s="226"/>
      <c r="DS62" s="220"/>
      <c r="DT62" s="218"/>
      <c r="DU62" s="226"/>
      <c r="DV62" s="218"/>
      <c r="DW62" s="252"/>
      <c r="DX62" s="220"/>
      <c r="DY62" s="218"/>
      <c r="DZ62" s="398"/>
      <c r="EA62" s="252"/>
      <c r="EB62" s="220"/>
      <c r="EC62" s="218"/>
      <c r="ED62" s="252"/>
      <c r="EE62" s="220"/>
    </row>
    <row r="63" spans="1:135" x14ac:dyDescent="0.3">
      <c r="A63" s="10">
        <v>709</v>
      </c>
      <c r="B63" s="11" t="s">
        <v>204</v>
      </c>
      <c r="C63" s="32">
        <v>1140</v>
      </c>
      <c r="D63" s="41">
        <v>362</v>
      </c>
      <c r="E63" s="63">
        <f t="shared" si="0"/>
        <v>0.31754385964912279</v>
      </c>
      <c r="F63" s="86">
        <v>132</v>
      </c>
      <c r="G63" s="86">
        <v>195</v>
      </c>
      <c r="H63" s="86">
        <v>78</v>
      </c>
      <c r="I63" s="86">
        <v>198</v>
      </c>
      <c r="J63" s="86">
        <v>155</v>
      </c>
      <c r="K63" s="87">
        <v>240</v>
      </c>
      <c r="L63" s="218"/>
      <c r="M63" s="252"/>
      <c r="N63" s="220"/>
      <c r="O63" s="218"/>
      <c r="P63" s="218"/>
      <c r="Q63" s="218"/>
      <c r="R63" s="218"/>
      <c r="S63" s="218"/>
      <c r="T63" s="218"/>
      <c r="U63" s="218"/>
      <c r="V63" s="218"/>
      <c r="W63" s="226"/>
      <c r="X63" s="219"/>
      <c r="Y63" s="219"/>
      <c r="Z63" s="222"/>
      <c r="AA63" s="218"/>
      <c r="AB63" s="218"/>
      <c r="AC63" s="218"/>
      <c r="AD63" s="218"/>
      <c r="AE63" s="218"/>
      <c r="AF63" s="226"/>
      <c r="AG63" s="398"/>
      <c r="AH63" s="221"/>
      <c r="AI63" s="222"/>
      <c r="AJ63" s="252"/>
      <c r="AK63" s="220"/>
      <c r="AL63" s="218"/>
      <c r="AM63" s="226"/>
      <c r="AN63" s="226"/>
      <c r="AO63" s="226"/>
      <c r="AP63" s="252"/>
      <c r="AQ63" s="219"/>
      <c r="AR63" s="222"/>
      <c r="AS63" s="218"/>
      <c r="AT63" s="218"/>
      <c r="AU63" s="218"/>
      <c r="AV63" s="218"/>
      <c r="AW63" s="218"/>
      <c r="AX63" s="218"/>
      <c r="AY63" s="220"/>
      <c r="AZ63" s="218"/>
      <c r="BA63" s="252"/>
      <c r="BB63" s="220"/>
      <c r="BC63" s="218"/>
      <c r="BD63" s="252"/>
      <c r="BE63" s="220"/>
      <c r="BF63" s="218"/>
      <c r="BG63" s="218"/>
      <c r="BH63" s="226"/>
      <c r="BI63" s="220"/>
      <c r="BJ63" s="218"/>
      <c r="BK63" s="252"/>
      <c r="BL63" s="220"/>
      <c r="BM63" s="218"/>
      <c r="BN63" s="218"/>
      <c r="BO63" s="226"/>
      <c r="BP63" s="398"/>
      <c r="BQ63" s="221"/>
      <c r="BR63" s="218"/>
      <c r="BS63" s="252"/>
      <c r="BT63" s="220"/>
      <c r="BU63" s="218"/>
      <c r="BV63" s="226"/>
      <c r="BW63" s="226"/>
      <c r="BX63" s="252"/>
      <c r="BY63" s="226"/>
      <c r="BZ63" s="252"/>
      <c r="CA63" s="220"/>
      <c r="CB63" s="218"/>
      <c r="CC63" s="218"/>
      <c r="CD63" s="218"/>
      <c r="CE63" s="218"/>
      <c r="CF63" s="218"/>
      <c r="CG63" s="398"/>
      <c r="CH63" s="218"/>
      <c r="CI63" s="221"/>
      <c r="CJ63" s="218"/>
      <c r="CK63" s="252"/>
      <c r="CL63" s="226"/>
      <c r="CM63" s="252"/>
      <c r="CN63" s="226"/>
      <c r="CO63" s="252"/>
      <c r="CP63" s="220"/>
      <c r="CQ63" s="218"/>
      <c r="CR63" s="226"/>
      <c r="CS63" s="252"/>
      <c r="CT63" s="220"/>
      <c r="CU63" s="218"/>
      <c r="CV63" s="252"/>
      <c r="CW63" s="226"/>
      <c r="CX63" s="252"/>
      <c r="CY63" s="226"/>
      <c r="CZ63" s="220"/>
      <c r="DA63" s="218"/>
      <c r="DB63" s="252"/>
      <c r="DC63" s="226"/>
      <c r="DD63" s="252"/>
      <c r="DE63" s="226"/>
      <c r="DF63" s="252"/>
      <c r="DG63" s="223"/>
      <c r="DH63" s="252"/>
      <c r="DI63" s="226"/>
      <c r="DJ63" s="221"/>
      <c r="DK63" s="218"/>
      <c r="DL63" s="226"/>
      <c r="DM63" s="252"/>
      <c r="DN63" s="220"/>
      <c r="DO63" s="218"/>
      <c r="DP63" s="252"/>
      <c r="DQ63" s="226"/>
      <c r="DR63" s="226"/>
      <c r="DS63" s="220"/>
      <c r="DT63" s="218"/>
      <c r="DU63" s="226"/>
      <c r="DV63" s="218"/>
      <c r="DW63" s="252"/>
      <c r="DX63" s="220"/>
      <c r="DY63" s="218"/>
      <c r="DZ63" s="398"/>
      <c r="EA63" s="252"/>
      <c r="EB63" s="220"/>
      <c r="EC63" s="218"/>
      <c r="ED63" s="252"/>
      <c r="EE63" s="220"/>
    </row>
    <row r="64" spans="1:135" x14ac:dyDescent="0.3">
      <c r="A64" s="10">
        <v>710</v>
      </c>
      <c r="B64" s="11" t="s">
        <v>205</v>
      </c>
      <c r="C64" s="32">
        <v>534</v>
      </c>
      <c r="D64" s="41">
        <v>111</v>
      </c>
      <c r="E64" s="63">
        <f t="shared" si="0"/>
        <v>0.20786516853932585</v>
      </c>
      <c r="F64" s="86">
        <v>44</v>
      </c>
      <c r="G64" s="86">
        <v>53</v>
      </c>
      <c r="H64" s="86">
        <v>30</v>
      </c>
      <c r="I64" s="86">
        <v>62</v>
      </c>
      <c r="J64" s="86">
        <v>45</v>
      </c>
      <c r="K64" s="87">
        <v>65</v>
      </c>
      <c r="L64" s="218"/>
      <c r="M64" s="252"/>
      <c r="N64" s="220"/>
      <c r="O64" s="218"/>
      <c r="P64" s="218"/>
      <c r="Q64" s="218"/>
      <c r="R64" s="218"/>
      <c r="S64" s="218"/>
      <c r="T64" s="218"/>
      <c r="U64" s="218"/>
      <c r="V64" s="218"/>
      <c r="W64" s="226"/>
      <c r="X64" s="219"/>
      <c r="Y64" s="219"/>
      <c r="Z64" s="222"/>
      <c r="AA64" s="218"/>
      <c r="AB64" s="218"/>
      <c r="AC64" s="218"/>
      <c r="AD64" s="218"/>
      <c r="AE64" s="218"/>
      <c r="AF64" s="226"/>
      <c r="AG64" s="398"/>
      <c r="AH64" s="221"/>
      <c r="AI64" s="222"/>
      <c r="AJ64" s="252"/>
      <c r="AK64" s="220"/>
      <c r="AL64" s="218"/>
      <c r="AM64" s="226"/>
      <c r="AN64" s="226"/>
      <c r="AO64" s="226"/>
      <c r="AP64" s="252"/>
      <c r="AQ64" s="219"/>
      <c r="AR64" s="222"/>
      <c r="AS64" s="218"/>
      <c r="AT64" s="218"/>
      <c r="AU64" s="218"/>
      <c r="AV64" s="218"/>
      <c r="AW64" s="218"/>
      <c r="AX64" s="218"/>
      <c r="AY64" s="220"/>
      <c r="AZ64" s="218"/>
      <c r="BA64" s="252"/>
      <c r="BB64" s="220"/>
      <c r="BC64" s="218"/>
      <c r="BD64" s="252"/>
      <c r="BE64" s="220"/>
      <c r="BF64" s="218"/>
      <c r="BG64" s="218"/>
      <c r="BH64" s="226"/>
      <c r="BI64" s="220"/>
      <c r="BJ64" s="218"/>
      <c r="BK64" s="252"/>
      <c r="BL64" s="220"/>
      <c r="BM64" s="218"/>
      <c r="BN64" s="218"/>
      <c r="BO64" s="226"/>
      <c r="BP64" s="398"/>
      <c r="BQ64" s="221"/>
      <c r="BR64" s="218"/>
      <c r="BS64" s="252"/>
      <c r="BT64" s="220"/>
      <c r="BU64" s="218"/>
      <c r="BV64" s="226"/>
      <c r="BW64" s="226"/>
      <c r="BX64" s="252"/>
      <c r="BY64" s="226"/>
      <c r="BZ64" s="252"/>
      <c r="CA64" s="220"/>
      <c r="CB64" s="218"/>
      <c r="CC64" s="218"/>
      <c r="CD64" s="218"/>
      <c r="CE64" s="218"/>
      <c r="CF64" s="218"/>
      <c r="CG64" s="398"/>
      <c r="CH64" s="218"/>
      <c r="CI64" s="221"/>
      <c r="CJ64" s="218"/>
      <c r="CK64" s="252"/>
      <c r="CL64" s="226"/>
      <c r="CM64" s="252"/>
      <c r="CN64" s="226"/>
      <c r="CO64" s="252"/>
      <c r="CP64" s="220"/>
      <c r="CQ64" s="218"/>
      <c r="CR64" s="226"/>
      <c r="CS64" s="252"/>
      <c r="CT64" s="220"/>
      <c r="CU64" s="218"/>
      <c r="CV64" s="252"/>
      <c r="CW64" s="226"/>
      <c r="CX64" s="252"/>
      <c r="CY64" s="226"/>
      <c r="CZ64" s="220"/>
      <c r="DA64" s="218"/>
      <c r="DB64" s="252"/>
      <c r="DC64" s="226"/>
      <c r="DD64" s="252"/>
      <c r="DE64" s="226"/>
      <c r="DF64" s="252"/>
      <c r="DG64" s="223"/>
      <c r="DH64" s="252"/>
      <c r="DI64" s="226"/>
      <c r="DJ64" s="221"/>
      <c r="DK64" s="218"/>
      <c r="DL64" s="226"/>
      <c r="DM64" s="252"/>
      <c r="DN64" s="220"/>
      <c r="DO64" s="218"/>
      <c r="DP64" s="252"/>
      <c r="DQ64" s="226"/>
      <c r="DR64" s="226"/>
      <c r="DS64" s="220"/>
      <c r="DT64" s="218"/>
      <c r="DU64" s="226"/>
      <c r="DV64" s="218"/>
      <c r="DW64" s="252"/>
      <c r="DX64" s="220"/>
      <c r="DY64" s="218"/>
      <c r="DZ64" s="398"/>
      <c r="EA64" s="252"/>
      <c r="EB64" s="220"/>
      <c r="EC64" s="218"/>
      <c r="ED64" s="252"/>
      <c r="EE64" s="220"/>
    </row>
    <row r="65" spans="1:135" x14ac:dyDescent="0.3">
      <c r="A65" s="10">
        <v>711</v>
      </c>
      <c r="B65" s="11" t="s">
        <v>750</v>
      </c>
      <c r="C65" s="32">
        <v>988</v>
      </c>
      <c r="D65" s="41">
        <v>266</v>
      </c>
      <c r="E65" s="63">
        <f t="shared" si="0"/>
        <v>0.26923076923076922</v>
      </c>
      <c r="F65" s="86">
        <v>116</v>
      </c>
      <c r="G65" s="86">
        <v>177</v>
      </c>
      <c r="H65" s="86">
        <v>46</v>
      </c>
      <c r="I65" s="86">
        <v>172</v>
      </c>
      <c r="J65" s="86">
        <v>127</v>
      </c>
      <c r="K65" s="87">
        <v>191</v>
      </c>
      <c r="L65" s="218"/>
      <c r="M65" s="252"/>
      <c r="N65" s="220"/>
      <c r="O65" s="218"/>
      <c r="P65" s="218"/>
      <c r="Q65" s="218"/>
      <c r="R65" s="218"/>
      <c r="S65" s="218"/>
      <c r="T65" s="218"/>
      <c r="U65" s="218"/>
      <c r="V65" s="218"/>
      <c r="W65" s="226"/>
      <c r="X65" s="219"/>
      <c r="Y65" s="219"/>
      <c r="Z65" s="222"/>
      <c r="AA65" s="218"/>
      <c r="AB65" s="218"/>
      <c r="AC65" s="218"/>
      <c r="AD65" s="218"/>
      <c r="AE65" s="218"/>
      <c r="AF65" s="226"/>
      <c r="AG65" s="398"/>
      <c r="AH65" s="221"/>
      <c r="AI65" s="222"/>
      <c r="AJ65" s="252"/>
      <c r="AK65" s="220"/>
      <c r="AL65" s="218"/>
      <c r="AM65" s="226"/>
      <c r="AN65" s="226"/>
      <c r="AO65" s="226"/>
      <c r="AP65" s="252"/>
      <c r="AQ65" s="219"/>
      <c r="AR65" s="222"/>
      <c r="AS65" s="218"/>
      <c r="AT65" s="218"/>
      <c r="AU65" s="218"/>
      <c r="AV65" s="218"/>
      <c r="AW65" s="218"/>
      <c r="AX65" s="218"/>
      <c r="AY65" s="220"/>
      <c r="AZ65" s="218"/>
      <c r="BA65" s="252"/>
      <c r="BB65" s="220"/>
      <c r="BC65" s="218"/>
      <c r="BD65" s="252"/>
      <c r="BE65" s="220"/>
      <c r="BF65" s="218"/>
      <c r="BG65" s="218"/>
      <c r="BH65" s="226"/>
      <c r="BI65" s="220"/>
      <c r="BJ65" s="218"/>
      <c r="BK65" s="252"/>
      <c r="BL65" s="220"/>
      <c r="BM65" s="218"/>
      <c r="BN65" s="218"/>
      <c r="BO65" s="226"/>
      <c r="BP65" s="398"/>
      <c r="BQ65" s="221"/>
      <c r="BR65" s="218"/>
      <c r="BS65" s="252"/>
      <c r="BT65" s="220"/>
      <c r="BU65" s="218"/>
      <c r="BV65" s="226"/>
      <c r="BW65" s="226"/>
      <c r="BX65" s="252"/>
      <c r="BY65" s="226"/>
      <c r="BZ65" s="252"/>
      <c r="CA65" s="220"/>
      <c r="CB65" s="218"/>
      <c r="CC65" s="218"/>
      <c r="CD65" s="218"/>
      <c r="CE65" s="218"/>
      <c r="CF65" s="218"/>
      <c r="CG65" s="398"/>
      <c r="CH65" s="218"/>
      <c r="CI65" s="221"/>
      <c r="CJ65" s="218"/>
      <c r="CK65" s="252"/>
      <c r="CL65" s="226"/>
      <c r="CM65" s="252"/>
      <c r="CN65" s="226"/>
      <c r="CO65" s="252"/>
      <c r="CP65" s="220"/>
      <c r="CQ65" s="218"/>
      <c r="CR65" s="226"/>
      <c r="CS65" s="252"/>
      <c r="CT65" s="220"/>
      <c r="CU65" s="218"/>
      <c r="CV65" s="252"/>
      <c r="CW65" s="226"/>
      <c r="CX65" s="252"/>
      <c r="CY65" s="226"/>
      <c r="CZ65" s="220"/>
      <c r="DA65" s="218"/>
      <c r="DB65" s="252"/>
      <c r="DC65" s="226"/>
      <c r="DD65" s="252"/>
      <c r="DE65" s="226"/>
      <c r="DF65" s="252"/>
      <c r="DG65" s="223"/>
      <c r="DH65" s="252"/>
      <c r="DI65" s="226"/>
      <c r="DJ65" s="221"/>
      <c r="DK65" s="218"/>
      <c r="DL65" s="226"/>
      <c r="DM65" s="252"/>
      <c r="DN65" s="220"/>
      <c r="DO65" s="218"/>
      <c r="DP65" s="252"/>
      <c r="DQ65" s="226"/>
      <c r="DR65" s="226"/>
      <c r="DS65" s="220"/>
      <c r="DT65" s="218"/>
      <c r="DU65" s="226"/>
      <c r="DV65" s="218"/>
      <c r="DW65" s="252"/>
      <c r="DX65" s="220"/>
      <c r="DY65" s="218"/>
      <c r="DZ65" s="398"/>
      <c r="EA65" s="252"/>
      <c r="EB65" s="220"/>
      <c r="EC65" s="218"/>
      <c r="ED65" s="252"/>
      <c r="EE65" s="220"/>
    </row>
    <row r="66" spans="1:135" x14ac:dyDescent="0.3">
      <c r="A66" s="10">
        <v>801</v>
      </c>
      <c r="B66" s="11" t="s">
        <v>206</v>
      </c>
      <c r="C66" s="32">
        <v>1575</v>
      </c>
      <c r="D66" s="41">
        <v>290</v>
      </c>
      <c r="E66" s="63">
        <f t="shared" si="0"/>
        <v>0.18412698412698414</v>
      </c>
      <c r="F66" s="86">
        <v>94</v>
      </c>
      <c r="G66" s="86">
        <v>158</v>
      </c>
      <c r="H66" s="86">
        <v>56</v>
      </c>
      <c r="I66" s="86">
        <v>187</v>
      </c>
      <c r="J66" s="86">
        <v>160</v>
      </c>
      <c r="K66" s="87">
        <v>180</v>
      </c>
      <c r="L66" s="218"/>
      <c r="M66" s="252"/>
      <c r="N66" s="220"/>
      <c r="O66" s="218"/>
      <c r="P66" s="218"/>
      <c r="Q66" s="218"/>
      <c r="R66" s="218"/>
      <c r="S66" s="218"/>
      <c r="T66" s="218"/>
      <c r="U66" s="218"/>
      <c r="V66" s="218"/>
      <c r="W66" s="226"/>
      <c r="X66" s="219"/>
      <c r="Y66" s="219"/>
      <c r="Z66" s="222"/>
      <c r="AA66" s="218"/>
      <c r="AB66" s="218"/>
      <c r="AC66" s="218"/>
      <c r="AD66" s="218"/>
      <c r="AE66" s="218"/>
      <c r="AF66" s="226"/>
      <c r="AG66" s="398"/>
      <c r="AH66" s="221"/>
      <c r="AI66" s="222"/>
      <c r="AJ66" s="252"/>
      <c r="AK66" s="220"/>
      <c r="AL66" s="218"/>
      <c r="AM66" s="226"/>
      <c r="AN66" s="226"/>
      <c r="AO66" s="226"/>
      <c r="AP66" s="252"/>
      <c r="AQ66" s="219"/>
      <c r="AR66" s="222"/>
      <c r="AS66" s="218"/>
      <c r="AT66" s="218"/>
      <c r="AU66" s="218"/>
      <c r="AV66" s="218"/>
      <c r="AW66" s="218"/>
      <c r="AX66" s="218"/>
      <c r="AY66" s="220"/>
      <c r="AZ66" s="218"/>
      <c r="BA66" s="252"/>
      <c r="BB66" s="220"/>
      <c r="BC66" s="218"/>
      <c r="BD66" s="252"/>
      <c r="BE66" s="220"/>
      <c r="BF66" s="218"/>
      <c r="BG66" s="218"/>
      <c r="BH66" s="226"/>
      <c r="BI66" s="220"/>
      <c r="BJ66" s="218"/>
      <c r="BK66" s="252"/>
      <c r="BL66" s="220"/>
      <c r="BM66" s="218"/>
      <c r="BN66" s="218"/>
      <c r="BO66" s="226"/>
      <c r="BP66" s="398"/>
      <c r="BQ66" s="221"/>
      <c r="BR66" s="218"/>
      <c r="BS66" s="252"/>
      <c r="BT66" s="220"/>
      <c r="BU66" s="218"/>
      <c r="BV66" s="226"/>
      <c r="BW66" s="226"/>
      <c r="BX66" s="252"/>
      <c r="BY66" s="226"/>
      <c r="BZ66" s="252"/>
      <c r="CA66" s="220"/>
      <c r="CB66" s="218"/>
      <c r="CC66" s="218"/>
      <c r="CD66" s="218"/>
      <c r="CE66" s="218"/>
      <c r="CF66" s="218"/>
      <c r="CG66" s="398"/>
      <c r="CH66" s="218"/>
      <c r="CI66" s="221"/>
      <c r="CJ66" s="218"/>
      <c r="CK66" s="252"/>
      <c r="CL66" s="226"/>
      <c r="CM66" s="252"/>
      <c r="CN66" s="226"/>
      <c r="CO66" s="252"/>
      <c r="CP66" s="220"/>
      <c r="CQ66" s="218"/>
      <c r="CR66" s="226"/>
      <c r="CS66" s="252"/>
      <c r="CT66" s="220"/>
      <c r="CU66" s="218"/>
      <c r="CV66" s="252"/>
      <c r="CW66" s="226"/>
      <c r="CX66" s="252"/>
      <c r="CY66" s="226"/>
      <c r="CZ66" s="220"/>
      <c r="DA66" s="218"/>
      <c r="DB66" s="252"/>
      <c r="DC66" s="226"/>
      <c r="DD66" s="252"/>
      <c r="DE66" s="226"/>
      <c r="DF66" s="252"/>
      <c r="DG66" s="223"/>
      <c r="DH66" s="252"/>
      <c r="DI66" s="226"/>
      <c r="DJ66" s="221"/>
      <c r="DK66" s="218"/>
      <c r="DL66" s="226"/>
      <c r="DM66" s="252"/>
      <c r="DN66" s="220"/>
      <c r="DO66" s="218"/>
      <c r="DP66" s="252"/>
      <c r="DQ66" s="226"/>
      <c r="DR66" s="226"/>
      <c r="DS66" s="220"/>
      <c r="DT66" s="218"/>
      <c r="DU66" s="226"/>
      <c r="DV66" s="218"/>
      <c r="DW66" s="252"/>
      <c r="DX66" s="220"/>
      <c r="DY66" s="218"/>
      <c r="DZ66" s="398"/>
      <c r="EA66" s="252"/>
      <c r="EB66" s="220"/>
      <c r="EC66" s="218"/>
      <c r="ED66" s="252"/>
      <c r="EE66" s="220"/>
    </row>
    <row r="67" spans="1:135" x14ac:dyDescent="0.3">
      <c r="A67" s="10">
        <v>802</v>
      </c>
      <c r="B67" s="11" t="s">
        <v>207</v>
      </c>
      <c r="C67" s="32">
        <v>1344</v>
      </c>
      <c r="D67" s="41">
        <v>381</v>
      </c>
      <c r="E67" s="63">
        <f t="shared" si="0"/>
        <v>0.28348214285714285</v>
      </c>
      <c r="F67" s="86">
        <v>99</v>
      </c>
      <c r="G67" s="86">
        <v>210</v>
      </c>
      <c r="H67" s="86">
        <v>52</v>
      </c>
      <c r="I67" s="86">
        <v>215</v>
      </c>
      <c r="J67" s="86">
        <v>256</v>
      </c>
      <c r="K67" s="87">
        <v>261</v>
      </c>
      <c r="L67" s="218"/>
      <c r="M67" s="252"/>
      <c r="N67" s="220"/>
      <c r="O67" s="218"/>
      <c r="P67" s="218"/>
      <c r="Q67" s="218"/>
      <c r="R67" s="218"/>
      <c r="S67" s="218"/>
      <c r="T67" s="218"/>
      <c r="U67" s="218"/>
      <c r="V67" s="218"/>
      <c r="W67" s="226"/>
      <c r="X67" s="219"/>
      <c r="Y67" s="219"/>
      <c r="Z67" s="222"/>
      <c r="AA67" s="218"/>
      <c r="AB67" s="218"/>
      <c r="AC67" s="218"/>
      <c r="AD67" s="218"/>
      <c r="AE67" s="218"/>
      <c r="AF67" s="226"/>
      <c r="AG67" s="398"/>
      <c r="AH67" s="221"/>
      <c r="AI67" s="222"/>
      <c r="AJ67" s="252"/>
      <c r="AK67" s="220"/>
      <c r="AL67" s="218"/>
      <c r="AM67" s="226"/>
      <c r="AN67" s="226"/>
      <c r="AO67" s="226"/>
      <c r="AP67" s="252"/>
      <c r="AQ67" s="219"/>
      <c r="AR67" s="222"/>
      <c r="AS67" s="218"/>
      <c r="AT67" s="218"/>
      <c r="AU67" s="218"/>
      <c r="AV67" s="218"/>
      <c r="AW67" s="218"/>
      <c r="AX67" s="218"/>
      <c r="AY67" s="220"/>
      <c r="AZ67" s="218"/>
      <c r="BA67" s="252"/>
      <c r="BB67" s="220"/>
      <c r="BC67" s="218"/>
      <c r="BD67" s="252"/>
      <c r="BE67" s="220"/>
      <c r="BF67" s="218"/>
      <c r="BG67" s="218"/>
      <c r="BH67" s="226"/>
      <c r="BI67" s="220"/>
      <c r="BJ67" s="218"/>
      <c r="BK67" s="252"/>
      <c r="BL67" s="220"/>
      <c r="BM67" s="218"/>
      <c r="BN67" s="218"/>
      <c r="BO67" s="226"/>
      <c r="BP67" s="398"/>
      <c r="BQ67" s="221"/>
      <c r="BR67" s="218"/>
      <c r="BS67" s="252"/>
      <c r="BT67" s="220"/>
      <c r="BU67" s="218"/>
      <c r="BV67" s="226"/>
      <c r="BW67" s="226"/>
      <c r="BX67" s="252"/>
      <c r="BY67" s="226"/>
      <c r="BZ67" s="252"/>
      <c r="CA67" s="220"/>
      <c r="CB67" s="218"/>
      <c r="CC67" s="218"/>
      <c r="CD67" s="218"/>
      <c r="CE67" s="218"/>
      <c r="CF67" s="218"/>
      <c r="CG67" s="398"/>
      <c r="CH67" s="218"/>
      <c r="CI67" s="221"/>
      <c r="CJ67" s="218"/>
      <c r="CK67" s="252"/>
      <c r="CL67" s="226"/>
      <c r="CM67" s="252"/>
      <c r="CN67" s="226"/>
      <c r="CO67" s="252"/>
      <c r="CP67" s="220"/>
      <c r="CQ67" s="218"/>
      <c r="CR67" s="226"/>
      <c r="CS67" s="252"/>
      <c r="CT67" s="220"/>
      <c r="CU67" s="218"/>
      <c r="CV67" s="252"/>
      <c r="CW67" s="226"/>
      <c r="CX67" s="252"/>
      <c r="CY67" s="226"/>
      <c r="CZ67" s="220"/>
      <c r="DA67" s="218"/>
      <c r="DB67" s="252"/>
      <c r="DC67" s="226"/>
      <c r="DD67" s="252"/>
      <c r="DE67" s="226"/>
      <c r="DF67" s="252"/>
      <c r="DG67" s="223"/>
      <c r="DH67" s="252"/>
      <c r="DI67" s="226"/>
      <c r="DJ67" s="221"/>
      <c r="DK67" s="218"/>
      <c r="DL67" s="226"/>
      <c r="DM67" s="252"/>
      <c r="DN67" s="220"/>
      <c r="DO67" s="218"/>
      <c r="DP67" s="252"/>
      <c r="DQ67" s="226"/>
      <c r="DR67" s="226"/>
      <c r="DS67" s="220"/>
      <c r="DT67" s="218"/>
      <c r="DU67" s="226"/>
      <c r="DV67" s="218"/>
      <c r="DW67" s="252"/>
      <c r="DX67" s="220"/>
      <c r="DY67" s="218"/>
      <c r="DZ67" s="398"/>
      <c r="EA67" s="252"/>
      <c r="EB67" s="220"/>
      <c r="EC67" s="218"/>
      <c r="ED67" s="252"/>
      <c r="EE67" s="220"/>
    </row>
    <row r="68" spans="1:135" x14ac:dyDescent="0.3">
      <c r="A68" s="10">
        <v>803</v>
      </c>
      <c r="B68" s="11" t="s">
        <v>208</v>
      </c>
      <c r="C68" s="32">
        <v>1555</v>
      </c>
      <c r="D68" s="41">
        <v>564</v>
      </c>
      <c r="E68" s="63">
        <f t="shared" si="0"/>
        <v>0.36270096463022505</v>
      </c>
      <c r="F68" s="86">
        <v>117</v>
      </c>
      <c r="G68" s="86">
        <v>221</v>
      </c>
      <c r="H68" s="86">
        <v>102</v>
      </c>
      <c r="I68" s="86">
        <v>208</v>
      </c>
      <c r="J68" s="86">
        <v>269</v>
      </c>
      <c r="K68" s="87">
        <v>268</v>
      </c>
      <c r="L68" s="218"/>
      <c r="M68" s="252"/>
      <c r="N68" s="220"/>
      <c r="O68" s="218"/>
      <c r="P68" s="218"/>
      <c r="Q68" s="218"/>
      <c r="R68" s="218"/>
      <c r="S68" s="218"/>
      <c r="T68" s="218"/>
      <c r="U68" s="218"/>
      <c r="V68" s="218"/>
      <c r="W68" s="226"/>
      <c r="X68" s="219"/>
      <c r="Y68" s="219"/>
      <c r="Z68" s="222"/>
      <c r="AA68" s="218"/>
      <c r="AB68" s="218"/>
      <c r="AC68" s="218"/>
      <c r="AD68" s="218"/>
      <c r="AE68" s="218"/>
      <c r="AF68" s="226"/>
      <c r="AG68" s="398"/>
      <c r="AH68" s="221"/>
      <c r="AI68" s="222"/>
      <c r="AJ68" s="252"/>
      <c r="AK68" s="220"/>
      <c r="AL68" s="218"/>
      <c r="AM68" s="226"/>
      <c r="AN68" s="226"/>
      <c r="AO68" s="226"/>
      <c r="AP68" s="252"/>
      <c r="AQ68" s="219"/>
      <c r="AR68" s="222"/>
      <c r="AS68" s="218"/>
      <c r="AT68" s="218"/>
      <c r="AU68" s="218"/>
      <c r="AV68" s="218"/>
      <c r="AW68" s="218"/>
      <c r="AX68" s="218"/>
      <c r="AY68" s="220"/>
      <c r="AZ68" s="218"/>
      <c r="BA68" s="252"/>
      <c r="BB68" s="220"/>
      <c r="BC68" s="218"/>
      <c r="BD68" s="252"/>
      <c r="BE68" s="220"/>
      <c r="BF68" s="218"/>
      <c r="BG68" s="218"/>
      <c r="BH68" s="226"/>
      <c r="BI68" s="220"/>
      <c r="BJ68" s="218"/>
      <c r="BK68" s="252"/>
      <c r="BL68" s="220"/>
      <c r="BM68" s="218"/>
      <c r="BN68" s="218"/>
      <c r="BO68" s="226"/>
      <c r="BP68" s="398"/>
      <c r="BQ68" s="221"/>
      <c r="BR68" s="218"/>
      <c r="BS68" s="252"/>
      <c r="BT68" s="220"/>
      <c r="BU68" s="218"/>
      <c r="BV68" s="226"/>
      <c r="BW68" s="226"/>
      <c r="BX68" s="252"/>
      <c r="BY68" s="226"/>
      <c r="BZ68" s="252"/>
      <c r="CA68" s="220"/>
      <c r="CB68" s="218"/>
      <c r="CC68" s="218"/>
      <c r="CD68" s="218"/>
      <c r="CE68" s="218"/>
      <c r="CF68" s="218"/>
      <c r="CG68" s="398"/>
      <c r="CH68" s="218"/>
      <c r="CI68" s="221"/>
      <c r="CJ68" s="218"/>
      <c r="CK68" s="252"/>
      <c r="CL68" s="226"/>
      <c r="CM68" s="252"/>
      <c r="CN68" s="226"/>
      <c r="CO68" s="252"/>
      <c r="CP68" s="220"/>
      <c r="CQ68" s="218"/>
      <c r="CR68" s="226"/>
      <c r="CS68" s="252"/>
      <c r="CT68" s="220"/>
      <c r="CU68" s="218"/>
      <c r="CV68" s="252"/>
      <c r="CW68" s="226"/>
      <c r="CX68" s="252"/>
      <c r="CY68" s="226"/>
      <c r="CZ68" s="220"/>
      <c r="DA68" s="218"/>
      <c r="DB68" s="252"/>
      <c r="DC68" s="226"/>
      <c r="DD68" s="252"/>
      <c r="DE68" s="226"/>
      <c r="DF68" s="252"/>
      <c r="DG68" s="223"/>
      <c r="DH68" s="252"/>
      <c r="DI68" s="226"/>
      <c r="DJ68" s="221"/>
      <c r="DK68" s="218"/>
      <c r="DL68" s="226"/>
      <c r="DM68" s="252"/>
      <c r="DN68" s="220"/>
      <c r="DO68" s="218"/>
      <c r="DP68" s="252"/>
      <c r="DQ68" s="226"/>
      <c r="DR68" s="226"/>
      <c r="DS68" s="220"/>
      <c r="DT68" s="218"/>
      <c r="DU68" s="226"/>
      <c r="DV68" s="218"/>
      <c r="DW68" s="252"/>
      <c r="DX68" s="220"/>
      <c r="DY68" s="218"/>
      <c r="DZ68" s="398"/>
      <c r="EA68" s="252"/>
      <c r="EB68" s="220"/>
      <c r="EC68" s="218"/>
      <c r="ED68" s="252"/>
      <c r="EE68" s="220"/>
    </row>
    <row r="69" spans="1:135" x14ac:dyDescent="0.3">
      <c r="A69" s="10">
        <v>804</v>
      </c>
      <c r="B69" s="11" t="s">
        <v>209</v>
      </c>
      <c r="C69" s="32">
        <v>1590</v>
      </c>
      <c r="D69" s="41">
        <v>264</v>
      </c>
      <c r="E69" s="63">
        <f t="shared" si="0"/>
        <v>0.16603773584905659</v>
      </c>
      <c r="F69" s="86">
        <v>95</v>
      </c>
      <c r="G69" s="86">
        <v>163</v>
      </c>
      <c r="H69" s="86">
        <v>47</v>
      </c>
      <c r="I69" s="86">
        <v>193</v>
      </c>
      <c r="J69" s="86">
        <v>156</v>
      </c>
      <c r="K69" s="87">
        <v>206</v>
      </c>
      <c r="L69" s="218"/>
      <c r="M69" s="252"/>
      <c r="N69" s="220"/>
      <c r="O69" s="218"/>
      <c r="P69" s="218"/>
      <c r="Q69" s="218"/>
      <c r="R69" s="218"/>
      <c r="S69" s="218"/>
      <c r="T69" s="218"/>
      <c r="U69" s="218"/>
      <c r="V69" s="218"/>
      <c r="W69" s="226"/>
      <c r="X69" s="219"/>
      <c r="Y69" s="219"/>
      <c r="Z69" s="222"/>
      <c r="AA69" s="218"/>
      <c r="AB69" s="218"/>
      <c r="AC69" s="218"/>
      <c r="AD69" s="218"/>
      <c r="AE69" s="218"/>
      <c r="AF69" s="226"/>
      <c r="AG69" s="398"/>
      <c r="AH69" s="221"/>
      <c r="AI69" s="222"/>
      <c r="AJ69" s="252"/>
      <c r="AK69" s="220"/>
      <c r="AL69" s="218"/>
      <c r="AM69" s="226"/>
      <c r="AN69" s="226"/>
      <c r="AO69" s="226"/>
      <c r="AP69" s="252"/>
      <c r="AQ69" s="219"/>
      <c r="AR69" s="222"/>
      <c r="AS69" s="218"/>
      <c r="AT69" s="218"/>
      <c r="AU69" s="218"/>
      <c r="AV69" s="218"/>
      <c r="AW69" s="218"/>
      <c r="AX69" s="218"/>
      <c r="AY69" s="220"/>
      <c r="AZ69" s="218"/>
      <c r="BA69" s="252"/>
      <c r="BB69" s="220"/>
      <c r="BC69" s="218"/>
      <c r="BD69" s="252"/>
      <c r="BE69" s="220"/>
      <c r="BF69" s="218"/>
      <c r="BG69" s="218"/>
      <c r="BH69" s="226"/>
      <c r="BI69" s="220"/>
      <c r="BJ69" s="218"/>
      <c r="BK69" s="252"/>
      <c r="BL69" s="220"/>
      <c r="BM69" s="218"/>
      <c r="BN69" s="218"/>
      <c r="BO69" s="226"/>
      <c r="BP69" s="398"/>
      <c r="BQ69" s="221"/>
      <c r="BR69" s="218"/>
      <c r="BS69" s="252"/>
      <c r="BT69" s="220"/>
      <c r="BU69" s="218"/>
      <c r="BV69" s="226"/>
      <c r="BW69" s="226"/>
      <c r="BX69" s="252"/>
      <c r="BY69" s="226"/>
      <c r="BZ69" s="252"/>
      <c r="CA69" s="220"/>
      <c r="CB69" s="218"/>
      <c r="CC69" s="218"/>
      <c r="CD69" s="218"/>
      <c r="CE69" s="218"/>
      <c r="CF69" s="218"/>
      <c r="CG69" s="398"/>
      <c r="CH69" s="218"/>
      <c r="CI69" s="221"/>
      <c r="CJ69" s="218"/>
      <c r="CK69" s="252"/>
      <c r="CL69" s="226"/>
      <c r="CM69" s="252"/>
      <c r="CN69" s="226"/>
      <c r="CO69" s="252"/>
      <c r="CP69" s="220"/>
      <c r="CQ69" s="218"/>
      <c r="CR69" s="226"/>
      <c r="CS69" s="252"/>
      <c r="CT69" s="220"/>
      <c r="CU69" s="218"/>
      <c r="CV69" s="252"/>
      <c r="CW69" s="226"/>
      <c r="CX69" s="252"/>
      <c r="CY69" s="226"/>
      <c r="CZ69" s="220"/>
      <c r="DA69" s="218"/>
      <c r="DB69" s="252"/>
      <c r="DC69" s="226"/>
      <c r="DD69" s="252"/>
      <c r="DE69" s="226"/>
      <c r="DF69" s="252"/>
      <c r="DG69" s="223"/>
      <c r="DH69" s="252"/>
      <c r="DI69" s="226"/>
      <c r="DJ69" s="221"/>
      <c r="DK69" s="218"/>
      <c r="DL69" s="226"/>
      <c r="DM69" s="252"/>
      <c r="DN69" s="220"/>
      <c r="DO69" s="218"/>
      <c r="DP69" s="252"/>
      <c r="DQ69" s="226"/>
      <c r="DR69" s="226"/>
      <c r="DS69" s="220"/>
      <c r="DT69" s="218"/>
      <c r="DU69" s="226"/>
      <c r="DV69" s="218"/>
      <c r="DW69" s="252"/>
      <c r="DX69" s="220"/>
      <c r="DY69" s="218"/>
      <c r="DZ69" s="398"/>
      <c r="EA69" s="252"/>
      <c r="EB69" s="220"/>
      <c r="EC69" s="218"/>
      <c r="ED69" s="252"/>
      <c r="EE69" s="220"/>
    </row>
    <row r="70" spans="1:135" x14ac:dyDescent="0.3">
      <c r="A70" s="10">
        <v>901</v>
      </c>
      <c r="B70" s="11" t="s">
        <v>210</v>
      </c>
      <c r="C70" s="32">
        <v>882</v>
      </c>
      <c r="D70" s="41">
        <v>105</v>
      </c>
      <c r="E70" s="63">
        <f t="shared" si="0"/>
        <v>0.11904761904761904</v>
      </c>
      <c r="F70" s="86">
        <v>48</v>
      </c>
      <c r="G70" s="86">
        <v>56</v>
      </c>
      <c r="H70" s="86">
        <v>27</v>
      </c>
      <c r="I70" s="86">
        <v>67</v>
      </c>
      <c r="J70" s="86">
        <v>48</v>
      </c>
      <c r="K70" s="87">
        <v>62</v>
      </c>
      <c r="L70" s="218"/>
      <c r="M70" s="252"/>
      <c r="N70" s="220"/>
      <c r="O70" s="218"/>
      <c r="P70" s="218"/>
      <c r="Q70" s="218"/>
      <c r="R70" s="218"/>
      <c r="S70" s="218"/>
      <c r="T70" s="218"/>
      <c r="U70" s="218"/>
      <c r="V70" s="218"/>
      <c r="W70" s="226"/>
      <c r="X70" s="219"/>
      <c r="Y70" s="219"/>
      <c r="Z70" s="222"/>
      <c r="AA70" s="218"/>
      <c r="AB70" s="218"/>
      <c r="AC70" s="218"/>
      <c r="AD70" s="218"/>
      <c r="AE70" s="218"/>
      <c r="AF70" s="226"/>
      <c r="AG70" s="398"/>
      <c r="AH70" s="221"/>
      <c r="AI70" s="222"/>
      <c r="AJ70" s="252"/>
      <c r="AK70" s="220"/>
      <c r="AL70" s="218"/>
      <c r="AM70" s="226"/>
      <c r="AN70" s="226"/>
      <c r="AO70" s="226"/>
      <c r="AP70" s="252"/>
      <c r="AQ70" s="219"/>
      <c r="AR70" s="222"/>
      <c r="AS70" s="218"/>
      <c r="AT70" s="218"/>
      <c r="AU70" s="218"/>
      <c r="AV70" s="218"/>
      <c r="AW70" s="218"/>
      <c r="AX70" s="218"/>
      <c r="AY70" s="220"/>
      <c r="AZ70" s="218"/>
      <c r="BA70" s="252"/>
      <c r="BB70" s="220"/>
      <c r="BC70" s="218"/>
      <c r="BD70" s="252"/>
      <c r="BE70" s="220"/>
      <c r="BF70" s="218"/>
      <c r="BG70" s="218"/>
      <c r="BH70" s="226"/>
      <c r="BI70" s="220"/>
      <c r="BJ70" s="218"/>
      <c r="BK70" s="252"/>
      <c r="BL70" s="220"/>
      <c r="BM70" s="218"/>
      <c r="BN70" s="218"/>
      <c r="BO70" s="226"/>
      <c r="BP70" s="398"/>
      <c r="BQ70" s="221"/>
      <c r="BR70" s="218"/>
      <c r="BS70" s="252"/>
      <c r="BT70" s="220"/>
      <c r="BU70" s="218"/>
      <c r="BV70" s="226"/>
      <c r="BW70" s="226"/>
      <c r="BX70" s="252"/>
      <c r="BY70" s="226"/>
      <c r="BZ70" s="252"/>
      <c r="CA70" s="220"/>
      <c r="CB70" s="218"/>
      <c r="CC70" s="218"/>
      <c r="CD70" s="218"/>
      <c r="CE70" s="218"/>
      <c r="CF70" s="218"/>
      <c r="CG70" s="398"/>
      <c r="CH70" s="218"/>
      <c r="CI70" s="221"/>
      <c r="CJ70" s="218"/>
      <c r="CK70" s="252"/>
      <c r="CL70" s="226"/>
      <c r="CM70" s="252"/>
      <c r="CN70" s="226"/>
      <c r="CO70" s="252"/>
      <c r="CP70" s="220"/>
      <c r="CQ70" s="218"/>
      <c r="CR70" s="226"/>
      <c r="CS70" s="252"/>
      <c r="CT70" s="220"/>
      <c r="CU70" s="218"/>
      <c r="CV70" s="252"/>
      <c r="CW70" s="226"/>
      <c r="CX70" s="252"/>
      <c r="CY70" s="226"/>
      <c r="CZ70" s="220"/>
      <c r="DA70" s="218"/>
      <c r="DB70" s="252"/>
      <c r="DC70" s="226"/>
      <c r="DD70" s="252"/>
      <c r="DE70" s="226"/>
      <c r="DF70" s="252"/>
      <c r="DG70" s="223"/>
      <c r="DH70" s="252"/>
      <c r="DI70" s="226"/>
      <c r="DJ70" s="221"/>
      <c r="DK70" s="218"/>
      <c r="DL70" s="226"/>
      <c r="DM70" s="252"/>
      <c r="DN70" s="220"/>
      <c r="DO70" s="218"/>
      <c r="DP70" s="252"/>
      <c r="DQ70" s="226"/>
      <c r="DR70" s="226"/>
      <c r="DS70" s="220"/>
      <c r="DT70" s="218"/>
      <c r="DU70" s="226"/>
      <c r="DV70" s="218"/>
      <c r="DW70" s="252"/>
      <c r="DX70" s="220"/>
      <c r="DY70" s="218"/>
      <c r="DZ70" s="398"/>
      <c r="EA70" s="252"/>
      <c r="EB70" s="220"/>
      <c r="EC70" s="218"/>
      <c r="ED70" s="252"/>
      <c r="EE70" s="220"/>
    </row>
    <row r="71" spans="1:135" x14ac:dyDescent="0.3">
      <c r="A71" s="10">
        <v>902</v>
      </c>
      <c r="B71" s="11" t="s">
        <v>211</v>
      </c>
      <c r="C71" s="32">
        <v>1464</v>
      </c>
      <c r="D71" s="41">
        <v>479</v>
      </c>
      <c r="E71" s="63">
        <f t="shared" ref="E71:E143" si="1">SUM(D71/C71)</f>
        <v>0.32718579234972678</v>
      </c>
      <c r="F71" s="86">
        <v>121</v>
      </c>
      <c r="G71" s="86">
        <v>254</v>
      </c>
      <c r="H71" s="86">
        <v>76</v>
      </c>
      <c r="I71" s="86">
        <v>277</v>
      </c>
      <c r="J71" s="86">
        <v>267</v>
      </c>
      <c r="K71" s="87">
        <v>312</v>
      </c>
      <c r="L71" s="218"/>
      <c r="M71" s="252"/>
      <c r="N71" s="220"/>
      <c r="O71" s="218"/>
      <c r="P71" s="218"/>
      <c r="Q71" s="218"/>
      <c r="R71" s="218"/>
      <c r="S71" s="218"/>
      <c r="T71" s="218"/>
      <c r="U71" s="218"/>
      <c r="V71" s="218"/>
      <c r="W71" s="226"/>
      <c r="X71" s="219"/>
      <c r="Y71" s="219"/>
      <c r="Z71" s="222"/>
      <c r="AA71" s="218"/>
      <c r="AB71" s="218"/>
      <c r="AC71" s="218"/>
      <c r="AD71" s="218"/>
      <c r="AE71" s="218"/>
      <c r="AF71" s="226"/>
      <c r="AG71" s="398"/>
      <c r="AH71" s="221"/>
      <c r="AI71" s="222"/>
      <c r="AJ71" s="252"/>
      <c r="AK71" s="220"/>
      <c r="AL71" s="218"/>
      <c r="AM71" s="226"/>
      <c r="AN71" s="226"/>
      <c r="AO71" s="226"/>
      <c r="AP71" s="252"/>
      <c r="AQ71" s="219"/>
      <c r="AR71" s="222"/>
      <c r="AS71" s="218"/>
      <c r="AT71" s="218"/>
      <c r="AU71" s="218"/>
      <c r="AV71" s="218"/>
      <c r="AW71" s="218"/>
      <c r="AX71" s="218"/>
      <c r="AY71" s="220"/>
      <c r="AZ71" s="218"/>
      <c r="BA71" s="252"/>
      <c r="BB71" s="220"/>
      <c r="BC71" s="218"/>
      <c r="BD71" s="252"/>
      <c r="BE71" s="220"/>
      <c r="BF71" s="218"/>
      <c r="BG71" s="218"/>
      <c r="BH71" s="226"/>
      <c r="BI71" s="220"/>
      <c r="BJ71" s="218"/>
      <c r="BK71" s="252"/>
      <c r="BL71" s="220"/>
      <c r="BM71" s="218"/>
      <c r="BN71" s="218"/>
      <c r="BO71" s="226"/>
      <c r="BP71" s="398"/>
      <c r="BQ71" s="221"/>
      <c r="BR71" s="218"/>
      <c r="BS71" s="252"/>
      <c r="BT71" s="220"/>
      <c r="BU71" s="218"/>
      <c r="BV71" s="226"/>
      <c r="BW71" s="226"/>
      <c r="BX71" s="252"/>
      <c r="BY71" s="226"/>
      <c r="BZ71" s="252"/>
      <c r="CA71" s="220"/>
      <c r="CB71" s="218"/>
      <c r="CC71" s="218"/>
      <c r="CD71" s="218"/>
      <c r="CE71" s="218"/>
      <c r="CF71" s="218"/>
      <c r="CG71" s="398"/>
      <c r="CH71" s="218"/>
      <c r="CI71" s="221"/>
      <c r="CJ71" s="218"/>
      <c r="CK71" s="252"/>
      <c r="CL71" s="226"/>
      <c r="CM71" s="252"/>
      <c r="CN71" s="226"/>
      <c r="CO71" s="252"/>
      <c r="CP71" s="220"/>
      <c r="CQ71" s="218"/>
      <c r="CR71" s="226"/>
      <c r="CS71" s="252"/>
      <c r="CT71" s="220"/>
      <c r="CU71" s="218"/>
      <c r="CV71" s="252"/>
      <c r="CW71" s="226"/>
      <c r="CX71" s="252"/>
      <c r="CY71" s="226"/>
      <c r="CZ71" s="220"/>
      <c r="DA71" s="218"/>
      <c r="DB71" s="252"/>
      <c r="DC71" s="226"/>
      <c r="DD71" s="252"/>
      <c r="DE71" s="226"/>
      <c r="DF71" s="252"/>
      <c r="DG71" s="223"/>
      <c r="DH71" s="252"/>
      <c r="DI71" s="226"/>
      <c r="DJ71" s="221"/>
      <c r="DK71" s="218"/>
      <c r="DL71" s="226"/>
      <c r="DM71" s="252"/>
      <c r="DN71" s="220"/>
      <c r="DO71" s="218"/>
      <c r="DP71" s="252"/>
      <c r="DQ71" s="226"/>
      <c r="DR71" s="226"/>
      <c r="DS71" s="220"/>
      <c r="DT71" s="218"/>
      <c r="DU71" s="226"/>
      <c r="DV71" s="218"/>
      <c r="DW71" s="252"/>
      <c r="DX71" s="220"/>
      <c r="DY71" s="218"/>
      <c r="DZ71" s="398"/>
      <c r="EA71" s="252"/>
      <c r="EB71" s="220"/>
      <c r="EC71" s="218"/>
      <c r="ED71" s="252"/>
      <c r="EE71" s="220"/>
    </row>
    <row r="72" spans="1:135" x14ac:dyDescent="0.3">
      <c r="A72" s="10">
        <v>903</v>
      </c>
      <c r="B72" s="11" t="s">
        <v>212</v>
      </c>
      <c r="C72" s="32">
        <v>1290</v>
      </c>
      <c r="D72" s="41">
        <v>205</v>
      </c>
      <c r="E72" s="63">
        <f t="shared" si="1"/>
        <v>0.15891472868217055</v>
      </c>
      <c r="F72" s="86">
        <v>66</v>
      </c>
      <c r="G72" s="86">
        <v>112</v>
      </c>
      <c r="H72" s="86">
        <v>25</v>
      </c>
      <c r="I72" s="86">
        <v>112</v>
      </c>
      <c r="J72" s="86">
        <v>104</v>
      </c>
      <c r="K72" s="87">
        <v>137</v>
      </c>
      <c r="L72" s="218"/>
      <c r="M72" s="252"/>
      <c r="N72" s="220"/>
      <c r="O72" s="218"/>
      <c r="P72" s="218"/>
      <c r="Q72" s="218"/>
      <c r="R72" s="218"/>
      <c r="S72" s="218"/>
      <c r="T72" s="218"/>
      <c r="U72" s="218"/>
      <c r="V72" s="218"/>
      <c r="W72" s="226"/>
      <c r="X72" s="219"/>
      <c r="Y72" s="219"/>
      <c r="Z72" s="222"/>
      <c r="AA72" s="218"/>
      <c r="AB72" s="218"/>
      <c r="AC72" s="218"/>
      <c r="AD72" s="218"/>
      <c r="AE72" s="218"/>
      <c r="AF72" s="226"/>
      <c r="AG72" s="398"/>
      <c r="AH72" s="221"/>
      <c r="AI72" s="222"/>
      <c r="AJ72" s="252"/>
      <c r="AK72" s="220"/>
      <c r="AL72" s="218"/>
      <c r="AM72" s="226"/>
      <c r="AN72" s="226"/>
      <c r="AO72" s="226"/>
      <c r="AP72" s="252"/>
      <c r="AQ72" s="219"/>
      <c r="AR72" s="222"/>
      <c r="AS72" s="218"/>
      <c r="AT72" s="218"/>
      <c r="AU72" s="218"/>
      <c r="AV72" s="218"/>
      <c r="AW72" s="218"/>
      <c r="AX72" s="218"/>
      <c r="AY72" s="220"/>
      <c r="AZ72" s="218"/>
      <c r="BA72" s="252"/>
      <c r="BB72" s="220"/>
      <c r="BC72" s="218"/>
      <c r="BD72" s="252"/>
      <c r="BE72" s="220"/>
      <c r="BF72" s="218"/>
      <c r="BG72" s="218"/>
      <c r="BH72" s="226"/>
      <c r="BI72" s="220"/>
      <c r="BJ72" s="218"/>
      <c r="BK72" s="252"/>
      <c r="BL72" s="220"/>
      <c r="BM72" s="218"/>
      <c r="BN72" s="218"/>
      <c r="BO72" s="226"/>
      <c r="BP72" s="398"/>
      <c r="BQ72" s="221"/>
      <c r="BR72" s="218"/>
      <c r="BS72" s="252"/>
      <c r="BT72" s="220"/>
      <c r="BU72" s="218"/>
      <c r="BV72" s="226"/>
      <c r="BW72" s="226"/>
      <c r="BX72" s="252"/>
      <c r="BY72" s="226"/>
      <c r="BZ72" s="252"/>
      <c r="CA72" s="220"/>
      <c r="CB72" s="218"/>
      <c r="CC72" s="218"/>
      <c r="CD72" s="218"/>
      <c r="CE72" s="218"/>
      <c r="CF72" s="218"/>
      <c r="CG72" s="398"/>
      <c r="CH72" s="218"/>
      <c r="CI72" s="221"/>
      <c r="CJ72" s="218"/>
      <c r="CK72" s="252"/>
      <c r="CL72" s="226"/>
      <c r="CM72" s="252"/>
      <c r="CN72" s="226"/>
      <c r="CO72" s="252"/>
      <c r="CP72" s="220"/>
      <c r="CQ72" s="218"/>
      <c r="CR72" s="226"/>
      <c r="CS72" s="252"/>
      <c r="CT72" s="220"/>
      <c r="CU72" s="218"/>
      <c r="CV72" s="252"/>
      <c r="CW72" s="226"/>
      <c r="CX72" s="252"/>
      <c r="CY72" s="226"/>
      <c r="CZ72" s="220"/>
      <c r="DA72" s="218"/>
      <c r="DB72" s="252"/>
      <c r="DC72" s="226"/>
      <c r="DD72" s="252"/>
      <c r="DE72" s="226"/>
      <c r="DF72" s="252"/>
      <c r="DG72" s="223"/>
      <c r="DH72" s="252"/>
      <c r="DI72" s="226"/>
      <c r="DJ72" s="221"/>
      <c r="DK72" s="218"/>
      <c r="DL72" s="226"/>
      <c r="DM72" s="252"/>
      <c r="DN72" s="220"/>
      <c r="DO72" s="218"/>
      <c r="DP72" s="252"/>
      <c r="DQ72" s="226"/>
      <c r="DR72" s="226"/>
      <c r="DS72" s="220"/>
      <c r="DT72" s="218"/>
      <c r="DU72" s="226"/>
      <c r="DV72" s="218"/>
      <c r="DW72" s="252"/>
      <c r="DX72" s="220"/>
      <c r="DY72" s="218"/>
      <c r="DZ72" s="398"/>
      <c r="EA72" s="252"/>
      <c r="EB72" s="220"/>
      <c r="EC72" s="218"/>
      <c r="ED72" s="252"/>
      <c r="EE72" s="220"/>
    </row>
    <row r="73" spans="1:135" x14ac:dyDescent="0.3">
      <c r="A73" s="10">
        <v>904</v>
      </c>
      <c r="B73" s="11" t="s">
        <v>751</v>
      </c>
      <c r="C73" s="32">
        <v>1114</v>
      </c>
      <c r="D73" s="41">
        <v>177</v>
      </c>
      <c r="E73" s="63">
        <f t="shared" si="1"/>
        <v>0.15888689407540396</v>
      </c>
      <c r="F73" s="86">
        <v>81</v>
      </c>
      <c r="G73" s="86">
        <v>98</v>
      </c>
      <c r="H73" s="86">
        <v>35</v>
      </c>
      <c r="I73" s="86">
        <v>95</v>
      </c>
      <c r="J73" s="86">
        <v>92</v>
      </c>
      <c r="K73" s="87">
        <v>117</v>
      </c>
      <c r="L73" s="218"/>
      <c r="M73" s="252"/>
      <c r="N73" s="220"/>
      <c r="O73" s="218"/>
      <c r="P73" s="218"/>
      <c r="Q73" s="218"/>
      <c r="R73" s="218"/>
      <c r="S73" s="218"/>
      <c r="T73" s="218"/>
      <c r="U73" s="218"/>
      <c r="V73" s="218"/>
      <c r="W73" s="226"/>
      <c r="X73" s="219"/>
      <c r="Y73" s="219"/>
      <c r="Z73" s="222"/>
      <c r="AA73" s="218"/>
      <c r="AB73" s="218"/>
      <c r="AC73" s="218"/>
      <c r="AD73" s="218"/>
      <c r="AE73" s="218"/>
      <c r="AF73" s="226"/>
      <c r="AG73" s="398"/>
      <c r="AH73" s="221"/>
      <c r="AI73" s="222"/>
      <c r="AJ73" s="252"/>
      <c r="AK73" s="220"/>
      <c r="AL73" s="218"/>
      <c r="AM73" s="226"/>
      <c r="AN73" s="226"/>
      <c r="AO73" s="226"/>
      <c r="AP73" s="252"/>
      <c r="AQ73" s="219"/>
      <c r="AR73" s="222"/>
      <c r="AS73" s="218"/>
      <c r="AT73" s="218"/>
      <c r="AU73" s="218"/>
      <c r="AV73" s="218"/>
      <c r="AW73" s="218"/>
      <c r="AX73" s="218"/>
      <c r="AY73" s="220"/>
      <c r="AZ73" s="218"/>
      <c r="BA73" s="252"/>
      <c r="BB73" s="220"/>
      <c r="BC73" s="218"/>
      <c r="BD73" s="252"/>
      <c r="BE73" s="220"/>
      <c r="BF73" s="218"/>
      <c r="BG73" s="218"/>
      <c r="BH73" s="226"/>
      <c r="BI73" s="220"/>
      <c r="BJ73" s="218"/>
      <c r="BK73" s="252"/>
      <c r="BL73" s="220"/>
      <c r="BM73" s="218"/>
      <c r="BN73" s="218"/>
      <c r="BO73" s="226"/>
      <c r="BP73" s="398"/>
      <c r="BQ73" s="221"/>
      <c r="BR73" s="218"/>
      <c r="BS73" s="252"/>
      <c r="BT73" s="220"/>
      <c r="BU73" s="218"/>
      <c r="BV73" s="226"/>
      <c r="BW73" s="226"/>
      <c r="BX73" s="252"/>
      <c r="BY73" s="226"/>
      <c r="BZ73" s="252"/>
      <c r="CA73" s="220"/>
      <c r="CB73" s="218"/>
      <c r="CC73" s="218"/>
      <c r="CD73" s="218"/>
      <c r="CE73" s="218"/>
      <c r="CF73" s="218"/>
      <c r="CG73" s="398"/>
      <c r="CH73" s="218"/>
      <c r="CI73" s="221"/>
      <c r="CJ73" s="218"/>
      <c r="CK73" s="252"/>
      <c r="CL73" s="226"/>
      <c r="CM73" s="252"/>
      <c r="CN73" s="226"/>
      <c r="CO73" s="252"/>
      <c r="CP73" s="220"/>
      <c r="CQ73" s="218"/>
      <c r="CR73" s="226"/>
      <c r="CS73" s="252"/>
      <c r="CT73" s="220"/>
      <c r="CU73" s="218"/>
      <c r="CV73" s="252"/>
      <c r="CW73" s="226"/>
      <c r="CX73" s="252"/>
      <c r="CY73" s="226"/>
      <c r="CZ73" s="220"/>
      <c r="DA73" s="218"/>
      <c r="DB73" s="252"/>
      <c r="DC73" s="226"/>
      <c r="DD73" s="252"/>
      <c r="DE73" s="226"/>
      <c r="DF73" s="252"/>
      <c r="DG73" s="223"/>
      <c r="DH73" s="252"/>
      <c r="DI73" s="226"/>
      <c r="DJ73" s="221"/>
      <c r="DK73" s="218"/>
      <c r="DL73" s="226"/>
      <c r="DM73" s="252"/>
      <c r="DN73" s="220"/>
      <c r="DO73" s="218"/>
      <c r="DP73" s="252"/>
      <c r="DQ73" s="226"/>
      <c r="DR73" s="226"/>
      <c r="DS73" s="220"/>
      <c r="DT73" s="218"/>
      <c r="DU73" s="226"/>
      <c r="DV73" s="218"/>
      <c r="DW73" s="252"/>
      <c r="DX73" s="220"/>
      <c r="DY73" s="218"/>
      <c r="DZ73" s="398"/>
      <c r="EA73" s="252"/>
      <c r="EB73" s="220"/>
      <c r="EC73" s="218"/>
      <c r="ED73" s="252"/>
      <c r="EE73" s="220"/>
    </row>
    <row r="74" spans="1:135" x14ac:dyDescent="0.3">
      <c r="A74" s="10">
        <v>1001</v>
      </c>
      <c r="B74" s="11" t="s">
        <v>213</v>
      </c>
      <c r="C74" s="32">
        <v>1281</v>
      </c>
      <c r="D74" s="41">
        <v>361</v>
      </c>
      <c r="E74" s="63">
        <f t="shared" si="1"/>
        <v>0.28181108508977359</v>
      </c>
      <c r="F74" s="86">
        <v>96</v>
      </c>
      <c r="G74" s="86">
        <v>186</v>
      </c>
      <c r="H74" s="86">
        <v>74</v>
      </c>
      <c r="I74" s="86">
        <v>188</v>
      </c>
      <c r="J74" s="86">
        <v>189</v>
      </c>
      <c r="K74" s="87">
        <v>196</v>
      </c>
      <c r="L74" s="218"/>
      <c r="M74" s="252"/>
      <c r="N74" s="220"/>
      <c r="O74" s="218"/>
      <c r="P74" s="218"/>
      <c r="Q74" s="218"/>
      <c r="R74" s="218"/>
      <c r="S74" s="218"/>
      <c r="T74" s="218"/>
      <c r="U74" s="218"/>
      <c r="V74" s="218"/>
      <c r="W74" s="226"/>
      <c r="X74" s="219"/>
      <c r="Y74" s="219"/>
      <c r="Z74" s="222"/>
      <c r="AA74" s="218"/>
      <c r="AB74" s="218"/>
      <c r="AC74" s="218"/>
      <c r="AD74" s="218"/>
      <c r="AE74" s="218"/>
      <c r="AF74" s="226"/>
      <c r="AG74" s="398"/>
      <c r="AH74" s="221"/>
      <c r="AI74" s="222"/>
      <c r="AJ74" s="252"/>
      <c r="AK74" s="220"/>
      <c r="AL74" s="218"/>
      <c r="AM74" s="226"/>
      <c r="AN74" s="226"/>
      <c r="AO74" s="226"/>
      <c r="AP74" s="252"/>
      <c r="AQ74" s="219"/>
      <c r="AR74" s="222"/>
      <c r="AS74" s="218"/>
      <c r="AT74" s="218"/>
      <c r="AU74" s="218"/>
      <c r="AV74" s="218"/>
      <c r="AW74" s="218"/>
      <c r="AX74" s="218"/>
      <c r="AY74" s="220"/>
      <c r="AZ74" s="218"/>
      <c r="BA74" s="252"/>
      <c r="BB74" s="220"/>
      <c r="BC74" s="218"/>
      <c r="BD74" s="252"/>
      <c r="BE74" s="220"/>
      <c r="BF74" s="218"/>
      <c r="BG74" s="218"/>
      <c r="BH74" s="226"/>
      <c r="BI74" s="220"/>
      <c r="BJ74" s="218"/>
      <c r="BK74" s="252"/>
      <c r="BL74" s="220"/>
      <c r="BM74" s="218"/>
      <c r="BN74" s="218"/>
      <c r="BO74" s="226"/>
      <c r="BP74" s="398"/>
      <c r="BQ74" s="221"/>
      <c r="BR74" s="218"/>
      <c r="BS74" s="252"/>
      <c r="BT74" s="220"/>
      <c r="BU74" s="218"/>
      <c r="BV74" s="226"/>
      <c r="BW74" s="226"/>
      <c r="BX74" s="252"/>
      <c r="BY74" s="226"/>
      <c r="BZ74" s="252"/>
      <c r="CA74" s="220"/>
      <c r="CB74" s="218"/>
      <c r="CC74" s="218"/>
      <c r="CD74" s="218"/>
      <c r="CE74" s="218"/>
      <c r="CF74" s="218"/>
      <c r="CG74" s="398"/>
      <c r="CH74" s="218"/>
      <c r="CI74" s="221"/>
      <c r="CJ74" s="218"/>
      <c r="CK74" s="252"/>
      <c r="CL74" s="226"/>
      <c r="CM74" s="252"/>
      <c r="CN74" s="226"/>
      <c r="CO74" s="252"/>
      <c r="CP74" s="220"/>
      <c r="CQ74" s="218"/>
      <c r="CR74" s="226"/>
      <c r="CS74" s="252"/>
      <c r="CT74" s="220"/>
      <c r="CU74" s="218"/>
      <c r="CV74" s="252"/>
      <c r="CW74" s="226"/>
      <c r="CX74" s="252"/>
      <c r="CY74" s="226"/>
      <c r="CZ74" s="220"/>
      <c r="DA74" s="218"/>
      <c r="DB74" s="252"/>
      <c r="DC74" s="226"/>
      <c r="DD74" s="252"/>
      <c r="DE74" s="226"/>
      <c r="DF74" s="252"/>
      <c r="DG74" s="223"/>
      <c r="DH74" s="252"/>
      <c r="DI74" s="226"/>
      <c r="DJ74" s="221"/>
      <c r="DK74" s="218"/>
      <c r="DL74" s="226"/>
      <c r="DM74" s="252"/>
      <c r="DN74" s="220"/>
      <c r="DO74" s="218"/>
      <c r="DP74" s="252"/>
      <c r="DQ74" s="226"/>
      <c r="DR74" s="226"/>
      <c r="DS74" s="220"/>
      <c r="DT74" s="218"/>
      <c r="DU74" s="226"/>
      <c r="DV74" s="218"/>
      <c r="DW74" s="252"/>
      <c r="DX74" s="220"/>
      <c r="DY74" s="218"/>
      <c r="DZ74" s="398"/>
      <c r="EA74" s="252"/>
      <c r="EB74" s="220"/>
      <c r="EC74" s="218"/>
      <c r="ED74" s="252"/>
      <c r="EE74" s="220"/>
    </row>
    <row r="75" spans="1:135" x14ac:dyDescent="0.3">
      <c r="A75" s="10">
        <v>1002</v>
      </c>
      <c r="B75" s="11" t="s">
        <v>214</v>
      </c>
      <c r="C75" s="32">
        <v>1228</v>
      </c>
      <c r="D75" s="41">
        <v>142</v>
      </c>
      <c r="E75" s="63">
        <f t="shared" si="1"/>
        <v>0.11563517915309446</v>
      </c>
      <c r="F75" s="86">
        <v>42</v>
      </c>
      <c r="G75" s="86">
        <v>72</v>
      </c>
      <c r="H75" s="86">
        <v>25</v>
      </c>
      <c r="I75" s="86">
        <v>82</v>
      </c>
      <c r="J75" s="86">
        <v>77</v>
      </c>
      <c r="K75" s="87">
        <v>92</v>
      </c>
      <c r="L75" s="218"/>
      <c r="M75" s="252"/>
      <c r="N75" s="220"/>
      <c r="O75" s="218"/>
      <c r="P75" s="218"/>
      <c r="Q75" s="218"/>
      <c r="R75" s="218"/>
      <c r="S75" s="218"/>
      <c r="T75" s="218"/>
      <c r="U75" s="218"/>
      <c r="V75" s="218"/>
      <c r="W75" s="226"/>
      <c r="X75" s="219"/>
      <c r="Y75" s="219"/>
      <c r="Z75" s="222"/>
      <c r="AA75" s="218"/>
      <c r="AB75" s="218"/>
      <c r="AC75" s="218"/>
      <c r="AD75" s="218"/>
      <c r="AE75" s="218"/>
      <c r="AF75" s="226"/>
      <c r="AG75" s="398"/>
      <c r="AH75" s="221"/>
      <c r="AI75" s="222"/>
      <c r="AJ75" s="252"/>
      <c r="AK75" s="220"/>
      <c r="AL75" s="218"/>
      <c r="AM75" s="226"/>
      <c r="AN75" s="226"/>
      <c r="AO75" s="226"/>
      <c r="AP75" s="252"/>
      <c r="AQ75" s="219"/>
      <c r="AR75" s="222"/>
      <c r="AS75" s="218"/>
      <c r="AT75" s="218"/>
      <c r="AU75" s="218"/>
      <c r="AV75" s="218"/>
      <c r="AW75" s="218"/>
      <c r="AX75" s="218"/>
      <c r="AY75" s="220"/>
      <c r="AZ75" s="218"/>
      <c r="BA75" s="252"/>
      <c r="BB75" s="220"/>
      <c r="BC75" s="218"/>
      <c r="BD75" s="252"/>
      <c r="BE75" s="220"/>
      <c r="BF75" s="218"/>
      <c r="BG75" s="218"/>
      <c r="BH75" s="226"/>
      <c r="BI75" s="220"/>
      <c r="BJ75" s="218"/>
      <c r="BK75" s="252"/>
      <c r="BL75" s="220"/>
      <c r="BM75" s="218"/>
      <c r="BN75" s="218"/>
      <c r="BO75" s="226"/>
      <c r="BP75" s="398"/>
      <c r="BQ75" s="221"/>
      <c r="BR75" s="218"/>
      <c r="BS75" s="252"/>
      <c r="BT75" s="220"/>
      <c r="BU75" s="218"/>
      <c r="BV75" s="226"/>
      <c r="BW75" s="226"/>
      <c r="BX75" s="252"/>
      <c r="BY75" s="226"/>
      <c r="BZ75" s="252"/>
      <c r="CA75" s="220"/>
      <c r="CB75" s="218"/>
      <c r="CC75" s="218"/>
      <c r="CD75" s="218"/>
      <c r="CE75" s="218"/>
      <c r="CF75" s="218"/>
      <c r="CG75" s="398"/>
      <c r="CH75" s="218"/>
      <c r="CI75" s="221"/>
      <c r="CJ75" s="218"/>
      <c r="CK75" s="252"/>
      <c r="CL75" s="226"/>
      <c r="CM75" s="252"/>
      <c r="CN75" s="226"/>
      <c r="CO75" s="252"/>
      <c r="CP75" s="220"/>
      <c r="CQ75" s="218"/>
      <c r="CR75" s="226"/>
      <c r="CS75" s="252"/>
      <c r="CT75" s="220"/>
      <c r="CU75" s="218"/>
      <c r="CV75" s="252"/>
      <c r="CW75" s="226"/>
      <c r="CX75" s="252"/>
      <c r="CY75" s="226"/>
      <c r="CZ75" s="220"/>
      <c r="DA75" s="218"/>
      <c r="DB75" s="252"/>
      <c r="DC75" s="226"/>
      <c r="DD75" s="252"/>
      <c r="DE75" s="226"/>
      <c r="DF75" s="252"/>
      <c r="DG75" s="223"/>
      <c r="DH75" s="252"/>
      <c r="DI75" s="226"/>
      <c r="DJ75" s="221"/>
      <c r="DK75" s="218"/>
      <c r="DL75" s="226"/>
      <c r="DM75" s="252"/>
      <c r="DN75" s="220"/>
      <c r="DO75" s="218"/>
      <c r="DP75" s="252"/>
      <c r="DQ75" s="226"/>
      <c r="DR75" s="226"/>
      <c r="DS75" s="220"/>
      <c r="DT75" s="218"/>
      <c r="DU75" s="226"/>
      <c r="DV75" s="218"/>
      <c r="DW75" s="252"/>
      <c r="DX75" s="220"/>
      <c r="DY75" s="218"/>
      <c r="DZ75" s="398"/>
      <c r="EA75" s="252"/>
      <c r="EB75" s="220"/>
      <c r="EC75" s="218"/>
      <c r="ED75" s="252"/>
      <c r="EE75" s="220"/>
    </row>
    <row r="76" spans="1:135" x14ac:dyDescent="0.3">
      <c r="A76" s="10">
        <v>1003</v>
      </c>
      <c r="B76" s="11" t="s">
        <v>752</v>
      </c>
      <c r="C76" s="32">
        <v>1276</v>
      </c>
      <c r="D76" s="41">
        <v>259</v>
      </c>
      <c r="E76" s="63">
        <f t="shared" si="1"/>
        <v>0.20297805642633229</v>
      </c>
      <c r="F76" s="86">
        <v>74</v>
      </c>
      <c r="G76" s="86">
        <v>152</v>
      </c>
      <c r="H76" s="86">
        <v>52</v>
      </c>
      <c r="I76" s="86">
        <v>168</v>
      </c>
      <c r="J76" s="86">
        <v>164</v>
      </c>
      <c r="K76" s="87">
        <v>179</v>
      </c>
      <c r="L76" s="218"/>
      <c r="M76" s="252"/>
      <c r="N76" s="220"/>
      <c r="O76" s="218"/>
      <c r="P76" s="218"/>
      <c r="Q76" s="218"/>
      <c r="R76" s="218"/>
      <c r="S76" s="218"/>
      <c r="T76" s="218"/>
      <c r="U76" s="218"/>
      <c r="V76" s="218"/>
      <c r="W76" s="226"/>
      <c r="X76" s="219"/>
      <c r="Y76" s="219"/>
      <c r="Z76" s="222"/>
      <c r="AA76" s="218"/>
      <c r="AB76" s="218"/>
      <c r="AC76" s="218"/>
      <c r="AD76" s="218"/>
      <c r="AE76" s="218"/>
      <c r="AF76" s="226"/>
      <c r="AG76" s="398"/>
      <c r="AH76" s="221"/>
      <c r="AI76" s="222"/>
      <c r="AJ76" s="252"/>
      <c r="AK76" s="220"/>
      <c r="AL76" s="218"/>
      <c r="AM76" s="226"/>
      <c r="AN76" s="226"/>
      <c r="AO76" s="226"/>
      <c r="AP76" s="252"/>
      <c r="AQ76" s="219"/>
      <c r="AR76" s="222"/>
      <c r="AS76" s="218"/>
      <c r="AT76" s="218"/>
      <c r="AU76" s="218"/>
      <c r="AV76" s="218"/>
      <c r="AW76" s="218"/>
      <c r="AX76" s="218"/>
      <c r="AY76" s="220"/>
      <c r="AZ76" s="218"/>
      <c r="BA76" s="252"/>
      <c r="BB76" s="220"/>
      <c r="BC76" s="218"/>
      <c r="BD76" s="252"/>
      <c r="BE76" s="220"/>
      <c r="BF76" s="218"/>
      <c r="BG76" s="218"/>
      <c r="BH76" s="226"/>
      <c r="BI76" s="220"/>
      <c r="BJ76" s="218"/>
      <c r="BK76" s="252"/>
      <c r="BL76" s="220"/>
      <c r="BM76" s="218"/>
      <c r="BN76" s="218"/>
      <c r="BO76" s="226"/>
      <c r="BP76" s="398"/>
      <c r="BQ76" s="221"/>
      <c r="BR76" s="218"/>
      <c r="BS76" s="252"/>
      <c r="BT76" s="220"/>
      <c r="BU76" s="218"/>
      <c r="BV76" s="226"/>
      <c r="BW76" s="226"/>
      <c r="BX76" s="252"/>
      <c r="BY76" s="226"/>
      <c r="BZ76" s="252"/>
      <c r="CA76" s="220"/>
      <c r="CB76" s="218"/>
      <c r="CC76" s="218"/>
      <c r="CD76" s="218"/>
      <c r="CE76" s="218"/>
      <c r="CF76" s="218"/>
      <c r="CG76" s="398"/>
      <c r="CH76" s="218"/>
      <c r="CI76" s="221"/>
      <c r="CJ76" s="218"/>
      <c r="CK76" s="252"/>
      <c r="CL76" s="226"/>
      <c r="CM76" s="252"/>
      <c r="CN76" s="226"/>
      <c r="CO76" s="252"/>
      <c r="CP76" s="220"/>
      <c r="CQ76" s="218"/>
      <c r="CR76" s="226"/>
      <c r="CS76" s="252"/>
      <c r="CT76" s="220"/>
      <c r="CU76" s="218"/>
      <c r="CV76" s="252"/>
      <c r="CW76" s="226"/>
      <c r="CX76" s="252"/>
      <c r="CY76" s="226"/>
      <c r="CZ76" s="220"/>
      <c r="DA76" s="218"/>
      <c r="DB76" s="252"/>
      <c r="DC76" s="226"/>
      <c r="DD76" s="252"/>
      <c r="DE76" s="226"/>
      <c r="DF76" s="252"/>
      <c r="DG76" s="223"/>
      <c r="DH76" s="252"/>
      <c r="DI76" s="226"/>
      <c r="DJ76" s="221"/>
      <c r="DK76" s="218"/>
      <c r="DL76" s="226"/>
      <c r="DM76" s="252"/>
      <c r="DN76" s="220"/>
      <c r="DO76" s="218"/>
      <c r="DP76" s="252"/>
      <c r="DQ76" s="226"/>
      <c r="DR76" s="226"/>
      <c r="DS76" s="220"/>
      <c r="DT76" s="218"/>
      <c r="DU76" s="226"/>
      <c r="DV76" s="218"/>
      <c r="DW76" s="252"/>
      <c r="DX76" s="220"/>
      <c r="DY76" s="218"/>
      <c r="DZ76" s="398"/>
      <c r="EA76" s="252"/>
      <c r="EB76" s="220"/>
      <c r="EC76" s="218"/>
      <c r="ED76" s="252"/>
      <c r="EE76" s="220"/>
    </row>
    <row r="77" spans="1:135" x14ac:dyDescent="0.3">
      <c r="A77" s="10">
        <v>1101</v>
      </c>
      <c r="B77" s="11" t="s">
        <v>215</v>
      </c>
      <c r="C77" s="32">
        <v>1298</v>
      </c>
      <c r="D77" s="41">
        <v>308</v>
      </c>
      <c r="E77" s="63">
        <f t="shared" si="1"/>
        <v>0.23728813559322035</v>
      </c>
      <c r="F77" s="86">
        <v>81</v>
      </c>
      <c r="G77" s="86">
        <v>184</v>
      </c>
      <c r="H77" s="86">
        <v>55</v>
      </c>
      <c r="I77" s="86">
        <v>183</v>
      </c>
      <c r="J77" s="86">
        <v>196</v>
      </c>
      <c r="K77" s="87">
        <v>198</v>
      </c>
      <c r="L77" s="218"/>
      <c r="M77" s="252"/>
      <c r="N77" s="220"/>
      <c r="O77" s="218"/>
      <c r="P77" s="218"/>
      <c r="Q77" s="218"/>
      <c r="R77" s="218"/>
      <c r="S77" s="218"/>
      <c r="T77" s="218"/>
      <c r="U77" s="218"/>
      <c r="V77" s="218"/>
      <c r="W77" s="226"/>
      <c r="X77" s="219"/>
      <c r="Y77" s="219"/>
      <c r="Z77" s="222"/>
      <c r="AA77" s="218"/>
      <c r="AB77" s="218"/>
      <c r="AC77" s="218"/>
      <c r="AD77" s="218"/>
      <c r="AE77" s="218"/>
      <c r="AF77" s="226"/>
      <c r="AG77" s="398"/>
      <c r="AH77" s="221"/>
      <c r="AI77" s="222"/>
      <c r="AJ77" s="252"/>
      <c r="AK77" s="220"/>
      <c r="AL77" s="218"/>
      <c r="AM77" s="226"/>
      <c r="AN77" s="226"/>
      <c r="AO77" s="226"/>
      <c r="AP77" s="252"/>
      <c r="AQ77" s="219"/>
      <c r="AR77" s="222"/>
      <c r="AS77" s="218"/>
      <c r="AT77" s="218"/>
      <c r="AU77" s="218"/>
      <c r="AV77" s="218"/>
      <c r="AW77" s="218"/>
      <c r="AX77" s="218"/>
      <c r="AY77" s="220"/>
      <c r="AZ77" s="218"/>
      <c r="BA77" s="252"/>
      <c r="BB77" s="220"/>
      <c r="BC77" s="218"/>
      <c r="BD77" s="252"/>
      <c r="BE77" s="220"/>
      <c r="BF77" s="218"/>
      <c r="BG77" s="218"/>
      <c r="BH77" s="226"/>
      <c r="BI77" s="220"/>
      <c r="BJ77" s="218"/>
      <c r="BK77" s="252"/>
      <c r="BL77" s="220"/>
      <c r="BM77" s="218"/>
      <c r="BN77" s="218"/>
      <c r="BO77" s="226"/>
      <c r="BP77" s="398"/>
      <c r="BQ77" s="221"/>
      <c r="BR77" s="218"/>
      <c r="BS77" s="252"/>
      <c r="BT77" s="220"/>
      <c r="BU77" s="218"/>
      <c r="BV77" s="226"/>
      <c r="BW77" s="226"/>
      <c r="BX77" s="252"/>
      <c r="BY77" s="226"/>
      <c r="BZ77" s="252"/>
      <c r="CA77" s="220"/>
      <c r="CB77" s="218"/>
      <c r="CC77" s="218"/>
      <c r="CD77" s="218"/>
      <c r="CE77" s="218"/>
      <c r="CF77" s="218"/>
      <c r="CG77" s="398"/>
      <c r="CH77" s="218"/>
      <c r="CI77" s="221"/>
      <c r="CJ77" s="218"/>
      <c r="CK77" s="252"/>
      <c r="CL77" s="226"/>
      <c r="CM77" s="252"/>
      <c r="CN77" s="226"/>
      <c r="CO77" s="252"/>
      <c r="CP77" s="220"/>
      <c r="CQ77" s="218"/>
      <c r="CR77" s="226"/>
      <c r="CS77" s="252"/>
      <c r="CT77" s="220"/>
      <c r="CU77" s="218"/>
      <c r="CV77" s="252"/>
      <c r="CW77" s="226"/>
      <c r="CX77" s="252"/>
      <c r="CY77" s="226"/>
      <c r="CZ77" s="220"/>
      <c r="DA77" s="218"/>
      <c r="DB77" s="252"/>
      <c r="DC77" s="226"/>
      <c r="DD77" s="252"/>
      <c r="DE77" s="226"/>
      <c r="DF77" s="252"/>
      <c r="DG77" s="223"/>
      <c r="DH77" s="252"/>
      <c r="DI77" s="226"/>
      <c r="DJ77" s="221"/>
      <c r="DK77" s="218"/>
      <c r="DL77" s="226"/>
      <c r="DM77" s="252"/>
      <c r="DN77" s="220"/>
      <c r="DO77" s="218"/>
      <c r="DP77" s="252"/>
      <c r="DQ77" s="226"/>
      <c r="DR77" s="226"/>
      <c r="DS77" s="220"/>
      <c r="DT77" s="218"/>
      <c r="DU77" s="226"/>
      <c r="DV77" s="218"/>
      <c r="DW77" s="252"/>
      <c r="DX77" s="220"/>
      <c r="DY77" s="218"/>
      <c r="DZ77" s="398"/>
      <c r="EA77" s="252"/>
      <c r="EB77" s="220"/>
      <c r="EC77" s="218"/>
      <c r="ED77" s="252"/>
      <c r="EE77" s="220"/>
    </row>
    <row r="78" spans="1:135" x14ac:dyDescent="0.3">
      <c r="A78" s="10">
        <v>1102</v>
      </c>
      <c r="B78" s="11" t="s">
        <v>216</v>
      </c>
      <c r="C78" s="32">
        <v>1389</v>
      </c>
      <c r="D78" s="41">
        <v>146</v>
      </c>
      <c r="E78" s="63">
        <f t="shared" si="1"/>
        <v>0.10511159107271419</v>
      </c>
      <c r="F78" s="86">
        <v>43</v>
      </c>
      <c r="G78" s="86">
        <v>94</v>
      </c>
      <c r="H78" s="86">
        <v>36</v>
      </c>
      <c r="I78" s="86">
        <v>95</v>
      </c>
      <c r="J78" s="86">
        <v>96</v>
      </c>
      <c r="K78" s="87">
        <v>92</v>
      </c>
      <c r="L78" s="218"/>
      <c r="M78" s="252"/>
      <c r="N78" s="220"/>
      <c r="O78" s="218"/>
      <c r="P78" s="218"/>
      <c r="Q78" s="218"/>
      <c r="R78" s="218"/>
      <c r="S78" s="218"/>
      <c r="T78" s="218"/>
      <c r="U78" s="218"/>
      <c r="V78" s="218"/>
      <c r="W78" s="226"/>
      <c r="X78" s="219"/>
      <c r="Y78" s="219"/>
      <c r="Z78" s="222"/>
      <c r="AA78" s="218"/>
      <c r="AB78" s="218"/>
      <c r="AC78" s="218"/>
      <c r="AD78" s="218"/>
      <c r="AE78" s="218"/>
      <c r="AF78" s="226"/>
      <c r="AG78" s="398"/>
      <c r="AH78" s="221"/>
      <c r="AI78" s="222"/>
      <c r="AJ78" s="252"/>
      <c r="AK78" s="220"/>
      <c r="AL78" s="218"/>
      <c r="AM78" s="226"/>
      <c r="AN78" s="226"/>
      <c r="AO78" s="226"/>
      <c r="AP78" s="252"/>
      <c r="AQ78" s="219"/>
      <c r="AR78" s="222"/>
      <c r="AS78" s="218"/>
      <c r="AT78" s="218"/>
      <c r="AU78" s="218"/>
      <c r="AV78" s="218"/>
      <c r="AW78" s="218"/>
      <c r="AX78" s="218"/>
      <c r="AY78" s="220"/>
      <c r="AZ78" s="218"/>
      <c r="BA78" s="252"/>
      <c r="BB78" s="220"/>
      <c r="BC78" s="218"/>
      <c r="BD78" s="252"/>
      <c r="BE78" s="220"/>
      <c r="BF78" s="218"/>
      <c r="BG78" s="218"/>
      <c r="BH78" s="226"/>
      <c r="BI78" s="220"/>
      <c r="BJ78" s="218"/>
      <c r="BK78" s="252"/>
      <c r="BL78" s="220"/>
      <c r="BM78" s="218"/>
      <c r="BN78" s="218"/>
      <c r="BO78" s="226"/>
      <c r="BP78" s="398"/>
      <c r="BQ78" s="221"/>
      <c r="BR78" s="218"/>
      <c r="BS78" s="252"/>
      <c r="BT78" s="220"/>
      <c r="BU78" s="218"/>
      <c r="BV78" s="226"/>
      <c r="BW78" s="226"/>
      <c r="BX78" s="252"/>
      <c r="BY78" s="226"/>
      <c r="BZ78" s="252"/>
      <c r="CA78" s="220"/>
      <c r="CB78" s="218"/>
      <c r="CC78" s="218"/>
      <c r="CD78" s="218"/>
      <c r="CE78" s="218"/>
      <c r="CF78" s="218"/>
      <c r="CG78" s="398"/>
      <c r="CH78" s="218"/>
      <c r="CI78" s="221"/>
      <c r="CJ78" s="218"/>
      <c r="CK78" s="252"/>
      <c r="CL78" s="226"/>
      <c r="CM78" s="252"/>
      <c r="CN78" s="226"/>
      <c r="CO78" s="252"/>
      <c r="CP78" s="220"/>
      <c r="CQ78" s="218"/>
      <c r="CR78" s="226"/>
      <c r="CS78" s="252"/>
      <c r="CT78" s="220"/>
      <c r="CU78" s="218"/>
      <c r="CV78" s="252"/>
      <c r="CW78" s="226"/>
      <c r="CX78" s="252"/>
      <c r="CY78" s="226"/>
      <c r="CZ78" s="220"/>
      <c r="DA78" s="218"/>
      <c r="DB78" s="252"/>
      <c r="DC78" s="226"/>
      <c r="DD78" s="252"/>
      <c r="DE78" s="226"/>
      <c r="DF78" s="252"/>
      <c r="DG78" s="223"/>
      <c r="DH78" s="252"/>
      <c r="DI78" s="226"/>
      <c r="DJ78" s="221"/>
      <c r="DK78" s="218"/>
      <c r="DL78" s="226"/>
      <c r="DM78" s="252"/>
      <c r="DN78" s="220"/>
      <c r="DO78" s="218"/>
      <c r="DP78" s="252"/>
      <c r="DQ78" s="226"/>
      <c r="DR78" s="226"/>
      <c r="DS78" s="220"/>
      <c r="DT78" s="218"/>
      <c r="DU78" s="226"/>
      <c r="DV78" s="218"/>
      <c r="DW78" s="252"/>
      <c r="DX78" s="220"/>
      <c r="DY78" s="218"/>
      <c r="DZ78" s="398"/>
      <c r="EA78" s="252"/>
      <c r="EB78" s="220"/>
      <c r="EC78" s="218"/>
      <c r="ED78" s="252"/>
      <c r="EE78" s="220"/>
    </row>
    <row r="79" spans="1:135" x14ac:dyDescent="0.3">
      <c r="A79" s="10">
        <v>1103</v>
      </c>
      <c r="B79" s="11" t="s">
        <v>217</v>
      </c>
      <c r="C79" s="32">
        <v>1060</v>
      </c>
      <c r="D79" s="41">
        <v>67</v>
      </c>
      <c r="E79" s="63">
        <f t="shared" si="1"/>
        <v>6.3207547169811321E-2</v>
      </c>
      <c r="F79" s="86">
        <v>14</v>
      </c>
      <c r="G79" s="86">
        <v>37</v>
      </c>
      <c r="H79" s="86">
        <v>10</v>
      </c>
      <c r="I79" s="86">
        <v>39</v>
      </c>
      <c r="J79" s="86">
        <v>43</v>
      </c>
      <c r="K79" s="87">
        <v>43</v>
      </c>
      <c r="L79" s="218"/>
      <c r="M79" s="252"/>
      <c r="N79" s="220"/>
      <c r="O79" s="218"/>
      <c r="P79" s="218"/>
      <c r="Q79" s="218"/>
      <c r="R79" s="218"/>
      <c r="S79" s="218"/>
      <c r="T79" s="218"/>
      <c r="U79" s="218"/>
      <c r="V79" s="218"/>
      <c r="W79" s="226"/>
      <c r="X79" s="219"/>
      <c r="Y79" s="219"/>
      <c r="Z79" s="222"/>
      <c r="AA79" s="218"/>
      <c r="AB79" s="218"/>
      <c r="AC79" s="218"/>
      <c r="AD79" s="218"/>
      <c r="AE79" s="218"/>
      <c r="AF79" s="226"/>
      <c r="AG79" s="398"/>
      <c r="AH79" s="221"/>
      <c r="AI79" s="222"/>
      <c r="AJ79" s="252"/>
      <c r="AK79" s="220"/>
      <c r="AL79" s="218"/>
      <c r="AM79" s="226"/>
      <c r="AN79" s="226"/>
      <c r="AO79" s="226"/>
      <c r="AP79" s="252"/>
      <c r="AQ79" s="219"/>
      <c r="AR79" s="222"/>
      <c r="AS79" s="218"/>
      <c r="AT79" s="218"/>
      <c r="AU79" s="218"/>
      <c r="AV79" s="218"/>
      <c r="AW79" s="218"/>
      <c r="AX79" s="218"/>
      <c r="AY79" s="220"/>
      <c r="AZ79" s="218"/>
      <c r="BA79" s="252"/>
      <c r="BB79" s="220"/>
      <c r="BC79" s="218"/>
      <c r="BD79" s="252"/>
      <c r="BE79" s="220"/>
      <c r="BF79" s="218"/>
      <c r="BG79" s="218"/>
      <c r="BH79" s="226"/>
      <c r="BI79" s="220"/>
      <c r="BJ79" s="218"/>
      <c r="BK79" s="252"/>
      <c r="BL79" s="220"/>
      <c r="BM79" s="218"/>
      <c r="BN79" s="218"/>
      <c r="BO79" s="226"/>
      <c r="BP79" s="398"/>
      <c r="BQ79" s="221"/>
      <c r="BR79" s="218"/>
      <c r="BS79" s="252"/>
      <c r="BT79" s="220"/>
      <c r="BU79" s="218"/>
      <c r="BV79" s="226"/>
      <c r="BW79" s="226"/>
      <c r="BX79" s="252"/>
      <c r="BY79" s="226"/>
      <c r="BZ79" s="252"/>
      <c r="CA79" s="220"/>
      <c r="CB79" s="218"/>
      <c r="CC79" s="218"/>
      <c r="CD79" s="218"/>
      <c r="CE79" s="218"/>
      <c r="CF79" s="218"/>
      <c r="CG79" s="398"/>
      <c r="CH79" s="218"/>
      <c r="CI79" s="221"/>
      <c r="CJ79" s="218"/>
      <c r="CK79" s="252"/>
      <c r="CL79" s="226"/>
      <c r="CM79" s="252"/>
      <c r="CN79" s="226"/>
      <c r="CO79" s="252"/>
      <c r="CP79" s="220"/>
      <c r="CQ79" s="218"/>
      <c r="CR79" s="226"/>
      <c r="CS79" s="252"/>
      <c r="CT79" s="220"/>
      <c r="CU79" s="218"/>
      <c r="CV79" s="252"/>
      <c r="CW79" s="226"/>
      <c r="CX79" s="252"/>
      <c r="CY79" s="226"/>
      <c r="CZ79" s="220"/>
      <c r="DA79" s="218"/>
      <c r="DB79" s="252"/>
      <c r="DC79" s="226"/>
      <c r="DD79" s="252"/>
      <c r="DE79" s="226"/>
      <c r="DF79" s="252"/>
      <c r="DG79" s="223"/>
      <c r="DH79" s="252"/>
      <c r="DI79" s="226"/>
      <c r="DJ79" s="221"/>
      <c r="DK79" s="218"/>
      <c r="DL79" s="226"/>
      <c r="DM79" s="252"/>
      <c r="DN79" s="220"/>
      <c r="DO79" s="218"/>
      <c r="DP79" s="252"/>
      <c r="DQ79" s="226"/>
      <c r="DR79" s="226"/>
      <c r="DS79" s="220"/>
      <c r="DT79" s="218"/>
      <c r="DU79" s="226"/>
      <c r="DV79" s="218"/>
      <c r="DW79" s="252"/>
      <c r="DX79" s="220"/>
      <c r="DY79" s="218"/>
      <c r="DZ79" s="398"/>
      <c r="EA79" s="252"/>
      <c r="EB79" s="220"/>
      <c r="EC79" s="218"/>
      <c r="ED79" s="252"/>
      <c r="EE79" s="220"/>
    </row>
    <row r="80" spans="1:135" x14ac:dyDescent="0.3">
      <c r="A80" s="10">
        <v>1104</v>
      </c>
      <c r="B80" s="11" t="s">
        <v>782</v>
      </c>
      <c r="C80" s="32">
        <v>1095</v>
      </c>
      <c r="D80" s="41">
        <v>167</v>
      </c>
      <c r="E80" s="63">
        <f>SUM(D80/C80)</f>
        <v>0.15251141552511416</v>
      </c>
      <c r="F80" s="86">
        <v>57</v>
      </c>
      <c r="G80" s="86">
        <v>103</v>
      </c>
      <c r="H80" s="86">
        <v>20</v>
      </c>
      <c r="I80" s="86">
        <v>105</v>
      </c>
      <c r="J80" s="86">
        <v>106</v>
      </c>
      <c r="K80" s="87">
        <v>110</v>
      </c>
      <c r="L80" s="218"/>
      <c r="M80" s="252"/>
      <c r="N80" s="220"/>
      <c r="O80" s="218"/>
      <c r="P80" s="218"/>
      <c r="Q80" s="218"/>
      <c r="R80" s="218"/>
      <c r="S80" s="218"/>
      <c r="T80" s="218"/>
      <c r="U80" s="218"/>
      <c r="V80" s="218"/>
      <c r="W80" s="226"/>
      <c r="X80" s="219"/>
      <c r="Y80" s="219"/>
      <c r="Z80" s="222"/>
      <c r="AA80" s="218"/>
      <c r="AB80" s="218"/>
      <c r="AC80" s="218"/>
      <c r="AD80" s="218"/>
      <c r="AE80" s="218"/>
      <c r="AF80" s="226"/>
      <c r="AG80" s="398"/>
      <c r="AH80" s="221"/>
      <c r="AI80" s="222"/>
      <c r="AJ80" s="252"/>
      <c r="AK80" s="220"/>
      <c r="AL80" s="218"/>
      <c r="AM80" s="226"/>
      <c r="AN80" s="226"/>
      <c r="AO80" s="226"/>
      <c r="AP80" s="252"/>
      <c r="AQ80" s="219"/>
      <c r="AR80" s="222"/>
      <c r="AS80" s="218"/>
      <c r="AT80" s="218"/>
      <c r="AU80" s="218"/>
      <c r="AV80" s="218"/>
      <c r="AW80" s="218"/>
      <c r="AX80" s="218"/>
      <c r="AY80" s="220"/>
      <c r="AZ80" s="218"/>
      <c r="BA80" s="252"/>
      <c r="BB80" s="220"/>
      <c r="BC80" s="218"/>
      <c r="BD80" s="252"/>
      <c r="BE80" s="220"/>
      <c r="BF80" s="218"/>
      <c r="BG80" s="218"/>
      <c r="BH80" s="226"/>
      <c r="BI80" s="220"/>
      <c r="BJ80" s="218"/>
      <c r="BK80" s="252"/>
      <c r="BL80" s="220"/>
      <c r="BM80" s="218"/>
      <c r="BN80" s="218"/>
      <c r="BO80" s="226"/>
      <c r="BP80" s="398"/>
      <c r="BQ80" s="221"/>
      <c r="BR80" s="218"/>
      <c r="BS80" s="252"/>
      <c r="BT80" s="220"/>
      <c r="BU80" s="218"/>
      <c r="BV80" s="226"/>
      <c r="BW80" s="226"/>
      <c r="BX80" s="252"/>
      <c r="BY80" s="226"/>
      <c r="BZ80" s="252"/>
      <c r="CA80" s="220"/>
      <c r="CB80" s="218"/>
      <c r="CC80" s="218"/>
      <c r="CD80" s="218"/>
      <c r="CE80" s="218"/>
      <c r="CF80" s="218"/>
      <c r="CG80" s="398"/>
      <c r="CH80" s="218"/>
      <c r="CI80" s="221"/>
      <c r="CJ80" s="218"/>
      <c r="CK80" s="252"/>
      <c r="CL80" s="226"/>
      <c r="CM80" s="252"/>
      <c r="CN80" s="226"/>
      <c r="CO80" s="252"/>
      <c r="CP80" s="220"/>
      <c r="CQ80" s="218"/>
      <c r="CR80" s="226"/>
      <c r="CS80" s="252"/>
      <c r="CT80" s="220"/>
      <c r="CU80" s="218"/>
      <c r="CV80" s="252"/>
      <c r="CW80" s="226"/>
      <c r="CX80" s="252"/>
      <c r="CY80" s="226"/>
      <c r="CZ80" s="220"/>
      <c r="DA80" s="218"/>
      <c r="DB80" s="252"/>
      <c r="DC80" s="226"/>
      <c r="DD80" s="252"/>
      <c r="DE80" s="226"/>
      <c r="DF80" s="252"/>
      <c r="DG80" s="223"/>
      <c r="DH80" s="252"/>
      <c r="DI80" s="226"/>
      <c r="DJ80" s="221"/>
      <c r="DK80" s="218"/>
      <c r="DL80" s="226"/>
      <c r="DM80" s="252"/>
      <c r="DN80" s="220"/>
      <c r="DO80" s="218"/>
      <c r="DP80" s="252"/>
      <c r="DQ80" s="226"/>
      <c r="DR80" s="226"/>
      <c r="DS80" s="220"/>
      <c r="DT80" s="218"/>
      <c r="DU80" s="226"/>
      <c r="DV80" s="218"/>
      <c r="DW80" s="252"/>
      <c r="DX80" s="220"/>
      <c r="DY80" s="218"/>
      <c r="DZ80" s="398"/>
      <c r="EA80" s="252"/>
      <c r="EB80" s="220"/>
      <c r="EC80" s="218"/>
      <c r="ED80" s="252"/>
      <c r="EE80" s="220"/>
    </row>
    <row r="81" spans="1:135" x14ac:dyDescent="0.3">
      <c r="A81" s="10">
        <v>1201</v>
      </c>
      <c r="B81" s="11" t="s">
        <v>218</v>
      </c>
      <c r="C81" s="32">
        <v>856</v>
      </c>
      <c r="D81" s="41">
        <v>82</v>
      </c>
      <c r="E81" s="63">
        <f t="shared" si="1"/>
        <v>9.5794392523364483E-2</v>
      </c>
      <c r="F81" s="86">
        <v>25</v>
      </c>
      <c r="G81" s="86">
        <v>44</v>
      </c>
      <c r="H81" s="86">
        <v>16</v>
      </c>
      <c r="I81" s="86">
        <v>44</v>
      </c>
      <c r="J81" s="86">
        <v>46</v>
      </c>
      <c r="K81" s="87">
        <v>44</v>
      </c>
      <c r="L81" s="218"/>
      <c r="M81" s="252"/>
      <c r="N81" s="220"/>
      <c r="O81" s="218"/>
      <c r="P81" s="218"/>
      <c r="Q81" s="218"/>
      <c r="R81" s="218"/>
      <c r="S81" s="218"/>
      <c r="T81" s="218"/>
      <c r="U81" s="218"/>
      <c r="V81" s="218"/>
      <c r="W81" s="226"/>
      <c r="X81" s="219"/>
      <c r="Y81" s="219"/>
      <c r="Z81" s="222"/>
      <c r="AA81" s="218"/>
      <c r="AB81" s="218"/>
      <c r="AC81" s="218"/>
      <c r="AD81" s="218"/>
      <c r="AE81" s="218"/>
      <c r="AF81" s="226"/>
      <c r="AG81" s="398"/>
      <c r="AH81" s="221"/>
      <c r="AI81" s="222"/>
      <c r="AJ81" s="252"/>
      <c r="AK81" s="220"/>
      <c r="AL81" s="218"/>
      <c r="AM81" s="226"/>
      <c r="AN81" s="226"/>
      <c r="AO81" s="226"/>
      <c r="AP81" s="252"/>
      <c r="AQ81" s="219"/>
      <c r="AR81" s="222"/>
      <c r="AS81" s="218"/>
      <c r="AT81" s="218"/>
      <c r="AU81" s="218"/>
      <c r="AV81" s="218"/>
      <c r="AW81" s="218"/>
      <c r="AX81" s="218"/>
      <c r="AY81" s="220"/>
      <c r="AZ81" s="218"/>
      <c r="BA81" s="252"/>
      <c r="BB81" s="220"/>
      <c r="BC81" s="218"/>
      <c r="BD81" s="252"/>
      <c r="BE81" s="220"/>
      <c r="BF81" s="218"/>
      <c r="BG81" s="218"/>
      <c r="BH81" s="226"/>
      <c r="BI81" s="220"/>
      <c r="BJ81" s="218"/>
      <c r="BK81" s="252"/>
      <c r="BL81" s="220"/>
      <c r="BM81" s="218"/>
      <c r="BN81" s="218"/>
      <c r="BO81" s="226"/>
      <c r="BP81" s="398"/>
      <c r="BQ81" s="221"/>
      <c r="BR81" s="218"/>
      <c r="BS81" s="252"/>
      <c r="BT81" s="220"/>
      <c r="BU81" s="218"/>
      <c r="BV81" s="226"/>
      <c r="BW81" s="226"/>
      <c r="BX81" s="252"/>
      <c r="BY81" s="226"/>
      <c r="BZ81" s="252"/>
      <c r="CA81" s="220"/>
      <c r="CB81" s="218"/>
      <c r="CC81" s="218"/>
      <c r="CD81" s="218"/>
      <c r="CE81" s="218"/>
      <c r="CF81" s="218"/>
      <c r="CG81" s="398"/>
      <c r="CH81" s="218"/>
      <c r="CI81" s="221"/>
      <c r="CJ81" s="218"/>
      <c r="CK81" s="252"/>
      <c r="CL81" s="226"/>
      <c r="CM81" s="252"/>
      <c r="CN81" s="226"/>
      <c r="CO81" s="252"/>
      <c r="CP81" s="220"/>
      <c r="CQ81" s="218"/>
      <c r="CR81" s="226"/>
      <c r="CS81" s="252"/>
      <c r="CT81" s="220"/>
      <c r="CU81" s="218"/>
      <c r="CV81" s="252"/>
      <c r="CW81" s="226"/>
      <c r="CX81" s="252"/>
      <c r="CY81" s="226"/>
      <c r="CZ81" s="220"/>
      <c r="DA81" s="218"/>
      <c r="DB81" s="252"/>
      <c r="DC81" s="226"/>
      <c r="DD81" s="252"/>
      <c r="DE81" s="226"/>
      <c r="DF81" s="252"/>
      <c r="DG81" s="223"/>
      <c r="DH81" s="252"/>
      <c r="DI81" s="226"/>
      <c r="DJ81" s="221"/>
      <c r="DK81" s="218"/>
      <c r="DL81" s="226"/>
      <c r="DM81" s="252"/>
      <c r="DN81" s="220"/>
      <c r="DO81" s="218"/>
      <c r="DP81" s="252"/>
      <c r="DQ81" s="226"/>
      <c r="DR81" s="226"/>
      <c r="DS81" s="220"/>
      <c r="DT81" s="218"/>
      <c r="DU81" s="226"/>
      <c r="DV81" s="218"/>
      <c r="DW81" s="252"/>
      <c r="DX81" s="220"/>
      <c r="DY81" s="218"/>
      <c r="DZ81" s="398"/>
      <c r="EA81" s="252"/>
      <c r="EB81" s="220"/>
      <c r="EC81" s="218"/>
      <c r="ED81" s="252"/>
      <c r="EE81" s="220"/>
    </row>
    <row r="82" spans="1:135" x14ac:dyDescent="0.3">
      <c r="A82" s="10">
        <v>1202</v>
      </c>
      <c r="B82" s="11" t="s">
        <v>219</v>
      </c>
      <c r="C82" s="32">
        <v>634</v>
      </c>
      <c r="D82" s="41">
        <v>5</v>
      </c>
      <c r="E82" s="63">
        <f t="shared" si="1"/>
        <v>7.8864353312302835E-3</v>
      </c>
      <c r="F82" s="86">
        <v>2</v>
      </c>
      <c r="G82" s="86">
        <v>2</v>
      </c>
      <c r="H82" s="86">
        <v>1</v>
      </c>
      <c r="I82" s="86">
        <v>3</v>
      </c>
      <c r="J82" s="86">
        <v>2</v>
      </c>
      <c r="K82" s="87">
        <v>2</v>
      </c>
      <c r="L82" s="218"/>
      <c r="M82" s="252"/>
      <c r="N82" s="220"/>
      <c r="O82" s="218"/>
      <c r="P82" s="218"/>
      <c r="Q82" s="218"/>
      <c r="R82" s="218"/>
      <c r="S82" s="218"/>
      <c r="T82" s="218"/>
      <c r="U82" s="218"/>
      <c r="V82" s="218"/>
      <c r="W82" s="226"/>
      <c r="X82" s="219"/>
      <c r="Y82" s="219"/>
      <c r="Z82" s="222"/>
      <c r="AA82" s="218"/>
      <c r="AB82" s="218"/>
      <c r="AC82" s="218"/>
      <c r="AD82" s="218"/>
      <c r="AE82" s="218"/>
      <c r="AF82" s="226"/>
      <c r="AG82" s="398"/>
      <c r="AH82" s="221"/>
      <c r="AI82" s="222"/>
      <c r="AJ82" s="252"/>
      <c r="AK82" s="220"/>
      <c r="AL82" s="218"/>
      <c r="AM82" s="226"/>
      <c r="AN82" s="226"/>
      <c r="AO82" s="226"/>
      <c r="AP82" s="252"/>
      <c r="AQ82" s="219"/>
      <c r="AR82" s="222"/>
      <c r="AS82" s="218"/>
      <c r="AT82" s="218"/>
      <c r="AU82" s="218"/>
      <c r="AV82" s="218"/>
      <c r="AW82" s="218"/>
      <c r="AX82" s="218"/>
      <c r="AY82" s="220"/>
      <c r="AZ82" s="218"/>
      <c r="BA82" s="252"/>
      <c r="BB82" s="220"/>
      <c r="BC82" s="218"/>
      <c r="BD82" s="252"/>
      <c r="BE82" s="220"/>
      <c r="BF82" s="218"/>
      <c r="BG82" s="218"/>
      <c r="BH82" s="226"/>
      <c r="BI82" s="220"/>
      <c r="BJ82" s="218"/>
      <c r="BK82" s="252"/>
      <c r="BL82" s="220"/>
      <c r="BM82" s="218"/>
      <c r="BN82" s="218"/>
      <c r="BO82" s="226"/>
      <c r="BP82" s="398"/>
      <c r="BQ82" s="221"/>
      <c r="BR82" s="218"/>
      <c r="BS82" s="252"/>
      <c r="BT82" s="220"/>
      <c r="BU82" s="218"/>
      <c r="BV82" s="226"/>
      <c r="BW82" s="226"/>
      <c r="BX82" s="252"/>
      <c r="BY82" s="226"/>
      <c r="BZ82" s="252"/>
      <c r="CA82" s="220"/>
      <c r="CB82" s="218"/>
      <c r="CC82" s="218"/>
      <c r="CD82" s="218"/>
      <c r="CE82" s="218"/>
      <c r="CF82" s="218"/>
      <c r="CG82" s="398"/>
      <c r="CH82" s="218"/>
      <c r="CI82" s="221"/>
      <c r="CJ82" s="218"/>
      <c r="CK82" s="252"/>
      <c r="CL82" s="226"/>
      <c r="CM82" s="252"/>
      <c r="CN82" s="226"/>
      <c r="CO82" s="252"/>
      <c r="CP82" s="220"/>
      <c r="CQ82" s="218"/>
      <c r="CR82" s="226"/>
      <c r="CS82" s="252"/>
      <c r="CT82" s="220"/>
      <c r="CU82" s="218"/>
      <c r="CV82" s="252"/>
      <c r="CW82" s="226"/>
      <c r="CX82" s="252"/>
      <c r="CY82" s="226"/>
      <c r="CZ82" s="220"/>
      <c r="DA82" s="218"/>
      <c r="DB82" s="252"/>
      <c r="DC82" s="226"/>
      <c r="DD82" s="252"/>
      <c r="DE82" s="226"/>
      <c r="DF82" s="252"/>
      <c r="DG82" s="223"/>
      <c r="DH82" s="252"/>
      <c r="DI82" s="226"/>
      <c r="DJ82" s="221"/>
      <c r="DK82" s="218"/>
      <c r="DL82" s="226"/>
      <c r="DM82" s="252"/>
      <c r="DN82" s="220"/>
      <c r="DO82" s="218"/>
      <c r="DP82" s="252"/>
      <c r="DQ82" s="226"/>
      <c r="DR82" s="226"/>
      <c r="DS82" s="220"/>
      <c r="DT82" s="218"/>
      <c r="DU82" s="226"/>
      <c r="DV82" s="218"/>
      <c r="DW82" s="252"/>
      <c r="DX82" s="220"/>
      <c r="DY82" s="218"/>
      <c r="DZ82" s="398"/>
      <c r="EA82" s="252"/>
      <c r="EB82" s="220"/>
      <c r="EC82" s="218"/>
      <c r="ED82" s="252"/>
      <c r="EE82" s="220"/>
    </row>
    <row r="83" spans="1:135" x14ac:dyDescent="0.3">
      <c r="A83" s="10">
        <v>1203</v>
      </c>
      <c r="B83" s="11" t="s">
        <v>220</v>
      </c>
      <c r="C83" s="32">
        <v>1327</v>
      </c>
      <c r="D83" s="41">
        <v>129</v>
      </c>
      <c r="E83" s="63">
        <f t="shared" si="1"/>
        <v>9.7211755840241151E-2</v>
      </c>
      <c r="F83" s="86">
        <v>31</v>
      </c>
      <c r="G83" s="86">
        <v>81</v>
      </c>
      <c r="H83" s="86">
        <v>20</v>
      </c>
      <c r="I83" s="86">
        <v>81</v>
      </c>
      <c r="J83" s="86">
        <v>69</v>
      </c>
      <c r="K83" s="87">
        <v>87</v>
      </c>
      <c r="L83" s="218"/>
      <c r="M83" s="252"/>
      <c r="N83" s="220"/>
      <c r="O83" s="218"/>
      <c r="P83" s="218"/>
      <c r="Q83" s="218"/>
      <c r="R83" s="218"/>
      <c r="S83" s="218"/>
      <c r="T83" s="218"/>
      <c r="U83" s="218"/>
      <c r="V83" s="218"/>
      <c r="W83" s="226"/>
      <c r="X83" s="219"/>
      <c r="Y83" s="219"/>
      <c r="Z83" s="222"/>
      <c r="AA83" s="218"/>
      <c r="AB83" s="218"/>
      <c r="AC83" s="218"/>
      <c r="AD83" s="218"/>
      <c r="AE83" s="218"/>
      <c r="AF83" s="226"/>
      <c r="AG83" s="398"/>
      <c r="AH83" s="221"/>
      <c r="AI83" s="222"/>
      <c r="AJ83" s="252"/>
      <c r="AK83" s="220"/>
      <c r="AL83" s="218"/>
      <c r="AM83" s="226"/>
      <c r="AN83" s="226"/>
      <c r="AO83" s="226"/>
      <c r="AP83" s="252"/>
      <c r="AQ83" s="219"/>
      <c r="AR83" s="222"/>
      <c r="AS83" s="218"/>
      <c r="AT83" s="218"/>
      <c r="AU83" s="218"/>
      <c r="AV83" s="218"/>
      <c r="AW83" s="218"/>
      <c r="AX83" s="218"/>
      <c r="AY83" s="220"/>
      <c r="AZ83" s="218"/>
      <c r="BA83" s="252"/>
      <c r="BB83" s="220"/>
      <c r="BC83" s="218"/>
      <c r="BD83" s="252"/>
      <c r="BE83" s="220"/>
      <c r="BF83" s="218"/>
      <c r="BG83" s="218"/>
      <c r="BH83" s="226"/>
      <c r="BI83" s="220"/>
      <c r="BJ83" s="218"/>
      <c r="BK83" s="252"/>
      <c r="BL83" s="220"/>
      <c r="BM83" s="218"/>
      <c r="BN83" s="218"/>
      <c r="BO83" s="226"/>
      <c r="BP83" s="398"/>
      <c r="BQ83" s="221"/>
      <c r="BR83" s="218"/>
      <c r="BS83" s="252"/>
      <c r="BT83" s="220"/>
      <c r="BU83" s="218"/>
      <c r="BV83" s="226"/>
      <c r="BW83" s="226"/>
      <c r="BX83" s="252"/>
      <c r="BY83" s="226"/>
      <c r="BZ83" s="252"/>
      <c r="CA83" s="220"/>
      <c r="CB83" s="218"/>
      <c r="CC83" s="218"/>
      <c r="CD83" s="218"/>
      <c r="CE83" s="218"/>
      <c r="CF83" s="218"/>
      <c r="CG83" s="398"/>
      <c r="CH83" s="218"/>
      <c r="CI83" s="221"/>
      <c r="CJ83" s="218"/>
      <c r="CK83" s="252"/>
      <c r="CL83" s="226"/>
      <c r="CM83" s="252"/>
      <c r="CN83" s="226"/>
      <c r="CO83" s="252"/>
      <c r="CP83" s="220"/>
      <c r="CQ83" s="218"/>
      <c r="CR83" s="226"/>
      <c r="CS83" s="252"/>
      <c r="CT83" s="220"/>
      <c r="CU83" s="218"/>
      <c r="CV83" s="252"/>
      <c r="CW83" s="226"/>
      <c r="CX83" s="252"/>
      <c r="CY83" s="226"/>
      <c r="CZ83" s="220"/>
      <c r="DA83" s="218"/>
      <c r="DB83" s="252"/>
      <c r="DC83" s="226"/>
      <c r="DD83" s="252"/>
      <c r="DE83" s="226"/>
      <c r="DF83" s="252"/>
      <c r="DG83" s="223"/>
      <c r="DH83" s="252"/>
      <c r="DI83" s="226"/>
      <c r="DJ83" s="221"/>
      <c r="DK83" s="218"/>
      <c r="DL83" s="226"/>
      <c r="DM83" s="252"/>
      <c r="DN83" s="220"/>
      <c r="DO83" s="218"/>
      <c r="DP83" s="252"/>
      <c r="DQ83" s="226"/>
      <c r="DR83" s="226"/>
      <c r="DS83" s="220"/>
      <c r="DT83" s="218"/>
      <c r="DU83" s="226"/>
      <c r="DV83" s="218"/>
      <c r="DW83" s="252"/>
      <c r="DX83" s="220"/>
      <c r="DY83" s="218"/>
      <c r="DZ83" s="398"/>
      <c r="EA83" s="252"/>
      <c r="EB83" s="220"/>
      <c r="EC83" s="218"/>
      <c r="ED83" s="252"/>
      <c r="EE83" s="220"/>
    </row>
    <row r="84" spans="1:135" x14ac:dyDescent="0.3">
      <c r="A84" s="10">
        <v>1204</v>
      </c>
      <c r="B84" s="11" t="s">
        <v>746</v>
      </c>
      <c r="C84" s="32">
        <v>1511</v>
      </c>
      <c r="D84" s="41">
        <v>215</v>
      </c>
      <c r="E84" s="63">
        <f t="shared" si="1"/>
        <v>0.14228987425545997</v>
      </c>
      <c r="F84" s="86">
        <v>68</v>
      </c>
      <c r="G84" s="86">
        <v>95</v>
      </c>
      <c r="H84" s="86">
        <v>46</v>
      </c>
      <c r="I84" s="86">
        <v>94</v>
      </c>
      <c r="J84" s="86">
        <v>119</v>
      </c>
      <c r="K84" s="87">
        <v>132</v>
      </c>
      <c r="L84" s="218"/>
      <c r="M84" s="252"/>
      <c r="N84" s="220"/>
      <c r="O84" s="218"/>
      <c r="P84" s="218"/>
      <c r="Q84" s="218"/>
      <c r="R84" s="218"/>
      <c r="S84" s="218"/>
      <c r="T84" s="218"/>
      <c r="U84" s="218"/>
      <c r="V84" s="218"/>
      <c r="W84" s="226"/>
      <c r="X84" s="219"/>
      <c r="Y84" s="219"/>
      <c r="Z84" s="222"/>
      <c r="AA84" s="218"/>
      <c r="AB84" s="218"/>
      <c r="AC84" s="218"/>
      <c r="AD84" s="218"/>
      <c r="AE84" s="218"/>
      <c r="AF84" s="226"/>
      <c r="AG84" s="398"/>
      <c r="AH84" s="221"/>
      <c r="AI84" s="222"/>
      <c r="AJ84" s="252"/>
      <c r="AK84" s="220"/>
      <c r="AL84" s="218"/>
      <c r="AM84" s="226"/>
      <c r="AN84" s="226"/>
      <c r="AO84" s="226"/>
      <c r="AP84" s="252"/>
      <c r="AQ84" s="219"/>
      <c r="AR84" s="222"/>
      <c r="AS84" s="218"/>
      <c r="AT84" s="218"/>
      <c r="AU84" s="218"/>
      <c r="AV84" s="218"/>
      <c r="AW84" s="218"/>
      <c r="AX84" s="218"/>
      <c r="AY84" s="220"/>
      <c r="AZ84" s="218"/>
      <c r="BA84" s="252"/>
      <c r="BB84" s="220"/>
      <c r="BC84" s="218"/>
      <c r="BD84" s="252"/>
      <c r="BE84" s="220"/>
      <c r="BF84" s="218"/>
      <c r="BG84" s="218"/>
      <c r="BH84" s="226"/>
      <c r="BI84" s="220"/>
      <c r="BJ84" s="218"/>
      <c r="BK84" s="252"/>
      <c r="BL84" s="220"/>
      <c r="BM84" s="218"/>
      <c r="BN84" s="218"/>
      <c r="BO84" s="226"/>
      <c r="BP84" s="398"/>
      <c r="BQ84" s="221"/>
      <c r="BR84" s="218"/>
      <c r="BS84" s="252"/>
      <c r="BT84" s="220"/>
      <c r="BU84" s="218"/>
      <c r="BV84" s="226"/>
      <c r="BW84" s="226"/>
      <c r="BX84" s="252"/>
      <c r="BY84" s="226"/>
      <c r="BZ84" s="252"/>
      <c r="CA84" s="220"/>
      <c r="CB84" s="218"/>
      <c r="CC84" s="218"/>
      <c r="CD84" s="218"/>
      <c r="CE84" s="218"/>
      <c r="CF84" s="218"/>
      <c r="CG84" s="398"/>
      <c r="CH84" s="218"/>
      <c r="CI84" s="221"/>
      <c r="CJ84" s="218"/>
      <c r="CK84" s="252"/>
      <c r="CL84" s="226"/>
      <c r="CM84" s="252"/>
      <c r="CN84" s="226"/>
      <c r="CO84" s="252"/>
      <c r="CP84" s="220"/>
      <c r="CQ84" s="218"/>
      <c r="CR84" s="226"/>
      <c r="CS84" s="252"/>
      <c r="CT84" s="220"/>
      <c r="CU84" s="218"/>
      <c r="CV84" s="252"/>
      <c r="CW84" s="226"/>
      <c r="CX84" s="252"/>
      <c r="CY84" s="226"/>
      <c r="CZ84" s="220"/>
      <c r="DA84" s="218"/>
      <c r="DB84" s="252"/>
      <c r="DC84" s="226"/>
      <c r="DD84" s="252"/>
      <c r="DE84" s="226"/>
      <c r="DF84" s="252"/>
      <c r="DG84" s="223"/>
      <c r="DH84" s="252"/>
      <c r="DI84" s="226"/>
      <c r="DJ84" s="221"/>
      <c r="DK84" s="218"/>
      <c r="DL84" s="226"/>
      <c r="DM84" s="252"/>
      <c r="DN84" s="220"/>
      <c r="DO84" s="218"/>
      <c r="DP84" s="252"/>
      <c r="DQ84" s="226"/>
      <c r="DR84" s="226"/>
      <c r="DS84" s="220"/>
      <c r="DT84" s="218"/>
      <c r="DU84" s="226"/>
      <c r="DV84" s="218"/>
      <c r="DW84" s="252"/>
      <c r="DX84" s="220"/>
      <c r="DY84" s="218"/>
      <c r="DZ84" s="398"/>
      <c r="EA84" s="252"/>
      <c r="EB84" s="220"/>
      <c r="EC84" s="218"/>
      <c r="ED84" s="252"/>
      <c r="EE84" s="220"/>
    </row>
    <row r="85" spans="1:135" x14ac:dyDescent="0.3">
      <c r="A85" s="10">
        <v>1205</v>
      </c>
      <c r="B85" s="11" t="s">
        <v>747</v>
      </c>
      <c r="C85" s="32">
        <v>1355</v>
      </c>
      <c r="D85" s="41">
        <v>111</v>
      </c>
      <c r="E85" s="63">
        <f t="shared" si="1"/>
        <v>8.1918819188191883E-2</v>
      </c>
      <c r="F85" s="86">
        <v>34</v>
      </c>
      <c r="G85" s="86">
        <v>55</v>
      </c>
      <c r="H85" s="86">
        <v>23</v>
      </c>
      <c r="I85" s="86">
        <v>66</v>
      </c>
      <c r="J85" s="86">
        <v>56</v>
      </c>
      <c r="K85" s="87">
        <v>59</v>
      </c>
      <c r="L85" s="218"/>
      <c r="M85" s="252"/>
      <c r="N85" s="220"/>
      <c r="O85" s="218"/>
      <c r="P85" s="218"/>
      <c r="Q85" s="218"/>
      <c r="R85" s="218"/>
      <c r="S85" s="218"/>
      <c r="T85" s="218"/>
      <c r="U85" s="218"/>
      <c r="V85" s="218"/>
      <c r="W85" s="226"/>
      <c r="X85" s="219"/>
      <c r="Y85" s="219"/>
      <c r="Z85" s="222"/>
      <c r="AA85" s="218"/>
      <c r="AB85" s="218"/>
      <c r="AC85" s="218"/>
      <c r="AD85" s="218"/>
      <c r="AE85" s="218"/>
      <c r="AF85" s="226"/>
      <c r="AG85" s="398"/>
      <c r="AH85" s="221"/>
      <c r="AI85" s="222"/>
      <c r="AJ85" s="252"/>
      <c r="AK85" s="220"/>
      <c r="AL85" s="218"/>
      <c r="AM85" s="226"/>
      <c r="AN85" s="226"/>
      <c r="AO85" s="226"/>
      <c r="AP85" s="252"/>
      <c r="AQ85" s="219"/>
      <c r="AR85" s="222"/>
      <c r="AS85" s="218"/>
      <c r="AT85" s="218"/>
      <c r="AU85" s="218"/>
      <c r="AV85" s="218"/>
      <c r="AW85" s="218"/>
      <c r="AX85" s="218"/>
      <c r="AY85" s="220"/>
      <c r="AZ85" s="218"/>
      <c r="BA85" s="252"/>
      <c r="BB85" s="220"/>
      <c r="BC85" s="218"/>
      <c r="BD85" s="252"/>
      <c r="BE85" s="220"/>
      <c r="BF85" s="218"/>
      <c r="BG85" s="218"/>
      <c r="BH85" s="226"/>
      <c r="BI85" s="220"/>
      <c r="BJ85" s="218"/>
      <c r="BK85" s="252"/>
      <c r="BL85" s="220"/>
      <c r="BM85" s="218"/>
      <c r="BN85" s="218"/>
      <c r="BO85" s="226"/>
      <c r="BP85" s="398"/>
      <c r="BQ85" s="221"/>
      <c r="BR85" s="218"/>
      <c r="BS85" s="252"/>
      <c r="BT85" s="220"/>
      <c r="BU85" s="218"/>
      <c r="BV85" s="226"/>
      <c r="BW85" s="226"/>
      <c r="BX85" s="252"/>
      <c r="BY85" s="226"/>
      <c r="BZ85" s="252"/>
      <c r="CA85" s="220"/>
      <c r="CB85" s="218"/>
      <c r="CC85" s="218"/>
      <c r="CD85" s="218"/>
      <c r="CE85" s="218"/>
      <c r="CF85" s="218"/>
      <c r="CG85" s="398"/>
      <c r="CH85" s="218"/>
      <c r="CI85" s="221"/>
      <c r="CJ85" s="218"/>
      <c r="CK85" s="252"/>
      <c r="CL85" s="226"/>
      <c r="CM85" s="252"/>
      <c r="CN85" s="226"/>
      <c r="CO85" s="252"/>
      <c r="CP85" s="220"/>
      <c r="CQ85" s="218"/>
      <c r="CR85" s="226"/>
      <c r="CS85" s="252"/>
      <c r="CT85" s="220"/>
      <c r="CU85" s="218"/>
      <c r="CV85" s="252"/>
      <c r="CW85" s="226"/>
      <c r="CX85" s="252"/>
      <c r="CY85" s="226"/>
      <c r="CZ85" s="220"/>
      <c r="DA85" s="218"/>
      <c r="DB85" s="252"/>
      <c r="DC85" s="226"/>
      <c r="DD85" s="252"/>
      <c r="DE85" s="226"/>
      <c r="DF85" s="252"/>
      <c r="DG85" s="223"/>
      <c r="DH85" s="252"/>
      <c r="DI85" s="226"/>
      <c r="DJ85" s="221"/>
      <c r="DK85" s="218"/>
      <c r="DL85" s="226"/>
      <c r="DM85" s="252"/>
      <c r="DN85" s="220"/>
      <c r="DO85" s="218"/>
      <c r="DP85" s="252"/>
      <c r="DQ85" s="226"/>
      <c r="DR85" s="226"/>
      <c r="DS85" s="220"/>
      <c r="DT85" s="218"/>
      <c r="DU85" s="226"/>
      <c r="DV85" s="218"/>
      <c r="DW85" s="252"/>
      <c r="DX85" s="220"/>
      <c r="DY85" s="218"/>
      <c r="DZ85" s="398"/>
      <c r="EA85" s="252"/>
      <c r="EB85" s="220"/>
      <c r="EC85" s="218"/>
      <c r="ED85" s="252"/>
      <c r="EE85" s="220"/>
    </row>
    <row r="86" spans="1:135" x14ac:dyDescent="0.3">
      <c r="A86" s="10">
        <v>1301</v>
      </c>
      <c r="B86" s="11" t="s">
        <v>221</v>
      </c>
      <c r="C86" s="32">
        <v>1227</v>
      </c>
      <c r="D86" s="41">
        <v>147</v>
      </c>
      <c r="E86" s="63">
        <f t="shared" si="1"/>
        <v>0.11980440097799511</v>
      </c>
      <c r="F86" s="86">
        <v>63</v>
      </c>
      <c r="G86" s="86">
        <v>77</v>
      </c>
      <c r="H86" s="86">
        <v>25</v>
      </c>
      <c r="I86" s="86">
        <v>83</v>
      </c>
      <c r="J86" s="86">
        <v>57</v>
      </c>
      <c r="K86" s="87">
        <v>97</v>
      </c>
      <c r="L86" s="218"/>
      <c r="M86" s="252"/>
      <c r="N86" s="220"/>
      <c r="O86" s="218"/>
      <c r="P86" s="218"/>
      <c r="Q86" s="218"/>
      <c r="R86" s="218"/>
      <c r="S86" s="218"/>
      <c r="T86" s="218"/>
      <c r="U86" s="218"/>
      <c r="V86" s="218"/>
      <c r="W86" s="226"/>
      <c r="X86" s="219"/>
      <c r="Y86" s="219"/>
      <c r="Z86" s="222"/>
      <c r="AA86" s="218"/>
      <c r="AB86" s="218"/>
      <c r="AC86" s="218"/>
      <c r="AD86" s="218"/>
      <c r="AE86" s="218"/>
      <c r="AF86" s="226"/>
      <c r="AG86" s="398"/>
      <c r="AH86" s="221"/>
      <c r="AI86" s="222"/>
      <c r="AJ86" s="252"/>
      <c r="AK86" s="220"/>
      <c r="AL86" s="218"/>
      <c r="AM86" s="226"/>
      <c r="AN86" s="226"/>
      <c r="AO86" s="226"/>
      <c r="AP86" s="252"/>
      <c r="AQ86" s="219"/>
      <c r="AR86" s="222"/>
      <c r="AS86" s="218"/>
      <c r="AT86" s="218"/>
      <c r="AU86" s="218"/>
      <c r="AV86" s="218"/>
      <c r="AW86" s="218"/>
      <c r="AX86" s="218"/>
      <c r="AY86" s="220"/>
      <c r="AZ86" s="218"/>
      <c r="BA86" s="252"/>
      <c r="BB86" s="220"/>
      <c r="BC86" s="218"/>
      <c r="BD86" s="252"/>
      <c r="BE86" s="220"/>
      <c r="BF86" s="218"/>
      <c r="BG86" s="218"/>
      <c r="BH86" s="226"/>
      <c r="BI86" s="220"/>
      <c r="BJ86" s="218"/>
      <c r="BK86" s="252"/>
      <c r="BL86" s="220"/>
      <c r="BM86" s="218"/>
      <c r="BN86" s="218"/>
      <c r="BO86" s="226"/>
      <c r="BP86" s="398"/>
      <c r="BQ86" s="221"/>
      <c r="BR86" s="218"/>
      <c r="BS86" s="252"/>
      <c r="BT86" s="220"/>
      <c r="BU86" s="218"/>
      <c r="BV86" s="226"/>
      <c r="BW86" s="226"/>
      <c r="BX86" s="252"/>
      <c r="BY86" s="226"/>
      <c r="BZ86" s="252"/>
      <c r="CA86" s="220"/>
      <c r="CB86" s="218"/>
      <c r="CC86" s="218"/>
      <c r="CD86" s="218"/>
      <c r="CE86" s="218"/>
      <c r="CF86" s="218"/>
      <c r="CG86" s="398"/>
      <c r="CH86" s="218"/>
      <c r="CI86" s="221"/>
      <c r="CJ86" s="218"/>
      <c r="CK86" s="252"/>
      <c r="CL86" s="226"/>
      <c r="CM86" s="252"/>
      <c r="CN86" s="226"/>
      <c r="CO86" s="252"/>
      <c r="CP86" s="220"/>
      <c r="CQ86" s="218"/>
      <c r="CR86" s="226"/>
      <c r="CS86" s="252"/>
      <c r="CT86" s="220"/>
      <c r="CU86" s="218"/>
      <c r="CV86" s="252"/>
      <c r="CW86" s="226"/>
      <c r="CX86" s="252"/>
      <c r="CY86" s="226"/>
      <c r="CZ86" s="220"/>
      <c r="DA86" s="218"/>
      <c r="DB86" s="252"/>
      <c r="DC86" s="226"/>
      <c r="DD86" s="252"/>
      <c r="DE86" s="226"/>
      <c r="DF86" s="252"/>
      <c r="DG86" s="223"/>
      <c r="DH86" s="252"/>
      <c r="DI86" s="226"/>
      <c r="DJ86" s="221"/>
      <c r="DK86" s="218"/>
      <c r="DL86" s="226"/>
      <c r="DM86" s="252"/>
      <c r="DN86" s="220"/>
      <c r="DO86" s="218"/>
      <c r="DP86" s="252"/>
      <c r="DQ86" s="226"/>
      <c r="DR86" s="226"/>
      <c r="DS86" s="220"/>
      <c r="DT86" s="218"/>
      <c r="DU86" s="226"/>
      <c r="DV86" s="218"/>
      <c r="DW86" s="252"/>
      <c r="DX86" s="220"/>
      <c r="DY86" s="218"/>
      <c r="DZ86" s="398"/>
      <c r="EA86" s="252"/>
      <c r="EB86" s="220"/>
      <c r="EC86" s="218"/>
      <c r="ED86" s="252"/>
      <c r="EE86" s="220"/>
    </row>
    <row r="87" spans="1:135" x14ac:dyDescent="0.3">
      <c r="A87" s="10">
        <v>1302</v>
      </c>
      <c r="B87" s="11" t="s">
        <v>222</v>
      </c>
      <c r="C87" s="32">
        <v>866</v>
      </c>
      <c r="D87" s="41">
        <v>298</v>
      </c>
      <c r="E87" s="63">
        <f t="shared" si="1"/>
        <v>0.34411085450346418</v>
      </c>
      <c r="F87" s="86">
        <v>103</v>
      </c>
      <c r="G87" s="86">
        <v>149</v>
      </c>
      <c r="H87" s="86">
        <v>56</v>
      </c>
      <c r="I87" s="86">
        <v>158</v>
      </c>
      <c r="J87" s="86">
        <v>158</v>
      </c>
      <c r="K87" s="87">
        <v>198</v>
      </c>
      <c r="L87" s="218"/>
      <c r="M87" s="252"/>
      <c r="N87" s="220"/>
      <c r="O87" s="218"/>
      <c r="P87" s="218"/>
      <c r="Q87" s="218"/>
      <c r="R87" s="218"/>
      <c r="S87" s="218"/>
      <c r="T87" s="218"/>
      <c r="U87" s="218"/>
      <c r="V87" s="218"/>
      <c r="W87" s="226"/>
      <c r="X87" s="219"/>
      <c r="Y87" s="219"/>
      <c r="Z87" s="222"/>
      <c r="AA87" s="218"/>
      <c r="AB87" s="218"/>
      <c r="AC87" s="218"/>
      <c r="AD87" s="218"/>
      <c r="AE87" s="218"/>
      <c r="AF87" s="226"/>
      <c r="AG87" s="398"/>
      <c r="AH87" s="221"/>
      <c r="AI87" s="222"/>
      <c r="AJ87" s="252"/>
      <c r="AK87" s="220"/>
      <c r="AL87" s="218"/>
      <c r="AM87" s="226"/>
      <c r="AN87" s="226"/>
      <c r="AO87" s="226"/>
      <c r="AP87" s="252"/>
      <c r="AQ87" s="219"/>
      <c r="AR87" s="222"/>
      <c r="AS87" s="218"/>
      <c r="AT87" s="218"/>
      <c r="AU87" s="218"/>
      <c r="AV87" s="218"/>
      <c r="AW87" s="218"/>
      <c r="AX87" s="218"/>
      <c r="AY87" s="220"/>
      <c r="AZ87" s="218"/>
      <c r="BA87" s="252"/>
      <c r="BB87" s="220"/>
      <c r="BC87" s="218"/>
      <c r="BD87" s="252"/>
      <c r="BE87" s="220"/>
      <c r="BF87" s="218"/>
      <c r="BG87" s="218"/>
      <c r="BH87" s="226"/>
      <c r="BI87" s="220"/>
      <c r="BJ87" s="218"/>
      <c r="BK87" s="252"/>
      <c r="BL87" s="220"/>
      <c r="BM87" s="218"/>
      <c r="BN87" s="218"/>
      <c r="BO87" s="226"/>
      <c r="BP87" s="398"/>
      <c r="BQ87" s="221"/>
      <c r="BR87" s="218"/>
      <c r="BS87" s="252"/>
      <c r="BT87" s="220"/>
      <c r="BU87" s="218"/>
      <c r="BV87" s="226"/>
      <c r="BW87" s="226"/>
      <c r="BX87" s="252"/>
      <c r="BY87" s="226"/>
      <c r="BZ87" s="252"/>
      <c r="CA87" s="220"/>
      <c r="CB87" s="218"/>
      <c r="CC87" s="218"/>
      <c r="CD87" s="218"/>
      <c r="CE87" s="218"/>
      <c r="CF87" s="218"/>
      <c r="CG87" s="398"/>
      <c r="CH87" s="218"/>
      <c r="CI87" s="221"/>
      <c r="CJ87" s="218"/>
      <c r="CK87" s="252"/>
      <c r="CL87" s="226"/>
      <c r="CM87" s="252"/>
      <c r="CN87" s="226"/>
      <c r="CO87" s="252"/>
      <c r="CP87" s="220"/>
      <c r="CQ87" s="218"/>
      <c r="CR87" s="226"/>
      <c r="CS87" s="252"/>
      <c r="CT87" s="220"/>
      <c r="CU87" s="218"/>
      <c r="CV87" s="252"/>
      <c r="CW87" s="226"/>
      <c r="CX87" s="252"/>
      <c r="CY87" s="226"/>
      <c r="CZ87" s="220"/>
      <c r="DA87" s="218"/>
      <c r="DB87" s="252"/>
      <c r="DC87" s="226"/>
      <c r="DD87" s="252"/>
      <c r="DE87" s="226"/>
      <c r="DF87" s="252"/>
      <c r="DG87" s="223"/>
      <c r="DH87" s="252"/>
      <c r="DI87" s="226"/>
      <c r="DJ87" s="221"/>
      <c r="DK87" s="218"/>
      <c r="DL87" s="226"/>
      <c r="DM87" s="252"/>
      <c r="DN87" s="220"/>
      <c r="DO87" s="218"/>
      <c r="DP87" s="252"/>
      <c r="DQ87" s="226"/>
      <c r="DR87" s="226"/>
      <c r="DS87" s="220"/>
      <c r="DT87" s="218"/>
      <c r="DU87" s="226"/>
      <c r="DV87" s="218"/>
      <c r="DW87" s="252"/>
      <c r="DX87" s="220"/>
      <c r="DY87" s="218"/>
      <c r="DZ87" s="398"/>
      <c r="EA87" s="252"/>
      <c r="EB87" s="220"/>
      <c r="EC87" s="218"/>
      <c r="ED87" s="252"/>
      <c r="EE87" s="220"/>
    </row>
    <row r="88" spans="1:135" x14ac:dyDescent="0.3">
      <c r="A88" s="10">
        <v>1303</v>
      </c>
      <c r="B88" s="11" t="s">
        <v>223</v>
      </c>
      <c r="C88" s="32">
        <v>1254</v>
      </c>
      <c r="D88" s="41">
        <v>147</v>
      </c>
      <c r="E88" s="63">
        <f t="shared" si="1"/>
        <v>0.11722488038277512</v>
      </c>
      <c r="F88" s="86">
        <v>61</v>
      </c>
      <c r="G88" s="86">
        <v>77</v>
      </c>
      <c r="H88" s="86">
        <v>22</v>
      </c>
      <c r="I88" s="86">
        <v>85</v>
      </c>
      <c r="J88" s="86">
        <v>64</v>
      </c>
      <c r="K88" s="87">
        <v>102</v>
      </c>
      <c r="L88" s="218"/>
      <c r="M88" s="252"/>
      <c r="N88" s="220"/>
      <c r="O88" s="218"/>
      <c r="P88" s="218"/>
      <c r="Q88" s="218"/>
      <c r="R88" s="218"/>
      <c r="S88" s="218"/>
      <c r="T88" s="218"/>
      <c r="U88" s="218"/>
      <c r="V88" s="218"/>
      <c r="W88" s="226"/>
      <c r="X88" s="219"/>
      <c r="Y88" s="219"/>
      <c r="Z88" s="222"/>
      <c r="AA88" s="218"/>
      <c r="AB88" s="218"/>
      <c r="AC88" s="218"/>
      <c r="AD88" s="218"/>
      <c r="AE88" s="218"/>
      <c r="AF88" s="226"/>
      <c r="AG88" s="398"/>
      <c r="AH88" s="221"/>
      <c r="AI88" s="222"/>
      <c r="AJ88" s="252"/>
      <c r="AK88" s="220"/>
      <c r="AL88" s="218"/>
      <c r="AM88" s="226"/>
      <c r="AN88" s="226"/>
      <c r="AO88" s="226"/>
      <c r="AP88" s="252"/>
      <c r="AQ88" s="219"/>
      <c r="AR88" s="222"/>
      <c r="AS88" s="218"/>
      <c r="AT88" s="218"/>
      <c r="AU88" s="218"/>
      <c r="AV88" s="218"/>
      <c r="AW88" s="218"/>
      <c r="AX88" s="218"/>
      <c r="AY88" s="220"/>
      <c r="AZ88" s="218"/>
      <c r="BA88" s="252"/>
      <c r="BB88" s="220"/>
      <c r="BC88" s="218"/>
      <c r="BD88" s="252"/>
      <c r="BE88" s="220"/>
      <c r="BF88" s="218"/>
      <c r="BG88" s="218"/>
      <c r="BH88" s="226"/>
      <c r="BI88" s="220"/>
      <c r="BJ88" s="218"/>
      <c r="BK88" s="252"/>
      <c r="BL88" s="220"/>
      <c r="BM88" s="218"/>
      <c r="BN88" s="218"/>
      <c r="BO88" s="226"/>
      <c r="BP88" s="398"/>
      <c r="BQ88" s="221"/>
      <c r="BR88" s="218"/>
      <c r="BS88" s="252"/>
      <c r="BT88" s="220"/>
      <c r="BU88" s="218"/>
      <c r="BV88" s="226"/>
      <c r="BW88" s="226"/>
      <c r="BX88" s="252"/>
      <c r="BY88" s="226"/>
      <c r="BZ88" s="252"/>
      <c r="CA88" s="220"/>
      <c r="CB88" s="218"/>
      <c r="CC88" s="218"/>
      <c r="CD88" s="218"/>
      <c r="CE88" s="218"/>
      <c r="CF88" s="218"/>
      <c r="CG88" s="398"/>
      <c r="CH88" s="218"/>
      <c r="CI88" s="221"/>
      <c r="CJ88" s="218"/>
      <c r="CK88" s="252"/>
      <c r="CL88" s="226"/>
      <c r="CM88" s="252"/>
      <c r="CN88" s="226"/>
      <c r="CO88" s="252"/>
      <c r="CP88" s="220"/>
      <c r="CQ88" s="218"/>
      <c r="CR88" s="226"/>
      <c r="CS88" s="252"/>
      <c r="CT88" s="220"/>
      <c r="CU88" s="218"/>
      <c r="CV88" s="252"/>
      <c r="CW88" s="226"/>
      <c r="CX88" s="252"/>
      <c r="CY88" s="226"/>
      <c r="CZ88" s="220"/>
      <c r="DA88" s="218"/>
      <c r="DB88" s="252"/>
      <c r="DC88" s="226"/>
      <c r="DD88" s="252"/>
      <c r="DE88" s="226"/>
      <c r="DF88" s="252"/>
      <c r="DG88" s="223"/>
      <c r="DH88" s="252"/>
      <c r="DI88" s="226"/>
      <c r="DJ88" s="221"/>
      <c r="DK88" s="218"/>
      <c r="DL88" s="226"/>
      <c r="DM88" s="252"/>
      <c r="DN88" s="220"/>
      <c r="DO88" s="218"/>
      <c r="DP88" s="252"/>
      <c r="DQ88" s="226"/>
      <c r="DR88" s="226"/>
      <c r="DS88" s="220"/>
      <c r="DT88" s="218"/>
      <c r="DU88" s="226"/>
      <c r="DV88" s="218"/>
      <c r="DW88" s="252"/>
      <c r="DX88" s="220"/>
      <c r="DY88" s="218"/>
      <c r="DZ88" s="398"/>
      <c r="EA88" s="252"/>
      <c r="EB88" s="220"/>
      <c r="EC88" s="218"/>
      <c r="ED88" s="252"/>
      <c r="EE88" s="220"/>
    </row>
    <row r="89" spans="1:135" x14ac:dyDescent="0.3">
      <c r="A89" s="10">
        <v>1304</v>
      </c>
      <c r="B89" s="11" t="s">
        <v>224</v>
      </c>
      <c r="C89" s="32">
        <v>1205</v>
      </c>
      <c r="D89" s="41">
        <v>247</v>
      </c>
      <c r="E89" s="63">
        <f t="shared" si="1"/>
        <v>0.20497925311203319</v>
      </c>
      <c r="F89" s="86">
        <v>94</v>
      </c>
      <c r="G89" s="86">
        <v>159</v>
      </c>
      <c r="H89" s="86">
        <v>58</v>
      </c>
      <c r="I89" s="86">
        <v>159</v>
      </c>
      <c r="J89" s="86">
        <v>115</v>
      </c>
      <c r="K89" s="87">
        <v>166</v>
      </c>
      <c r="L89" s="218"/>
      <c r="M89" s="252"/>
      <c r="N89" s="220"/>
      <c r="O89" s="218"/>
      <c r="P89" s="218"/>
      <c r="Q89" s="218"/>
      <c r="R89" s="218"/>
      <c r="S89" s="218"/>
      <c r="T89" s="218"/>
      <c r="U89" s="218"/>
      <c r="V89" s="218"/>
      <c r="W89" s="226"/>
      <c r="X89" s="219"/>
      <c r="Y89" s="219"/>
      <c r="Z89" s="222"/>
      <c r="AA89" s="218"/>
      <c r="AB89" s="218"/>
      <c r="AC89" s="218"/>
      <c r="AD89" s="218"/>
      <c r="AE89" s="218"/>
      <c r="AF89" s="226"/>
      <c r="AG89" s="398"/>
      <c r="AH89" s="221"/>
      <c r="AI89" s="222"/>
      <c r="AJ89" s="252"/>
      <c r="AK89" s="220"/>
      <c r="AL89" s="218"/>
      <c r="AM89" s="226"/>
      <c r="AN89" s="226"/>
      <c r="AO89" s="226"/>
      <c r="AP89" s="252"/>
      <c r="AQ89" s="219"/>
      <c r="AR89" s="222"/>
      <c r="AS89" s="218"/>
      <c r="AT89" s="218"/>
      <c r="AU89" s="218"/>
      <c r="AV89" s="218"/>
      <c r="AW89" s="218"/>
      <c r="AX89" s="218"/>
      <c r="AY89" s="220"/>
      <c r="AZ89" s="218"/>
      <c r="BA89" s="252"/>
      <c r="BB89" s="220"/>
      <c r="BC89" s="218"/>
      <c r="BD89" s="252"/>
      <c r="BE89" s="220"/>
      <c r="BF89" s="218"/>
      <c r="BG89" s="218"/>
      <c r="BH89" s="226"/>
      <c r="BI89" s="220"/>
      <c r="BJ89" s="218"/>
      <c r="BK89" s="252"/>
      <c r="BL89" s="220"/>
      <c r="BM89" s="218"/>
      <c r="BN89" s="218"/>
      <c r="BO89" s="226"/>
      <c r="BP89" s="398"/>
      <c r="BQ89" s="221"/>
      <c r="BR89" s="218"/>
      <c r="BS89" s="252"/>
      <c r="BT89" s="220"/>
      <c r="BU89" s="218"/>
      <c r="BV89" s="226"/>
      <c r="BW89" s="226"/>
      <c r="BX89" s="252"/>
      <c r="BY89" s="226"/>
      <c r="BZ89" s="252"/>
      <c r="CA89" s="220"/>
      <c r="CB89" s="218"/>
      <c r="CC89" s="218"/>
      <c r="CD89" s="218"/>
      <c r="CE89" s="218"/>
      <c r="CF89" s="218"/>
      <c r="CG89" s="398"/>
      <c r="CH89" s="218"/>
      <c r="CI89" s="221"/>
      <c r="CJ89" s="218"/>
      <c r="CK89" s="252"/>
      <c r="CL89" s="226"/>
      <c r="CM89" s="252"/>
      <c r="CN89" s="226"/>
      <c r="CO89" s="252"/>
      <c r="CP89" s="220"/>
      <c r="CQ89" s="218"/>
      <c r="CR89" s="226"/>
      <c r="CS89" s="252"/>
      <c r="CT89" s="220"/>
      <c r="CU89" s="218"/>
      <c r="CV89" s="252"/>
      <c r="CW89" s="226"/>
      <c r="CX89" s="252"/>
      <c r="CY89" s="226"/>
      <c r="CZ89" s="220"/>
      <c r="DA89" s="218"/>
      <c r="DB89" s="252"/>
      <c r="DC89" s="226"/>
      <c r="DD89" s="252"/>
      <c r="DE89" s="226"/>
      <c r="DF89" s="252"/>
      <c r="DG89" s="223"/>
      <c r="DH89" s="252"/>
      <c r="DI89" s="226"/>
      <c r="DJ89" s="221"/>
      <c r="DK89" s="218"/>
      <c r="DL89" s="226"/>
      <c r="DM89" s="252"/>
      <c r="DN89" s="220"/>
      <c r="DO89" s="218"/>
      <c r="DP89" s="252"/>
      <c r="DQ89" s="226"/>
      <c r="DR89" s="226"/>
      <c r="DS89" s="220"/>
      <c r="DT89" s="218"/>
      <c r="DU89" s="226"/>
      <c r="DV89" s="218"/>
      <c r="DW89" s="252"/>
      <c r="DX89" s="220"/>
      <c r="DY89" s="218"/>
      <c r="DZ89" s="398"/>
      <c r="EA89" s="252"/>
      <c r="EB89" s="220"/>
      <c r="EC89" s="218"/>
      <c r="ED89" s="252"/>
      <c r="EE89" s="220"/>
    </row>
    <row r="90" spans="1:135" x14ac:dyDescent="0.3">
      <c r="A90" s="10">
        <v>1305</v>
      </c>
      <c r="B90" s="11" t="s">
        <v>225</v>
      </c>
      <c r="C90" s="32">
        <v>1292</v>
      </c>
      <c r="D90" s="41">
        <v>545</v>
      </c>
      <c r="E90" s="63">
        <f t="shared" si="1"/>
        <v>0.42182662538699689</v>
      </c>
      <c r="F90" s="86">
        <v>208</v>
      </c>
      <c r="G90" s="86">
        <v>307</v>
      </c>
      <c r="H90" s="86">
        <v>103</v>
      </c>
      <c r="I90" s="86">
        <v>295</v>
      </c>
      <c r="J90" s="86">
        <v>321</v>
      </c>
      <c r="K90" s="87">
        <v>369</v>
      </c>
      <c r="L90" s="218"/>
      <c r="M90" s="252"/>
      <c r="N90" s="220"/>
      <c r="O90" s="218"/>
      <c r="P90" s="218"/>
      <c r="Q90" s="218"/>
      <c r="R90" s="218"/>
      <c r="S90" s="218"/>
      <c r="T90" s="218"/>
      <c r="U90" s="218"/>
      <c r="V90" s="218"/>
      <c r="W90" s="226"/>
      <c r="X90" s="219"/>
      <c r="Y90" s="219"/>
      <c r="Z90" s="222"/>
      <c r="AA90" s="218"/>
      <c r="AB90" s="218"/>
      <c r="AC90" s="218"/>
      <c r="AD90" s="218"/>
      <c r="AE90" s="218"/>
      <c r="AF90" s="226"/>
      <c r="AG90" s="398"/>
      <c r="AH90" s="221"/>
      <c r="AI90" s="222"/>
      <c r="AJ90" s="252"/>
      <c r="AK90" s="220"/>
      <c r="AL90" s="218"/>
      <c r="AM90" s="226"/>
      <c r="AN90" s="226"/>
      <c r="AO90" s="226"/>
      <c r="AP90" s="252"/>
      <c r="AQ90" s="219"/>
      <c r="AR90" s="222"/>
      <c r="AS90" s="218"/>
      <c r="AT90" s="218"/>
      <c r="AU90" s="218"/>
      <c r="AV90" s="218"/>
      <c r="AW90" s="218"/>
      <c r="AX90" s="218"/>
      <c r="AY90" s="220"/>
      <c r="AZ90" s="218"/>
      <c r="BA90" s="252"/>
      <c r="BB90" s="220"/>
      <c r="BC90" s="218"/>
      <c r="BD90" s="252"/>
      <c r="BE90" s="220"/>
      <c r="BF90" s="218"/>
      <c r="BG90" s="218"/>
      <c r="BH90" s="226"/>
      <c r="BI90" s="220"/>
      <c r="BJ90" s="218"/>
      <c r="BK90" s="252"/>
      <c r="BL90" s="220"/>
      <c r="BM90" s="218"/>
      <c r="BN90" s="218"/>
      <c r="BO90" s="226"/>
      <c r="BP90" s="398"/>
      <c r="BQ90" s="221"/>
      <c r="BR90" s="218"/>
      <c r="BS90" s="252"/>
      <c r="BT90" s="220"/>
      <c r="BU90" s="218"/>
      <c r="BV90" s="226"/>
      <c r="BW90" s="226"/>
      <c r="BX90" s="252"/>
      <c r="BY90" s="226"/>
      <c r="BZ90" s="252"/>
      <c r="CA90" s="220"/>
      <c r="CB90" s="218"/>
      <c r="CC90" s="218"/>
      <c r="CD90" s="218"/>
      <c r="CE90" s="218"/>
      <c r="CF90" s="218"/>
      <c r="CG90" s="398"/>
      <c r="CH90" s="218"/>
      <c r="CI90" s="221"/>
      <c r="CJ90" s="218"/>
      <c r="CK90" s="252"/>
      <c r="CL90" s="226"/>
      <c r="CM90" s="252"/>
      <c r="CN90" s="226"/>
      <c r="CO90" s="252"/>
      <c r="CP90" s="220"/>
      <c r="CQ90" s="218"/>
      <c r="CR90" s="226"/>
      <c r="CS90" s="252"/>
      <c r="CT90" s="220"/>
      <c r="CU90" s="218"/>
      <c r="CV90" s="252"/>
      <c r="CW90" s="226"/>
      <c r="CX90" s="252"/>
      <c r="CY90" s="226"/>
      <c r="CZ90" s="220"/>
      <c r="DA90" s="218"/>
      <c r="DB90" s="252"/>
      <c r="DC90" s="226"/>
      <c r="DD90" s="252"/>
      <c r="DE90" s="226"/>
      <c r="DF90" s="252"/>
      <c r="DG90" s="223"/>
      <c r="DH90" s="252"/>
      <c r="DI90" s="226"/>
      <c r="DJ90" s="221"/>
      <c r="DK90" s="218"/>
      <c r="DL90" s="226"/>
      <c r="DM90" s="252"/>
      <c r="DN90" s="220"/>
      <c r="DO90" s="218"/>
      <c r="DP90" s="252"/>
      <c r="DQ90" s="226"/>
      <c r="DR90" s="226"/>
      <c r="DS90" s="220"/>
      <c r="DT90" s="218"/>
      <c r="DU90" s="226"/>
      <c r="DV90" s="218"/>
      <c r="DW90" s="252"/>
      <c r="DX90" s="220"/>
      <c r="DY90" s="218"/>
      <c r="DZ90" s="398"/>
      <c r="EA90" s="252"/>
      <c r="EB90" s="220"/>
      <c r="EC90" s="218"/>
      <c r="ED90" s="252"/>
      <c r="EE90" s="220"/>
    </row>
    <row r="91" spans="1:135" x14ac:dyDescent="0.3">
      <c r="A91" s="10">
        <v>1306</v>
      </c>
      <c r="B91" s="11" t="s">
        <v>226</v>
      </c>
      <c r="C91" s="32">
        <v>962</v>
      </c>
      <c r="D91" s="41">
        <v>392</v>
      </c>
      <c r="E91" s="63">
        <f t="shared" si="1"/>
        <v>0.40748440748440751</v>
      </c>
      <c r="F91" s="86">
        <v>121</v>
      </c>
      <c r="G91" s="86">
        <v>235</v>
      </c>
      <c r="H91" s="86">
        <v>66</v>
      </c>
      <c r="I91" s="86">
        <v>268</v>
      </c>
      <c r="J91" s="86">
        <v>217</v>
      </c>
      <c r="K91" s="87">
        <v>278</v>
      </c>
      <c r="L91" s="218"/>
      <c r="M91" s="252"/>
      <c r="N91" s="220"/>
      <c r="O91" s="218"/>
      <c r="P91" s="218"/>
      <c r="Q91" s="218"/>
      <c r="R91" s="218"/>
      <c r="S91" s="218"/>
      <c r="T91" s="218"/>
      <c r="U91" s="218"/>
      <c r="V91" s="218"/>
      <c r="W91" s="226"/>
      <c r="X91" s="219"/>
      <c r="Y91" s="219"/>
      <c r="Z91" s="222"/>
      <c r="AA91" s="218"/>
      <c r="AB91" s="218"/>
      <c r="AC91" s="218"/>
      <c r="AD91" s="218"/>
      <c r="AE91" s="218"/>
      <c r="AF91" s="226"/>
      <c r="AG91" s="398"/>
      <c r="AH91" s="221"/>
      <c r="AI91" s="222"/>
      <c r="AJ91" s="252"/>
      <c r="AK91" s="220"/>
      <c r="AL91" s="218"/>
      <c r="AM91" s="226"/>
      <c r="AN91" s="226"/>
      <c r="AO91" s="226"/>
      <c r="AP91" s="252"/>
      <c r="AQ91" s="219"/>
      <c r="AR91" s="222"/>
      <c r="AS91" s="218"/>
      <c r="AT91" s="218"/>
      <c r="AU91" s="218"/>
      <c r="AV91" s="218"/>
      <c r="AW91" s="218"/>
      <c r="AX91" s="218"/>
      <c r="AY91" s="220"/>
      <c r="AZ91" s="218"/>
      <c r="BA91" s="252"/>
      <c r="BB91" s="220"/>
      <c r="BC91" s="218"/>
      <c r="BD91" s="252"/>
      <c r="BE91" s="220"/>
      <c r="BF91" s="218"/>
      <c r="BG91" s="218"/>
      <c r="BH91" s="226"/>
      <c r="BI91" s="220"/>
      <c r="BJ91" s="218"/>
      <c r="BK91" s="252"/>
      <c r="BL91" s="220"/>
      <c r="BM91" s="218"/>
      <c r="BN91" s="218"/>
      <c r="BO91" s="226"/>
      <c r="BP91" s="398"/>
      <c r="BQ91" s="221"/>
      <c r="BR91" s="218"/>
      <c r="BS91" s="252"/>
      <c r="BT91" s="220"/>
      <c r="BU91" s="218"/>
      <c r="BV91" s="226"/>
      <c r="BW91" s="226"/>
      <c r="BX91" s="252"/>
      <c r="BY91" s="226"/>
      <c r="BZ91" s="252"/>
      <c r="CA91" s="220"/>
      <c r="CB91" s="218"/>
      <c r="CC91" s="218"/>
      <c r="CD91" s="218"/>
      <c r="CE91" s="218"/>
      <c r="CF91" s="218"/>
      <c r="CG91" s="398"/>
      <c r="CH91" s="218"/>
      <c r="CI91" s="221"/>
      <c r="CJ91" s="218"/>
      <c r="CK91" s="252"/>
      <c r="CL91" s="226"/>
      <c r="CM91" s="252"/>
      <c r="CN91" s="226"/>
      <c r="CO91" s="252"/>
      <c r="CP91" s="220"/>
      <c r="CQ91" s="218"/>
      <c r="CR91" s="226"/>
      <c r="CS91" s="252"/>
      <c r="CT91" s="220"/>
      <c r="CU91" s="218"/>
      <c r="CV91" s="252"/>
      <c r="CW91" s="226"/>
      <c r="CX91" s="252"/>
      <c r="CY91" s="226"/>
      <c r="CZ91" s="220"/>
      <c r="DA91" s="218"/>
      <c r="DB91" s="252"/>
      <c r="DC91" s="226"/>
      <c r="DD91" s="252"/>
      <c r="DE91" s="226"/>
      <c r="DF91" s="252"/>
      <c r="DG91" s="223"/>
      <c r="DH91" s="252"/>
      <c r="DI91" s="226"/>
      <c r="DJ91" s="221"/>
      <c r="DK91" s="218"/>
      <c r="DL91" s="226"/>
      <c r="DM91" s="252"/>
      <c r="DN91" s="220"/>
      <c r="DO91" s="218"/>
      <c r="DP91" s="252"/>
      <c r="DQ91" s="226"/>
      <c r="DR91" s="226"/>
      <c r="DS91" s="220"/>
      <c r="DT91" s="218"/>
      <c r="DU91" s="226"/>
      <c r="DV91" s="218"/>
      <c r="DW91" s="252"/>
      <c r="DX91" s="220"/>
      <c r="DY91" s="218"/>
      <c r="DZ91" s="398"/>
      <c r="EA91" s="252"/>
      <c r="EB91" s="220"/>
      <c r="EC91" s="218"/>
      <c r="ED91" s="252"/>
      <c r="EE91" s="220"/>
    </row>
    <row r="92" spans="1:135" x14ac:dyDescent="0.3">
      <c r="A92" s="10">
        <v>1307</v>
      </c>
      <c r="B92" s="11" t="s">
        <v>748</v>
      </c>
      <c r="C92" s="32">
        <v>1538</v>
      </c>
      <c r="D92" s="41">
        <v>189</v>
      </c>
      <c r="E92" s="63">
        <f t="shared" si="1"/>
        <v>0.12288686605981794</v>
      </c>
      <c r="F92" s="86">
        <v>80</v>
      </c>
      <c r="G92" s="86">
        <v>108</v>
      </c>
      <c r="H92" s="86">
        <v>43</v>
      </c>
      <c r="I92" s="86">
        <v>126</v>
      </c>
      <c r="J92" s="86">
        <v>83</v>
      </c>
      <c r="K92" s="87">
        <v>124</v>
      </c>
      <c r="L92" s="218"/>
      <c r="M92" s="252"/>
      <c r="N92" s="220"/>
      <c r="O92" s="218"/>
      <c r="P92" s="218"/>
      <c r="Q92" s="218"/>
      <c r="R92" s="218"/>
      <c r="S92" s="218"/>
      <c r="T92" s="218"/>
      <c r="U92" s="218"/>
      <c r="V92" s="218"/>
      <c r="W92" s="226"/>
      <c r="X92" s="219"/>
      <c r="Y92" s="219"/>
      <c r="Z92" s="222"/>
      <c r="AA92" s="218"/>
      <c r="AB92" s="218"/>
      <c r="AC92" s="218"/>
      <c r="AD92" s="218"/>
      <c r="AE92" s="218"/>
      <c r="AF92" s="226"/>
      <c r="AG92" s="398"/>
      <c r="AH92" s="221"/>
      <c r="AI92" s="222"/>
      <c r="AJ92" s="252"/>
      <c r="AK92" s="220"/>
      <c r="AL92" s="218"/>
      <c r="AM92" s="226"/>
      <c r="AN92" s="226"/>
      <c r="AO92" s="226"/>
      <c r="AP92" s="252"/>
      <c r="AQ92" s="219"/>
      <c r="AR92" s="222"/>
      <c r="AS92" s="218"/>
      <c r="AT92" s="218"/>
      <c r="AU92" s="218"/>
      <c r="AV92" s="218"/>
      <c r="AW92" s="218"/>
      <c r="AX92" s="218"/>
      <c r="AY92" s="220"/>
      <c r="AZ92" s="218"/>
      <c r="BA92" s="252"/>
      <c r="BB92" s="220"/>
      <c r="BC92" s="218"/>
      <c r="BD92" s="252"/>
      <c r="BE92" s="220"/>
      <c r="BF92" s="218"/>
      <c r="BG92" s="218"/>
      <c r="BH92" s="226"/>
      <c r="BI92" s="220"/>
      <c r="BJ92" s="218"/>
      <c r="BK92" s="252"/>
      <c r="BL92" s="220"/>
      <c r="BM92" s="218"/>
      <c r="BN92" s="218"/>
      <c r="BO92" s="226"/>
      <c r="BP92" s="398"/>
      <c r="BQ92" s="221"/>
      <c r="BR92" s="218"/>
      <c r="BS92" s="252"/>
      <c r="BT92" s="220"/>
      <c r="BU92" s="218"/>
      <c r="BV92" s="226"/>
      <c r="BW92" s="226"/>
      <c r="BX92" s="252"/>
      <c r="BY92" s="226"/>
      <c r="BZ92" s="252"/>
      <c r="CA92" s="220"/>
      <c r="CB92" s="218"/>
      <c r="CC92" s="218"/>
      <c r="CD92" s="218"/>
      <c r="CE92" s="218"/>
      <c r="CF92" s="218"/>
      <c r="CG92" s="398"/>
      <c r="CH92" s="218"/>
      <c r="CI92" s="221"/>
      <c r="CJ92" s="218"/>
      <c r="CK92" s="252"/>
      <c r="CL92" s="226"/>
      <c r="CM92" s="252"/>
      <c r="CN92" s="226"/>
      <c r="CO92" s="252"/>
      <c r="CP92" s="220"/>
      <c r="CQ92" s="218"/>
      <c r="CR92" s="226"/>
      <c r="CS92" s="252"/>
      <c r="CT92" s="220"/>
      <c r="CU92" s="218"/>
      <c r="CV92" s="252"/>
      <c r="CW92" s="226"/>
      <c r="CX92" s="252"/>
      <c r="CY92" s="226"/>
      <c r="CZ92" s="220"/>
      <c r="DA92" s="218"/>
      <c r="DB92" s="252"/>
      <c r="DC92" s="226"/>
      <c r="DD92" s="252"/>
      <c r="DE92" s="226"/>
      <c r="DF92" s="252"/>
      <c r="DG92" s="223"/>
      <c r="DH92" s="252"/>
      <c r="DI92" s="226"/>
      <c r="DJ92" s="221"/>
      <c r="DK92" s="218"/>
      <c r="DL92" s="226"/>
      <c r="DM92" s="252"/>
      <c r="DN92" s="220"/>
      <c r="DO92" s="218"/>
      <c r="DP92" s="252"/>
      <c r="DQ92" s="226"/>
      <c r="DR92" s="226"/>
      <c r="DS92" s="220"/>
      <c r="DT92" s="218"/>
      <c r="DU92" s="226"/>
      <c r="DV92" s="218"/>
      <c r="DW92" s="252"/>
      <c r="DX92" s="220"/>
      <c r="DY92" s="218"/>
      <c r="DZ92" s="398"/>
      <c r="EA92" s="252"/>
      <c r="EB92" s="220"/>
      <c r="EC92" s="218"/>
      <c r="ED92" s="252"/>
      <c r="EE92" s="220"/>
    </row>
    <row r="93" spans="1:135" x14ac:dyDescent="0.3">
      <c r="A93" s="10">
        <v>1308</v>
      </c>
      <c r="B93" s="11" t="s">
        <v>749</v>
      </c>
      <c r="C93" s="32">
        <v>907</v>
      </c>
      <c r="D93" s="41">
        <v>29</v>
      </c>
      <c r="E93" s="63">
        <f t="shared" si="1"/>
        <v>3.1973539140022052E-2</v>
      </c>
      <c r="F93" s="86">
        <v>11</v>
      </c>
      <c r="G93" s="86">
        <v>9</v>
      </c>
      <c r="H93" s="86">
        <v>5</v>
      </c>
      <c r="I93" s="86">
        <v>11</v>
      </c>
      <c r="J93" s="86">
        <v>11</v>
      </c>
      <c r="K93" s="87">
        <v>14</v>
      </c>
      <c r="L93" s="218"/>
      <c r="M93" s="252"/>
      <c r="N93" s="220"/>
      <c r="O93" s="218"/>
      <c r="P93" s="218"/>
      <c r="Q93" s="218"/>
      <c r="R93" s="218"/>
      <c r="S93" s="218"/>
      <c r="T93" s="218"/>
      <c r="U93" s="218"/>
      <c r="V93" s="218"/>
      <c r="W93" s="226"/>
      <c r="X93" s="219"/>
      <c r="Y93" s="219"/>
      <c r="Z93" s="222"/>
      <c r="AA93" s="218"/>
      <c r="AB93" s="218"/>
      <c r="AC93" s="218"/>
      <c r="AD93" s="218"/>
      <c r="AE93" s="218"/>
      <c r="AF93" s="226"/>
      <c r="AG93" s="398"/>
      <c r="AH93" s="221"/>
      <c r="AI93" s="222"/>
      <c r="AJ93" s="252"/>
      <c r="AK93" s="220"/>
      <c r="AL93" s="218"/>
      <c r="AM93" s="226"/>
      <c r="AN93" s="226"/>
      <c r="AO93" s="226"/>
      <c r="AP93" s="252"/>
      <c r="AQ93" s="219"/>
      <c r="AR93" s="222"/>
      <c r="AS93" s="218"/>
      <c r="AT93" s="218"/>
      <c r="AU93" s="218"/>
      <c r="AV93" s="218"/>
      <c r="AW93" s="218"/>
      <c r="AX93" s="218"/>
      <c r="AY93" s="220"/>
      <c r="AZ93" s="218"/>
      <c r="BA93" s="252"/>
      <c r="BB93" s="220"/>
      <c r="BC93" s="218"/>
      <c r="BD93" s="252"/>
      <c r="BE93" s="220"/>
      <c r="BF93" s="218"/>
      <c r="BG93" s="218"/>
      <c r="BH93" s="226"/>
      <c r="BI93" s="220"/>
      <c r="BJ93" s="218"/>
      <c r="BK93" s="252"/>
      <c r="BL93" s="220"/>
      <c r="BM93" s="218"/>
      <c r="BN93" s="218"/>
      <c r="BO93" s="226"/>
      <c r="BP93" s="398"/>
      <c r="BQ93" s="221"/>
      <c r="BR93" s="218"/>
      <c r="BS93" s="252"/>
      <c r="BT93" s="220"/>
      <c r="BU93" s="218"/>
      <c r="BV93" s="226"/>
      <c r="BW93" s="226"/>
      <c r="BX93" s="252"/>
      <c r="BY93" s="226"/>
      <c r="BZ93" s="252"/>
      <c r="CA93" s="220"/>
      <c r="CB93" s="218"/>
      <c r="CC93" s="218"/>
      <c r="CD93" s="218"/>
      <c r="CE93" s="218"/>
      <c r="CF93" s="218"/>
      <c r="CG93" s="398"/>
      <c r="CH93" s="218"/>
      <c r="CI93" s="221"/>
      <c r="CJ93" s="218"/>
      <c r="CK93" s="252"/>
      <c r="CL93" s="226"/>
      <c r="CM93" s="252"/>
      <c r="CN93" s="226"/>
      <c r="CO93" s="252"/>
      <c r="CP93" s="220"/>
      <c r="CQ93" s="218"/>
      <c r="CR93" s="226"/>
      <c r="CS93" s="252"/>
      <c r="CT93" s="220"/>
      <c r="CU93" s="218"/>
      <c r="CV93" s="252"/>
      <c r="CW93" s="226"/>
      <c r="CX93" s="252"/>
      <c r="CY93" s="226"/>
      <c r="CZ93" s="220"/>
      <c r="DA93" s="218"/>
      <c r="DB93" s="252"/>
      <c r="DC93" s="226"/>
      <c r="DD93" s="252"/>
      <c r="DE93" s="226"/>
      <c r="DF93" s="252"/>
      <c r="DG93" s="223"/>
      <c r="DH93" s="252"/>
      <c r="DI93" s="226"/>
      <c r="DJ93" s="221"/>
      <c r="DK93" s="218"/>
      <c r="DL93" s="226"/>
      <c r="DM93" s="252"/>
      <c r="DN93" s="220"/>
      <c r="DO93" s="218"/>
      <c r="DP93" s="252"/>
      <c r="DQ93" s="226"/>
      <c r="DR93" s="226"/>
      <c r="DS93" s="220"/>
      <c r="DT93" s="218"/>
      <c r="DU93" s="226"/>
      <c r="DV93" s="218"/>
      <c r="DW93" s="252"/>
      <c r="DX93" s="220"/>
      <c r="DY93" s="218"/>
      <c r="DZ93" s="398"/>
      <c r="EA93" s="252"/>
      <c r="EB93" s="220"/>
      <c r="EC93" s="218"/>
      <c r="ED93" s="252"/>
      <c r="EE93" s="220"/>
    </row>
    <row r="94" spans="1:135" x14ac:dyDescent="0.3">
      <c r="A94" s="10">
        <v>1401</v>
      </c>
      <c r="B94" s="11" t="s">
        <v>227</v>
      </c>
      <c r="C94" s="32">
        <v>1269</v>
      </c>
      <c r="D94" s="41">
        <v>461</v>
      </c>
      <c r="E94" s="63">
        <f t="shared" si="1"/>
        <v>0.36327817178881011</v>
      </c>
      <c r="F94" s="86">
        <v>121</v>
      </c>
      <c r="G94" s="86">
        <v>268</v>
      </c>
      <c r="H94" s="86">
        <v>62</v>
      </c>
      <c r="I94" s="86">
        <v>265</v>
      </c>
      <c r="J94" s="86">
        <v>282</v>
      </c>
      <c r="K94" s="87">
        <v>320</v>
      </c>
      <c r="L94" s="218"/>
      <c r="M94" s="252"/>
      <c r="N94" s="220"/>
      <c r="O94" s="218"/>
      <c r="P94" s="218"/>
      <c r="Q94" s="218"/>
      <c r="R94" s="218"/>
      <c r="S94" s="218"/>
      <c r="T94" s="218"/>
      <c r="U94" s="218"/>
      <c r="V94" s="218"/>
      <c r="W94" s="226"/>
      <c r="X94" s="219"/>
      <c r="Y94" s="219"/>
      <c r="Z94" s="222"/>
      <c r="AA94" s="218"/>
      <c r="AB94" s="218"/>
      <c r="AC94" s="218"/>
      <c r="AD94" s="218"/>
      <c r="AE94" s="218"/>
      <c r="AF94" s="226"/>
      <c r="AG94" s="398"/>
      <c r="AH94" s="221"/>
      <c r="AI94" s="222"/>
      <c r="AJ94" s="252"/>
      <c r="AK94" s="220"/>
      <c r="AL94" s="218"/>
      <c r="AM94" s="226"/>
      <c r="AN94" s="226"/>
      <c r="AO94" s="226"/>
      <c r="AP94" s="252"/>
      <c r="AQ94" s="219"/>
      <c r="AR94" s="222"/>
      <c r="AS94" s="218"/>
      <c r="AT94" s="218"/>
      <c r="AU94" s="218"/>
      <c r="AV94" s="218"/>
      <c r="AW94" s="218"/>
      <c r="AX94" s="218"/>
      <c r="AY94" s="220"/>
      <c r="AZ94" s="218"/>
      <c r="BA94" s="252"/>
      <c r="BB94" s="220"/>
      <c r="BC94" s="218"/>
      <c r="BD94" s="252"/>
      <c r="BE94" s="220"/>
      <c r="BF94" s="218"/>
      <c r="BG94" s="218"/>
      <c r="BH94" s="226"/>
      <c r="BI94" s="220"/>
      <c r="BJ94" s="218"/>
      <c r="BK94" s="252"/>
      <c r="BL94" s="220"/>
      <c r="BM94" s="218"/>
      <c r="BN94" s="218"/>
      <c r="BO94" s="226"/>
      <c r="BP94" s="398"/>
      <c r="BQ94" s="221"/>
      <c r="BR94" s="218"/>
      <c r="BS94" s="252"/>
      <c r="BT94" s="220"/>
      <c r="BU94" s="218"/>
      <c r="BV94" s="226"/>
      <c r="BW94" s="226"/>
      <c r="BX94" s="252"/>
      <c r="BY94" s="226"/>
      <c r="BZ94" s="252"/>
      <c r="CA94" s="220"/>
      <c r="CB94" s="218"/>
      <c r="CC94" s="218"/>
      <c r="CD94" s="218"/>
      <c r="CE94" s="218"/>
      <c r="CF94" s="218"/>
      <c r="CG94" s="398"/>
      <c r="CH94" s="218"/>
      <c r="CI94" s="221"/>
      <c r="CJ94" s="218"/>
      <c r="CK94" s="252"/>
      <c r="CL94" s="226"/>
      <c r="CM94" s="252"/>
      <c r="CN94" s="226"/>
      <c r="CO94" s="252"/>
      <c r="CP94" s="220"/>
      <c r="CQ94" s="218"/>
      <c r="CR94" s="226"/>
      <c r="CS94" s="252"/>
      <c r="CT94" s="220"/>
      <c r="CU94" s="218"/>
      <c r="CV94" s="252"/>
      <c r="CW94" s="226"/>
      <c r="CX94" s="252"/>
      <c r="CY94" s="226"/>
      <c r="CZ94" s="220"/>
      <c r="DA94" s="218"/>
      <c r="DB94" s="252"/>
      <c r="DC94" s="226"/>
      <c r="DD94" s="252"/>
      <c r="DE94" s="226"/>
      <c r="DF94" s="252"/>
      <c r="DG94" s="223"/>
      <c r="DH94" s="252"/>
      <c r="DI94" s="226"/>
      <c r="DJ94" s="221"/>
      <c r="DK94" s="218"/>
      <c r="DL94" s="226"/>
      <c r="DM94" s="252"/>
      <c r="DN94" s="220"/>
      <c r="DO94" s="218"/>
      <c r="DP94" s="252"/>
      <c r="DQ94" s="226"/>
      <c r="DR94" s="226"/>
      <c r="DS94" s="220"/>
      <c r="DT94" s="218"/>
      <c r="DU94" s="226"/>
      <c r="DV94" s="218"/>
      <c r="DW94" s="252"/>
      <c r="DX94" s="220"/>
      <c r="DY94" s="218"/>
      <c r="DZ94" s="398"/>
      <c r="EA94" s="252"/>
      <c r="EB94" s="220"/>
      <c r="EC94" s="218"/>
      <c r="ED94" s="252"/>
      <c r="EE94" s="220"/>
    </row>
    <row r="95" spans="1:135" x14ac:dyDescent="0.3">
      <c r="A95" s="10">
        <v>1402</v>
      </c>
      <c r="B95" s="11" t="s">
        <v>228</v>
      </c>
      <c r="C95" s="32">
        <v>1227</v>
      </c>
      <c r="D95" s="41">
        <v>362</v>
      </c>
      <c r="E95" s="63">
        <f t="shared" si="1"/>
        <v>0.29502852485737574</v>
      </c>
      <c r="F95" s="86">
        <v>129</v>
      </c>
      <c r="G95" s="86">
        <v>208</v>
      </c>
      <c r="H95" s="86">
        <v>58</v>
      </c>
      <c r="I95" s="86">
        <v>212</v>
      </c>
      <c r="J95" s="86">
        <v>176</v>
      </c>
      <c r="K95" s="87">
        <v>242</v>
      </c>
      <c r="L95" s="218"/>
      <c r="M95" s="252"/>
      <c r="N95" s="220"/>
      <c r="O95" s="218"/>
      <c r="P95" s="218"/>
      <c r="Q95" s="218"/>
      <c r="R95" s="218"/>
      <c r="S95" s="218"/>
      <c r="T95" s="218"/>
      <c r="U95" s="218"/>
      <c r="V95" s="218"/>
      <c r="W95" s="226"/>
      <c r="X95" s="219"/>
      <c r="Y95" s="219"/>
      <c r="Z95" s="222"/>
      <c r="AA95" s="218"/>
      <c r="AB95" s="218"/>
      <c r="AC95" s="218"/>
      <c r="AD95" s="218"/>
      <c r="AE95" s="218"/>
      <c r="AF95" s="226"/>
      <c r="AG95" s="398"/>
      <c r="AH95" s="221"/>
      <c r="AI95" s="222"/>
      <c r="AJ95" s="252"/>
      <c r="AK95" s="220"/>
      <c r="AL95" s="218"/>
      <c r="AM95" s="226"/>
      <c r="AN95" s="226"/>
      <c r="AO95" s="226"/>
      <c r="AP95" s="252"/>
      <c r="AQ95" s="219"/>
      <c r="AR95" s="222"/>
      <c r="AS95" s="218"/>
      <c r="AT95" s="218"/>
      <c r="AU95" s="218"/>
      <c r="AV95" s="218"/>
      <c r="AW95" s="218"/>
      <c r="AX95" s="218"/>
      <c r="AY95" s="220"/>
      <c r="AZ95" s="218"/>
      <c r="BA95" s="252"/>
      <c r="BB95" s="220"/>
      <c r="BC95" s="218"/>
      <c r="BD95" s="252"/>
      <c r="BE95" s="220"/>
      <c r="BF95" s="218"/>
      <c r="BG95" s="218"/>
      <c r="BH95" s="226"/>
      <c r="BI95" s="220"/>
      <c r="BJ95" s="218"/>
      <c r="BK95" s="252"/>
      <c r="BL95" s="220"/>
      <c r="BM95" s="218"/>
      <c r="BN95" s="218"/>
      <c r="BO95" s="226"/>
      <c r="BP95" s="398"/>
      <c r="BQ95" s="221"/>
      <c r="BR95" s="218"/>
      <c r="BS95" s="252"/>
      <c r="BT95" s="220"/>
      <c r="BU95" s="218"/>
      <c r="BV95" s="226"/>
      <c r="BW95" s="226"/>
      <c r="BX95" s="252"/>
      <c r="BY95" s="226"/>
      <c r="BZ95" s="252"/>
      <c r="CA95" s="220"/>
      <c r="CB95" s="218"/>
      <c r="CC95" s="218"/>
      <c r="CD95" s="218"/>
      <c r="CE95" s="218"/>
      <c r="CF95" s="218"/>
      <c r="CG95" s="398"/>
      <c r="CH95" s="218"/>
      <c r="CI95" s="221"/>
      <c r="CJ95" s="218"/>
      <c r="CK95" s="252"/>
      <c r="CL95" s="226"/>
      <c r="CM95" s="252"/>
      <c r="CN95" s="226"/>
      <c r="CO95" s="252"/>
      <c r="CP95" s="220"/>
      <c r="CQ95" s="218"/>
      <c r="CR95" s="226"/>
      <c r="CS95" s="252"/>
      <c r="CT95" s="220"/>
      <c r="CU95" s="218"/>
      <c r="CV95" s="252"/>
      <c r="CW95" s="226"/>
      <c r="CX95" s="252"/>
      <c r="CY95" s="226"/>
      <c r="CZ95" s="220"/>
      <c r="DA95" s="218"/>
      <c r="DB95" s="252"/>
      <c r="DC95" s="226"/>
      <c r="DD95" s="252"/>
      <c r="DE95" s="226"/>
      <c r="DF95" s="252"/>
      <c r="DG95" s="223"/>
      <c r="DH95" s="252"/>
      <c r="DI95" s="226"/>
      <c r="DJ95" s="221"/>
      <c r="DK95" s="218"/>
      <c r="DL95" s="226"/>
      <c r="DM95" s="252"/>
      <c r="DN95" s="220"/>
      <c r="DO95" s="218"/>
      <c r="DP95" s="252"/>
      <c r="DQ95" s="226"/>
      <c r="DR95" s="226"/>
      <c r="DS95" s="220"/>
      <c r="DT95" s="218"/>
      <c r="DU95" s="226"/>
      <c r="DV95" s="218"/>
      <c r="DW95" s="252"/>
      <c r="DX95" s="220"/>
      <c r="DY95" s="218"/>
      <c r="DZ95" s="398"/>
      <c r="EA95" s="252"/>
      <c r="EB95" s="220"/>
      <c r="EC95" s="218"/>
      <c r="ED95" s="252"/>
      <c r="EE95" s="220"/>
    </row>
    <row r="96" spans="1:135" x14ac:dyDescent="0.3">
      <c r="A96" s="10">
        <v>1403</v>
      </c>
      <c r="B96" s="11" t="s">
        <v>229</v>
      </c>
      <c r="C96" s="32">
        <v>490</v>
      </c>
      <c r="D96" s="41">
        <v>220</v>
      </c>
      <c r="E96" s="63">
        <f t="shared" si="1"/>
        <v>0.44897959183673469</v>
      </c>
      <c r="F96" s="86">
        <v>57</v>
      </c>
      <c r="G96" s="86">
        <v>110</v>
      </c>
      <c r="H96" s="86">
        <v>49</v>
      </c>
      <c r="I96" s="86">
        <v>108</v>
      </c>
      <c r="J96" s="86">
        <v>133</v>
      </c>
      <c r="K96" s="87">
        <v>135</v>
      </c>
      <c r="L96" s="218"/>
      <c r="M96" s="252"/>
      <c r="N96" s="220"/>
      <c r="O96" s="218"/>
      <c r="P96" s="218"/>
      <c r="Q96" s="218"/>
      <c r="R96" s="218"/>
      <c r="S96" s="218"/>
      <c r="T96" s="218"/>
      <c r="U96" s="218"/>
      <c r="V96" s="218"/>
      <c r="W96" s="226"/>
      <c r="X96" s="219"/>
      <c r="Y96" s="219"/>
      <c r="Z96" s="222"/>
      <c r="AA96" s="218"/>
      <c r="AB96" s="218"/>
      <c r="AC96" s="218"/>
      <c r="AD96" s="218"/>
      <c r="AE96" s="218"/>
      <c r="AF96" s="226"/>
      <c r="AG96" s="398"/>
      <c r="AH96" s="221"/>
      <c r="AI96" s="222"/>
      <c r="AJ96" s="252"/>
      <c r="AK96" s="220"/>
      <c r="AL96" s="218"/>
      <c r="AM96" s="226"/>
      <c r="AN96" s="226"/>
      <c r="AO96" s="226"/>
      <c r="AP96" s="252"/>
      <c r="AQ96" s="219"/>
      <c r="AR96" s="222"/>
      <c r="AS96" s="218"/>
      <c r="AT96" s="218"/>
      <c r="AU96" s="218"/>
      <c r="AV96" s="218"/>
      <c r="AW96" s="218"/>
      <c r="AX96" s="218"/>
      <c r="AY96" s="220"/>
      <c r="AZ96" s="218"/>
      <c r="BA96" s="252"/>
      <c r="BB96" s="220"/>
      <c r="BC96" s="218"/>
      <c r="BD96" s="252"/>
      <c r="BE96" s="220"/>
      <c r="BF96" s="218"/>
      <c r="BG96" s="218"/>
      <c r="BH96" s="226"/>
      <c r="BI96" s="220"/>
      <c r="BJ96" s="218"/>
      <c r="BK96" s="252"/>
      <c r="BL96" s="220"/>
      <c r="BM96" s="218"/>
      <c r="BN96" s="218"/>
      <c r="BO96" s="226"/>
      <c r="BP96" s="398"/>
      <c r="BQ96" s="221"/>
      <c r="BR96" s="218"/>
      <c r="BS96" s="252"/>
      <c r="BT96" s="220"/>
      <c r="BU96" s="218"/>
      <c r="BV96" s="226"/>
      <c r="BW96" s="226"/>
      <c r="BX96" s="252"/>
      <c r="BY96" s="226"/>
      <c r="BZ96" s="252"/>
      <c r="CA96" s="220"/>
      <c r="CB96" s="218"/>
      <c r="CC96" s="218"/>
      <c r="CD96" s="218"/>
      <c r="CE96" s="218"/>
      <c r="CF96" s="218"/>
      <c r="CG96" s="398"/>
      <c r="CH96" s="218"/>
      <c r="CI96" s="221"/>
      <c r="CJ96" s="218"/>
      <c r="CK96" s="252"/>
      <c r="CL96" s="226"/>
      <c r="CM96" s="252"/>
      <c r="CN96" s="226"/>
      <c r="CO96" s="252"/>
      <c r="CP96" s="220"/>
      <c r="CQ96" s="218"/>
      <c r="CR96" s="226"/>
      <c r="CS96" s="252"/>
      <c r="CT96" s="220"/>
      <c r="CU96" s="218"/>
      <c r="CV96" s="252"/>
      <c r="CW96" s="226"/>
      <c r="CX96" s="252"/>
      <c r="CY96" s="226"/>
      <c r="CZ96" s="220"/>
      <c r="DA96" s="218"/>
      <c r="DB96" s="252"/>
      <c r="DC96" s="226"/>
      <c r="DD96" s="252"/>
      <c r="DE96" s="226"/>
      <c r="DF96" s="252"/>
      <c r="DG96" s="223"/>
      <c r="DH96" s="252"/>
      <c r="DI96" s="226"/>
      <c r="DJ96" s="221"/>
      <c r="DK96" s="218"/>
      <c r="DL96" s="226"/>
      <c r="DM96" s="252"/>
      <c r="DN96" s="220"/>
      <c r="DO96" s="218"/>
      <c r="DP96" s="252"/>
      <c r="DQ96" s="226"/>
      <c r="DR96" s="226"/>
      <c r="DS96" s="220"/>
      <c r="DT96" s="218"/>
      <c r="DU96" s="226"/>
      <c r="DV96" s="218"/>
      <c r="DW96" s="252"/>
      <c r="DX96" s="220"/>
      <c r="DY96" s="218"/>
      <c r="DZ96" s="398"/>
      <c r="EA96" s="252"/>
      <c r="EB96" s="220"/>
      <c r="EC96" s="218"/>
      <c r="ED96" s="252"/>
      <c r="EE96" s="220"/>
    </row>
    <row r="97" spans="1:135" x14ac:dyDescent="0.3">
      <c r="A97" s="10">
        <v>1404</v>
      </c>
      <c r="B97" s="11" t="s">
        <v>230</v>
      </c>
      <c r="C97" s="32">
        <v>1450</v>
      </c>
      <c r="D97" s="41">
        <v>589</v>
      </c>
      <c r="E97" s="63">
        <f t="shared" si="1"/>
        <v>0.40620689655172415</v>
      </c>
      <c r="F97" s="86">
        <v>169</v>
      </c>
      <c r="G97" s="86">
        <v>335</v>
      </c>
      <c r="H97" s="86">
        <v>105</v>
      </c>
      <c r="I97" s="86">
        <v>352</v>
      </c>
      <c r="J97" s="86">
        <v>335</v>
      </c>
      <c r="K97" s="87">
        <v>402</v>
      </c>
      <c r="L97" s="218"/>
      <c r="M97" s="252"/>
      <c r="N97" s="220"/>
      <c r="O97" s="218"/>
      <c r="P97" s="218"/>
      <c r="Q97" s="218"/>
      <c r="R97" s="218"/>
      <c r="S97" s="218"/>
      <c r="T97" s="218"/>
      <c r="U97" s="218"/>
      <c r="V97" s="218"/>
      <c r="W97" s="226"/>
      <c r="X97" s="219"/>
      <c r="Y97" s="219"/>
      <c r="Z97" s="222"/>
      <c r="AA97" s="218"/>
      <c r="AB97" s="218"/>
      <c r="AC97" s="218"/>
      <c r="AD97" s="218"/>
      <c r="AE97" s="218"/>
      <c r="AF97" s="226"/>
      <c r="AG97" s="398"/>
      <c r="AH97" s="221"/>
      <c r="AI97" s="222"/>
      <c r="AJ97" s="252"/>
      <c r="AK97" s="220"/>
      <c r="AL97" s="218"/>
      <c r="AM97" s="226"/>
      <c r="AN97" s="226"/>
      <c r="AO97" s="226"/>
      <c r="AP97" s="252"/>
      <c r="AQ97" s="219"/>
      <c r="AR97" s="222"/>
      <c r="AS97" s="218"/>
      <c r="AT97" s="218"/>
      <c r="AU97" s="218"/>
      <c r="AV97" s="218"/>
      <c r="AW97" s="218"/>
      <c r="AX97" s="218"/>
      <c r="AY97" s="220"/>
      <c r="AZ97" s="218"/>
      <c r="BA97" s="252"/>
      <c r="BB97" s="220"/>
      <c r="BC97" s="218"/>
      <c r="BD97" s="252"/>
      <c r="BE97" s="220"/>
      <c r="BF97" s="218"/>
      <c r="BG97" s="218"/>
      <c r="BH97" s="226"/>
      <c r="BI97" s="220"/>
      <c r="BJ97" s="218"/>
      <c r="BK97" s="252"/>
      <c r="BL97" s="220"/>
      <c r="BM97" s="218"/>
      <c r="BN97" s="218"/>
      <c r="BO97" s="226"/>
      <c r="BP97" s="398"/>
      <c r="BQ97" s="221"/>
      <c r="BR97" s="218"/>
      <c r="BS97" s="252"/>
      <c r="BT97" s="220"/>
      <c r="BU97" s="218"/>
      <c r="BV97" s="226"/>
      <c r="BW97" s="226"/>
      <c r="BX97" s="252"/>
      <c r="BY97" s="226"/>
      <c r="BZ97" s="252"/>
      <c r="CA97" s="220"/>
      <c r="CB97" s="218"/>
      <c r="CC97" s="218"/>
      <c r="CD97" s="218"/>
      <c r="CE97" s="218"/>
      <c r="CF97" s="218"/>
      <c r="CG97" s="398"/>
      <c r="CH97" s="218"/>
      <c r="CI97" s="221"/>
      <c r="CJ97" s="218"/>
      <c r="CK97" s="252"/>
      <c r="CL97" s="226"/>
      <c r="CM97" s="252"/>
      <c r="CN97" s="226"/>
      <c r="CO97" s="252"/>
      <c r="CP97" s="220"/>
      <c r="CQ97" s="218"/>
      <c r="CR97" s="226"/>
      <c r="CS97" s="252"/>
      <c r="CT97" s="220"/>
      <c r="CU97" s="218"/>
      <c r="CV97" s="252"/>
      <c r="CW97" s="226"/>
      <c r="CX97" s="252"/>
      <c r="CY97" s="226"/>
      <c r="CZ97" s="220"/>
      <c r="DA97" s="218"/>
      <c r="DB97" s="252"/>
      <c r="DC97" s="226"/>
      <c r="DD97" s="252"/>
      <c r="DE97" s="226"/>
      <c r="DF97" s="252"/>
      <c r="DG97" s="223"/>
      <c r="DH97" s="252"/>
      <c r="DI97" s="226"/>
      <c r="DJ97" s="221"/>
      <c r="DK97" s="218"/>
      <c r="DL97" s="226"/>
      <c r="DM97" s="252"/>
      <c r="DN97" s="220"/>
      <c r="DO97" s="218"/>
      <c r="DP97" s="252"/>
      <c r="DQ97" s="226"/>
      <c r="DR97" s="226"/>
      <c r="DS97" s="220"/>
      <c r="DT97" s="218"/>
      <c r="DU97" s="226"/>
      <c r="DV97" s="218"/>
      <c r="DW97" s="252"/>
      <c r="DX97" s="220"/>
      <c r="DY97" s="218"/>
      <c r="DZ97" s="398"/>
      <c r="EA97" s="252"/>
      <c r="EB97" s="220"/>
      <c r="EC97" s="218"/>
      <c r="ED97" s="252"/>
      <c r="EE97" s="220"/>
    </row>
    <row r="98" spans="1:135" x14ac:dyDescent="0.3">
      <c r="A98" s="10">
        <v>1405</v>
      </c>
      <c r="B98" s="11" t="s">
        <v>231</v>
      </c>
      <c r="C98" s="32">
        <v>1267</v>
      </c>
      <c r="D98" s="41">
        <v>437</v>
      </c>
      <c r="E98" s="63">
        <f t="shared" si="1"/>
        <v>0.34490923441199683</v>
      </c>
      <c r="F98" s="86">
        <v>112</v>
      </c>
      <c r="G98" s="86">
        <v>268</v>
      </c>
      <c r="H98" s="86">
        <v>91</v>
      </c>
      <c r="I98" s="86">
        <v>284</v>
      </c>
      <c r="J98" s="86">
        <v>271</v>
      </c>
      <c r="K98" s="87">
        <v>315</v>
      </c>
      <c r="L98" s="218"/>
      <c r="M98" s="252"/>
      <c r="N98" s="220"/>
      <c r="O98" s="218"/>
      <c r="P98" s="218"/>
      <c r="Q98" s="218"/>
      <c r="R98" s="218"/>
      <c r="S98" s="218"/>
      <c r="T98" s="218"/>
      <c r="U98" s="218"/>
      <c r="V98" s="218"/>
      <c r="W98" s="226"/>
      <c r="X98" s="219"/>
      <c r="Y98" s="219"/>
      <c r="Z98" s="222"/>
      <c r="AA98" s="218"/>
      <c r="AB98" s="218"/>
      <c r="AC98" s="218"/>
      <c r="AD98" s="218"/>
      <c r="AE98" s="218"/>
      <c r="AF98" s="226"/>
      <c r="AG98" s="398"/>
      <c r="AH98" s="221"/>
      <c r="AI98" s="222"/>
      <c r="AJ98" s="252"/>
      <c r="AK98" s="220"/>
      <c r="AL98" s="218"/>
      <c r="AM98" s="226"/>
      <c r="AN98" s="226"/>
      <c r="AO98" s="226"/>
      <c r="AP98" s="252"/>
      <c r="AQ98" s="219"/>
      <c r="AR98" s="222"/>
      <c r="AS98" s="218"/>
      <c r="AT98" s="218"/>
      <c r="AU98" s="218"/>
      <c r="AV98" s="218"/>
      <c r="AW98" s="218"/>
      <c r="AX98" s="218"/>
      <c r="AY98" s="220"/>
      <c r="AZ98" s="218"/>
      <c r="BA98" s="252"/>
      <c r="BB98" s="220"/>
      <c r="BC98" s="218"/>
      <c r="BD98" s="252"/>
      <c r="BE98" s="220"/>
      <c r="BF98" s="218"/>
      <c r="BG98" s="218"/>
      <c r="BH98" s="226"/>
      <c r="BI98" s="220"/>
      <c r="BJ98" s="218"/>
      <c r="BK98" s="252"/>
      <c r="BL98" s="220"/>
      <c r="BM98" s="218"/>
      <c r="BN98" s="218"/>
      <c r="BO98" s="226"/>
      <c r="BP98" s="398"/>
      <c r="BQ98" s="221"/>
      <c r="BR98" s="218"/>
      <c r="BS98" s="252"/>
      <c r="BT98" s="220"/>
      <c r="BU98" s="218"/>
      <c r="BV98" s="226"/>
      <c r="BW98" s="226"/>
      <c r="BX98" s="252"/>
      <c r="BY98" s="226"/>
      <c r="BZ98" s="252"/>
      <c r="CA98" s="220"/>
      <c r="CB98" s="218"/>
      <c r="CC98" s="218"/>
      <c r="CD98" s="218"/>
      <c r="CE98" s="218"/>
      <c r="CF98" s="218"/>
      <c r="CG98" s="398"/>
      <c r="CH98" s="218"/>
      <c r="CI98" s="221"/>
      <c r="CJ98" s="218"/>
      <c r="CK98" s="252"/>
      <c r="CL98" s="226"/>
      <c r="CM98" s="252"/>
      <c r="CN98" s="226"/>
      <c r="CO98" s="252"/>
      <c r="CP98" s="220"/>
      <c r="CQ98" s="218"/>
      <c r="CR98" s="226"/>
      <c r="CS98" s="252"/>
      <c r="CT98" s="220"/>
      <c r="CU98" s="218"/>
      <c r="CV98" s="252"/>
      <c r="CW98" s="226"/>
      <c r="CX98" s="252"/>
      <c r="CY98" s="226"/>
      <c r="CZ98" s="220"/>
      <c r="DA98" s="218"/>
      <c r="DB98" s="252"/>
      <c r="DC98" s="226"/>
      <c r="DD98" s="252"/>
      <c r="DE98" s="226"/>
      <c r="DF98" s="252"/>
      <c r="DG98" s="223"/>
      <c r="DH98" s="252"/>
      <c r="DI98" s="226"/>
      <c r="DJ98" s="221"/>
      <c r="DK98" s="218"/>
      <c r="DL98" s="226"/>
      <c r="DM98" s="252"/>
      <c r="DN98" s="220"/>
      <c r="DO98" s="218"/>
      <c r="DP98" s="252"/>
      <c r="DQ98" s="226"/>
      <c r="DR98" s="226"/>
      <c r="DS98" s="220"/>
      <c r="DT98" s="218"/>
      <c r="DU98" s="226"/>
      <c r="DV98" s="218"/>
      <c r="DW98" s="252"/>
      <c r="DX98" s="220"/>
      <c r="DY98" s="218"/>
      <c r="DZ98" s="398"/>
      <c r="EA98" s="252"/>
      <c r="EB98" s="220"/>
      <c r="EC98" s="218"/>
      <c r="ED98" s="252"/>
      <c r="EE98" s="220"/>
    </row>
    <row r="99" spans="1:135" x14ac:dyDescent="0.3">
      <c r="A99" s="10">
        <v>1406</v>
      </c>
      <c r="B99" s="11" t="s">
        <v>232</v>
      </c>
      <c r="C99" s="32">
        <v>957</v>
      </c>
      <c r="D99" s="41">
        <v>438</v>
      </c>
      <c r="E99" s="63">
        <f t="shared" si="1"/>
        <v>0.45768025078369906</v>
      </c>
      <c r="F99" s="86">
        <v>148</v>
      </c>
      <c r="G99" s="86">
        <v>232</v>
      </c>
      <c r="H99" s="86">
        <v>73</v>
      </c>
      <c r="I99" s="86">
        <v>216</v>
      </c>
      <c r="J99" s="86">
        <v>247</v>
      </c>
      <c r="K99" s="87">
        <v>302</v>
      </c>
      <c r="L99" s="218"/>
      <c r="M99" s="252"/>
      <c r="N99" s="220"/>
      <c r="O99" s="218"/>
      <c r="P99" s="218"/>
      <c r="Q99" s="218"/>
      <c r="R99" s="218"/>
      <c r="S99" s="218"/>
      <c r="T99" s="218"/>
      <c r="U99" s="218"/>
      <c r="V99" s="218"/>
      <c r="W99" s="226"/>
      <c r="X99" s="219"/>
      <c r="Y99" s="219"/>
      <c r="Z99" s="222"/>
      <c r="AA99" s="218"/>
      <c r="AB99" s="218"/>
      <c r="AC99" s="218"/>
      <c r="AD99" s="218"/>
      <c r="AE99" s="218"/>
      <c r="AF99" s="226"/>
      <c r="AG99" s="398"/>
      <c r="AH99" s="221"/>
      <c r="AI99" s="222"/>
      <c r="AJ99" s="252"/>
      <c r="AK99" s="220"/>
      <c r="AL99" s="218"/>
      <c r="AM99" s="226"/>
      <c r="AN99" s="226"/>
      <c r="AO99" s="226"/>
      <c r="AP99" s="252"/>
      <c r="AQ99" s="219"/>
      <c r="AR99" s="222"/>
      <c r="AS99" s="218"/>
      <c r="AT99" s="218"/>
      <c r="AU99" s="218"/>
      <c r="AV99" s="218"/>
      <c r="AW99" s="218"/>
      <c r="AX99" s="218"/>
      <c r="AY99" s="220"/>
      <c r="AZ99" s="218"/>
      <c r="BA99" s="252"/>
      <c r="BB99" s="220"/>
      <c r="BC99" s="218"/>
      <c r="BD99" s="252"/>
      <c r="BE99" s="220"/>
      <c r="BF99" s="218"/>
      <c r="BG99" s="218"/>
      <c r="BH99" s="226"/>
      <c r="BI99" s="220"/>
      <c r="BJ99" s="218"/>
      <c r="BK99" s="252"/>
      <c r="BL99" s="220"/>
      <c r="BM99" s="218"/>
      <c r="BN99" s="218"/>
      <c r="BO99" s="226"/>
      <c r="BP99" s="398"/>
      <c r="BQ99" s="221"/>
      <c r="BR99" s="218"/>
      <c r="BS99" s="252"/>
      <c r="BT99" s="220"/>
      <c r="BU99" s="218"/>
      <c r="BV99" s="226"/>
      <c r="BW99" s="226"/>
      <c r="BX99" s="252"/>
      <c r="BY99" s="226"/>
      <c r="BZ99" s="252"/>
      <c r="CA99" s="220"/>
      <c r="CB99" s="218"/>
      <c r="CC99" s="218"/>
      <c r="CD99" s="218"/>
      <c r="CE99" s="218"/>
      <c r="CF99" s="218"/>
      <c r="CG99" s="398"/>
      <c r="CH99" s="218"/>
      <c r="CI99" s="221"/>
      <c r="CJ99" s="218"/>
      <c r="CK99" s="252"/>
      <c r="CL99" s="226"/>
      <c r="CM99" s="252"/>
      <c r="CN99" s="226"/>
      <c r="CO99" s="252"/>
      <c r="CP99" s="220"/>
      <c r="CQ99" s="218"/>
      <c r="CR99" s="226"/>
      <c r="CS99" s="252"/>
      <c r="CT99" s="220"/>
      <c r="CU99" s="218"/>
      <c r="CV99" s="252"/>
      <c r="CW99" s="226"/>
      <c r="CX99" s="252"/>
      <c r="CY99" s="226"/>
      <c r="CZ99" s="220"/>
      <c r="DA99" s="218"/>
      <c r="DB99" s="252"/>
      <c r="DC99" s="226"/>
      <c r="DD99" s="252"/>
      <c r="DE99" s="226"/>
      <c r="DF99" s="252"/>
      <c r="DG99" s="223"/>
      <c r="DH99" s="252"/>
      <c r="DI99" s="226"/>
      <c r="DJ99" s="221"/>
      <c r="DK99" s="218"/>
      <c r="DL99" s="226"/>
      <c r="DM99" s="252"/>
      <c r="DN99" s="220"/>
      <c r="DO99" s="218"/>
      <c r="DP99" s="252"/>
      <c r="DQ99" s="226"/>
      <c r="DR99" s="226"/>
      <c r="DS99" s="220"/>
      <c r="DT99" s="218"/>
      <c r="DU99" s="226"/>
      <c r="DV99" s="218"/>
      <c r="DW99" s="252"/>
      <c r="DX99" s="220"/>
      <c r="DY99" s="218"/>
      <c r="DZ99" s="398"/>
      <c r="EA99" s="252"/>
      <c r="EB99" s="220"/>
      <c r="EC99" s="218"/>
      <c r="ED99" s="252"/>
      <c r="EE99" s="220"/>
    </row>
    <row r="100" spans="1:135" x14ac:dyDescent="0.3">
      <c r="A100" s="10">
        <v>1407</v>
      </c>
      <c r="B100" s="11" t="s">
        <v>233</v>
      </c>
      <c r="C100" s="32">
        <v>1034</v>
      </c>
      <c r="D100" s="41">
        <v>442</v>
      </c>
      <c r="E100" s="63">
        <f t="shared" si="1"/>
        <v>0.42746615087040618</v>
      </c>
      <c r="F100" s="86">
        <v>104</v>
      </c>
      <c r="G100" s="86">
        <v>251</v>
      </c>
      <c r="H100" s="86">
        <v>79</v>
      </c>
      <c r="I100" s="86">
        <v>256</v>
      </c>
      <c r="J100" s="86">
        <v>282</v>
      </c>
      <c r="K100" s="87">
        <v>314</v>
      </c>
      <c r="L100" s="218"/>
      <c r="M100" s="252"/>
      <c r="N100" s="220"/>
      <c r="O100" s="218"/>
      <c r="P100" s="218"/>
      <c r="Q100" s="218"/>
      <c r="R100" s="218"/>
      <c r="S100" s="218"/>
      <c r="T100" s="218"/>
      <c r="U100" s="218"/>
      <c r="V100" s="218"/>
      <c r="W100" s="226"/>
      <c r="X100" s="219"/>
      <c r="Y100" s="219"/>
      <c r="Z100" s="222"/>
      <c r="AA100" s="218"/>
      <c r="AB100" s="218"/>
      <c r="AC100" s="218"/>
      <c r="AD100" s="218"/>
      <c r="AE100" s="218"/>
      <c r="AF100" s="226"/>
      <c r="AG100" s="398"/>
      <c r="AH100" s="221"/>
      <c r="AI100" s="222"/>
      <c r="AJ100" s="252"/>
      <c r="AK100" s="220"/>
      <c r="AL100" s="218"/>
      <c r="AM100" s="226"/>
      <c r="AN100" s="226"/>
      <c r="AO100" s="226"/>
      <c r="AP100" s="252"/>
      <c r="AQ100" s="219"/>
      <c r="AR100" s="222"/>
      <c r="AS100" s="218"/>
      <c r="AT100" s="218"/>
      <c r="AU100" s="218"/>
      <c r="AV100" s="218"/>
      <c r="AW100" s="218"/>
      <c r="AX100" s="218"/>
      <c r="AY100" s="220"/>
      <c r="AZ100" s="218"/>
      <c r="BA100" s="252"/>
      <c r="BB100" s="220"/>
      <c r="BC100" s="218"/>
      <c r="BD100" s="252"/>
      <c r="BE100" s="220"/>
      <c r="BF100" s="218"/>
      <c r="BG100" s="218"/>
      <c r="BH100" s="226"/>
      <c r="BI100" s="220"/>
      <c r="BJ100" s="218"/>
      <c r="BK100" s="252"/>
      <c r="BL100" s="220"/>
      <c r="BM100" s="218"/>
      <c r="BN100" s="218"/>
      <c r="BO100" s="226"/>
      <c r="BP100" s="398"/>
      <c r="BQ100" s="221"/>
      <c r="BR100" s="218"/>
      <c r="BS100" s="252"/>
      <c r="BT100" s="220"/>
      <c r="BU100" s="218"/>
      <c r="BV100" s="226"/>
      <c r="BW100" s="226"/>
      <c r="BX100" s="252"/>
      <c r="BY100" s="226"/>
      <c r="BZ100" s="252"/>
      <c r="CA100" s="220"/>
      <c r="CB100" s="218"/>
      <c r="CC100" s="218"/>
      <c r="CD100" s="218"/>
      <c r="CE100" s="218"/>
      <c r="CF100" s="218"/>
      <c r="CG100" s="398"/>
      <c r="CH100" s="218"/>
      <c r="CI100" s="221"/>
      <c r="CJ100" s="218"/>
      <c r="CK100" s="252"/>
      <c r="CL100" s="226"/>
      <c r="CM100" s="252"/>
      <c r="CN100" s="226"/>
      <c r="CO100" s="252"/>
      <c r="CP100" s="220"/>
      <c r="CQ100" s="218"/>
      <c r="CR100" s="226"/>
      <c r="CS100" s="252"/>
      <c r="CT100" s="220"/>
      <c r="CU100" s="218"/>
      <c r="CV100" s="252"/>
      <c r="CW100" s="226"/>
      <c r="CX100" s="252"/>
      <c r="CY100" s="226"/>
      <c r="CZ100" s="220"/>
      <c r="DA100" s="218"/>
      <c r="DB100" s="252"/>
      <c r="DC100" s="226"/>
      <c r="DD100" s="252"/>
      <c r="DE100" s="226"/>
      <c r="DF100" s="252"/>
      <c r="DG100" s="223"/>
      <c r="DH100" s="252"/>
      <c r="DI100" s="226"/>
      <c r="DJ100" s="221"/>
      <c r="DK100" s="218"/>
      <c r="DL100" s="226"/>
      <c r="DM100" s="252"/>
      <c r="DN100" s="220"/>
      <c r="DO100" s="218"/>
      <c r="DP100" s="252"/>
      <c r="DQ100" s="226"/>
      <c r="DR100" s="226"/>
      <c r="DS100" s="220"/>
      <c r="DT100" s="218"/>
      <c r="DU100" s="226"/>
      <c r="DV100" s="218"/>
      <c r="DW100" s="252"/>
      <c r="DX100" s="220"/>
      <c r="DY100" s="218"/>
      <c r="DZ100" s="398"/>
      <c r="EA100" s="252"/>
      <c r="EB100" s="220"/>
      <c r="EC100" s="218"/>
      <c r="ED100" s="252"/>
      <c r="EE100" s="220"/>
    </row>
    <row r="101" spans="1:135" x14ac:dyDescent="0.3">
      <c r="A101" s="10">
        <v>1408</v>
      </c>
      <c r="B101" s="11" t="s">
        <v>234</v>
      </c>
      <c r="C101" s="32">
        <v>1254</v>
      </c>
      <c r="D101" s="41">
        <v>415</v>
      </c>
      <c r="E101" s="63">
        <f t="shared" si="1"/>
        <v>0.3309409888357257</v>
      </c>
      <c r="F101" s="86">
        <v>151</v>
      </c>
      <c r="G101" s="86">
        <v>231</v>
      </c>
      <c r="H101" s="86">
        <v>47</v>
      </c>
      <c r="I101" s="86">
        <v>242</v>
      </c>
      <c r="J101" s="86">
        <v>245</v>
      </c>
      <c r="K101" s="87">
        <v>281</v>
      </c>
      <c r="L101" s="218"/>
      <c r="M101" s="252"/>
      <c r="N101" s="220"/>
      <c r="O101" s="218"/>
      <c r="P101" s="218"/>
      <c r="Q101" s="218"/>
      <c r="R101" s="218"/>
      <c r="S101" s="218"/>
      <c r="T101" s="218"/>
      <c r="U101" s="218"/>
      <c r="V101" s="218"/>
      <c r="W101" s="226"/>
      <c r="X101" s="219"/>
      <c r="Y101" s="219"/>
      <c r="Z101" s="222"/>
      <c r="AA101" s="218"/>
      <c r="AB101" s="218"/>
      <c r="AC101" s="218"/>
      <c r="AD101" s="218"/>
      <c r="AE101" s="218"/>
      <c r="AF101" s="226"/>
      <c r="AG101" s="398"/>
      <c r="AH101" s="221"/>
      <c r="AI101" s="222"/>
      <c r="AJ101" s="252"/>
      <c r="AK101" s="220"/>
      <c r="AL101" s="218"/>
      <c r="AM101" s="226"/>
      <c r="AN101" s="226"/>
      <c r="AO101" s="226"/>
      <c r="AP101" s="252"/>
      <c r="AQ101" s="219"/>
      <c r="AR101" s="222"/>
      <c r="AS101" s="218"/>
      <c r="AT101" s="218"/>
      <c r="AU101" s="218"/>
      <c r="AV101" s="218"/>
      <c r="AW101" s="218"/>
      <c r="AX101" s="218"/>
      <c r="AY101" s="220"/>
      <c r="AZ101" s="218"/>
      <c r="BA101" s="252"/>
      <c r="BB101" s="220"/>
      <c r="BC101" s="218"/>
      <c r="BD101" s="252"/>
      <c r="BE101" s="220"/>
      <c r="BF101" s="218"/>
      <c r="BG101" s="218"/>
      <c r="BH101" s="226"/>
      <c r="BI101" s="220"/>
      <c r="BJ101" s="218"/>
      <c r="BK101" s="252"/>
      <c r="BL101" s="220"/>
      <c r="BM101" s="218"/>
      <c r="BN101" s="218"/>
      <c r="BO101" s="226"/>
      <c r="BP101" s="398"/>
      <c r="BQ101" s="221"/>
      <c r="BR101" s="218"/>
      <c r="BS101" s="252"/>
      <c r="BT101" s="220"/>
      <c r="BU101" s="218"/>
      <c r="BV101" s="226"/>
      <c r="BW101" s="226"/>
      <c r="BX101" s="252"/>
      <c r="BY101" s="226"/>
      <c r="BZ101" s="252"/>
      <c r="CA101" s="220"/>
      <c r="CB101" s="218"/>
      <c r="CC101" s="218"/>
      <c r="CD101" s="218"/>
      <c r="CE101" s="218"/>
      <c r="CF101" s="218"/>
      <c r="CG101" s="398"/>
      <c r="CH101" s="218"/>
      <c r="CI101" s="221"/>
      <c r="CJ101" s="218"/>
      <c r="CK101" s="252"/>
      <c r="CL101" s="226"/>
      <c r="CM101" s="252"/>
      <c r="CN101" s="226"/>
      <c r="CO101" s="252"/>
      <c r="CP101" s="220"/>
      <c r="CQ101" s="218"/>
      <c r="CR101" s="226"/>
      <c r="CS101" s="252"/>
      <c r="CT101" s="220"/>
      <c r="CU101" s="218"/>
      <c r="CV101" s="252"/>
      <c r="CW101" s="226"/>
      <c r="CX101" s="252"/>
      <c r="CY101" s="226"/>
      <c r="CZ101" s="220"/>
      <c r="DA101" s="218"/>
      <c r="DB101" s="252"/>
      <c r="DC101" s="226"/>
      <c r="DD101" s="252"/>
      <c r="DE101" s="226"/>
      <c r="DF101" s="252"/>
      <c r="DG101" s="223"/>
      <c r="DH101" s="252"/>
      <c r="DI101" s="226"/>
      <c r="DJ101" s="221"/>
      <c r="DK101" s="218"/>
      <c r="DL101" s="226"/>
      <c r="DM101" s="252"/>
      <c r="DN101" s="220"/>
      <c r="DO101" s="218"/>
      <c r="DP101" s="252"/>
      <c r="DQ101" s="226"/>
      <c r="DR101" s="226"/>
      <c r="DS101" s="220"/>
      <c r="DT101" s="218"/>
      <c r="DU101" s="226"/>
      <c r="DV101" s="218"/>
      <c r="DW101" s="252"/>
      <c r="DX101" s="220"/>
      <c r="DY101" s="218"/>
      <c r="DZ101" s="398"/>
      <c r="EA101" s="252"/>
      <c r="EB101" s="220"/>
      <c r="EC101" s="218"/>
      <c r="ED101" s="252"/>
      <c r="EE101" s="220"/>
    </row>
    <row r="102" spans="1:135" x14ac:dyDescent="0.3">
      <c r="A102" s="10">
        <v>1409</v>
      </c>
      <c r="B102" s="11" t="s">
        <v>235</v>
      </c>
      <c r="C102" s="32">
        <v>1400</v>
      </c>
      <c r="D102" s="41">
        <v>350</v>
      </c>
      <c r="E102" s="63">
        <f t="shared" si="1"/>
        <v>0.25</v>
      </c>
      <c r="F102" s="86">
        <v>101</v>
      </c>
      <c r="G102" s="86">
        <v>188</v>
      </c>
      <c r="H102" s="86">
        <v>65</v>
      </c>
      <c r="I102" s="86">
        <v>211</v>
      </c>
      <c r="J102" s="86">
        <v>210</v>
      </c>
      <c r="K102" s="87">
        <v>227</v>
      </c>
      <c r="L102" s="218"/>
      <c r="M102" s="252"/>
      <c r="N102" s="220"/>
      <c r="O102" s="218"/>
      <c r="P102" s="218"/>
      <c r="Q102" s="218"/>
      <c r="R102" s="218"/>
      <c r="S102" s="218"/>
      <c r="T102" s="218"/>
      <c r="U102" s="218"/>
      <c r="V102" s="218"/>
      <c r="W102" s="226"/>
      <c r="X102" s="219"/>
      <c r="Y102" s="219"/>
      <c r="Z102" s="222"/>
      <c r="AA102" s="218"/>
      <c r="AB102" s="218"/>
      <c r="AC102" s="218"/>
      <c r="AD102" s="218"/>
      <c r="AE102" s="218"/>
      <c r="AF102" s="226"/>
      <c r="AG102" s="398"/>
      <c r="AH102" s="221"/>
      <c r="AI102" s="222"/>
      <c r="AJ102" s="252"/>
      <c r="AK102" s="220"/>
      <c r="AL102" s="218"/>
      <c r="AM102" s="226"/>
      <c r="AN102" s="226"/>
      <c r="AO102" s="226"/>
      <c r="AP102" s="252"/>
      <c r="AQ102" s="219"/>
      <c r="AR102" s="222"/>
      <c r="AS102" s="218"/>
      <c r="AT102" s="218"/>
      <c r="AU102" s="218"/>
      <c r="AV102" s="218"/>
      <c r="AW102" s="218"/>
      <c r="AX102" s="218"/>
      <c r="AY102" s="220"/>
      <c r="AZ102" s="218"/>
      <c r="BA102" s="252"/>
      <c r="BB102" s="220"/>
      <c r="BC102" s="218"/>
      <c r="BD102" s="252"/>
      <c r="BE102" s="220"/>
      <c r="BF102" s="218"/>
      <c r="BG102" s="218"/>
      <c r="BH102" s="226"/>
      <c r="BI102" s="220"/>
      <c r="BJ102" s="218"/>
      <c r="BK102" s="252"/>
      <c r="BL102" s="220"/>
      <c r="BM102" s="218"/>
      <c r="BN102" s="218"/>
      <c r="BO102" s="226"/>
      <c r="BP102" s="398"/>
      <c r="BQ102" s="221"/>
      <c r="BR102" s="218"/>
      <c r="BS102" s="252"/>
      <c r="BT102" s="220"/>
      <c r="BU102" s="218"/>
      <c r="BV102" s="226"/>
      <c r="BW102" s="226"/>
      <c r="BX102" s="252"/>
      <c r="BY102" s="226"/>
      <c r="BZ102" s="252"/>
      <c r="CA102" s="220"/>
      <c r="CB102" s="218"/>
      <c r="CC102" s="218"/>
      <c r="CD102" s="218"/>
      <c r="CE102" s="218"/>
      <c r="CF102" s="218"/>
      <c r="CG102" s="398"/>
      <c r="CH102" s="218"/>
      <c r="CI102" s="221"/>
      <c r="CJ102" s="218"/>
      <c r="CK102" s="252"/>
      <c r="CL102" s="226"/>
      <c r="CM102" s="252"/>
      <c r="CN102" s="226"/>
      <c r="CO102" s="252"/>
      <c r="CP102" s="220"/>
      <c r="CQ102" s="218"/>
      <c r="CR102" s="226"/>
      <c r="CS102" s="252"/>
      <c r="CT102" s="220"/>
      <c r="CU102" s="218"/>
      <c r="CV102" s="252"/>
      <c r="CW102" s="226"/>
      <c r="CX102" s="252"/>
      <c r="CY102" s="226"/>
      <c r="CZ102" s="220"/>
      <c r="DA102" s="218"/>
      <c r="DB102" s="252"/>
      <c r="DC102" s="226"/>
      <c r="DD102" s="252"/>
      <c r="DE102" s="226"/>
      <c r="DF102" s="252"/>
      <c r="DG102" s="223"/>
      <c r="DH102" s="252"/>
      <c r="DI102" s="226"/>
      <c r="DJ102" s="221"/>
      <c r="DK102" s="218"/>
      <c r="DL102" s="226"/>
      <c r="DM102" s="252"/>
      <c r="DN102" s="220"/>
      <c r="DO102" s="218"/>
      <c r="DP102" s="252"/>
      <c r="DQ102" s="226"/>
      <c r="DR102" s="226"/>
      <c r="DS102" s="220"/>
      <c r="DT102" s="218"/>
      <c r="DU102" s="226"/>
      <c r="DV102" s="218"/>
      <c r="DW102" s="252"/>
      <c r="DX102" s="220"/>
      <c r="DY102" s="218"/>
      <c r="DZ102" s="398"/>
      <c r="EA102" s="252"/>
      <c r="EB102" s="220"/>
      <c r="EC102" s="218"/>
      <c r="ED102" s="252"/>
      <c r="EE102" s="220"/>
    </row>
    <row r="103" spans="1:135" x14ac:dyDescent="0.3">
      <c r="A103" s="10">
        <v>1501</v>
      </c>
      <c r="B103" s="11" t="s">
        <v>236</v>
      </c>
      <c r="C103" s="32">
        <v>1214</v>
      </c>
      <c r="D103" s="41">
        <v>435</v>
      </c>
      <c r="E103" s="63">
        <f t="shared" si="1"/>
        <v>0.35831960461285006</v>
      </c>
      <c r="F103" s="86">
        <v>131</v>
      </c>
      <c r="G103" s="86">
        <v>268</v>
      </c>
      <c r="H103" s="86">
        <v>65</v>
      </c>
      <c r="I103" s="86">
        <v>294</v>
      </c>
      <c r="J103" s="86">
        <v>292</v>
      </c>
      <c r="K103" s="87">
        <v>287</v>
      </c>
      <c r="L103" s="218"/>
      <c r="M103" s="252"/>
      <c r="N103" s="220"/>
      <c r="O103" s="218"/>
      <c r="P103" s="218"/>
      <c r="Q103" s="218"/>
      <c r="R103" s="218"/>
      <c r="S103" s="218"/>
      <c r="T103" s="218"/>
      <c r="U103" s="218"/>
      <c r="V103" s="218"/>
      <c r="W103" s="226"/>
      <c r="X103" s="219"/>
      <c r="Y103" s="219"/>
      <c r="Z103" s="222"/>
      <c r="AA103" s="218"/>
      <c r="AB103" s="218"/>
      <c r="AC103" s="218"/>
      <c r="AD103" s="218"/>
      <c r="AE103" s="218"/>
      <c r="AF103" s="226"/>
      <c r="AG103" s="398"/>
      <c r="AH103" s="221"/>
      <c r="AI103" s="222"/>
      <c r="AJ103" s="252"/>
      <c r="AK103" s="220"/>
      <c r="AL103" s="218"/>
      <c r="AM103" s="226"/>
      <c r="AN103" s="226"/>
      <c r="AO103" s="226"/>
      <c r="AP103" s="252"/>
      <c r="AQ103" s="219"/>
      <c r="AR103" s="222"/>
      <c r="AS103" s="218"/>
      <c r="AT103" s="218"/>
      <c r="AU103" s="218"/>
      <c r="AV103" s="218"/>
      <c r="AW103" s="218"/>
      <c r="AX103" s="218"/>
      <c r="AY103" s="220"/>
      <c r="AZ103" s="218"/>
      <c r="BA103" s="252"/>
      <c r="BB103" s="220"/>
      <c r="BC103" s="218"/>
      <c r="BD103" s="252"/>
      <c r="BE103" s="220"/>
      <c r="BF103" s="218"/>
      <c r="BG103" s="218"/>
      <c r="BH103" s="226"/>
      <c r="BI103" s="220"/>
      <c r="BJ103" s="218"/>
      <c r="BK103" s="252"/>
      <c r="BL103" s="220"/>
      <c r="BM103" s="218"/>
      <c r="BN103" s="218"/>
      <c r="BO103" s="226"/>
      <c r="BP103" s="398"/>
      <c r="BQ103" s="221"/>
      <c r="BR103" s="218"/>
      <c r="BS103" s="252"/>
      <c r="BT103" s="220"/>
      <c r="BU103" s="218"/>
      <c r="BV103" s="226"/>
      <c r="BW103" s="226"/>
      <c r="BX103" s="252"/>
      <c r="BY103" s="226"/>
      <c r="BZ103" s="252"/>
      <c r="CA103" s="220"/>
      <c r="CB103" s="218"/>
      <c r="CC103" s="218"/>
      <c r="CD103" s="218"/>
      <c r="CE103" s="218"/>
      <c r="CF103" s="218"/>
      <c r="CG103" s="398"/>
      <c r="CH103" s="218"/>
      <c r="CI103" s="221"/>
      <c r="CJ103" s="218"/>
      <c r="CK103" s="252"/>
      <c r="CL103" s="226"/>
      <c r="CM103" s="252"/>
      <c r="CN103" s="226"/>
      <c r="CO103" s="252"/>
      <c r="CP103" s="220"/>
      <c r="CQ103" s="218"/>
      <c r="CR103" s="226"/>
      <c r="CS103" s="252"/>
      <c r="CT103" s="220"/>
      <c r="CU103" s="218"/>
      <c r="CV103" s="252"/>
      <c r="CW103" s="226"/>
      <c r="CX103" s="252"/>
      <c r="CY103" s="226"/>
      <c r="CZ103" s="220"/>
      <c r="DA103" s="218"/>
      <c r="DB103" s="252"/>
      <c r="DC103" s="226"/>
      <c r="DD103" s="252"/>
      <c r="DE103" s="226"/>
      <c r="DF103" s="252"/>
      <c r="DG103" s="223"/>
      <c r="DH103" s="252"/>
      <c r="DI103" s="226"/>
      <c r="DJ103" s="221"/>
      <c r="DK103" s="218"/>
      <c r="DL103" s="226"/>
      <c r="DM103" s="252"/>
      <c r="DN103" s="220"/>
      <c r="DO103" s="218"/>
      <c r="DP103" s="252"/>
      <c r="DQ103" s="226"/>
      <c r="DR103" s="226"/>
      <c r="DS103" s="220"/>
      <c r="DT103" s="218"/>
      <c r="DU103" s="226"/>
      <c r="DV103" s="218"/>
      <c r="DW103" s="252"/>
      <c r="DX103" s="220"/>
      <c r="DY103" s="218"/>
      <c r="DZ103" s="398"/>
      <c r="EA103" s="252"/>
      <c r="EB103" s="220"/>
      <c r="EC103" s="218"/>
      <c r="ED103" s="252"/>
      <c r="EE103" s="220"/>
    </row>
    <row r="104" spans="1:135" x14ac:dyDescent="0.3">
      <c r="A104" s="10">
        <v>1502</v>
      </c>
      <c r="B104" s="11" t="s">
        <v>237</v>
      </c>
      <c r="C104" s="32">
        <v>1484</v>
      </c>
      <c r="D104" s="41">
        <v>494</v>
      </c>
      <c r="E104" s="63">
        <f t="shared" si="1"/>
        <v>0.3328840970350404</v>
      </c>
      <c r="F104" s="86">
        <v>137</v>
      </c>
      <c r="G104" s="86">
        <v>259</v>
      </c>
      <c r="H104" s="86">
        <v>80</v>
      </c>
      <c r="I104" s="86">
        <v>327</v>
      </c>
      <c r="J104" s="86">
        <v>294</v>
      </c>
      <c r="K104" s="87">
        <v>332</v>
      </c>
      <c r="L104" s="218"/>
      <c r="M104" s="252"/>
      <c r="N104" s="220"/>
      <c r="O104" s="218"/>
      <c r="P104" s="218"/>
      <c r="Q104" s="218"/>
      <c r="R104" s="218"/>
      <c r="S104" s="218"/>
      <c r="T104" s="218"/>
      <c r="U104" s="218"/>
      <c r="V104" s="218"/>
      <c r="W104" s="226"/>
      <c r="X104" s="219"/>
      <c r="Y104" s="219"/>
      <c r="Z104" s="222"/>
      <c r="AA104" s="218"/>
      <c r="AB104" s="218"/>
      <c r="AC104" s="218"/>
      <c r="AD104" s="218"/>
      <c r="AE104" s="218"/>
      <c r="AF104" s="226"/>
      <c r="AG104" s="398"/>
      <c r="AH104" s="221"/>
      <c r="AI104" s="222"/>
      <c r="AJ104" s="252"/>
      <c r="AK104" s="220"/>
      <c r="AL104" s="218"/>
      <c r="AM104" s="226"/>
      <c r="AN104" s="226"/>
      <c r="AO104" s="226"/>
      <c r="AP104" s="252"/>
      <c r="AQ104" s="219"/>
      <c r="AR104" s="222"/>
      <c r="AS104" s="218"/>
      <c r="AT104" s="218"/>
      <c r="AU104" s="218"/>
      <c r="AV104" s="218"/>
      <c r="AW104" s="218"/>
      <c r="AX104" s="218"/>
      <c r="AY104" s="220"/>
      <c r="AZ104" s="218"/>
      <c r="BA104" s="252"/>
      <c r="BB104" s="220"/>
      <c r="BC104" s="218"/>
      <c r="BD104" s="252"/>
      <c r="BE104" s="220"/>
      <c r="BF104" s="218"/>
      <c r="BG104" s="218"/>
      <c r="BH104" s="226"/>
      <c r="BI104" s="220"/>
      <c r="BJ104" s="218"/>
      <c r="BK104" s="252"/>
      <c r="BL104" s="220"/>
      <c r="BM104" s="218"/>
      <c r="BN104" s="218"/>
      <c r="BO104" s="226"/>
      <c r="BP104" s="398"/>
      <c r="BQ104" s="221"/>
      <c r="BR104" s="218"/>
      <c r="BS104" s="252"/>
      <c r="BT104" s="220"/>
      <c r="BU104" s="218"/>
      <c r="BV104" s="226"/>
      <c r="BW104" s="226"/>
      <c r="BX104" s="252"/>
      <c r="BY104" s="226"/>
      <c r="BZ104" s="252"/>
      <c r="CA104" s="220"/>
      <c r="CB104" s="218"/>
      <c r="CC104" s="218"/>
      <c r="CD104" s="218"/>
      <c r="CE104" s="218"/>
      <c r="CF104" s="218"/>
      <c r="CG104" s="398"/>
      <c r="CH104" s="218"/>
      <c r="CI104" s="221"/>
      <c r="CJ104" s="218"/>
      <c r="CK104" s="252"/>
      <c r="CL104" s="226"/>
      <c r="CM104" s="252"/>
      <c r="CN104" s="226"/>
      <c r="CO104" s="252"/>
      <c r="CP104" s="220"/>
      <c r="CQ104" s="218"/>
      <c r="CR104" s="226"/>
      <c r="CS104" s="252"/>
      <c r="CT104" s="220"/>
      <c r="CU104" s="218"/>
      <c r="CV104" s="252"/>
      <c r="CW104" s="226"/>
      <c r="CX104" s="252"/>
      <c r="CY104" s="226"/>
      <c r="CZ104" s="220"/>
      <c r="DA104" s="218"/>
      <c r="DB104" s="252"/>
      <c r="DC104" s="226"/>
      <c r="DD104" s="252"/>
      <c r="DE104" s="226"/>
      <c r="DF104" s="252"/>
      <c r="DG104" s="223"/>
      <c r="DH104" s="252"/>
      <c r="DI104" s="226"/>
      <c r="DJ104" s="221"/>
      <c r="DK104" s="218"/>
      <c r="DL104" s="226"/>
      <c r="DM104" s="252"/>
      <c r="DN104" s="220"/>
      <c r="DO104" s="218"/>
      <c r="DP104" s="252"/>
      <c r="DQ104" s="226"/>
      <c r="DR104" s="226"/>
      <c r="DS104" s="220"/>
      <c r="DT104" s="218"/>
      <c r="DU104" s="226"/>
      <c r="DV104" s="218"/>
      <c r="DW104" s="252"/>
      <c r="DX104" s="220"/>
      <c r="DY104" s="218"/>
      <c r="DZ104" s="398"/>
      <c r="EA104" s="252"/>
      <c r="EB104" s="220"/>
      <c r="EC104" s="218"/>
      <c r="ED104" s="252"/>
      <c r="EE104" s="220"/>
    </row>
    <row r="105" spans="1:135" x14ac:dyDescent="0.3">
      <c r="A105" s="10">
        <v>1503</v>
      </c>
      <c r="B105" s="11" t="s">
        <v>238</v>
      </c>
      <c r="C105" s="32">
        <v>963</v>
      </c>
      <c r="D105" s="41">
        <v>139</v>
      </c>
      <c r="E105" s="63">
        <f t="shared" si="1"/>
        <v>0.14434060228452752</v>
      </c>
      <c r="F105" s="86">
        <v>66</v>
      </c>
      <c r="G105" s="86">
        <v>69</v>
      </c>
      <c r="H105" s="86">
        <v>29</v>
      </c>
      <c r="I105" s="86">
        <v>96</v>
      </c>
      <c r="J105" s="86">
        <v>64</v>
      </c>
      <c r="K105" s="87">
        <v>86</v>
      </c>
      <c r="L105" s="218"/>
      <c r="M105" s="252"/>
      <c r="N105" s="220"/>
      <c r="O105" s="218"/>
      <c r="P105" s="218"/>
      <c r="Q105" s="218"/>
      <c r="R105" s="218"/>
      <c r="S105" s="218"/>
      <c r="T105" s="218"/>
      <c r="U105" s="218"/>
      <c r="V105" s="218"/>
      <c r="W105" s="226"/>
      <c r="X105" s="219"/>
      <c r="Y105" s="219"/>
      <c r="Z105" s="222"/>
      <c r="AA105" s="218"/>
      <c r="AB105" s="218"/>
      <c r="AC105" s="218"/>
      <c r="AD105" s="218"/>
      <c r="AE105" s="218"/>
      <c r="AF105" s="226"/>
      <c r="AG105" s="398"/>
      <c r="AH105" s="221"/>
      <c r="AI105" s="222"/>
      <c r="AJ105" s="252"/>
      <c r="AK105" s="220"/>
      <c r="AL105" s="218"/>
      <c r="AM105" s="226"/>
      <c r="AN105" s="226"/>
      <c r="AO105" s="226"/>
      <c r="AP105" s="252"/>
      <c r="AQ105" s="219"/>
      <c r="AR105" s="222"/>
      <c r="AS105" s="218"/>
      <c r="AT105" s="218"/>
      <c r="AU105" s="218"/>
      <c r="AV105" s="218"/>
      <c r="AW105" s="218"/>
      <c r="AX105" s="218"/>
      <c r="AY105" s="220"/>
      <c r="AZ105" s="218"/>
      <c r="BA105" s="252"/>
      <c r="BB105" s="220"/>
      <c r="BC105" s="218"/>
      <c r="BD105" s="252"/>
      <c r="BE105" s="220"/>
      <c r="BF105" s="218"/>
      <c r="BG105" s="218"/>
      <c r="BH105" s="226"/>
      <c r="BI105" s="220"/>
      <c r="BJ105" s="218"/>
      <c r="BK105" s="252"/>
      <c r="BL105" s="220"/>
      <c r="BM105" s="218"/>
      <c r="BN105" s="218"/>
      <c r="BO105" s="226"/>
      <c r="BP105" s="398"/>
      <c r="BQ105" s="221"/>
      <c r="BR105" s="218"/>
      <c r="BS105" s="252"/>
      <c r="BT105" s="220"/>
      <c r="BU105" s="218"/>
      <c r="BV105" s="226"/>
      <c r="BW105" s="226"/>
      <c r="BX105" s="252"/>
      <c r="BY105" s="226"/>
      <c r="BZ105" s="252"/>
      <c r="CA105" s="220"/>
      <c r="CB105" s="218"/>
      <c r="CC105" s="218"/>
      <c r="CD105" s="218"/>
      <c r="CE105" s="218"/>
      <c r="CF105" s="218"/>
      <c r="CG105" s="398"/>
      <c r="CH105" s="218"/>
      <c r="CI105" s="221"/>
      <c r="CJ105" s="218"/>
      <c r="CK105" s="252"/>
      <c r="CL105" s="226"/>
      <c r="CM105" s="252"/>
      <c r="CN105" s="226"/>
      <c r="CO105" s="252"/>
      <c r="CP105" s="220"/>
      <c r="CQ105" s="218"/>
      <c r="CR105" s="226"/>
      <c r="CS105" s="252"/>
      <c r="CT105" s="220"/>
      <c r="CU105" s="218"/>
      <c r="CV105" s="252"/>
      <c r="CW105" s="226"/>
      <c r="CX105" s="252"/>
      <c r="CY105" s="226"/>
      <c r="CZ105" s="220"/>
      <c r="DA105" s="218"/>
      <c r="DB105" s="252"/>
      <c r="DC105" s="226"/>
      <c r="DD105" s="252"/>
      <c r="DE105" s="226"/>
      <c r="DF105" s="252"/>
      <c r="DG105" s="223"/>
      <c r="DH105" s="252"/>
      <c r="DI105" s="226"/>
      <c r="DJ105" s="221"/>
      <c r="DK105" s="218"/>
      <c r="DL105" s="226"/>
      <c r="DM105" s="252"/>
      <c r="DN105" s="220"/>
      <c r="DO105" s="218"/>
      <c r="DP105" s="252"/>
      <c r="DQ105" s="226"/>
      <c r="DR105" s="226"/>
      <c r="DS105" s="220"/>
      <c r="DT105" s="218"/>
      <c r="DU105" s="226"/>
      <c r="DV105" s="218"/>
      <c r="DW105" s="252"/>
      <c r="DX105" s="220"/>
      <c r="DY105" s="218"/>
      <c r="DZ105" s="398"/>
      <c r="EA105" s="252"/>
      <c r="EB105" s="220"/>
      <c r="EC105" s="218"/>
      <c r="ED105" s="252"/>
      <c r="EE105" s="220"/>
    </row>
    <row r="106" spans="1:135" x14ac:dyDescent="0.3">
      <c r="A106" s="10">
        <v>1504</v>
      </c>
      <c r="B106" s="11" t="s">
        <v>239</v>
      </c>
      <c r="C106" s="32">
        <v>854</v>
      </c>
      <c r="D106" s="41">
        <v>243</v>
      </c>
      <c r="E106" s="63">
        <f t="shared" si="1"/>
        <v>0.28454332552693207</v>
      </c>
      <c r="F106" s="86">
        <v>105</v>
      </c>
      <c r="G106" s="86">
        <v>127</v>
      </c>
      <c r="H106" s="86">
        <v>54</v>
      </c>
      <c r="I106" s="86">
        <v>140</v>
      </c>
      <c r="J106" s="86">
        <v>102</v>
      </c>
      <c r="K106" s="87">
        <v>155</v>
      </c>
      <c r="L106" s="218"/>
      <c r="M106" s="252"/>
      <c r="N106" s="220"/>
      <c r="O106" s="218"/>
      <c r="P106" s="218"/>
      <c r="Q106" s="218"/>
      <c r="R106" s="218"/>
      <c r="S106" s="218"/>
      <c r="T106" s="218"/>
      <c r="U106" s="218"/>
      <c r="V106" s="218"/>
      <c r="W106" s="226"/>
      <c r="X106" s="219"/>
      <c r="Y106" s="219"/>
      <c r="Z106" s="222"/>
      <c r="AA106" s="218"/>
      <c r="AB106" s="218"/>
      <c r="AC106" s="218"/>
      <c r="AD106" s="218"/>
      <c r="AE106" s="218"/>
      <c r="AF106" s="226"/>
      <c r="AG106" s="398"/>
      <c r="AH106" s="221"/>
      <c r="AI106" s="222"/>
      <c r="AJ106" s="252"/>
      <c r="AK106" s="220"/>
      <c r="AL106" s="218"/>
      <c r="AM106" s="226"/>
      <c r="AN106" s="226"/>
      <c r="AO106" s="226"/>
      <c r="AP106" s="252"/>
      <c r="AQ106" s="219"/>
      <c r="AR106" s="222"/>
      <c r="AS106" s="218"/>
      <c r="AT106" s="218"/>
      <c r="AU106" s="218"/>
      <c r="AV106" s="218"/>
      <c r="AW106" s="218"/>
      <c r="AX106" s="218"/>
      <c r="AY106" s="220"/>
      <c r="AZ106" s="218"/>
      <c r="BA106" s="252"/>
      <c r="BB106" s="220"/>
      <c r="BC106" s="218"/>
      <c r="BD106" s="252"/>
      <c r="BE106" s="220"/>
      <c r="BF106" s="218"/>
      <c r="BG106" s="218"/>
      <c r="BH106" s="226"/>
      <c r="BI106" s="220"/>
      <c r="BJ106" s="218"/>
      <c r="BK106" s="252"/>
      <c r="BL106" s="220"/>
      <c r="BM106" s="218"/>
      <c r="BN106" s="218"/>
      <c r="BO106" s="226"/>
      <c r="BP106" s="398"/>
      <c r="BQ106" s="221"/>
      <c r="BR106" s="218"/>
      <c r="BS106" s="252"/>
      <c r="BT106" s="220"/>
      <c r="BU106" s="218"/>
      <c r="BV106" s="226"/>
      <c r="BW106" s="226"/>
      <c r="BX106" s="252"/>
      <c r="BY106" s="226"/>
      <c r="BZ106" s="252"/>
      <c r="CA106" s="220"/>
      <c r="CB106" s="218"/>
      <c r="CC106" s="218"/>
      <c r="CD106" s="218"/>
      <c r="CE106" s="218"/>
      <c r="CF106" s="218"/>
      <c r="CG106" s="398"/>
      <c r="CH106" s="218"/>
      <c r="CI106" s="221"/>
      <c r="CJ106" s="218"/>
      <c r="CK106" s="252"/>
      <c r="CL106" s="226"/>
      <c r="CM106" s="252"/>
      <c r="CN106" s="226"/>
      <c r="CO106" s="252"/>
      <c r="CP106" s="220"/>
      <c r="CQ106" s="218"/>
      <c r="CR106" s="226"/>
      <c r="CS106" s="252"/>
      <c r="CT106" s="220"/>
      <c r="CU106" s="218"/>
      <c r="CV106" s="252"/>
      <c r="CW106" s="226"/>
      <c r="CX106" s="252"/>
      <c r="CY106" s="226"/>
      <c r="CZ106" s="220"/>
      <c r="DA106" s="218"/>
      <c r="DB106" s="252"/>
      <c r="DC106" s="226"/>
      <c r="DD106" s="252"/>
      <c r="DE106" s="226"/>
      <c r="DF106" s="252"/>
      <c r="DG106" s="223"/>
      <c r="DH106" s="252"/>
      <c r="DI106" s="226"/>
      <c r="DJ106" s="221"/>
      <c r="DK106" s="218"/>
      <c r="DL106" s="226"/>
      <c r="DM106" s="252"/>
      <c r="DN106" s="220"/>
      <c r="DO106" s="218"/>
      <c r="DP106" s="252"/>
      <c r="DQ106" s="226"/>
      <c r="DR106" s="226"/>
      <c r="DS106" s="220"/>
      <c r="DT106" s="218"/>
      <c r="DU106" s="226"/>
      <c r="DV106" s="218"/>
      <c r="DW106" s="252"/>
      <c r="DX106" s="220"/>
      <c r="DY106" s="218"/>
      <c r="DZ106" s="398"/>
      <c r="EA106" s="252"/>
      <c r="EB106" s="220"/>
      <c r="EC106" s="218"/>
      <c r="ED106" s="252"/>
      <c r="EE106" s="220"/>
    </row>
    <row r="107" spans="1:135" x14ac:dyDescent="0.3">
      <c r="A107" s="10">
        <v>1505</v>
      </c>
      <c r="B107" s="11" t="s">
        <v>240</v>
      </c>
      <c r="C107" s="32">
        <v>1409</v>
      </c>
      <c r="D107" s="41">
        <v>475</v>
      </c>
      <c r="E107" s="63">
        <f t="shared" si="1"/>
        <v>0.33711852377572749</v>
      </c>
      <c r="F107" s="86">
        <v>139</v>
      </c>
      <c r="G107" s="86">
        <v>283</v>
      </c>
      <c r="H107" s="86">
        <v>64</v>
      </c>
      <c r="I107" s="86">
        <v>278</v>
      </c>
      <c r="J107" s="86">
        <v>304</v>
      </c>
      <c r="K107" s="87">
        <v>317</v>
      </c>
      <c r="L107" s="218"/>
      <c r="M107" s="252"/>
      <c r="N107" s="220"/>
      <c r="O107" s="218"/>
      <c r="P107" s="218"/>
      <c r="Q107" s="218"/>
      <c r="R107" s="218"/>
      <c r="S107" s="218"/>
      <c r="T107" s="218"/>
      <c r="U107" s="218"/>
      <c r="V107" s="218"/>
      <c r="W107" s="226"/>
      <c r="X107" s="219"/>
      <c r="Y107" s="219"/>
      <c r="Z107" s="222"/>
      <c r="AA107" s="218"/>
      <c r="AB107" s="218"/>
      <c r="AC107" s="218"/>
      <c r="AD107" s="218"/>
      <c r="AE107" s="218"/>
      <c r="AF107" s="226"/>
      <c r="AG107" s="398"/>
      <c r="AH107" s="221"/>
      <c r="AI107" s="222"/>
      <c r="AJ107" s="252"/>
      <c r="AK107" s="220"/>
      <c r="AL107" s="218"/>
      <c r="AM107" s="226"/>
      <c r="AN107" s="226"/>
      <c r="AO107" s="226"/>
      <c r="AP107" s="252"/>
      <c r="AQ107" s="219"/>
      <c r="AR107" s="222"/>
      <c r="AS107" s="218"/>
      <c r="AT107" s="218"/>
      <c r="AU107" s="218"/>
      <c r="AV107" s="218"/>
      <c r="AW107" s="218"/>
      <c r="AX107" s="218"/>
      <c r="AY107" s="220"/>
      <c r="AZ107" s="218"/>
      <c r="BA107" s="252"/>
      <c r="BB107" s="220"/>
      <c r="BC107" s="218"/>
      <c r="BD107" s="252"/>
      <c r="BE107" s="220"/>
      <c r="BF107" s="218"/>
      <c r="BG107" s="218"/>
      <c r="BH107" s="226"/>
      <c r="BI107" s="220"/>
      <c r="BJ107" s="218"/>
      <c r="BK107" s="252"/>
      <c r="BL107" s="220"/>
      <c r="BM107" s="218"/>
      <c r="BN107" s="218"/>
      <c r="BO107" s="226"/>
      <c r="BP107" s="398"/>
      <c r="BQ107" s="221"/>
      <c r="BR107" s="218"/>
      <c r="BS107" s="252"/>
      <c r="BT107" s="220"/>
      <c r="BU107" s="218"/>
      <c r="BV107" s="226"/>
      <c r="BW107" s="226"/>
      <c r="BX107" s="252"/>
      <c r="BY107" s="226"/>
      <c r="BZ107" s="252"/>
      <c r="CA107" s="220"/>
      <c r="CB107" s="218"/>
      <c r="CC107" s="218"/>
      <c r="CD107" s="218"/>
      <c r="CE107" s="218"/>
      <c r="CF107" s="218"/>
      <c r="CG107" s="398"/>
      <c r="CH107" s="218"/>
      <c r="CI107" s="221"/>
      <c r="CJ107" s="218"/>
      <c r="CK107" s="252"/>
      <c r="CL107" s="226"/>
      <c r="CM107" s="252"/>
      <c r="CN107" s="226"/>
      <c r="CO107" s="252"/>
      <c r="CP107" s="220"/>
      <c r="CQ107" s="218"/>
      <c r="CR107" s="226"/>
      <c r="CS107" s="252"/>
      <c r="CT107" s="220"/>
      <c r="CU107" s="218"/>
      <c r="CV107" s="252"/>
      <c r="CW107" s="226"/>
      <c r="CX107" s="252"/>
      <c r="CY107" s="226"/>
      <c r="CZ107" s="220"/>
      <c r="DA107" s="218"/>
      <c r="DB107" s="252"/>
      <c r="DC107" s="226"/>
      <c r="DD107" s="252"/>
      <c r="DE107" s="226"/>
      <c r="DF107" s="252"/>
      <c r="DG107" s="223"/>
      <c r="DH107" s="252"/>
      <c r="DI107" s="226"/>
      <c r="DJ107" s="221"/>
      <c r="DK107" s="218"/>
      <c r="DL107" s="226"/>
      <c r="DM107" s="252"/>
      <c r="DN107" s="220"/>
      <c r="DO107" s="218"/>
      <c r="DP107" s="252"/>
      <c r="DQ107" s="226"/>
      <c r="DR107" s="226"/>
      <c r="DS107" s="220"/>
      <c r="DT107" s="218"/>
      <c r="DU107" s="226"/>
      <c r="DV107" s="218"/>
      <c r="DW107" s="252"/>
      <c r="DX107" s="220"/>
      <c r="DY107" s="218"/>
      <c r="DZ107" s="398"/>
      <c r="EA107" s="252"/>
      <c r="EB107" s="220"/>
      <c r="EC107" s="218"/>
      <c r="ED107" s="252"/>
      <c r="EE107" s="220"/>
    </row>
    <row r="108" spans="1:135" x14ac:dyDescent="0.3">
      <c r="A108" s="10">
        <v>1506</v>
      </c>
      <c r="B108" s="11" t="s">
        <v>241</v>
      </c>
      <c r="C108" s="32">
        <v>1061</v>
      </c>
      <c r="D108" s="41">
        <v>327</v>
      </c>
      <c r="E108" s="63">
        <f t="shared" si="1"/>
        <v>0.30819981149858622</v>
      </c>
      <c r="F108" s="86">
        <v>101</v>
      </c>
      <c r="G108" s="86">
        <v>192</v>
      </c>
      <c r="H108" s="86">
        <v>42</v>
      </c>
      <c r="I108" s="86">
        <v>198</v>
      </c>
      <c r="J108" s="86">
        <v>211</v>
      </c>
      <c r="K108" s="87">
        <v>237</v>
      </c>
      <c r="L108" s="218"/>
      <c r="M108" s="252"/>
      <c r="N108" s="220"/>
      <c r="O108" s="218"/>
      <c r="P108" s="218"/>
      <c r="Q108" s="218"/>
      <c r="R108" s="218"/>
      <c r="S108" s="218"/>
      <c r="T108" s="218"/>
      <c r="U108" s="218"/>
      <c r="V108" s="218"/>
      <c r="W108" s="226"/>
      <c r="X108" s="219"/>
      <c r="Y108" s="219"/>
      <c r="Z108" s="222"/>
      <c r="AA108" s="218"/>
      <c r="AB108" s="218"/>
      <c r="AC108" s="218"/>
      <c r="AD108" s="218"/>
      <c r="AE108" s="218"/>
      <c r="AF108" s="226"/>
      <c r="AG108" s="398"/>
      <c r="AH108" s="221"/>
      <c r="AI108" s="222"/>
      <c r="AJ108" s="252"/>
      <c r="AK108" s="220"/>
      <c r="AL108" s="218"/>
      <c r="AM108" s="226"/>
      <c r="AN108" s="226"/>
      <c r="AO108" s="226"/>
      <c r="AP108" s="252"/>
      <c r="AQ108" s="219"/>
      <c r="AR108" s="222"/>
      <c r="AS108" s="218"/>
      <c r="AT108" s="218"/>
      <c r="AU108" s="218"/>
      <c r="AV108" s="218"/>
      <c r="AW108" s="218"/>
      <c r="AX108" s="218"/>
      <c r="AY108" s="220"/>
      <c r="AZ108" s="218"/>
      <c r="BA108" s="252"/>
      <c r="BB108" s="220"/>
      <c r="BC108" s="218"/>
      <c r="BD108" s="252"/>
      <c r="BE108" s="220"/>
      <c r="BF108" s="218"/>
      <c r="BG108" s="218"/>
      <c r="BH108" s="226"/>
      <c r="BI108" s="220"/>
      <c r="BJ108" s="218"/>
      <c r="BK108" s="252"/>
      <c r="BL108" s="220"/>
      <c r="BM108" s="218"/>
      <c r="BN108" s="218"/>
      <c r="BO108" s="226"/>
      <c r="BP108" s="398"/>
      <c r="BQ108" s="221"/>
      <c r="BR108" s="218"/>
      <c r="BS108" s="252"/>
      <c r="BT108" s="220"/>
      <c r="BU108" s="218"/>
      <c r="BV108" s="226"/>
      <c r="BW108" s="226"/>
      <c r="BX108" s="252"/>
      <c r="BY108" s="226"/>
      <c r="BZ108" s="252"/>
      <c r="CA108" s="220"/>
      <c r="CB108" s="218"/>
      <c r="CC108" s="218"/>
      <c r="CD108" s="218"/>
      <c r="CE108" s="218"/>
      <c r="CF108" s="218"/>
      <c r="CG108" s="398"/>
      <c r="CH108" s="218"/>
      <c r="CI108" s="221"/>
      <c r="CJ108" s="218"/>
      <c r="CK108" s="252"/>
      <c r="CL108" s="226"/>
      <c r="CM108" s="252"/>
      <c r="CN108" s="226"/>
      <c r="CO108" s="252"/>
      <c r="CP108" s="220"/>
      <c r="CQ108" s="218"/>
      <c r="CR108" s="226"/>
      <c r="CS108" s="252"/>
      <c r="CT108" s="220"/>
      <c r="CU108" s="218"/>
      <c r="CV108" s="252"/>
      <c r="CW108" s="226"/>
      <c r="CX108" s="252"/>
      <c r="CY108" s="226"/>
      <c r="CZ108" s="220"/>
      <c r="DA108" s="218"/>
      <c r="DB108" s="252"/>
      <c r="DC108" s="226"/>
      <c r="DD108" s="252"/>
      <c r="DE108" s="226"/>
      <c r="DF108" s="252"/>
      <c r="DG108" s="223"/>
      <c r="DH108" s="252"/>
      <c r="DI108" s="226"/>
      <c r="DJ108" s="221"/>
      <c r="DK108" s="218"/>
      <c r="DL108" s="226"/>
      <c r="DM108" s="252"/>
      <c r="DN108" s="220"/>
      <c r="DO108" s="218"/>
      <c r="DP108" s="252"/>
      <c r="DQ108" s="226"/>
      <c r="DR108" s="226"/>
      <c r="DS108" s="220"/>
      <c r="DT108" s="218"/>
      <c r="DU108" s="226"/>
      <c r="DV108" s="218"/>
      <c r="DW108" s="252"/>
      <c r="DX108" s="220"/>
      <c r="DY108" s="218"/>
      <c r="DZ108" s="398"/>
      <c r="EA108" s="252"/>
      <c r="EB108" s="220"/>
      <c r="EC108" s="218"/>
      <c r="ED108" s="252"/>
      <c r="EE108" s="220"/>
    </row>
    <row r="109" spans="1:135" x14ac:dyDescent="0.3">
      <c r="A109" s="10">
        <v>1507</v>
      </c>
      <c r="B109" s="11" t="s">
        <v>242</v>
      </c>
      <c r="C109" s="32">
        <v>722</v>
      </c>
      <c r="D109" s="41">
        <v>263</v>
      </c>
      <c r="E109" s="63">
        <f t="shared" si="1"/>
        <v>0.36426592797783935</v>
      </c>
      <c r="F109" s="86">
        <v>57</v>
      </c>
      <c r="G109" s="86">
        <v>139</v>
      </c>
      <c r="H109" s="86">
        <v>37</v>
      </c>
      <c r="I109" s="86">
        <v>162</v>
      </c>
      <c r="J109" s="86">
        <v>138</v>
      </c>
      <c r="K109" s="87">
        <v>166</v>
      </c>
      <c r="L109" s="218"/>
      <c r="M109" s="252"/>
      <c r="N109" s="220"/>
      <c r="O109" s="218"/>
      <c r="P109" s="218"/>
      <c r="Q109" s="218"/>
      <c r="R109" s="218"/>
      <c r="S109" s="218"/>
      <c r="T109" s="218"/>
      <c r="U109" s="218"/>
      <c r="V109" s="218"/>
      <c r="W109" s="226"/>
      <c r="X109" s="219"/>
      <c r="Y109" s="219"/>
      <c r="Z109" s="222"/>
      <c r="AA109" s="218"/>
      <c r="AB109" s="218"/>
      <c r="AC109" s="218"/>
      <c r="AD109" s="218"/>
      <c r="AE109" s="218"/>
      <c r="AF109" s="226"/>
      <c r="AG109" s="398"/>
      <c r="AH109" s="221"/>
      <c r="AI109" s="222"/>
      <c r="AJ109" s="252"/>
      <c r="AK109" s="220"/>
      <c r="AL109" s="218"/>
      <c r="AM109" s="226"/>
      <c r="AN109" s="226"/>
      <c r="AO109" s="226"/>
      <c r="AP109" s="252"/>
      <c r="AQ109" s="219"/>
      <c r="AR109" s="222"/>
      <c r="AS109" s="218"/>
      <c r="AT109" s="218"/>
      <c r="AU109" s="218"/>
      <c r="AV109" s="218"/>
      <c r="AW109" s="218"/>
      <c r="AX109" s="218"/>
      <c r="AY109" s="220"/>
      <c r="AZ109" s="218"/>
      <c r="BA109" s="252"/>
      <c r="BB109" s="220"/>
      <c r="BC109" s="218"/>
      <c r="BD109" s="252"/>
      <c r="BE109" s="220"/>
      <c r="BF109" s="218"/>
      <c r="BG109" s="218"/>
      <c r="BH109" s="226"/>
      <c r="BI109" s="220"/>
      <c r="BJ109" s="218"/>
      <c r="BK109" s="252"/>
      <c r="BL109" s="220"/>
      <c r="BM109" s="218"/>
      <c r="BN109" s="218"/>
      <c r="BO109" s="226"/>
      <c r="BP109" s="398"/>
      <c r="BQ109" s="221"/>
      <c r="BR109" s="218"/>
      <c r="BS109" s="252"/>
      <c r="BT109" s="220"/>
      <c r="BU109" s="218"/>
      <c r="BV109" s="226"/>
      <c r="BW109" s="226"/>
      <c r="BX109" s="252"/>
      <c r="BY109" s="226"/>
      <c r="BZ109" s="252"/>
      <c r="CA109" s="220"/>
      <c r="CB109" s="218"/>
      <c r="CC109" s="218"/>
      <c r="CD109" s="218"/>
      <c r="CE109" s="218"/>
      <c r="CF109" s="218"/>
      <c r="CG109" s="398"/>
      <c r="CH109" s="218"/>
      <c r="CI109" s="221"/>
      <c r="CJ109" s="218"/>
      <c r="CK109" s="252"/>
      <c r="CL109" s="226"/>
      <c r="CM109" s="252"/>
      <c r="CN109" s="226"/>
      <c r="CO109" s="252"/>
      <c r="CP109" s="220"/>
      <c r="CQ109" s="218"/>
      <c r="CR109" s="226"/>
      <c r="CS109" s="252"/>
      <c r="CT109" s="220"/>
      <c r="CU109" s="218"/>
      <c r="CV109" s="252"/>
      <c r="CW109" s="226"/>
      <c r="CX109" s="252"/>
      <c r="CY109" s="226"/>
      <c r="CZ109" s="220"/>
      <c r="DA109" s="218"/>
      <c r="DB109" s="252"/>
      <c r="DC109" s="226"/>
      <c r="DD109" s="252"/>
      <c r="DE109" s="226"/>
      <c r="DF109" s="252"/>
      <c r="DG109" s="223"/>
      <c r="DH109" s="252"/>
      <c r="DI109" s="226"/>
      <c r="DJ109" s="221"/>
      <c r="DK109" s="218"/>
      <c r="DL109" s="226"/>
      <c r="DM109" s="252"/>
      <c r="DN109" s="220"/>
      <c r="DO109" s="218"/>
      <c r="DP109" s="252"/>
      <c r="DQ109" s="226"/>
      <c r="DR109" s="226"/>
      <c r="DS109" s="220"/>
      <c r="DT109" s="218"/>
      <c r="DU109" s="226"/>
      <c r="DV109" s="218"/>
      <c r="DW109" s="252"/>
      <c r="DX109" s="220"/>
      <c r="DY109" s="218"/>
      <c r="DZ109" s="398"/>
      <c r="EA109" s="252"/>
      <c r="EB109" s="220"/>
      <c r="EC109" s="218"/>
      <c r="ED109" s="252"/>
      <c r="EE109" s="220"/>
    </row>
    <row r="110" spans="1:135" x14ac:dyDescent="0.3">
      <c r="A110" s="10">
        <v>1508</v>
      </c>
      <c r="B110" s="11" t="s">
        <v>243</v>
      </c>
      <c r="C110" s="32">
        <v>1179</v>
      </c>
      <c r="D110" s="41">
        <v>611</v>
      </c>
      <c r="E110" s="63">
        <f t="shared" si="1"/>
        <v>0.51823579304495337</v>
      </c>
      <c r="F110" s="86">
        <v>165</v>
      </c>
      <c r="G110" s="86">
        <v>330</v>
      </c>
      <c r="H110" s="86">
        <v>86</v>
      </c>
      <c r="I110" s="86">
        <v>354</v>
      </c>
      <c r="J110" s="86">
        <v>383</v>
      </c>
      <c r="K110" s="87">
        <v>421</v>
      </c>
      <c r="L110" s="218"/>
      <c r="M110" s="252"/>
      <c r="N110" s="220"/>
      <c r="O110" s="218"/>
      <c r="P110" s="218"/>
      <c r="Q110" s="218"/>
      <c r="R110" s="218"/>
      <c r="S110" s="218"/>
      <c r="T110" s="218"/>
      <c r="U110" s="218"/>
      <c r="V110" s="218"/>
      <c r="W110" s="226"/>
      <c r="X110" s="219"/>
      <c r="Y110" s="219"/>
      <c r="Z110" s="222"/>
      <c r="AA110" s="218"/>
      <c r="AB110" s="218"/>
      <c r="AC110" s="218"/>
      <c r="AD110" s="218"/>
      <c r="AE110" s="218"/>
      <c r="AF110" s="226"/>
      <c r="AG110" s="398"/>
      <c r="AH110" s="221"/>
      <c r="AI110" s="222"/>
      <c r="AJ110" s="252"/>
      <c r="AK110" s="220"/>
      <c r="AL110" s="218"/>
      <c r="AM110" s="226"/>
      <c r="AN110" s="226"/>
      <c r="AO110" s="226"/>
      <c r="AP110" s="252"/>
      <c r="AQ110" s="219"/>
      <c r="AR110" s="222"/>
      <c r="AS110" s="218"/>
      <c r="AT110" s="218"/>
      <c r="AU110" s="218"/>
      <c r="AV110" s="218"/>
      <c r="AW110" s="218"/>
      <c r="AX110" s="218"/>
      <c r="AY110" s="220"/>
      <c r="AZ110" s="218"/>
      <c r="BA110" s="252"/>
      <c r="BB110" s="220"/>
      <c r="BC110" s="218"/>
      <c r="BD110" s="252"/>
      <c r="BE110" s="220"/>
      <c r="BF110" s="218"/>
      <c r="BG110" s="218"/>
      <c r="BH110" s="226"/>
      <c r="BI110" s="220"/>
      <c r="BJ110" s="218"/>
      <c r="BK110" s="252"/>
      <c r="BL110" s="220"/>
      <c r="BM110" s="218"/>
      <c r="BN110" s="218"/>
      <c r="BO110" s="226"/>
      <c r="BP110" s="398"/>
      <c r="BQ110" s="221"/>
      <c r="BR110" s="218"/>
      <c r="BS110" s="252"/>
      <c r="BT110" s="220"/>
      <c r="BU110" s="218"/>
      <c r="BV110" s="226"/>
      <c r="BW110" s="226"/>
      <c r="BX110" s="252"/>
      <c r="BY110" s="226"/>
      <c r="BZ110" s="252"/>
      <c r="CA110" s="220"/>
      <c r="CB110" s="218"/>
      <c r="CC110" s="218"/>
      <c r="CD110" s="218"/>
      <c r="CE110" s="218"/>
      <c r="CF110" s="218"/>
      <c r="CG110" s="398"/>
      <c r="CH110" s="218"/>
      <c r="CI110" s="221"/>
      <c r="CJ110" s="218"/>
      <c r="CK110" s="252"/>
      <c r="CL110" s="226"/>
      <c r="CM110" s="252"/>
      <c r="CN110" s="226"/>
      <c r="CO110" s="252"/>
      <c r="CP110" s="220"/>
      <c r="CQ110" s="218"/>
      <c r="CR110" s="226"/>
      <c r="CS110" s="252"/>
      <c r="CT110" s="220"/>
      <c r="CU110" s="218"/>
      <c r="CV110" s="252"/>
      <c r="CW110" s="226"/>
      <c r="CX110" s="252"/>
      <c r="CY110" s="226"/>
      <c r="CZ110" s="220"/>
      <c r="DA110" s="218"/>
      <c r="DB110" s="252"/>
      <c r="DC110" s="226"/>
      <c r="DD110" s="252"/>
      <c r="DE110" s="226"/>
      <c r="DF110" s="252"/>
      <c r="DG110" s="223"/>
      <c r="DH110" s="252"/>
      <c r="DI110" s="226"/>
      <c r="DJ110" s="221"/>
      <c r="DK110" s="218"/>
      <c r="DL110" s="226"/>
      <c r="DM110" s="252"/>
      <c r="DN110" s="220"/>
      <c r="DO110" s="218"/>
      <c r="DP110" s="252"/>
      <c r="DQ110" s="226"/>
      <c r="DR110" s="226"/>
      <c r="DS110" s="220"/>
      <c r="DT110" s="218"/>
      <c r="DU110" s="226"/>
      <c r="DV110" s="218"/>
      <c r="DW110" s="252"/>
      <c r="DX110" s="220"/>
      <c r="DY110" s="218"/>
      <c r="DZ110" s="398"/>
      <c r="EA110" s="252"/>
      <c r="EB110" s="220"/>
      <c r="EC110" s="218"/>
      <c r="ED110" s="252"/>
      <c r="EE110" s="220"/>
    </row>
    <row r="111" spans="1:135" x14ac:dyDescent="0.3">
      <c r="A111" s="10">
        <v>1509</v>
      </c>
      <c r="B111" s="11" t="s">
        <v>244</v>
      </c>
      <c r="C111" s="32">
        <v>1014</v>
      </c>
      <c r="D111" s="41">
        <v>326</v>
      </c>
      <c r="E111" s="63">
        <f t="shared" si="1"/>
        <v>0.32149901380670609</v>
      </c>
      <c r="F111" s="86">
        <v>64</v>
      </c>
      <c r="G111" s="86">
        <v>189</v>
      </c>
      <c r="H111" s="86">
        <v>50</v>
      </c>
      <c r="I111" s="86">
        <v>223</v>
      </c>
      <c r="J111" s="86">
        <v>210</v>
      </c>
      <c r="K111" s="87">
        <v>236</v>
      </c>
      <c r="L111" s="218"/>
      <c r="M111" s="252"/>
      <c r="N111" s="220"/>
      <c r="O111" s="218"/>
      <c r="P111" s="218"/>
      <c r="Q111" s="218"/>
      <c r="R111" s="218"/>
      <c r="S111" s="218"/>
      <c r="T111" s="218"/>
      <c r="U111" s="218"/>
      <c r="V111" s="218"/>
      <c r="W111" s="226"/>
      <c r="X111" s="219"/>
      <c r="Y111" s="219"/>
      <c r="Z111" s="222"/>
      <c r="AA111" s="218"/>
      <c r="AB111" s="218"/>
      <c r="AC111" s="218"/>
      <c r="AD111" s="218"/>
      <c r="AE111" s="218"/>
      <c r="AF111" s="226"/>
      <c r="AG111" s="398"/>
      <c r="AH111" s="221"/>
      <c r="AI111" s="222"/>
      <c r="AJ111" s="252"/>
      <c r="AK111" s="220"/>
      <c r="AL111" s="218"/>
      <c r="AM111" s="226"/>
      <c r="AN111" s="226"/>
      <c r="AO111" s="226"/>
      <c r="AP111" s="252"/>
      <c r="AQ111" s="219"/>
      <c r="AR111" s="222"/>
      <c r="AS111" s="218"/>
      <c r="AT111" s="218"/>
      <c r="AU111" s="218"/>
      <c r="AV111" s="218"/>
      <c r="AW111" s="218"/>
      <c r="AX111" s="218"/>
      <c r="AY111" s="220"/>
      <c r="AZ111" s="218"/>
      <c r="BA111" s="252"/>
      <c r="BB111" s="220"/>
      <c r="BC111" s="218"/>
      <c r="BD111" s="252"/>
      <c r="BE111" s="220"/>
      <c r="BF111" s="218"/>
      <c r="BG111" s="218"/>
      <c r="BH111" s="226"/>
      <c r="BI111" s="220"/>
      <c r="BJ111" s="218"/>
      <c r="BK111" s="252"/>
      <c r="BL111" s="220"/>
      <c r="BM111" s="218"/>
      <c r="BN111" s="218"/>
      <c r="BO111" s="226"/>
      <c r="BP111" s="398"/>
      <c r="BQ111" s="221"/>
      <c r="BR111" s="218"/>
      <c r="BS111" s="252"/>
      <c r="BT111" s="220"/>
      <c r="BU111" s="218"/>
      <c r="BV111" s="226"/>
      <c r="BW111" s="226"/>
      <c r="BX111" s="252"/>
      <c r="BY111" s="226"/>
      <c r="BZ111" s="252"/>
      <c r="CA111" s="220"/>
      <c r="CB111" s="218"/>
      <c r="CC111" s="218"/>
      <c r="CD111" s="218"/>
      <c r="CE111" s="218"/>
      <c r="CF111" s="218"/>
      <c r="CG111" s="398"/>
      <c r="CH111" s="218"/>
      <c r="CI111" s="221"/>
      <c r="CJ111" s="218"/>
      <c r="CK111" s="252"/>
      <c r="CL111" s="226"/>
      <c r="CM111" s="252"/>
      <c r="CN111" s="226"/>
      <c r="CO111" s="252"/>
      <c r="CP111" s="220"/>
      <c r="CQ111" s="218"/>
      <c r="CR111" s="226"/>
      <c r="CS111" s="252"/>
      <c r="CT111" s="220"/>
      <c r="CU111" s="218"/>
      <c r="CV111" s="252"/>
      <c r="CW111" s="226"/>
      <c r="CX111" s="252"/>
      <c r="CY111" s="226"/>
      <c r="CZ111" s="220"/>
      <c r="DA111" s="218"/>
      <c r="DB111" s="252"/>
      <c r="DC111" s="226"/>
      <c r="DD111" s="252"/>
      <c r="DE111" s="226"/>
      <c r="DF111" s="252"/>
      <c r="DG111" s="223"/>
      <c r="DH111" s="252"/>
      <c r="DI111" s="226"/>
      <c r="DJ111" s="221"/>
      <c r="DK111" s="218"/>
      <c r="DL111" s="226"/>
      <c r="DM111" s="252"/>
      <c r="DN111" s="220"/>
      <c r="DO111" s="218"/>
      <c r="DP111" s="252"/>
      <c r="DQ111" s="226"/>
      <c r="DR111" s="226"/>
      <c r="DS111" s="220"/>
      <c r="DT111" s="218"/>
      <c r="DU111" s="226"/>
      <c r="DV111" s="218"/>
      <c r="DW111" s="252"/>
      <c r="DX111" s="220"/>
      <c r="DY111" s="218"/>
      <c r="DZ111" s="398"/>
      <c r="EA111" s="252"/>
      <c r="EB111" s="220"/>
      <c r="EC111" s="218"/>
      <c r="ED111" s="252"/>
      <c r="EE111" s="220"/>
    </row>
    <row r="112" spans="1:135" x14ac:dyDescent="0.3">
      <c r="A112" s="10">
        <v>1510</v>
      </c>
      <c r="B112" s="11" t="s">
        <v>245</v>
      </c>
      <c r="C112" s="32">
        <v>827</v>
      </c>
      <c r="D112" s="41">
        <v>151</v>
      </c>
      <c r="E112" s="63">
        <f t="shared" si="1"/>
        <v>0.1825876662636034</v>
      </c>
      <c r="F112" s="86">
        <v>64</v>
      </c>
      <c r="G112" s="86">
        <v>77</v>
      </c>
      <c r="H112" s="86">
        <v>36</v>
      </c>
      <c r="I112" s="86">
        <v>91</v>
      </c>
      <c r="J112" s="86">
        <v>58</v>
      </c>
      <c r="K112" s="87">
        <v>88</v>
      </c>
      <c r="L112" s="218"/>
      <c r="M112" s="252"/>
      <c r="N112" s="220"/>
      <c r="O112" s="218"/>
      <c r="P112" s="218"/>
      <c r="Q112" s="218"/>
      <c r="R112" s="218"/>
      <c r="S112" s="218"/>
      <c r="T112" s="218"/>
      <c r="U112" s="218"/>
      <c r="V112" s="218"/>
      <c r="W112" s="226"/>
      <c r="X112" s="219"/>
      <c r="Y112" s="219"/>
      <c r="Z112" s="222"/>
      <c r="AA112" s="218"/>
      <c r="AB112" s="218"/>
      <c r="AC112" s="218"/>
      <c r="AD112" s="218"/>
      <c r="AE112" s="218"/>
      <c r="AF112" s="226"/>
      <c r="AG112" s="398"/>
      <c r="AH112" s="221"/>
      <c r="AI112" s="222"/>
      <c r="AJ112" s="252"/>
      <c r="AK112" s="220"/>
      <c r="AL112" s="218"/>
      <c r="AM112" s="226"/>
      <c r="AN112" s="226"/>
      <c r="AO112" s="226"/>
      <c r="AP112" s="252"/>
      <c r="AQ112" s="219"/>
      <c r="AR112" s="222"/>
      <c r="AS112" s="218"/>
      <c r="AT112" s="218"/>
      <c r="AU112" s="218"/>
      <c r="AV112" s="218"/>
      <c r="AW112" s="218"/>
      <c r="AX112" s="218"/>
      <c r="AY112" s="220"/>
      <c r="AZ112" s="218"/>
      <c r="BA112" s="252"/>
      <c r="BB112" s="220"/>
      <c r="BC112" s="218"/>
      <c r="BD112" s="252"/>
      <c r="BE112" s="220"/>
      <c r="BF112" s="218"/>
      <c r="BG112" s="218"/>
      <c r="BH112" s="226"/>
      <c r="BI112" s="220"/>
      <c r="BJ112" s="218"/>
      <c r="BK112" s="252"/>
      <c r="BL112" s="220"/>
      <c r="BM112" s="218"/>
      <c r="BN112" s="218"/>
      <c r="BO112" s="226"/>
      <c r="BP112" s="398"/>
      <c r="BQ112" s="221"/>
      <c r="BR112" s="218"/>
      <c r="BS112" s="252"/>
      <c r="BT112" s="220"/>
      <c r="BU112" s="218"/>
      <c r="BV112" s="226"/>
      <c r="BW112" s="226"/>
      <c r="BX112" s="252"/>
      <c r="BY112" s="226"/>
      <c r="BZ112" s="252"/>
      <c r="CA112" s="220"/>
      <c r="CB112" s="218"/>
      <c r="CC112" s="218"/>
      <c r="CD112" s="218"/>
      <c r="CE112" s="218"/>
      <c r="CF112" s="218"/>
      <c r="CG112" s="398"/>
      <c r="CH112" s="218"/>
      <c r="CI112" s="221"/>
      <c r="CJ112" s="218"/>
      <c r="CK112" s="252"/>
      <c r="CL112" s="226"/>
      <c r="CM112" s="252"/>
      <c r="CN112" s="226"/>
      <c r="CO112" s="252"/>
      <c r="CP112" s="220"/>
      <c r="CQ112" s="218"/>
      <c r="CR112" s="226"/>
      <c r="CS112" s="252"/>
      <c r="CT112" s="220"/>
      <c r="CU112" s="218"/>
      <c r="CV112" s="252"/>
      <c r="CW112" s="226"/>
      <c r="CX112" s="252"/>
      <c r="CY112" s="226"/>
      <c r="CZ112" s="220"/>
      <c r="DA112" s="218"/>
      <c r="DB112" s="252"/>
      <c r="DC112" s="226"/>
      <c r="DD112" s="252"/>
      <c r="DE112" s="226"/>
      <c r="DF112" s="252"/>
      <c r="DG112" s="223"/>
      <c r="DH112" s="252"/>
      <c r="DI112" s="226"/>
      <c r="DJ112" s="221"/>
      <c r="DK112" s="218"/>
      <c r="DL112" s="226"/>
      <c r="DM112" s="252"/>
      <c r="DN112" s="220"/>
      <c r="DO112" s="218"/>
      <c r="DP112" s="252"/>
      <c r="DQ112" s="226"/>
      <c r="DR112" s="226"/>
      <c r="DS112" s="220"/>
      <c r="DT112" s="218"/>
      <c r="DU112" s="226"/>
      <c r="DV112" s="218"/>
      <c r="DW112" s="252"/>
      <c r="DX112" s="220"/>
      <c r="DY112" s="218"/>
      <c r="DZ112" s="398"/>
      <c r="EA112" s="252"/>
      <c r="EB112" s="220"/>
      <c r="EC112" s="218"/>
      <c r="ED112" s="252"/>
      <c r="EE112" s="220"/>
    </row>
    <row r="113" spans="1:135" x14ac:dyDescent="0.3">
      <c r="A113" s="10">
        <v>1601</v>
      </c>
      <c r="B113" s="11" t="s">
        <v>246</v>
      </c>
      <c r="C113" s="32">
        <v>1286</v>
      </c>
      <c r="D113" s="41">
        <v>172</v>
      </c>
      <c r="E113" s="63">
        <f t="shared" si="1"/>
        <v>0.13374805598755832</v>
      </c>
      <c r="F113" s="86">
        <v>45</v>
      </c>
      <c r="G113" s="86">
        <v>98</v>
      </c>
      <c r="H113" s="86">
        <v>24</v>
      </c>
      <c r="I113" s="86">
        <v>92</v>
      </c>
      <c r="J113" s="86">
        <v>95</v>
      </c>
      <c r="K113" s="87">
        <v>107</v>
      </c>
      <c r="L113" s="218"/>
      <c r="M113" s="252"/>
      <c r="N113" s="220"/>
      <c r="O113" s="218"/>
      <c r="P113" s="218"/>
      <c r="Q113" s="218"/>
      <c r="R113" s="218"/>
      <c r="S113" s="218"/>
      <c r="T113" s="218"/>
      <c r="U113" s="218"/>
      <c r="V113" s="218"/>
      <c r="W113" s="226"/>
      <c r="X113" s="219"/>
      <c r="Y113" s="219"/>
      <c r="Z113" s="222"/>
      <c r="AA113" s="218"/>
      <c r="AB113" s="218"/>
      <c r="AC113" s="218"/>
      <c r="AD113" s="218"/>
      <c r="AE113" s="218"/>
      <c r="AF113" s="226"/>
      <c r="AG113" s="398"/>
      <c r="AH113" s="221"/>
      <c r="AI113" s="222"/>
      <c r="AJ113" s="252"/>
      <c r="AK113" s="220"/>
      <c r="AL113" s="218"/>
      <c r="AM113" s="226"/>
      <c r="AN113" s="226"/>
      <c r="AO113" s="226"/>
      <c r="AP113" s="252"/>
      <c r="AQ113" s="219"/>
      <c r="AR113" s="222"/>
      <c r="AS113" s="218"/>
      <c r="AT113" s="218"/>
      <c r="AU113" s="218"/>
      <c r="AV113" s="218"/>
      <c r="AW113" s="218"/>
      <c r="AX113" s="218"/>
      <c r="AY113" s="220"/>
      <c r="AZ113" s="218"/>
      <c r="BA113" s="252"/>
      <c r="BB113" s="220"/>
      <c r="BC113" s="218"/>
      <c r="BD113" s="252"/>
      <c r="BE113" s="220"/>
      <c r="BF113" s="218"/>
      <c r="BG113" s="218"/>
      <c r="BH113" s="226"/>
      <c r="BI113" s="220"/>
      <c r="BJ113" s="218"/>
      <c r="BK113" s="252"/>
      <c r="BL113" s="220"/>
      <c r="BM113" s="218"/>
      <c r="BN113" s="218"/>
      <c r="BO113" s="226"/>
      <c r="BP113" s="398"/>
      <c r="BQ113" s="221"/>
      <c r="BR113" s="218"/>
      <c r="BS113" s="252"/>
      <c r="BT113" s="220"/>
      <c r="BU113" s="218"/>
      <c r="BV113" s="226"/>
      <c r="BW113" s="226"/>
      <c r="BX113" s="252"/>
      <c r="BY113" s="226"/>
      <c r="BZ113" s="252"/>
      <c r="CA113" s="220"/>
      <c r="CB113" s="218"/>
      <c r="CC113" s="218"/>
      <c r="CD113" s="218"/>
      <c r="CE113" s="218"/>
      <c r="CF113" s="218"/>
      <c r="CG113" s="398"/>
      <c r="CH113" s="218"/>
      <c r="CI113" s="221"/>
      <c r="CJ113" s="218"/>
      <c r="CK113" s="252"/>
      <c r="CL113" s="226"/>
      <c r="CM113" s="252"/>
      <c r="CN113" s="226"/>
      <c r="CO113" s="252"/>
      <c r="CP113" s="220"/>
      <c r="CQ113" s="218"/>
      <c r="CR113" s="226"/>
      <c r="CS113" s="252"/>
      <c r="CT113" s="220"/>
      <c r="CU113" s="218"/>
      <c r="CV113" s="252"/>
      <c r="CW113" s="226"/>
      <c r="CX113" s="252"/>
      <c r="CY113" s="226"/>
      <c r="CZ113" s="220"/>
      <c r="DA113" s="218"/>
      <c r="DB113" s="252"/>
      <c r="DC113" s="226"/>
      <c r="DD113" s="252"/>
      <c r="DE113" s="226"/>
      <c r="DF113" s="252"/>
      <c r="DG113" s="223"/>
      <c r="DH113" s="252"/>
      <c r="DI113" s="226"/>
      <c r="DJ113" s="221"/>
      <c r="DK113" s="218"/>
      <c r="DL113" s="226"/>
      <c r="DM113" s="252"/>
      <c r="DN113" s="220"/>
      <c r="DO113" s="218"/>
      <c r="DP113" s="252"/>
      <c r="DQ113" s="226"/>
      <c r="DR113" s="226"/>
      <c r="DS113" s="220"/>
      <c r="DT113" s="218"/>
      <c r="DU113" s="226"/>
      <c r="DV113" s="218"/>
      <c r="DW113" s="252"/>
      <c r="DX113" s="220"/>
      <c r="DY113" s="218"/>
      <c r="DZ113" s="398"/>
      <c r="EA113" s="252"/>
      <c r="EB113" s="220"/>
      <c r="EC113" s="218"/>
      <c r="ED113" s="252"/>
      <c r="EE113" s="220"/>
    </row>
    <row r="114" spans="1:135" x14ac:dyDescent="0.3">
      <c r="A114" s="10">
        <v>1701</v>
      </c>
      <c r="B114" s="11" t="s">
        <v>247</v>
      </c>
      <c r="C114" s="32">
        <v>1529</v>
      </c>
      <c r="D114" s="41">
        <v>237</v>
      </c>
      <c r="E114" s="63">
        <f t="shared" si="1"/>
        <v>0.15500327011118378</v>
      </c>
      <c r="F114" s="86">
        <v>102</v>
      </c>
      <c r="G114" s="86">
        <v>105</v>
      </c>
      <c r="H114" s="86">
        <v>50</v>
      </c>
      <c r="I114" s="86">
        <v>101</v>
      </c>
      <c r="J114" s="86">
        <v>82</v>
      </c>
      <c r="K114" s="87">
        <v>128</v>
      </c>
      <c r="L114" s="218"/>
      <c r="M114" s="252"/>
      <c r="N114" s="220"/>
      <c r="O114" s="218"/>
      <c r="P114" s="218"/>
      <c r="Q114" s="218"/>
      <c r="R114" s="218"/>
      <c r="S114" s="218"/>
      <c r="T114" s="218"/>
      <c r="U114" s="218"/>
      <c r="V114" s="218"/>
      <c r="W114" s="226"/>
      <c r="X114" s="219"/>
      <c r="Y114" s="219"/>
      <c r="Z114" s="222"/>
      <c r="AA114" s="218"/>
      <c r="AB114" s="218"/>
      <c r="AC114" s="218"/>
      <c r="AD114" s="218"/>
      <c r="AE114" s="218"/>
      <c r="AF114" s="226"/>
      <c r="AG114" s="398"/>
      <c r="AH114" s="221"/>
      <c r="AI114" s="222"/>
      <c r="AJ114" s="252"/>
      <c r="AK114" s="220"/>
      <c r="AL114" s="218"/>
      <c r="AM114" s="226"/>
      <c r="AN114" s="226"/>
      <c r="AO114" s="226"/>
      <c r="AP114" s="252"/>
      <c r="AQ114" s="219"/>
      <c r="AR114" s="222"/>
      <c r="AS114" s="218"/>
      <c r="AT114" s="218"/>
      <c r="AU114" s="218"/>
      <c r="AV114" s="218"/>
      <c r="AW114" s="218"/>
      <c r="AX114" s="218"/>
      <c r="AY114" s="220"/>
      <c r="AZ114" s="218"/>
      <c r="BA114" s="252"/>
      <c r="BB114" s="220"/>
      <c r="BC114" s="218"/>
      <c r="BD114" s="252"/>
      <c r="BE114" s="220"/>
      <c r="BF114" s="218"/>
      <c r="BG114" s="218"/>
      <c r="BH114" s="226"/>
      <c r="BI114" s="220"/>
      <c r="BJ114" s="218"/>
      <c r="BK114" s="252"/>
      <c r="BL114" s="220"/>
      <c r="BM114" s="218"/>
      <c r="BN114" s="218"/>
      <c r="BO114" s="226"/>
      <c r="BP114" s="398"/>
      <c r="BQ114" s="221"/>
      <c r="BR114" s="218"/>
      <c r="BS114" s="252"/>
      <c r="BT114" s="220"/>
      <c r="BU114" s="218"/>
      <c r="BV114" s="226"/>
      <c r="BW114" s="226"/>
      <c r="BX114" s="252"/>
      <c r="BY114" s="226"/>
      <c r="BZ114" s="252"/>
      <c r="CA114" s="220"/>
      <c r="CB114" s="218"/>
      <c r="CC114" s="218"/>
      <c r="CD114" s="218"/>
      <c r="CE114" s="218"/>
      <c r="CF114" s="218"/>
      <c r="CG114" s="398"/>
      <c r="CH114" s="218"/>
      <c r="CI114" s="221"/>
      <c r="CJ114" s="218"/>
      <c r="CK114" s="252"/>
      <c r="CL114" s="226"/>
      <c r="CM114" s="252"/>
      <c r="CN114" s="226"/>
      <c r="CO114" s="252"/>
      <c r="CP114" s="220"/>
      <c r="CQ114" s="218"/>
      <c r="CR114" s="226"/>
      <c r="CS114" s="252"/>
      <c r="CT114" s="220"/>
      <c r="CU114" s="218"/>
      <c r="CV114" s="252"/>
      <c r="CW114" s="226"/>
      <c r="CX114" s="252"/>
      <c r="CY114" s="226"/>
      <c r="CZ114" s="220"/>
      <c r="DA114" s="218"/>
      <c r="DB114" s="252"/>
      <c r="DC114" s="226"/>
      <c r="DD114" s="252"/>
      <c r="DE114" s="226"/>
      <c r="DF114" s="252"/>
      <c r="DG114" s="223"/>
      <c r="DH114" s="252"/>
      <c r="DI114" s="226"/>
      <c r="DJ114" s="221"/>
      <c r="DK114" s="218"/>
      <c r="DL114" s="226"/>
      <c r="DM114" s="252"/>
      <c r="DN114" s="220"/>
      <c r="DO114" s="218"/>
      <c r="DP114" s="252"/>
      <c r="DQ114" s="226"/>
      <c r="DR114" s="226"/>
      <c r="DS114" s="220"/>
      <c r="DT114" s="218"/>
      <c r="DU114" s="226"/>
      <c r="DV114" s="218"/>
      <c r="DW114" s="252"/>
      <c r="DX114" s="220"/>
      <c r="DY114" s="218"/>
      <c r="DZ114" s="398"/>
      <c r="EA114" s="252"/>
      <c r="EB114" s="220"/>
      <c r="EC114" s="218"/>
      <c r="ED114" s="252"/>
      <c r="EE114" s="220"/>
    </row>
    <row r="115" spans="1:135" x14ac:dyDescent="0.3">
      <c r="A115" s="10">
        <v>1702</v>
      </c>
      <c r="B115" s="11" t="s">
        <v>248</v>
      </c>
      <c r="C115" s="32">
        <v>1525</v>
      </c>
      <c r="D115" s="41">
        <v>318</v>
      </c>
      <c r="E115" s="63">
        <f t="shared" si="1"/>
        <v>0.20852459016393443</v>
      </c>
      <c r="F115" s="86">
        <v>72</v>
      </c>
      <c r="G115" s="86">
        <v>158</v>
      </c>
      <c r="H115" s="86">
        <v>47</v>
      </c>
      <c r="I115" s="86">
        <v>179</v>
      </c>
      <c r="J115" s="86">
        <v>195</v>
      </c>
      <c r="K115" s="87">
        <v>209</v>
      </c>
      <c r="L115" s="218"/>
      <c r="M115" s="252"/>
      <c r="N115" s="220"/>
      <c r="O115" s="218"/>
      <c r="P115" s="218"/>
      <c r="Q115" s="218"/>
      <c r="R115" s="218"/>
      <c r="S115" s="218"/>
      <c r="T115" s="218"/>
      <c r="U115" s="218"/>
      <c r="V115" s="218"/>
      <c r="W115" s="226"/>
      <c r="X115" s="219"/>
      <c r="Y115" s="219"/>
      <c r="Z115" s="222"/>
      <c r="AA115" s="218"/>
      <c r="AB115" s="218"/>
      <c r="AC115" s="218"/>
      <c r="AD115" s="218"/>
      <c r="AE115" s="218"/>
      <c r="AF115" s="226"/>
      <c r="AG115" s="398"/>
      <c r="AH115" s="221"/>
      <c r="AI115" s="222"/>
      <c r="AJ115" s="252"/>
      <c r="AK115" s="220"/>
      <c r="AL115" s="218"/>
      <c r="AM115" s="226"/>
      <c r="AN115" s="226"/>
      <c r="AO115" s="226"/>
      <c r="AP115" s="252"/>
      <c r="AQ115" s="219"/>
      <c r="AR115" s="222"/>
      <c r="AS115" s="218"/>
      <c r="AT115" s="218"/>
      <c r="AU115" s="218"/>
      <c r="AV115" s="218"/>
      <c r="AW115" s="218"/>
      <c r="AX115" s="218"/>
      <c r="AY115" s="220"/>
      <c r="AZ115" s="218"/>
      <c r="BA115" s="252"/>
      <c r="BB115" s="220"/>
      <c r="BC115" s="218"/>
      <c r="BD115" s="252"/>
      <c r="BE115" s="220"/>
      <c r="BF115" s="218"/>
      <c r="BG115" s="218"/>
      <c r="BH115" s="226"/>
      <c r="BI115" s="220"/>
      <c r="BJ115" s="218"/>
      <c r="BK115" s="252"/>
      <c r="BL115" s="220"/>
      <c r="BM115" s="218"/>
      <c r="BN115" s="218"/>
      <c r="BO115" s="226"/>
      <c r="BP115" s="398"/>
      <c r="BQ115" s="221"/>
      <c r="BR115" s="218"/>
      <c r="BS115" s="252"/>
      <c r="BT115" s="220"/>
      <c r="BU115" s="218"/>
      <c r="BV115" s="226"/>
      <c r="BW115" s="226"/>
      <c r="BX115" s="252"/>
      <c r="BY115" s="226"/>
      <c r="BZ115" s="252"/>
      <c r="CA115" s="220"/>
      <c r="CB115" s="218"/>
      <c r="CC115" s="218"/>
      <c r="CD115" s="218"/>
      <c r="CE115" s="218"/>
      <c r="CF115" s="218"/>
      <c r="CG115" s="398"/>
      <c r="CH115" s="218"/>
      <c r="CI115" s="221"/>
      <c r="CJ115" s="218"/>
      <c r="CK115" s="252"/>
      <c r="CL115" s="226"/>
      <c r="CM115" s="252"/>
      <c r="CN115" s="226"/>
      <c r="CO115" s="252"/>
      <c r="CP115" s="220"/>
      <c r="CQ115" s="218"/>
      <c r="CR115" s="226"/>
      <c r="CS115" s="252"/>
      <c r="CT115" s="220"/>
      <c r="CU115" s="218"/>
      <c r="CV115" s="252"/>
      <c r="CW115" s="226"/>
      <c r="CX115" s="252"/>
      <c r="CY115" s="226"/>
      <c r="CZ115" s="220"/>
      <c r="DA115" s="218"/>
      <c r="DB115" s="252"/>
      <c r="DC115" s="226"/>
      <c r="DD115" s="252"/>
      <c r="DE115" s="226"/>
      <c r="DF115" s="252"/>
      <c r="DG115" s="223"/>
      <c r="DH115" s="252"/>
      <c r="DI115" s="226"/>
      <c r="DJ115" s="221"/>
      <c r="DK115" s="218"/>
      <c r="DL115" s="226"/>
      <c r="DM115" s="252"/>
      <c r="DN115" s="220"/>
      <c r="DO115" s="218"/>
      <c r="DP115" s="252"/>
      <c r="DQ115" s="226"/>
      <c r="DR115" s="226"/>
      <c r="DS115" s="220"/>
      <c r="DT115" s="218"/>
      <c r="DU115" s="226"/>
      <c r="DV115" s="218"/>
      <c r="DW115" s="252"/>
      <c r="DX115" s="220"/>
      <c r="DY115" s="218"/>
      <c r="DZ115" s="398"/>
      <c r="EA115" s="252"/>
      <c r="EB115" s="220"/>
      <c r="EC115" s="218"/>
      <c r="ED115" s="252"/>
      <c r="EE115" s="220"/>
    </row>
    <row r="116" spans="1:135" x14ac:dyDescent="0.3">
      <c r="A116" s="10">
        <v>1703</v>
      </c>
      <c r="B116" s="11" t="s">
        <v>249</v>
      </c>
      <c r="C116" s="32">
        <v>1158</v>
      </c>
      <c r="D116" s="41">
        <v>218</v>
      </c>
      <c r="E116" s="63">
        <f t="shared" si="1"/>
        <v>0.18825561312607944</v>
      </c>
      <c r="F116" s="86">
        <v>62</v>
      </c>
      <c r="G116" s="86">
        <v>124</v>
      </c>
      <c r="H116" s="86">
        <v>35</v>
      </c>
      <c r="I116" s="86">
        <v>133</v>
      </c>
      <c r="J116" s="86">
        <v>124</v>
      </c>
      <c r="K116" s="87">
        <v>142</v>
      </c>
      <c r="L116" s="218"/>
      <c r="M116" s="252"/>
      <c r="N116" s="220"/>
      <c r="O116" s="218"/>
      <c r="P116" s="218"/>
      <c r="Q116" s="218"/>
      <c r="R116" s="218"/>
      <c r="S116" s="218"/>
      <c r="T116" s="218"/>
      <c r="U116" s="218"/>
      <c r="V116" s="218"/>
      <c r="W116" s="226"/>
      <c r="X116" s="219"/>
      <c r="Y116" s="219"/>
      <c r="Z116" s="222"/>
      <c r="AA116" s="218"/>
      <c r="AB116" s="218"/>
      <c r="AC116" s="218"/>
      <c r="AD116" s="218"/>
      <c r="AE116" s="218"/>
      <c r="AF116" s="226"/>
      <c r="AG116" s="398"/>
      <c r="AH116" s="221"/>
      <c r="AI116" s="222"/>
      <c r="AJ116" s="252"/>
      <c r="AK116" s="220"/>
      <c r="AL116" s="218"/>
      <c r="AM116" s="226"/>
      <c r="AN116" s="226"/>
      <c r="AO116" s="226"/>
      <c r="AP116" s="252"/>
      <c r="AQ116" s="219"/>
      <c r="AR116" s="222"/>
      <c r="AS116" s="218"/>
      <c r="AT116" s="218"/>
      <c r="AU116" s="218"/>
      <c r="AV116" s="218"/>
      <c r="AW116" s="218"/>
      <c r="AX116" s="218"/>
      <c r="AY116" s="220"/>
      <c r="AZ116" s="218"/>
      <c r="BA116" s="252"/>
      <c r="BB116" s="220"/>
      <c r="BC116" s="218"/>
      <c r="BD116" s="252"/>
      <c r="BE116" s="220"/>
      <c r="BF116" s="218"/>
      <c r="BG116" s="218"/>
      <c r="BH116" s="226"/>
      <c r="BI116" s="220"/>
      <c r="BJ116" s="218"/>
      <c r="BK116" s="252"/>
      <c r="BL116" s="220"/>
      <c r="BM116" s="218"/>
      <c r="BN116" s="218"/>
      <c r="BO116" s="226"/>
      <c r="BP116" s="398"/>
      <c r="BQ116" s="221"/>
      <c r="BR116" s="218"/>
      <c r="BS116" s="252"/>
      <c r="BT116" s="220"/>
      <c r="BU116" s="218"/>
      <c r="BV116" s="226"/>
      <c r="BW116" s="226"/>
      <c r="BX116" s="252"/>
      <c r="BY116" s="226"/>
      <c r="BZ116" s="252"/>
      <c r="CA116" s="220"/>
      <c r="CB116" s="218"/>
      <c r="CC116" s="218"/>
      <c r="CD116" s="218"/>
      <c r="CE116" s="218"/>
      <c r="CF116" s="218"/>
      <c r="CG116" s="398"/>
      <c r="CH116" s="218"/>
      <c r="CI116" s="221"/>
      <c r="CJ116" s="218"/>
      <c r="CK116" s="252"/>
      <c r="CL116" s="226"/>
      <c r="CM116" s="252"/>
      <c r="CN116" s="226"/>
      <c r="CO116" s="252"/>
      <c r="CP116" s="220"/>
      <c r="CQ116" s="218"/>
      <c r="CR116" s="226"/>
      <c r="CS116" s="252"/>
      <c r="CT116" s="220"/>
      <c r="CU116" s="218"/>
      <c r="CV116" s="252"/>
      <c r="CW116" s="226"/>
      <c r="CX116" s="252"/>
      <c r="CY116" s="226"/>
      <c r="CZ116" s="220"/>
      <c r="DA116" s="218"/>
      <c r="DB116" s="252"/>
      <c r="DC116" s="226"/>
      <c r="DD116" s="252"/>
      <c r="DE116" s="226"/>
      <c r="DF116" s="252"/>
      <c r="DG116" s="223"/>
      <c r="DH116" s="252"/>
      <c r="DI116" s="226"/>
      <c r="DJ116" s="221"/>
      <c r="DK116" s="218"/>
      <c r="DL116" s="226"/>
      <c r="DM116" s="252"/>
      <c r="DN116" s="220"/>
      <c r="DO116" s="218"/>
      <c r="DP116" s="252"/>
      <c r="DQ116" s="226"/>
      <c r="DR116" s="226"/>
      <c r="DS116" s="220"/>
      <c r="DT116" s="218"/>
      <c r="DU116" s="226"/>
      <c r="DV116" s="218"/>
      <c r="DW116" s="252"/>
      <c r="DX116" s="220"/>
      <c r="DY116" s="218"/>
      <c r="DZ116" s="398"/>
      <c r="EA116" s="252"/>
      <c r="EB116" s="220"/>
      <c r="EC116" s="218"/>
      <c r="ED116" s="252"/>
      <c r="EE116" s="220"/>
    </row>
    <row r="117" spans="1:135" x14ac:dyDescent="0.3">
      <c r="A117" s="10">
        <v>1801</v>
      </c>
      <c r="B117" s="11" t="s">
        <v>250</v>
      </c>
      <c r="C117" s="32">
        <v>1037</v>
      </c>
      <c r="D117" s="41">
        <v>164</v>
      </c>
      <c r="E117" s="63">
        <f t="shared" si="1"/>
        <v>0.15814850530376084</v>
      </c>
      <c r="F117" s="86">
        <v>74</v>
      </c>
      <c r="G117" s="86">
        <v>92</v>
      </c>
      <c r="H117" s="86">
        <v>21</v>
      </c>
      <c r="I117" s="86">
        <v>74</v>
      </c>
      <c r="J117" s="86">
        <v>77</v>
      </c>
      <c r="K117" s="87">
        <v>105</v>
      </c>
      <c r="L117" s="218"/>
      <c r="M117" s="252"/>
      <c r="N117" s="220"/>
      <c r="O117" s="218"/>
      <c r="P117" s="218"/>
      <c r="Q117" s="218"/>
      <c r="R117" s="218"/>
      <c r="S117" s="218"/>
      <c r="T117" s="218"/>
      <c r="U117" s="218"/>
      <c r="V117" s="218"/>
      <c r="W117" s="226"/>
      <c r="X117" s="219"/>
      <c r="Y117" s="219"/>
      <c r="Z117" s="222"/>
      <c r="AA117" s="218"/>
      <c r="AB117" s="218"/>
      <c r="AC117" s="218"/>
      <c r="AD117" s="218"/>
      <c r="AE117" s="218"/>
      <c r="AF117" s="226"/>
      <c r="AG117" s="398"/>
      <c r="AH117" s="221"/>
      <c r="AI117" s="222"/>
      <c r="AJ117" s="252"/>
      <c r="AK117" s="220"/>
      <c r="AL117" s="218"/>
      <c r="AM117" s="226"/>
      <c r="AN117" s="226"/>
      <c r="AO117" s="226"/>
      <c r="AP117" s="252"/>
      <c r="AQ117" s="219"/>
      <c r="AR117" s="222"/>
      <c r="AS117" s="218"/>
      <c r="AT117" s="218"/>
      <c r="AU117" s="218"/>
      <c r="AV117" s="218"/>
      <c r="AW117" s="218"/>
      <c r="AX117" s="218"/>
      <c r="AY117" s="220"/>
      <c r="AZ117" s="218"/>
      <c r="BA117" s="252"/>
      <c r="BB117" s="220"/>
      <c r="BC117" s="218"/>
      <c r="BD117" s="252"/>
      <c r="BE117" s="220"/>
      <c r="BF117" s="218"/>
      <c r="BG117" s="218"/>
      <c r="BH117" s="226"/>
      <c r="BI117" s="220"/>
      <c r="BJ117" s="218"/>
      <c r="BK117" s="252"/>
      <c r="BL117" s="220"/>
      <c r="BM117" s="218"/>
      <c r="BN117" s="218"/>
      <c r="BO117" s="226"/>
      <c r="BP117" s="398"/>
      <c r="BQ117" s="221"/>
      <c r="BR117" s="218"/>
      <c r="BS117" s="252"/>
      <c r="BT117" s="220"/>
      <c r="BU117" s="218"/>
      <c r="BV117" s="226"/>
      <c r="BW117" s="226"/>
      <c r="BX117" s="252"/>
      <c r="BY117" s="226"/>
      <c r="BZ117" s="252"/>
      <c r="CA117" s="220"/>
      <c r="CB117" s="218"/>
      <c r="CC117" s="218"/>
      <c r="CD117" s="218"/>
      <c r="CE117" s="218"/>
      <c r="CF117" s="218"/>
      <c r="CG117" s="398"/>
      <c r="CH117" s="218"/>
      <c r="CI117" s="221"/>
      <c r="CJ117" s="218"/>
      <c r="CK117" s="252"/>
      <c r="CL117" s="226"/>
      <c r="CM117" s="252"/>
      <c r="CN117" s="226"/>
      <c r="CO117" s="252"/>
      <c r="CP117" s="220"/>
      <c r="CQ117" s="218"/>
      <c r="CR117" s="226"/>
      <c r="CS117" s="252"/>
      <c r="CT117" s="220"/>
      <c r="CU117" s="218"/>
      <c r="CV117" s="252"/>
      <c r="CW117" s="226"/>
      <c r="CX117" s="252"/>
      <c r="CY117" s="226"/>
      <c r="CZ117" s="220"/>
      <c r="DA117" s="218"/>
      <c r="DB117" s="252"/>
      <c r="DC117" s="226"/>
      <c r="DD117" s="252"/>
      <c r="DE117" s="226"/>
      <c r="DF117" s="252"/>
      <c r="DG117" s="223"/>
      <c r="DH117" s="252"/>
      <c r="DI117" s="226"/>
      <c r="DJ117" s="221"/>
      <c r="DK117" s="218"/>
      <c r="DL117" s="226"/>
      <c r="DM117" s="252"/>
      <c r="DN117" s="220"/>
      <c r="DO117" s="218"/>
      <c r="DP117" s="252"/>
      <c r="DQ117" s="226"/>
      <c r="DR117" s="226"/>
      <c r="DS117" s="220"/>
      <c r="DT117" s="218"/>
      <c r="DU117" s="226"/>
      <c r="DV117" s="218"/>
      <c r="DW117" s="252"/>
      <c r="DX117" s="220"/>
      <c r="DY117" s="218"/>
      <c r="DZ117" s="398"/>
      <c r="EA117" s="252"/>
      <c r="EB117" s="220"/>
      <c r="EC117" s="218"/>
      <c r="ED117" s="252"/>
      <c r="EE117" s="220"/>
    </row>
    <row r="118" spans="1:135" x14ac:dyDescent="0.3">
      <c r="A118" s="10">
        <v>1802</v>
      </c>
      <c r="B118" s="11" t="s">
        <v>251</v>
      </c>
      <c r="C118" s="32">
        <v>766</v>
      </c>
      <c r="D118" s="41">
        <v>79</v>
      </c>
      <c r="E118" s="63">
        <f t="shared" si="1"/>
        <v>0.10313315926892951</v>
      </c>
      <c r="F118" s="86">
        <v>48</v>
      </c>
      <c r="G118" s="86">
        <v>39</v>
      </c>
      <c r="H118" s="86">
        <v>17</v>
      </c>
      <c r="I118" s="86">
        <v>42</v>
      </c>
      <c r="J118" s="86">
        <v>31</v>
      </c>
      <c r="K118" s="87">
        <v>47</v>
      </c>
      <c r="L118" s="218"/>
      <c r="M118" s="252"/>
      <c r="N118" s="220"/>
      <c r="O118" s="218"/>
      <c r="P118" s="218"/>
      <c r="Q118" s="218"/>
      <c r="R118" s="218"/>
      <c r="S118" s="218"/>
      <c r="T118" s="218"/>
      <c r="U118" s="218"/>
      <c r="V118" s="218"/>
      <c r="W118" s="226"/>
      <c r="X118" s="219"/>
      <c r="Y118" s="219"/>
      <c r="Z118" s="222"/>
      <c r="AA118" s="218"/>
      <c r="AB118" s="218"/>
      <c r="AC118" s="218"/>
      <c r="AD118" s="218"/>
      <c r="AE118" s="218"/>
      <c r="AF118" s="226"/>
      <c r="AG118" s="398"/>
      <c r="AH118" s="221"/>
      <c r="AI118" s="222"/>
      <c r="AJ118" s="252"/>
      <c r="AK118" s="220"/>
      <c r="AL118" s="218"/>
      <c r="AM118" s="226"/>
      <c r="AN118" s="226"/>
      <c r="AO118" s="226"/>
      <c r="AP118" s="252"/>
      <c r="AQ118" s="219"/>
      <c r="AR118" s="222"/>
      <c r="AS118" s="218"/>
      <c r="AT118" s="218"/>
      <c r="AU118" s="218"/>
      <c r="AV118" s="218"/>
      <c r="AW118" s="218"/>
      <c r="AX118" s="218"/>
      <c r="AY118" s="220"/>
      <c r="AZ118" s="218"/>
      <c r="BA118" s="252"/>
      <c r="BB118" s="220"/>
      <c r="BC118" s="218"/>
      <c r="BD118" s="252"/>
      <c r="BE118" s="220"/>
      <c r="BF118" s="218"/>
      <c r="BG118" s="218"/>
      <c r="BH118" s="226"/>
      <c r="BI118" s="220"/>
      <c r="BJ118" s="218"/>
      <c r="BK118" s="252"/>
      <c r="BL118" s="220"/>
      <c r="BM118" s="218"/>
      <c r="BN118" s="218"/>
      <c r="BO118" s="226"/>
      <c r="BP118" s="398"/>
      <c r="BQ118" s="221"/>
      <c r="BR118" s="218"/>
      <c r="BS118" s="252"/>
      <c r="BT118" s="220"/>
      <c r="BU118" s="218"/>
      <c r="BV118" s="226"/>
      <c r="BW118" s="226"/>
      <c r="BX118" s="252"/>
      <c r="BY118" s="226"/>
      <c r="BZ118" s="252"/>
      <c r="CA118" s="220"/>
      <c r="CB118" s="218"/>
      <c r="CC118" s="218"/>
      <c r="CD118" s="218"/>
      <c r="CE118" s="218"/>
      <c r="CF118" s="218"/>
      <c r="CG118" s="398"/>
      <c r="CH118" s="218"/>
      <c r="CI118" s="221"/>
      <c r="CJ118" s="218"/>
      <c r="CK118" s="252"/>
      <c r="CL118" s="226"/>
      <c r="CM118" s="252"/>
      <c r="CN118" s="226"/>
      <c r="CO118" s="252"/>
      <c r="CP118" s="220"/>
      <c r="CQ118" s="218"/>
      <c r="CR118" s="226"/>
      <c r="CS118" s="252"/>
      <c r="CT118" s="220"/>
      <c r="CU118" s="218"/>
      <c r="CV118" s="252"/>
      <c r="CW118" s="226"/>
      <c r="CX118" s="252"/>
      <c r="CY118" s="226"/>
      <c r="CZ118" s="220"/>
      <c r="DA118" s="218"/>
      <c r="DB118" s="252"/>
      <c r="DC118" s="226"/>
      <c r="DD118" s="252"/>
      <c r="DE118" s="226"/>
      <c r="DF118" s="252"/>
      <c r="DG118" s="223"/>
      <c r="DH118" s="252"/>
      <c r="DI118" s="226"/>
      <c r="DJ118" s="221"/>
      <c r="DK118" s="218"/>
      <c r="DL118" s="226"/>
      <c r="DM118" s="252"/>
      <c r="DN118" s="220"/>
      <c r="DO118" s="218"/>
      <c r="DP118" s="252"/>
      <c r="DQ118" s="226"/>
      <c r="DR118" s="226"/>
      <c r="DS118" s="220"/>
      <c r="DT118" s="218"/>
      <c r="DU118" s="226"/>
      <c r="DV118" s="218"/>
      <c r="DW118" s="252"/>
      <c r="DX118" s="220"/>
      <c r="DY118" s="218"/>
      <c r="DZ118" s="398"/>
      <c r="EA118" s="252"/>
      <c r="EB118" s="220"/>
      <c r="EC118" s="218"/>
      <c r="ED118" s="252"/>
      <c r="EE118" s="220"/>
    </row>
    <row r="119" spans="1:135" x14ac:dyDescent="0.3">
      <c r="A119" s="10">
        <v>1901</v>
      </c>
      <c r="B119" s="11" t="s">
        <v>252</v>
      </c>
      <c r="C119" s="32">
        <v>978</v>
      </c>
      <c r="D119" s="41">
        <v>242</v>
      </c>
      <c r="E119" s="63">
        <f t="shared" si="1"/>
        <v>0.2474437627811861</v>
      </c>
      <c r="F119" s="86">
        <v>79</v>
      </c>
      <c r="G119" s="86">
        <v>94</v>
      </c>
      <c r="H119" s="86">
        <v>57</v>
      </c>
      <c r="I119" s="86">
        <v>58</v>
      </c>
      <c r="J119" s="86">
        <v>94</v>
      </c>
      <c r="K119" s="87">
        <v>101</v>
      </c>
      <c r="L119" s="218"/>
      <c r="M119" s="252"/>
      <c r="N119" s="220"/>
      <c r="O119" s="218"/>
      <c r="P119" s="218"/>
      <c r="Q119" s="218"/>
      <c r="R119" s="218"/>
      <c r="S119" s="218"/>
      <c r="T119" s="218"/>
      <c r="U119" s="218"/>
      <c r="V119" s="218"/>
      <c r="W119" s="226"/>
      <c r="X119" s="219"/>
      <c r="Y119" s="219"/>
      <c r="Z119" s="222"/>
      <c r="AA119" s="218"/>
      <c r="AB119" s="218"/>
      <c r="AC119" s="218"/>
      <c r="AD119" s="218"/>
      <c r="AE119" s="218"/>
      <c r="AF119" s="226"/>
      <c r="AG119" s="398"/>
      <c r="AH119" s="221"/>
      <c r="AI119" s="222"/>
      <c r="AJ119" s="252"/>
      <c r="AK119" s="220"/>
      <c r="AL119" s="218"/>
      <c r="AM119" s="226"/>
      <c r="AN119" s="226"/>
      <c r="AO119" s="226"/>
      <c r="AP119" s="252"/>
      <c r="AQ119" s="219"/>
      <c r="AR119" s="222"/>
      <c r="AS119" s="218"/>
      <c r="AT119" s="218"/>
      <c r="AU119" s="218"/>
      <c r="AV119" s="218"/>
      <c r="AW119" s="218"/>
      <c r="AX119" s="218"/>
      <c r="AY119" s="220"/>
      <c r="AZ119" s="218"/>
      <c r="BA119" s="252"/>
      <c r="BB119" s="220"/>
      <c r="BC119" s="218"/>
      <c r="BD119" s="252"/>
      <c r="BE119" s="220"/>
      <c r="BF119" s="218"/>
      <c r="BG119" s="218"/>
      <c r="BH119" s="226"/>
      <c r="BI119" s="220"/>
      <c r="BJ119" s="218"/>
      <c r="BK119" s="252"/>
      <c r="BL119" s="220"/>
      <c r="BM119" s="218"/>
      <c r="BN119" s="218"/>
      <c r="BO119" s="226"/>
      <c r="BP119" s="398"/>
      <c r="BQ119" s="221"/>
      <c r="BR119" s="218"/>
      <c r="BS119" s="252"/>
      <c r="BT119" s="220"/>
      <c r="BU119" s="218"/>
      <c r="BV119" s="226"/>
      <c r="BW119" s="226"/>
      <c r="BX119" s="252"/>
      <c r="BY119" s="226"/>
      <c r="BZ119" s="252"/>
      <c r="CA119" s="220"/>
      <c r="CB119" s="218"/>
      <c r="CC119" s="218"/>
      <c r="CD119" s="218"/>
      <c r="CE119" s="218"/>
      <c r="CF119" s="218"/>
      <c r="CG119" s="398"/>
      <c r="CH119" s="218"/>
      <c r="CI119" s="221"/>
      <c r="CJ119" s="218"/>
      <c r="CK119" s="252"/>
      <c r="CL119" s="226"/>
      <c r="CM119" s="252"/>
      <c r="CN119" s="226"/>
      <c r="CO119" s="252"/>
      <c r="CP119" s="220"/>
      <c r="CQ119" s="218"/>
      <c r="CR119" s="226"/>
      <c r="CS119" s="252"/>
      <c r="CT119" s="220"/>
      <c r="CU119" s="218"/>
      <c r="CV119" s="252"/>
      <c r="CW119" s="226"/>
      <c r="CX119" s="252"/>
      <c r="CY119" s="226"/>
      <c r="CZ119" s="220"/>
      <c r="DA119" s="218"/>
      <c r="DB119" s="252"/>
      <c r="DC119" s="226"/>
      <c r="DD119" s="252"/>
      <c r="DE119" s="226"/>
      <c r="DF119" s="252"/>
      <c r="DG119" s="223"/>
      <c r="DH119" s="252"/>
      <c r="DI119" s="226"/>
      <c r="DJ119" s="221"/>
      <c r="DK119" s="218"/>
      <c r="DL119" s="226"/>
      <c r="DM119" s="252"/>
      <c r="DN119" s="220"/>
      <c r="DO119" s="218"/>
      <c r="DP119" s="252"/>
      <c r="DQ119" s="226"/>
      <c r="DR119" s="226"/>
      <c r="DS119" s="220"/>
      <c r="DT119" s="218"/>
      <c r="DU119" s="226"/>
      <c r="DV119" s="218"/>
      <c r="DW119" s="252"/>
      <c r="DX119" s="220"/>
      <c r="DY119" s="218"/>
      <c r="DZ119" s="398"/>
      <c r="EA119" s="252"/>
      <c r="EB119" s="220"/>
      <c r="EC119" s="218"/>
      <c r="ED119" s="252"/>
      <c r="EE119" s="220"/>
    </row>
    <row r="120" spans="1:135" x14ac:dyDescent="0.3">
      <c r="A120" s="10">
        <v>1902</v>
      </c>
      <c r="B120" s="11" t="s">
        <v>253</v>
      </c>
      <c r="C120" s="32">
        <v>1278</v>
      </c>
      <c r="D120" s="41">
        <v>421</v>
      </c>
      <c r="E120" s="63">
        <f t="shared" si="1"/>
        <v>0.32942097026604067</v>
      </c>
      <c r="F120" s="86">
        <v>125</v>
      </c>
      <c r="G120" s="86">
        <v>155</v>
      </c>
      <c r="H120" s="86">
        <v>134</v>
      </c>
      <c r="I120" s="86">
        <v>116</v>
      </c>
      <c r="J120" s="86">
        <v>157</v>
      </c>
      <c r="K120" s="87">
        <v>185</v>
      </c>
      <c r="L120" s="218"/>
      <c r="M120" s="252"/>
      <c r="N120" s="220"/>
      <c r="O120" s="218"/>
      <c r="P120" s="218"/>
      <c r="Q120" s="218"/>
      <c r="R120" s="218"/>
      <c r="S120" s="218"/>
      <c r="T120" s="218"/>
      <c r="U120" s="218"/>
      <c r="V120" s="218"/>
      <c r="W120" s="226"/>
      <c r="X120" s="219"/>
      <c r="Y120" s="219"/>
      <c r="Z120" s="222"/>
      <c r="AA120" s="218"/>
      <c r="AB120" s="218"/>
      <c r="AC120" s="218"/>
      <c r="AD120" s="218"/>
      <c r="AE120" s="218"/>
      <c r="AF120" s="226"/>
      <c r="AG120" s="398"/>
      <c r="AH120" s="221"/>
      <c r="AI120" s="222"/>
      <c r="AJ120" s="252"/>
      <c r="AK120" s="220"/>
      <c r="AL120" s="218"/>
      <c r="AM120" s="226"/>
      <c r="AN120" s="226"/>
      <c r="AO120" s="226"/>
      <c r="AP120" s="252"/>
      <c r="AQ120" s="219"/>
      <c r="AR120" s="222"/>
      <c r="AS120" s="218"/>
      <c r="AT120" s="218"/>
      <c r="AU120" s="218"/>
      <c r="AV120" s="218"/>
      <c r="AW120" s="218"/>
      <c r="AX120" s="218"/>
      <c r="AY120" s="220"/>
      <c r="AZ120" s="218"/>
      <c r="BA120" s="252"/>
      <c r="BB120" s="220"/>
      <c r="BC120" s="218"/>
      <c r="BD120" s="252"/>
      <c r="BE120" s="220"/>
      <c r="BF120" s="218"/>
      <c r="BG120" s="218"/>
      <c r="BH120" s="226"/>
      <c r="BI120" s="220"/>
      <c r="BJ120" s="218"/>
      <c r="BK120" s="252"/>
      <c r="BL120" s="220"/>
      <c r="BM120" s="218"/>
      <c r="BN120" s="218"/>
      <c r="BO120" s="226"/>
      <c r="BP120" s="398"/>
      <c r="BQ120" s="221"/>
      <c r="BR120" s="218"/>
      <c r="BS120" s="252"/>
      <c r="BT120" s="220"/>
      <c r="BU120" s="218"/>
      <c r="BV120" s="226"/>
      <c r="BW120" s="226"/>
      <c r="BX120" s="252"/>
      <c r="BY120" s="226"/>
      <c r="BZ120" s="252"/>
      <c r="CA120" s="220"/>
      <c r="CB120" s="218"/>
      <c r="CC120" s="218"/>
      <c r="CD120" s="218"/>
      <c r="CE120" s="218"/>
      <c r="CF120" s="218"/>
      <c r="CG120" s="398"/>
      <c r="CH120" s="218"/>
      <c r="CI120" s="221"/>
      <c r="CJ120" s="218"/>
      <c r="CK120" s="252"/>
      <c r="CL120" s="226"/>
      <c r="CM120" s="252"/>
      <c r="CN120" s="226"/>
      <c r="CO120" s="252"/>
      <c r="CP120" s="220"/>
      <c r="CQ120" s="218"/>
      <c r="CR120" s="226"/>
      <c r="CS120" s="252"/>
      <c r="CT120" s="220"/>
      <c r="CU120" s="218"/>
      <c r="CV120" s="252"/>
      <c r="CW120" s="226"/>
      <c r="CX120" s="252"/>
      <c r="CY120" s="226"/>
      <c r="CZ120" s="220"/>
      <c r="DA120" s="218"/>
      <c r="DB120" s="252"/>
      <c r="DC120" s="226"/>
      <c r="DD120" s="252"/>
      <c r="DE120" s="226"/>
      <c r="DF120" s="252"/>
      <c r="DG120" s="223"/>
      <c r="DH120" s="252"/>
      <c r="DI120" s="226"/>
      <c r="DJ120" s="221"/>
      <c r="DK120" s="218"/>
      <c r="DL120" s="226"/>
      <c r="DM120" s="252"/>
      <c r="DN120" s="220"/>
      <c r="DO120" s="218"/>
      <c r="DP120" s="252"/>
      <c r="DQ120" s="226"/>
      <c r="DR120" s="226"/>
      <c r="DS120" s="220"/>
      <c r="DT120" s="218"/>
      <c r="DU120" s="226"/>
      <c r="DV120" s="218"/>
      <c r="DW120" s="252"/>
      <c r="DX120" s="220"/>
      <c r="DY120" s="218"/>
      <c r="DZ120" s="398"/>
      <c r="EA120" s="252"/>
      <c r="EB120" s="220"/>
      <c r="EC120" s="218"/>
      <c r="ED120" s="252"/>
      <c r="EE120" s="220"/>
    </row>
    <row r="121" spans="1:135" x14ac:dyDescent="0.3">
      <c r="A121" s="10">
        <v>1903</v>
      </c>
      <c r="B121" s="11" t="s">
        <v>254</v>
      </c>
      <c r="C121" s="32">
        <v>1274</v>
      </c>
      <c r="D121" s="41">
        <v>255</v>
      </c>
      <c r="E121" s="63">
        <f t="shared" si="1"/>
        <v>0.20015698587127159</v>
      </c>
      <c r="F121" s="86">
        <v>73</v>
      </c>
      <c r="G121" s="86">
        <v>85</v>
      </c>
      <c r="H121" s="86">
        <v>62</v>
      </c>
      <c r="I121" s="86">
        <v>69</v>
      </c>
      <c r="J121" s="86">
        <v>99</v>
      </c>
      <c r="K121" s="87">
        <v>104</v>
      </c>
      <c r="L121" s="218"/>
      <c r="M121" s="252"/>
      <c r="N121" s="220"/>
      <c r="O121" s="218"/>
      <c r="P121" s="218"/>
      <c r="Q121" s="218"/>
      <c r="R121" s="218"/>
      <c r="S121" s="218"/>
      <c r="T121" s="218"/>
      <c r="U121" s="218"/>
      <c r="V121" s="218"/>
      <c r="W121" s="226"/>
      <c r="X121" s="219"/>
      <c r="Y121" s="219"/>
      <c r="Z121" s="222"/>
      <c r="AA121" s="218"/>
      <c r="AB121" s="218"/>
      <c r="AC121" s="218"/>
      <c r="AD121" s="218"/>
      <c r="AE121" s="218"/>
      <c r="AF121" s="226"/>
      <c r="AG121" s="398"/>
      <c r="AH121" s="221"/>
      <c r="AI121" s="222"/>
      <c r="AJ121" s="252"/>
      <c r="AK121" s="220"/>
      <c r="AL121" s="218"/>
      <c r="AM121" s="226"/>
      <c r="AN121" s="226"/>
      <c r="AO121" s="226"/>
      <c r="AP121" s="252"/>
      <c r="AQ121" s="219"/>
      <c r="AR121" s="222"/>
      <c r="AS121" s="218"/>
      <c r="AT121" s="218"/>
      <c r="AU121" s="218"/>
      <c r="AV121" s="218"/>
      <c r="AW121" s="218"/>
      <c r="AX121" s="218"/>
      <c r="AY121" s="220"/>
      <c r="AZ121" s="218"/>
      <c r="BA121" s="252"/>
      <c r="BB121" s="220"/>
      <c r="BC121" s="218"/>
      <c r="BD121" s="252"/>
      <c r="BE121" s="220"/>
      <c r="BF121" s="218"/>
      <c r="BG121" s="218"/>
      <c r="BH121" s="226"/>
      <c r="BI121" s="220"/>
      <c r="BJ121" s="218"/>
      <c r="BK121" s="252"/>
      <c r="BL121" s="220"/>
      <c r="BM121" s="218"/>
      <c r="BN121" s="218"/>
      <c r="BO121" s="226"/>
      <c r="BP121" s="398"/>
      <c r="BQ121" s="221"/>
      <c r="BR121" s="218"/>
      <c r="BS121" s="252"/>
      <c r="BT121" s="220"/>
      <c r="BU121" s="218"/>
      <c r="BV121" s="226"/>
      <c r="BW121" s="226"/>
      <c r="BX121" s="252"/>
      <c r="BY121" s="226"/>
      <c r="BZ121" s="252"/>
      <c r="CA121" s="220"/>
      <c r="CB121" s="218"/>
      <c r="CC121" s="218"/>
      <c r="CD121" s="218"/>
      <c r="CE121" s="218"/>
      <c r="CF121" s="218"/>
      <c r="CG121" s="398"/>
      <c r="CH121" s="218"/>
      <c r="CI121" s="221"/>
      <c r="CJ121" s="218"/>
      <c r="CK121" s="252"/>
      <c r="CL121" s="226"/>
      <c r="CM121" s="252"/>
      <c r="CN121" s="226"/>
      <c r="CO121" s="252"/>
      <c r="CP121" s="220"/>
      <c r="CQ121" s="86">
        <v>1</v>
      </c>
      <c r="CR121" s="95">
        <v>1</v>
      </c>
      <c r="CS121" s="94">
        <v>1</v>
      </c>
      <c r="CT121" s="87">
        <v>0</v>
      </c>
      <c r="CU121" s="218"/>
      <c r="CV121" s="252"/>
      <c r="CW121" s="226"/>
      <c r="CX121" s="252"/>
      <c r="CY121" s="226"/>
      <c r="CZ121" s="220"/>
      <c r="DA121" s="218"/>
      <c r="DB121" s="252"/>
      <c r="DC121" s="226"/>
      <c r="DD121" s="252"/>
      <c r="DE121" s="226"/>
      <c r="DF121" s="252"/>
      <c r="DG121" s="223"/>
      <c r="DH121" s="252"/>
      <c r="DI121" s="226"/>
      <c r="DJ121" s="221"/>
      <c r="DK121" s="218"/>
      <c r="DL121" s="226"/>
      <c r="DM121" s="252"/>
      <c r="DN121" s="220"/>
      <c r="DO121" s="218"/>
      <c r="DP121" s="252"/>
      <c r="DQ121" s="226"/>
      <c r="DR121" s="226"/>
      <c r="DS121" s="220"/>
      <c r="DT121" s="86">
        <v>0</v>
      </c>
      <c r="DU121" s="95">
        <v>1</v>
      </c>
      <c r="DV121" s="86">
        <v>1</v>
      </c>
      <c r="DW121" s="94">
        <v>0</v>
      </c>
      <c r="DX121" s="87">
        <v>1</v>
      </c>
      <c r="DY121" s="218"/>
      <c r="DZ121" s="398"/>
      <c r="EA121" s="252"/>
      <c r="EB121" s="220"/>
      <c r="EC121" s="218"/>
      <c r="ED121" s="252"/>
      <c r="EE121" s="220"/>
    </row>
    <row r="122" spans="1:135" x14ac:dyDescent="0.3">
      <c r="A122" s="10">
        <v>1904</v>
      </c>
      <c r="B122" s="11" t="s">
        <v>255</v>
      </c>
      <c r="C122" s="32">
        <v>433</v>
      </c>
      <c r="D122" s="41">
        <v>26</v>
      </c>
      <c r="E122" s="63">
        <f t="shared" si="1"/>
        <v>6.0046189376443418E-2</v>
      </c>
      <c r="F122" s="86">
        <v>10</v>
      </c>
      <c r="G122" s="86">
        <v>12</v>
      </c>
      <c r="H122" s="86">
        <v>10</v>
      </c>
      <c r="I122" s="86">
        <v>14</v>
      </c>
      <c r="J122" s="86">
        <v>12</v>
      </c>
      <c r="K122" s="87">
        <v>13</v>
      </c>
      <c r="L122" s="218"/>
      <c r="M122" s="252"/>
      <c r="N122" s="220"/>
      <c r="O122" s="218"/>
      <c r="P122" s="218"/>
      <c r="Q122" s="218"/>
      <c r="R122" s="218"/>
      <c r="S122" s="218"/>
      <c r="T122" s="218"/>
      <c r="U122" s="218"/>
      <c r="V122" s="218"/>
      <c r="W122" s="226"/>
      <c r="X122" s="219"/>
      <c r="Y122" s="219"/>
      <c r="Z122" s="222"/>
      <c r="AA122" s="218"/>
      <c r="AB122" s="218"/>
      <c r="AC122" s="218"/>
      <c r="AD122" s="218"/>
      <c r="AE122" s="218"/>
      <c r="AF122" s="226"/>
      <c r="AG122" s="398"/>
      <c r="AH122" s="221"/>
      <c r="AI122" s="222"/>
      <c r="AJ122" s="252"/>
      <c r="AK122" s="220"/>
      <c r="AL122" s="218"/>
      <c r="AM122" s="226"/>
      <c r="AN122" s="226"/>
      <c r="AO122" s="226"/>
      <c r="AP122" s="252"/>
      <c r="AQ122" s="219"/>
      <c r="AR122" s="222"/>
      <c r="AS122" s="218"/>
      <c r="AT122" s="218"/>
      <c r="AU122" s="218"/>
      <c r="AV122" s="218"/>
      <c r="AW122" s="218"/>
      <c r="AX122" s="218"/>
      <c r="AY122" s="220"/>
      <c r="AZ122" s="218"/>
      <c r="BA122" s="252"/>
      <c r="BB122" s="220"/>
      <c r="BC122" s="218"/>
      <c r="BD122" s="252"/>
      <c r="BE122" s="220"/>
      <c r="BF122" s="218"/>
      <c r="BG122" s="218"/>
      <c r="BH122" s="226"/>
      <c r="BI122" s="220"/>
      <c r="BJ122" s="218"/>
      <c r="BK122" s="252"/>
      <c r="BL122" s="220"/>
      <c r="BM122" s="218"/>
      <c r="BN122" s="218"/>
      <c r="BO122" s="226"/>
      <c r="BP122" s="398"/>
      <c r="BQ122" s="221"/>
      <c r="BR122" s="218"/>
      <c r="BS122" s="252"/>
      <c r="BT122" s="220"/>
      <c r="BU122" s="218"/>
      <c r="BV122" s="226"/>
      <c r="BW122" s="226"/>
      <c r="BX122" s="252"/>
      <c r="BY122" s="226"/>
      <c r="BZ122" s="252"/>
      <c r="CA122" s="220"/>
      <c r="CB122" s="218"/>
      <c r="CC122" s="218"/>
      <c r="CD122" s="218"/>
      <c r="CE122" s="218"/>
      <c r="CF122" s="218"/>
      <c r="CG122" s="398"/>
      <c r="CH122" s="218"/>
      <c r="CI122" s="221"/>
      <c r="CJ122" s="218"/>
      <c r="CK122" s="252"/>
      <c r="CL122" s="226"/>
      <c r="CM122" s="252"/>
      <c r="CN122" s="226"/>
      <c r="CO122" s="252"/>
      <c r="CP122" s="220"/>
      <c r="CQ122" s="86"/>
      <c r="CR122" s="95"/>
      <c r="CS122" s="94"/>
      <c r="CT122" s="87"/>
      <c r="CU122" s="218"/>
      <c r="CV122" s="252"/>
      <c r="CW122" s="226"/>
      <c r="CX122" s="252"/>
      <c r="CY122" s="226"/>
      <c r="CZ122" s="220"/>
      <c r="DA122" s="218"/>
      <c r="DB122" s="252"/>
      <c r="DC122" s="226"/>
      <c r="DD122" s="252"/>
      <c r="DE122" s="226"/>
      <c r="DF122" s="252"/>
      <c r="DG122" s="223"/>
      <c r="DH122" s="252"/>
      <c r="DI122" s="226"/>
      <c r="DJ122" s="221"/>
      <c r="DK122" s="218"/>
      <c r="DL122" s="226"/>
      <c r="DM122" s="252"/>
      <c r="DN122" s="220"/>
      <c r="DO122" s="218"/>
      <c r="DP122" s="252"/>
      <c r="DQ122" s="226"/>
      <c r="DR122" s="226"/>
      <c r="DS122" s="220"/>
      <c r="DT122" s="265"/>
      <c r="DU122" s="267"/>
      <c r="DV122" s="265"/>
      <c r="DW122" s="268"/>
      <c r="DX122" s="266"/>
      <c r="DY122" s="218"/>
      <c r="DZ122" s="398"/>
      <c r="EA122" s="252"/>
      <c r="EB122" s="220"/>
      <c r="EC122" s="218"/>
      <c r="ED122" s="252"/>
      <c r="EE122" s="220"/>
    </row>
    <row r="123" spans="1:135" x14ac:dyDescent="0.3">
      <c r="A123" s="10">
        <v>2001</v>
      </c>
      <c r="B123" s="11" t="s">
        <v>256</v>
      </c>
      <c r="C123" s="32">
        <v>1230</v>
      </c>
      <c r="D123" s="41">
        <v>150</v>
      </c>
      <c r="E123" s="63">
        <f t="shared" si="1"/>
        <v>0.12195121951219512</v>
      </c>
      <c r="F123" s="86">
        <v>34</v>
      </c>
      <c r="G123" s="86">
        <v>70</v>
      </c>
      <c r="H123" s="86">
        <v>42</v>
      </c>
      <c r="I123" s="86">
        <v>66</v>
      </c>
      <c r="J123" s="86">
        <v>81</v>
      </c>
      <c r="K123" s="87">
        <v>81</v>
      </c>
      <c r="L123" s="218"/>
      <c r="M123" s="252"/>
      <c r="N123" s="220"/>
      <c r="O123" s="218"/>
      <c r="P123" s="218"/>
      <c r="Q123" s="218"/>
      <c r="R123" s="218"/>
      <c r="S123" s="218"/>
      <c r="T123" s="218"/>
      <c r="U123" s="218"/>
      <c r="V123" s="218"/>
      <c r="W123" s="226"/>
      <c r="X123" s="219"/>
      <c r="Y123" s="219"/>
      <c r="Z123" s="222"/>
      <c r="AA123" s="218"/>
      <c r="AB123" s="218"/>
      <c r="AC123" s="218"/>
      <c r="AD123" s="218"/>
      <c r="AE123" s="218"/>
      <c r="AF123" s="226"/>
      <c r="AG123" s="398"/>
      <c r="AH123" s="221"/>
      <c r="AI123" s="222"/>
      <c r="AJ123" s="252"/>
      <c r="AK123" s="220"/>
      <c r="AL123" s="218"/>
      <c r="AM123" s="226"/>
      <c r="AN123" s="226"/>
      <c r="AO123" s="226"/>
      <c r="AP123" s="252"/>
      <c r="AQ123" s="219"/>
      <c r="AR123" s="222"/>
      <c r="AS123" s="218"/>
      <c r="AT123" s="218"/>
      <c r="AU123" s="218"/>
      <c r="AV123" s="218"/>
      <c r="AW123" s="218"/>
      <c r="AX123" s="218"/>
      <c r="AY123" s="220"/>
      <c r="AZ123" s="218"/>
      <c r="BA123" s="252"/>
      <c r="BB123" s="220"/>
      <c r="BC123" s="218"/>
      <c r="BD123" s="252"/>
      <c r="BE123" s="220"/>
      <c r="BF123" s="218"/>
      <c r="BG123" s="218"/>
      <c r="BH123" s="226"/>
      <c r="BI123" s="220"/>
      <c r="BJ123" s="218"/>
      <c r="BK123" s="252"/>
      <c r="BL123" s="220"/>
      <c r="BM123" s="218"/>
      <c r="BN123" s="218"/>
      <c r="BO123" s="226"/>
      <c r="BP123" s="398"/>
      <c r="BQ123" s="221"/>
      <c r="BR123" s="218"/>
      <c r="BS123" s="252"/>
      <c r="BT123" s="220"/>
      <c r="BU123" s="218"/>
      <c r="BV123" s="226"/>
      <c r="BW123" s="226"/>
      <c r="BX123" s="252"/>
      <c r="BY123" s="226"/>
      <c r="BZ123" s="252"/>
      <c r="CA123" s="220"/>
      <c r="CB123" s="218"/>
      <c r="CC123" s="218"/>
      <c r="CD123" s="218"/>
      <c r="CE123" s="218"/>
      <c r="CF123" s="218"/>
      <c r="CG123" s="398"/>
      <c r="CH123" s="218"/>
      <c r="CI123" s="221"/>
      <c r="CJ123" s="218"/>
      <c r="CK123" s="252"/>
      <c r="CL123" s="226"/>
      <c r="CM123" s="252"/>
      <c r="CN123" s="226"/>
      <c r="CO123" s="252"/>
      <c r="CP123" s="220"/>
      <c r="CQ123" s="86"/>
      <c r="CR123" s="95"/>
      <c r="CS123" s="94"/>
      <c r="CT123" s="87"/>
      <c r="CU123" s="218"/>
      <c r="CV123" s="252"/>
      <c r="CW123" s="226"/>
      <c r="CX123" s="252"/>
      <c r="CY123" s="226"/>
      <c r="CZ123" s="220"/>
      <c r="DA123" s="218"/>
      <c r="DB123" s="252"/>
      <c r="DC123" s="226"/>
      <c r="DD123" s="252"/>
      <c r="DE123" s="226"/>
      <c r="DF123" s="252"/>
      <c r="DG123" s="223"/>
      <c r="DH123" s="252"/>
      <c r="DI123" s="226"/>
      <c r="DJ123" s="221"/>
      <c r="DK123" s="218"/>
      <c r="DL123" s="226"/>
      <c r="DM123" s="252"/>
      <c r="DN123" s="220"/>
      <c r="DO123" s="218"/>
      <c r="DP123" s="252"/>
      <c r="DQ123" s="226"/>
      <c r="DR123" s="226"/>
      <c r="DS123" s="220"/>
      <c r="DT123" s="265"/>
      <c r="DU123" s="267"/>
      <c r="DV123" s="265"/>
      <c r="DW123" s="268"/>
      <c r="DX123" s="266"/>
      <c r="DY123" s="218"/>
      <c r="DZ123" s="398"/>
      <c r="EA123" s="252"/>
      <c r="EB123" s="220"/>
      <c r="EC123" s="218"/>
      <c r="ED123" s="252"/>
      <c r="EE123" s="220"/>
    </row>
    <row r="124" spans="1:135" x14ac:dyDescent="0.3">
      <c r="A124" s="10">
        <v>2002</v>
      </c>
      <c r="B124" s="11" t="s">
        <v>257</v>
      </c>
      <c r="C124" s="32">
        <v>1064</v>
      </c>
      <c r="D124" s="41">
        <v>154</v>
      </c>
      <c r="E124" s="63">
        <f t="shared" si="1"/>
        <v>0.14473684210526316</v>
      </c>
      <c r="F124" s="86">
        <v>53</v>
      </c>
      <c r="G124" s="86">
        <v>61</v>
      </c>
      <c r="H124" s="86">
        <v>54</v>
      </c>
      <c r="I124" s="86">
        <v>62</v>
      </c>
      <c r="J124" s="86">
        <v>72</v>
      </c>
      <c r="K124" s="87">
        <v>86</v>
      </c>
      <c r="L124" s="218"/>
      <c r="M124" s="252"/>
      <c r="N124" s="220"/>
      <c r="O124" s="218"/>
      <c r="P124" s="218"/>
      <c r="Q124" s="218"/>
      <c r="R124" s="218"/>
      <c r="S124" s="218"/>
      <c r="T124" s="218"/>
      <c r="U124" s="218"/>
      <c r="V124" s="218"/>
      <c r="W124" s="226"/>
      <c r="X124" s="219"/>
      <c r="Y124" s="219"/>
      <c r="Z124" s="222"/>
      <c r="AA124" s="218"/>
      <c r="AB124" s="218"/>
      <c r="AC124" s="218"/>
      <c r="AD124" s="218"/>
      <c r="AE124" s="218"/>
      <c r="AF124" s="226"/>
      <c r="AG124" s="398"/>
      <c r="AH124" s="221"/>
      <c r="AI124" s="222"/>
      <c r="AJ124" s="252"/>
      <c r="AK124" s="220"/>
      <c r="AL124" s="218"/>
      <c r="AM124" s="226"/>
      <c r="AN124" s="226"/>
      <c r="AO124" s="226"/>
      <c r="AP124" s="252"/>
      <c r="AQ124" s="219"/>
      <c r="AR124" s="222"/>
      <c r="AS124" s="218"/>
      <c r="AT124" s="218"/>
      <c r="AU124" s="218"/>
      <c r="AV124" s="218"/>
      <c r="AW124" s="218"/>
      <c r="AX124" s="218"/>
      <c r="AY124" s="220"/>
      <c r="AZ124" s="218"/>
      <c r="BA124" s="252"/>
      <c r="BB124" s="220"/>
      <c r="BC124" s="218"/>
      <c r="BD124" s="252"/>
      <c r="BE124" s="220"/>
      <c r="BF124" s="218"/>
      <c r="BG124" s="218"/>
      <c r="BH124" s="226"/>
      <c r="BI124" s="220"/>
      <c r="BJ124" s="218"/>
      <c r="BK124" s="252"/>
      <c r="BL124" s="220"/>
      <c r="BM124" s="218"/>
      <c r="BN124" s="218"/>
      <c r="BO124" s="226"/>
      <c r="BP124" s="398"/>
      <c r="BQ124" s="221"/>
      <c r="BR124" s="218"/>
      <c r="BS124" s="252"/>
      <c r="BT124" s="220"/>
      <c r="BU124" s="218"/>
      <c r="BV124" s="226"/>
      <c r="BW124" s="226"/>
      <c r="BX124" s="252"/>
      <c r="BY124" s="226"/>
      <c r="BZ124" s="252"/>
      <c r="CA124" s="220"/>
      <c r="CB124" s="218"/>
      <c r="CC124" s="218"/>
      <c r="CD124" s="218"/>
      <c r="CE124" s="218"/>
      <c r="CF124" s="218"/>
      <c r="CG124" s="398"/>
      <c r="CH124" s="218"/>
      <c r="CI124" s="221"/>
      <c r="CJ124" s="218"/>
      <c r="CK124" s="252"/>
      <c r="CL124" s="226"/>
      <c r="CM124" s="252"/>
      <c r="CN124" s="226"/>
      <c r="CO124" s="252"/>
      <c r="CP124" s="220"/>
      <c r="CQ124" s="86"/>
      <c r="CR124" s="95"/>
      <c r="CS124" s="94"/>
      <c r="CT124" s="87"/>
      <c r="CU124" s="218"/>
      <c r="CV124" s="252"/>
      <c r="CW124" s="226"/>
      <c r="CX124" s="252"/>
      <c r="CY124" s="226"/>
      <c r="CZ124" s="220"/>
      <c r="DA124" s="218"/>
      <c r="DB124" s="252"/>
      <c r="DC124" s="226"/>
      <c r="DD124" s="252"/>
      <c r="DE124" s="226"/>
      <c r="DF124" s="252"/>
      <c r="DG124" s="223"/>
      <c r="DH124" s="252"/>
      <c r="DI124" s="226"/>
      <c r="DJ124" s="221"/>
      <c r="DK124" s="218"/>
      <c r="DL124" s="226"/>
      <c r="DM124" s="252"/>
      <c r="DN124" s="220"/>
      <c r="DO124" s="218"/>
      <c r="DP124" s="252"/>
      <c r="DQ124" s="226"/>
      <c r="DR124" s="226"/>
      <c r="DS124" s="220"/>
      <c r="DT124" s="265"/>
      <c r="DU124" s="267"/>
      <c r="DV124" s="265"/>
      <c r="DW124" s="268"/>
      <c r="DX124" s="266"/>
      <c r="DY124" s="218"/>
      <c r="DZ124" s="398"/>
      <c r="EA124" s="252"/>
      <c r="EB124" s="220"/>
      <c r="EC124" s="218"/>
      <c r="ED124" s="252"/>
      <c r="EE124" s="220"/>
    </row>
    <row r="125" spans="1:135" x14ac:dyDescent="0.3">
      <c r="A125" s="10">
        <v>2003</v>
      </c>
      <c r="B125" s="11" t="s">
        <v>258</v>
      </c>
      <c r="C125" s="32">
        <v>1511</v>
      </c>
      <c r="D125" s="41">
        <v>338</v>
      </c>
      <c r="E125" s="63">
        <f t="shared" si="1"/>
        <v>0.22369291859695567</v>
      </c>
      <c r="F125" s="86">
        <v>88</v>
      </c>
      <c r="G125" s="86">
        <v>173</v>
      </c>
      <c r="H125" s="86">
        <v>81</v>
      </c>
      <c r="I125" s="86">
        <v>183</v>
      </c>
      <c r="J125" s="86">
        <v>196</v>
      </c>
      <c r="K125" s="87">
        <v>211</v>
      </c>
      <c r="L125" s="218"/>
      <c r="M125" s="252"/>
      <c r="N125" s="220"/>
      <c r="O125" s="218"/>
      <c r="P125" s="218"/>
      <c r="Q125" s="218"/>
      <c r="R125" s="218"/>
      <c r="S125" s="218"/>
      <c r="T125" s="218"/>
      <c r="U125" s="218"/>
      <c r="V125" s="218"/>
      <c r="W125" s="226"/>
      <c r="X125" s="219"/>
      <c r="Y125" s="219"/>
      <c r="Z125" s="222"/>
      <c r="AA125" s="218"/>
      <c r="AB125" s="218"/>
      <c r="AC125" s="218"/>
      <c r="AD125" s="218"/>
      <c r="AE125" s="218"/>
      <c r="AF125" s="226"/>
      <c r="AG125" s="398"/>
      <c r="AH125" s="221"/>
      <c r="AI125" s="222"/>
      <c r="AJ125" s="252"/>
      <c r="AK125" s="220"/>
      <c r="AL125" s="218"/>
      <c r="AM125" s="226"/>
      <c r="AN125" s="226"/>
      <c r="AO125" s="226"/>
      <c r="AP125" s="252"/>
      <c r="AQ125" s="219"/>
      <c r="AR125" s="222"/>
      <c r="AS125" s="218"/>
      <c r="AT125" s="218"/>
      <c r="AU125" s="218"/>
      <c r="AV125" s="218"/>
      <c r="AW125" s="218"/>
      <c r="AX125" s="218"/>
      <c r="AY125" s="220"/>
      <c r="AZ125" s="218"/>
      <c r="BA125" s="252"/>
      <c r="BB125" s="220"/>
      <c r="BC125" s="218"/>
      <c r="BD125" s="252"/>
      <c r="BE125" s="220"/>
      <c r="BF125" s="218"/>
      <c r="BG125" s="218"/>
      <c r="BH125" s="226"/>
      <c r="BI125" s="220"/>
      <c r="BJ125" s="218"/>
      <c r="BK125" s="252"/>
      <c r="BL125" s="220"/>
      <c r="BM125" s="218"/>
      <c r="BN125" s="218"/>
      <c r="BO125" s="226"/>
      <c r="BP125" s="398"/>
      <c r="BQ125" s="221"/>
      <c r="BR125" s="218"/>
      <c r="BS125" s="252"/>
      <c r="BT125" s="220"/>
      <c r="BU125" s="218"/>
      <c r="BV125" s="226"/>
      <c r="BW125" s="226"/>
      <c r="BX125" s="252"/>
      <c r="BY125" s="226"/>
      <c r="BZ125" s="252"/>
      <c r="CA125" s="220"/>
      <c r="CB125" s="218"/>
      <c r="CC125" s="218"/>
      <c r="CD125" s="218"/>
      <c r="CE125" s="218"/>
      <c r="CF125" s="218"/>
      <c r="CG125" s="398"/>
      <c r="CH125" s="218"/>
      <c r="CI125" s="221"/>
      <c r="CJ125" s="218"/>
      <c r="CK125" s="252"/>
      <c r="CL125" s="226"/>
      <c r="CM125" s="252"/>
      <c r="CN125" s="226"/>
      <c r="CO125" s="252"/>
      <c r="CP125" s="220"/>
      <c r="CQ125" s="86"/>
      <c r="CR125" s="95"/>
      <c r="CS125" s="94"/>
      <c r="CT125" s="87"/>
      <c r="CU125" s="218"/>
      <c r="CV125" s="252"/>
      <c r="CW125" s="226"/>
      <c r="CX125" s="252"/>
      <c r="CY125" s="226"/>
      <c r="CZ125" s="220"/>
      <c r="DA125" s="218"/>
      <c r="DB125" s="252"/>
      <c r="DC125" s="226"/>
      <c r="DD125" s="252"/>
      <c r="DE125" s="226"/>
      <c r="DF125" s="252"/>
      <c r="DG125" s="223"/>
      <c r="DH125" s="252"/>
      <c r="DI125" s="226"/>
      <c r="DJ125" s="221"/>
      <c r="DK125" s="218"/>
      <c r="DL125" s="226"/>
      <c r="DM125" s="252"/>
      <c r="DN125" s="220"/>
      <c r="DO125" s="218"/>
      <c r="DP125" s="252"/>
      <c r="DQ125" s="226"/>
      <c r="DR125" s="226"/>
      <c r="DS125" s="220"/>
      <c r="DT125" s="265"/>
      <c r="DU125" s="267"/>
      <c r="DV125" s="265"/>
      <c r="DW125" s="268"/>
      <c r="DX125" s="266"/>
      <c r="DY125" s="218"/>
      <c r="DZ125" s="398"/>
      <c r="EA125" s="252"/>
      <c r="EB125" s="220"/>
      <c r="EC125" s="218"/>
      <c r="ED125" s="252"/>
      <c r="EE125" s="220"/>
    </row>
    <row r="126" spans="1:135" x14ac:dyDescent="0.3">
      <c r="A126" s="10">
        <v>2004</v>
      </c>
      <c r="B126" s="11" t="s">
        <v>259</v>
      </c>
      <c r="C126" s="32">
        <v>1431</v>
      </c>
      <c r="D126" s="41">
        <v>281</v>
      </c>
      <c r="E126" s="63">
        <f t="shared" si="1"/>
        <v>0.19636617749825297</v>
      </c>
      <c r="F126" s="86">
        <v>83</v>
      </c>
      <c r="G126" s="86">
        <v>138</v>
      </c>
      <c r="H126" s="86">
        <v>60</v>
      </c>
      <c r="I126" s="86">
        <v>145</v>
      </c>
      <c r="J126" s="86">
        <v>151</v>
      </c>
      <c r="K126" s="87">
        <v>163</v>
      </c>
      <c r="L126" s="218"/>
      <c r="M126" s="252"/>
      <c r="N126" s="220"/>
      <c r="O126" s="218"/>
      <c r="P126" s="218"/>
      <c r="Q126" s="218"/>
      <c r="R126" s="218"/>
      <c r="S126" s="218"/>
      <c r="T126" s="218"/>
      <c r="U126" s="218"/>
      <c r="V126" s="218"/>
      <c r="W126" s="226"/>
      <c r="X126" s="219"/>
      <c r="Y126" s="219"/>
      <c r="Z126" s="222"/>
      <c r="AA126" s="218"/>
      <c r="AB126" s="218"/>
      <c r="AC126" s="218"/>
      <c r="AD126" s="218"/>
      <c r="AE126" s="218"/>
      <c r="AF126" s="226"/>
      <c r="AG126" s="398"/>
      <c r="AH126" s="221"/>
      <c r="AI126" s="222"/>
      <c r="AJ126" s="252"/>
      <c r="AK126" s="220"/>
      <c r="AL126" s="218"/>
      <c r="AM126" s="226"/>
      <c r="AN126" s="226"/>
      <c r="AO126" s="226"/>
      <c r="AP126" s="252"/>
      <c r="AQ126" s="219"/>
      <c r="AR126" s="222"/>
      <c r="AS126" s="218"/>
      <c r="AT126" s="218"/>
      <c r="AU126" s="218"/>
      <c r="AV126" s="218"/>
      <c r="AW126" s="218"/>
      <c r="AX126" s="218"/>
      <c r="AY126" s="220"/>
      <c r="AZ126" s="218"/>
      <c r="BA126" s="252"/>
      <c r="BB126" s="220"/>
      <c r="BC126" s="218"/>
      <c r="BD126" s="252"/>
      <c r="BE126" s="220"/>
      <c r="BF126" s="218"/>
      <c r="BG126" s="218"/>
      <c r="BH126" s="226"/>
      <c r="BI126" s="220"/>
      <c r="BJ126" s="218"/>
      <c r="BK126" s="252"/>
      <c r="BL126" s="220"/>
      <c r="BM126" s="218"/>
      <c r="BN126" s="218"/>
      <c r="BO126" s="226"/>
      <c r="BP126" s="398"/>
      <c r="BQ126" s="221"/>
      <c r="BR126" s="218"/>
      <c r="BS126" s="252"/>
      <c r="BT126" s="220"/>
      <c r="BU126" s="218"/>
      <c r="BV126" s="226"/>
      <c r="BW126" s="226"/>
      <c r="BX126" s="252"/>
      <c r="BY126" s="226"/>
      <c r="BZ126" s="252"/>
      <c r="CA126" s="220"/>
      <c r="CB126" s="218"/>
      <c r="CC126" s="218"/>
      <c r="CD126" s="218"/>
      <c r="CE126" s="218"/>
      <c r="CF126" s="218"/>
      <c r="CG126" s="398"/>
      <c r="CH126" s="218"/>
      <c r="CI126" s="221"/>
      <c r="CJ126" s="218"/>
      <c r="CK126" s="252"/>
      <c r="CL126" s="226"/>
      <c r="CM126" s="252"/>
      <c r="CN126" s="226"/>
      <c r="CO126" s="252"/>
      <c r="CP126" s="220"/>
      <c r="CQ126" s="86"/>
      <c r="CR126" s="95"/>
      <c r="CS126" s="94"/>
      <c r="CT126" s="87"/>
      <c r="CU126" s="218"/>
      <c r="CV126" s="252"/>
      <c r="CW126" s="226"/>
      <c r="CX126" s="252"/>
      <c r="CY126" s="226"/>
      <c r="CZ126" s="220"/>
      <c r="DA126" s="218"/>
      <c r="DB126" s="252"/>
      <c r="DC126" s="226"/>
      <c r="DD126" s="252"/>
      <c r="DE126" s="226"/>
      <c r="DF126" s="252"/>
      <c r="DG126" s="223"/>
      <c r="DH126" s="252"/>
      <c r="DI126" s="226"/>
      <c r="DJ126" s="221"/>
      <c r="DK126" s="218"/>
      <c r="DL126" s="226"/>
      <c r="DM126" s="252"/>
      <c r="DN126" s="220"/>
      <c r="DO126" s="218"/>
      <c r="DP126" s="252"/>
      <c r="DQ126" s="226"/>
      <c r="DR126" s="226"/>
      <c r="DS126" s="220"/>
      <c r="DT126" s="265"/>
      <c r="DU126" s="267"/>
      <c r="DV126" s="265"/>
      <c r="DW126" s="268"/>
      <c r="DX126" s="266"/>
      <c r="DY126" s="218"/>
      <c r="DZ126" s="398"/>
      <c r="EA126" s="252"/>
      <c r="EB126" s="220"/>
      <c r="EC126" s="218"/>
      <c r="ED126" s="252"/>
      <c r="EE126" s="220"/>
    </row>
    <row r="127" spans="1:135" x14ac:dyDescent="0.3">
      <c r="A127" s="10">
        <v>2005</v>
      </c>
      <c r="B127" s="11" t="s">
        <v>753</v>
      </c>
      <c r="C127" s="32">
        <v>1113</v>
      </c>
      <c r="D127" s="41">
        <v>87</v>
      </c>
      <c r="E127" s="63">
        <f t="shared" si="1"/>
        <v>7.8167115902964962E-2</v>
      </c>
      <c r="F127" s="86">
        <v>34</v>
      </c>
      <c r="G127" s="86">
        <v>49</v>
      </c>
      <c r="H127" s="86">
        <v>25</v>
      </c>
      <c r="I127" s="86">
        <v>42</v>
      </c>
      <c r="J127" s="86">
        <v>41</v>
      </c>
      <c r="K127" s="87">
        <v>56</v>
      </c>
      <c r="L127" s="218"/>
      <c r="M127" s="252"/>
      <c r="N127" s="220"/>
      <c r="O127" s="218"/>
      <c r="P127" s="218"/>
      <c r="Q127" s="218"/>
      <c r="R127" s="218"/>
      <c r="S127" s="218"/>
      <c r="T127" s="218"/>
      <c r="U127" s="218"/>
      <c r="V127" s="218"/>
      <c r="W127" s="226"/>
      <c r="X127" s="219"/>
      <c r="Y127" s="219"/>
      <c r="Z127" s="222"/>
      <c r="AA127" s="218"/>
      <c r="AB127" s="218"/>
      <c r="AC127" s="218"/>
      <c r="AD127" s="218"/>
      <c r="AE127" s="218"/>
      <c r="AF127" s="226"/>
      <c r="AG127" s="398"/>
      <c r="AH127" s="221"/>
      <c r="AI127" s="222"/>
      <c r="AJ127" s="252"/>
      <c r="AK127" s="220"/>
      <c r="AL127" s="218"/>
      <c r="AM127" s="226"/>
      <c r="AN127" s="226"/>
      <c r="AO127" s="226"/>
      <c r="AP127" s="252"/>
      <c r="AQ127" s="219"/>
      <c r="AR127" s="222"/>
      <c r="AS127" s="218"/>
      <c r="AT127" s="218"/>
      <c r="AU127" s="218"/>
      <c r="AV127" s="218"/>
      <c r="AW127" s="218"/>
      <c r="AX127" s="218"/>
      <c r="AY127" s="220"/>
      <c r="AZ127" s="218"/>
      <c r="BA127" s="252"/>
      <c r="BB127" s="220"/>
      <c r="BC127" s="218"/>
      <c r="BD127" s="252"/>
      <c r="BE127" s="220"/>
      <c r="BF127" s="218"/>
      <c r="BG127" s="218"/>
      <c r="BH127" s="226"/>
      <c r="BI127" s="220"/>
      <c r="BJ127" s="218"/>
      <c r="BK127" s="252"/>
      <c r="BL127" s="220"/>
      <c r="BM127" s="218"/>
      <c r="BN127" s="218"/>
      <c r="BO127" s="226"/>
      <c r="BP127" s="398"/>
      <c r="BQ127" s="221"/>
      <c r="BR127" s="218"/>
      <c r="BS127" s="252"/>
      <c r="BT127" s="220"/>
      <c r="BU127" s="218"/>
      <c r="BV127" s="226"/>
      <c r="BW127" s="226"/>
      <c r="BX127" s="252"/>
      <c r="BY127" s="226"/>
      <c r="BZ127" s="252"/>
      <c r="CA127" s="220"/>
      <c r="CB127" s="218"/>
      <c r="CC127" s="218"/>
      <c r="CD127" s="218"/>
      <c r="CE127" s="218"/>
      <c r="CF127" s="218"/>
      <c r="CG127" s="398"/>
      <c r="CH127" s="218"/>
      <c r="CI127" s="221"/>
      <c r="CJ127" s="218"/>
      <c r="CK127" s="252"/>
      <c r="CL127" s="226"/>
      <c r="CM127" s="252"/>
      <c r="CN127" s="226"/>
      <c r="CO127" s="252"/>
      <c r="CP127" s="220"/>
      <c r="CQ127" s="86"/>
      <c r="CR127" s="95"/>
      <c r="CS127" s="94"/>
      <c r="CT127" s="87"/>
      <c r="CU127" s="218"/>
      <c r="CV127" s="252"/>
      <c r="CW127" s="226"/>
      <c r="CX127" s="252"/>
      <c r="CY127" s="226"/>
      <c r="CZ127" s="220"/>
      <c r="DA127" s="218"/>
      <c r="DB127" s="252"/>
      <c r="DC127" s="226"/>
      <c r="DD127" s="252"/>
      <c r="DE127" s="226"/>
      <c r="DF127" s="252"/>
      <c r="DG127" s="223"/>
      <c r="DH127" s="252"/>
      <c r="DI127" s="226"/>
      <c r="DJ127" s="221"/>
      <c r="DK127" s="218"/>
      <c r="DL127" s="226"/>
      <c r="DM127" s="252"/>
      <c r="DN127" s="220"/>
      <c r="DO127" s="218"/>
      <c r="DP127" s="252"/>
      <c r="DQ127" s="226"/>
      <c r="DR127" s="226"/>
      <c r="DS127" s="220"/>
      <c r="DT127" s="265"/>
      <c r="DU127" s="267"/>
      <c r="DV127" s="265"/>
      <c r="DW127" s="268"/>
      <c r="DX127" s="266"/>
      <c r="DY127" s="218"/>
      <c r="DZ127" s="398"/>
      <c r="EA127" s="252"/>
      <c r="EB127" s="220"/>
      <c r="EC127" s="218"/>
      <c r="ED127" s="252"/>
      <c r="EE127" s="220"/>
    </row>
    <row r="128" spans="1:135" x14ac:dyDescent="0.3">
      <c r="A128" s="10">
        <v>2101</v>
      </c>
      <c r="B128" s="11" t="s">
        <v>260</v>
      </c>
      <c r="C128" s="32">
        <v>583</v>
      </c>
      <c r="D128" s="41">
        <v>92</v>
      </c>
      <c r="E128" s="63">
        <f t="shared" si="1"/>
        <v>0.15780445969125215</v>
      </c>
      <c r="F128" s="86">
        <v>38</v>
      </c>
      <c r="G128" s="86">
        <v>34</v>
      </c>
      <c r="H128" s="86">
        <v>24</v>
      </c>
      <c r="I128" s="86">
        <v>40</v>
      </c>
      <c r="J128" s="86">
        <v>41</v>
      </c>
      <c r="K128" s="87">
        <v>53</v>
      </c>
      <c r="L128" s="218"/>
      <c r="M128" s="252"/>
      <c r="N128" s="220"/>
      <c r="O128" s="218"/>
      <c r="P128" s="218"/>
      <c r="Q128" s="218"/>
      <c r="R128" s="218"/>
      <c r="S128" s="218"/>
      <c r="T128" s="218"/>
      <c r="U128" s="218"/>
      <c r="V128" s="218"/>
      <c r="W128" s="226"/>
      <c r="X128" s="219"/>
      <c r="Y128" s="219"/>
      <c r="Z128" s="222"/>
      <c r="AA128" s="218"/>
      <c r="AB128" s="218"/>
      <c r="AC128" s="218"/>
      <c r="AD128" s="218"/>
      <c r="AE128" s="218"/>
      <c r="AF128" s="226"/>
      <c r="AG128" s="398"/>
      <c r="AH128" s="221"/>
      <c r="AI128" s="222"/>
      <c r="AJ128" s="252"/>
      <c r="AK128" s="220"/>
      <c r="AL128" s="218"/>
      <c r="AM128" s="226"/>
      <c r="AN128" s="226"/>
      <c r="AO128" s="226"/>
      <c r="AP128" s="252"/>
      <c r="AQ128" s="219"/>
      <c r="AR128" s="222"/>
      <c r="AS128" s="218"/>
      <c r="AT128" s="218"/>
      <c r="AU128" s="218"/>
      <c r="AV128" s="218"/>
      <c r="AW128" s="218"/>
      <c r="AX128" s="218"/>
      <c r="AY128" s="220"/>
      <c r="AZ128" s="218"/>
      <c r="BA128" s="252"/>
      <c r="BB128" s="220"/>
      <c r="BC128" s="218"/>
      <c r="BD128" s="252"/>
      <c r="BE128" s="220"/>
      <c r="BF128" s="218"/>
      <c r="BG128" s="218"/>
      <c r="BH128" s="226"/>
      <c r="BI128" s="220"/>
      <c r="BJ128" s="218"/>
      <c r="BK128" s="252"/>
      <c r="BL128" s="220"/>
      <c r="BM128" s="218"/>
      <c r="BN128" s="218"/>
      <c r="BO128" s="226"/>
      <c r="BP128" s="398"/>
      <c r="BQ128" s="221"/>
      <c r="BR128" s="218"/>
      <c r="BS128" s="252"/>
      <c r="BT128" s="220"/>
      <c r="BU128" s="218"/>
      <c r="BV128" s="226"/>
      <c r="BW128" s="226"/>
      <c r="BX128" s="252"/>
      <c r="BY128" s="226"/>
      <c r="BZ128" s="252"/>
      <c r="CA128" s="220"/>
      <c r="CB128" s="218"/>
      <c r="CC128" s="218"/>
      <c r="CD128" s="218"/>
      <c r="CE128" s="218"/>
      <c r="CF128" s="218"/>
      <c r="CG128" s="398"/>
      <c r="CH128" s="218"/>
      <c r="CI128" s="221"/>
      <c r="CJ128" s="218"/>
      <c r="CK128" s="252"/>
      <c r="CL128" s="226"/>
      <c r="CM128" s="252"/>
      <c r="CN128" s="226"/>
      <c r="CO128" s="252"/>
      <c r="CP128" s="220"/>
      <c r="CQ128" s="86"/>
      <c r="CR128" s="95"/>
      <c r="CS128" s="94"/>
      <c r="CT128" s="87"/>
      <c r="CU128" s="218"/>
      <c r="CV128" s="252"/>
      <c r="CW128" s="226"/>
      <c r="CX128" s="252"/>
      <c r="CY128" s="226"/>
      <c r="CZ128" s="220"/>
      <c r="DA128" s="218"/>
      <c r="DB128" s="252"/>
      <c r="DC128" s="226"/>
      <c r="DD128" s="252"/>
      <c r="DE128" s="226"/>
      <c r="DF128" s="252"/>
      <c r="DG128" s="223"/>
      <c r="DH128" s="252"/>
      <c r="DI128" s="226"/>
      <c r="DJ128" s="221"/>
      <c r="DK128" s="218"/>
      <c r="DL128" s="226"/>
      <c r="DM128" s="252"/>
      <c r="DN128" s="220"/>
      <c r="DO128" s="218"/>
      <c r="DP128" s="252"/>
      <c r="DQ128" s="226"/>
      <c r="DR128" s="226"/>
      <c r="DS128" s="220"/>
      <c r="DT128" s="265"/>
      <c r="DU128" s="267"/>
      <c r="DV128" s="265"/>
      <c r="DW128" s="268"/>
      <c r="DX128" s="266"/>
      <c r="DY128" s="218"/>
      <c r="DZ128" s="398"/>
      <c r="EA128" s="252"/>
      <c r="EB128" s="220"/>
      <c r="EC128" s="218"/>
      <c r="ED128" s="252"/>
      <c r="EE128" s="220"/>
    </row>
    <row r="129" spans="1:135" x14ac:dyDescent="0.3">
      <c r="A129" s="10">
        <v>2102</v>
      </c>
      <c r="B129" s="11" t="s">
        <v>261</v>
      </c>
      <c r="C129" s="32">
        <v>862</v>
      </c>
      <c r="D129" s="41">
        <v>70</v>
      </c>
      <c r="E129" s="63">
        <f t="shared" si="1"/>
        <v>8.1206496519721574E-2</v>
      </c>
      <c r="F129" s="86">
        <v>21</v>
      </c>
      <c r="G129" s="86">
        <v>31</v>
      </c>
      <c r="H129" s="86">
        <v>16</v>
      </c>
      <c r="I129" s="86">
        <v>30</v>
      </c>
      <c r="J129" s="86">
        <v>30</v>
      </c>
      <c r="K129" s="87">
        <v>38</v>
      </c>
      <c r="L129" s="218"/>
      <c r="M129" s="252"/>
      <c r="N129" s="220"/>
      <c r="O129" s="218"/>
      <c r="P129" s="218"/>
      <c r="Q129" s="218"/>
      <c r="R129" s="218"/>
      <c r="S129" s="218"/>
      <c r="T129" s="218"/>
      <c r="U129" s="218"/>
      <c r="V129" s="218"/>
      <c r="W129" s="226"/>
      <c r="X129" s="219"/>
      <c r="Y129" s="219"/>
      <c r="Z129" s="222"/>
      <c r="AA129" s="218"/>
      <c r="AB129" s="218"/>
      <c r="AC129" s="218"/>
      <c r="AD129" s="218"/>
      <c r="AE129" s="218"/>
      <c r="AF129" s="226"/>
      <c r="AG129" s="398"/>
      <c r="AH129" s="221"/>
      <c r="AI129" s="222"/>
      <c r="AJ129" s="252"/>
      <c r="AK129" s="220"/>
      <c r="AL129" s="218"/>
      <c r="AM129" s="226"/>
      <c r="AN129" s="226"/>
      <c r="AO129" s="226"/>
      <c r="AP129" s="252"/>
      <c r="AQ129" s="219"/>
      <c r="AR129" s="222"/>
      <c r="AS129" s="218"/>
      <c r="AT129" s="218"/>
      <c r="AU129" s="218"/>
      <c r="AV129" s="218"/>
      <c r="AW129" s="218"/>
      <c r="AX129" s="218"/>
      <c r="AY129" s="220"/>
      <c r="AZ129" s="218"/>
      <c r="BA129" s="252"/>
      <c r="BB129" s="220"/>
      <c r="BC129" s="218"/>
      <c r="BD129" s="252"/>
      <c r="BE129" s="220"/>
      <c r="BF129" s="218"/>
      <c r="BG129" s="218"/>
      <c r="BH129" s="226"/>
      <c r="BI129" s="220"/>
      <c r="BJ129" s="218"/>
      <c r="BK129" s="252"/>
      <c r="BL129" s="220"/>
      <c r="BM129" s="218"/>
      <c r="BN129" s="218"/>
      <c r="BO129" s="226"/>
      <c r="BP129" s="398"/>
      <c r="BQ129" s="221"/>
      <c r="BR129" s="218"/>
      <c r="BS129" s="252"/>
      <c r="BT129" s="220"/>
      <c r="BU129" s="218"/>
      <c r="BV129" s="226"/>
      <c r="BW129" s="226"/>
      <c r="BX129" s="252"/>
      <c r="BY129" s="226"/>
      <c r="BZ129" s="252"/>
      <c r="CA129" s="220"/>
      <c r="CB129" s="218"/>
      <c r="CC129" s="218"/>
      <c r="CD129" s="218"/>
      <c r="CE129" s="218"/>
      <c r="CF129" s="218"/>
      <c r="CG129" s="398"/>
      <c r="CH129" s="218"/>
      <c r="CI129" s="221"/>
      <c r="CJ129" s="218"/>
      <c r="CK129" s="252"/>
      <c r="CL129" s="226"/>
      <c r="CM129" s="252"/>
      <c r="CN129" s="226"/>
      <c r="CO129" s="252"/>
      <c r="CP129" s="220"/>
      <c r="CQ129" s="86"/>
      <c r="CR129" s="95"/>
      <c r="CS129" s="94"/>
      <c r="CT129" s="87"/>
      <c r="CU129" s="218"/>
      <c r="CV129" s="252"/>
      <c r="CW129" s="226"/>
      <c r="CX129" s="252"/>
      <c r="CY129" s="226"/>
      <c r="CZ129" s="220"/>
      <c r="DA129" s="218"/>
      <c r="DB129" s="252"/>
      <c r="DC129" s="226"/>
      <c r="DD129" s="252"/>
      <c r="DE129" s="226"/>
      <c r="DF129" s="252"/>
      <c r="DG129" s="223"/>
      <c r="DH129" s="252"/>
      <c r="DI129" s="226"/>
      <c r="DJ129" s="221"/>
      <c r="DK129" s="218"/>
      <c r="DL129" s="226"/>
      <c r="DM129" s="252"/>
      <c r="DN129" s="220"/>
      <c r="DO129" s="218"/>
      <c r="DP129" s="252"/>
      <c r="DQ129" s="226"/>
      <c r="DR129" s="226"/>
      <c r="DS129" s="220"/>
      <c r="DT129" s="265"/>
      <c r="DU129" s="267"/>
      <c r="DV129" s="265"/>
      <c r="DW129" s="268"/>
      <c r="DX129" s="266"/>
      <c r="DY129" s="218"/>
      <c r="DZ129" s="398"/>
      <c r="EA129" s="252"/>
      <c r="EB129" s="220"/>
      <c r="EC129" s="218"/>
      <c r="ED129" s="252"/>
      <c r="EE129" s="220"/>
    </row>
    <row r="130" spans="1:135" x14ac:dyDescent="0.3">
      <c r="A130" s="10">
        <v>2103</v>
      </c>
      <c r="B130" s="11" t="s">
        <v>262</v>
      </c>
      <c r="C130" s="32">
        <v>1123</v>
      </c>
      <c r="D130" s="41">
        <v>117</v>
      </c>
      <c r="E130" s="63">
        <f t="shared" si="1"/>
        <v>0.10418521816562779</v>
      </c>
      <c r="F130" s="86">
        <v>46</v>
      </c>
      <c r="G130" s="86">
        <v>62</v>
      </c>
      <c r="H130" s="86">
        <v>31</v>
      </c>
      <c r="I130" s="86">
        <v>47</v>
      </c>
      <c r="J130" s="86">
        <v>62</v>
      </c>
      <c r="K130" s="87">
        <v>83</v>
      </c>
      <c r="L130" s="218"/>
      <c r="M130" s="252"/>
      <c r="N130" s="220"/>
      <c r="O130" s="218"/>
      <c r="P130" s="218"/>
      <c r="Q130" s="218"/>
      <c r="R130" s="218"/>
      <c r="S130" s="218"/>
      <c r="T130" s="218"/>
      <c r="U130" s="218"/>
      <c r="V130" s="218"/>
      <c r="W130" s="226"/>
      <c r="X130" s="219"/>
      <c r="Y130" s="219"/>
      <c r="Z130" s="222"/>
      <c r="AA130" s="218"/>
      <c r="AB130" s="218"/>
      <c r="AC130" s="218"/>
      <c r="AD130" s="218"/>
      <c r="AE130" s="218"/>
      <c r="AF130" s="226"/>
      <c r="AG130" s="398"/>
      <c r="AH130" s="221"/>
      <c r="AI130" s="222"/>
      <c r="AJ130" s="252"/>
      <c r="AK130" s="220"/>
      <c r="AL130" s="218"/>
      <c r="AM130" s="226"/>
      <c r="AN130" s="226"/>
      <c r="AO130" s="226"/>
      <c r="AP130" s="252"/>
      <c r="AQ130" s="219"/>
      <c r="AR130" s="222"/>
      <c r="AS130" s="218"/>
      <c r="AT130" s="218"/>
      <c r="AU130" s="218"/>
      <c r="AV130" s="218"/>
      <c r="AW130" s="218"/>
      <c r="AX130" s="218"/>
      <c r="AY130" s="220"/>
      <c r="AZ130" s="218"/>
      <c r="BA130" s="252"/>
      <c r="BB130" s="220"/>
      <c r="BC130" s="218"/>
      <c r="BD130" s="252"/>
      <c r="BE130" s="220"/>
      <c r="BF130" s="218"/>
      <c r="BG130" s="218"/>
      <c r="BH130" s="226"/>
      <c r="BI130" s="220"/>
      <c r="BJ130" s="218"/>
      <c r="BK130" s="252"/>
      <c r="BL130" s="220"/>
      <c r="BM130" s="218"/>
      <c r="BN130" s="218"/>
      <c r="BO130" s="226"/>
      <c r="BP130" s="398"/>
      <c r="BQ130" s="221"/>
      <c r="BR130" s="218"/>
      <c r="BS130" s="252"/>
      <c r="BT130" s="220"/>
      <c r="BU130" s="218"/>
      <c r="BV130" s="226"/>
      <c r="BW130" s="226"/>
      <c r="BX130" s="252"/>
      <c r="BY130" s="226"/>
      <c r="BZ130" s="252"/>
      <c r="CA130" s="220"/>
      <c r="CB130" s="218"/>
      <c r="CC130" s="218"/>
      <c r="CD130" s="218"/>
      <c r="CE130" s="218"/>
      <c r="CF130" s="218"/>
      <c r="CG130" s="398"/>
      <c r="CH130" s="218"/>
      <c r="CI130" s="221"/>
      <c r="CJ130" s="218"/>
      <c r="CK130" s="252"/>
      <c r="CL130" s="226"/>
      <c r="CM130" s="252"/>
      <c r="CN130" s="226"/>
      <c r="CO130" s="252"/>
      <c r="CP130" s="220"/>
      <c r="CQ130" s="86"/>
      <c r="CR130" s="95"/>
      <c r="CS130" s="94"/>
      <c r="CT130" s="87"/>
      <c r="CU130" s="218"/>
      <c r="CV130" s="252"/>
      <c r="CW130" s="226"/>
      <c r="CX130" s="252"/>
      <c r="CY130" s="226"/>
      <c r="CZ130" s="220"/>
      <c r="DA130" s="218"/>
      <c r="DB130" s="252"/>
      <c r="DC130" s="226"/>
      <c r="DD130" s="252"/>
      <c r="DE130" s="226"/>
      <c r="DF130" s="252"/>
      <c r="DG130" s="223"/>
      <c r="DH130" s="252"/>
      <c r="DI130" s="226"/>
      <c r="DJ130" s="221"/>
      <c r="DK130" s="218"/>
      <c r="DL130" s="226"/>
      <c r="DM130" s="252"/>
      <c r="DN130" s="220"/>
      <c r="DO130" s="218"/>
      <c r="DP130" s="252"/>
      <c r="DQ130" s="226"/>
      <c r="DR130" s="226"/>
      <c r="DS130" s="220"/>
      <c r="DT130" s="265"/>
      <c r="DU130" s="267"/>
      <c r="DV130" s="265"/>
      <c r="DW130" s="268"/>
      <c r="DX130" s="266"/>
      <c r="DY130" s="218"/>
      <c r="DZ130" s="398"/>
      <c r="EA130" s="252"/>
      <c r="EB130" s="220"/>
      <c r="EC130" s="218"/>
      <c r="ED130" s="252"/>
      <c r="EE130" s="220"/>
    </row>
    <row r="131" spans="1:135" x14ac:dyDescent="0.3">
      <c r="A131" s="10">
        <v>2104</v>
      </c>
      <c r="B131" s="11" t="s">
        <v>263</v>
      </c>
      <c r="C131" s="32">
        <v>905</v>
      </c>
      <c r="D131" s="41">
        <v>123</v>
      </c>
      <c r="E131" s="63">
        <f t="shared" si="1"/>
        <v>0.13591160220994475</v>
      </c>
      <c r="F131" s="86">
        <v>40</v>
      </c>
      <c r="G131" s="86">
        <v>63</v>
      </c>
      <c r="H131" s="86">
        <v>32</v>
      </c>
      <c r="I131" s="86">
        <v>59</v>
      </c>
      <c r="J131" s="86">
        <v>58</v>
      </c>
      <c r="K131" s="87">
        <v>67</v>
      </c>
      <c r="L131" s="218"/>
      <c r="M131" s="252"/>
      <c r="N131" s="220"/>
      <c r="O131" s="218"/>
      <c r="P131" s="218"/>
      <c r="Q131" s="218"/>
      <c r="R131" s="218"/>
      <c r="S131" s="218"/>
      <c r="T131" s="218"/>
      <c r="U131" s="218"/>
      <c r="V131" s="218"/>
      <c r="W131" s="226"/>
      <c r="X131" s="219"/>
      <c r="Y131" s="219"/>
      <c r="Z131" s="222"/>
      <c r="AA131" s="218"/>
      <c r="AB131" s="218"/>
      <c r="AC131" s="218"/>
      <c r="AD131" s="218"/>
      <c r="AE131" s="218"/>
      <c r="AF131" s="226"/>
      <c r="AG131" s="398"/>
      <c r="AH131" s="221"/>
      <c r="AI131" s="222"/>
      <c r="AJ131" s="252"/>
      <c r="AK131" s="220"/>
      <c r="AL131" s="218"/>
      <c r="AM131" s="226"/>
      <c r="AN131" s="226"/>
      <c r="AO131" s="226"/>
      <c r="AP131" s="252"/>
      <c r="AQ131" s="219"/>
      <c r="AR131" s="222"/>
      <c r="AS131" s="218"/>
      <c r="AT131" s="218"/>
      <c r="AU131" s="218"/>
      <c r="AV131" s="218"/>
      <c r="AW131" s="218"/>
      <c r="AX131" s="218"/>
      <c r="AY131" s="220"/>
      <c r="AZ131" s="218"/>
      <c r="BA131" s="252"/>
      <c r="BB131" s="220"/>
      <c r="BC131" s="218"/>
      <c r="BD131" s="252"/>
      <c r="BE131" s="220"/>
      <c r="BF131" s="218"/>
      <c r="BG131" s="218"/>
      <c r="BH131" s="226"/>
      <c r="BI131" s="220"/>
      <c r="BJ131" s="218"/>
      <c r="BK131" s="252"/>
      <c r="BL131" s="220"/>
      <c r="BM131" s="218"/>
      <c r="BN131" s="218"/>
      <c r="BO131" s="226"/>
      <c r="BP131" s="398"/>
      <c r="BQ131" s="221"/>
      <c r="BR131" s="218"/>
      <c r="BS131" s="252"/>
      <c r="BT131" s="220"/>
      <c r="BU131" s="218"/>
      <c r="BV131" s="226"/>
      <c r="BW131" s="226"/>
      <c r="BX131" s="252"/>
      <c r="BY131" s="226"/>
      <c r="BZ131" s="252"/>
      <c r="CA131" s="220"/>
      <c r="CB131" s="218"/>
      <c r="CC131" s="218"/>
      <c r="CD131" s="218"/>
      <c r="CE131" s="218"/>
      <c r="CF131" s="218"/>
      <c r="CG131" s="398"/>
      <c r="CH131" s="218"/>
      <c r="CI131" s="221"/>
      <c r="CJ131" s="218"/>
      <c r="CK131" s="252"/>
      <c r="CL131" s="226"/>
      <c r="CM131" s="252"/>
      <c r="CN131" s="226"/>
      <c r="CO131" s="252"/>
      <c r="CP131" s="220"/>
      <c r="CQ131" s="86"/>
      <c r="CR131" s="95"/>
      <c r="CS131" s="94"/>
      <c r="CT131" s="87"/>
      <c r="CU131" s="218"/>
      <c r="CV131" s="252"/>
      <c r="CW131" s="226"/>
      <c r="CX131" s="252"/>
      <c r="CY131" s="226"/>
      <c r="CZ131" s="220"/>
      <c r="DA131" s="218"/>
      <c r="DB131" s="252"/>
      <c r="DC131" s="226"/>
      <c r="DD131" s="252"/>
      <c r="DE131" s="226"/>
      <c r="DF131" s="252"/>
      <c r="DG131" s="223"/>
      <c r="DH131" s="252"/>
      <c r="DI131" s="226"/>
      <c r="DJ131" s="221"/>
      <c r="DK131" s="218"/>
      <c r="DL131" s="226"/>
      <c r="DM131" s="252"/>
      <c r="DN131" s="220"/>
      <c r="DO131" s="218"/>
      <c r="DP131" s="252"/>
      <c r="DQ131" s="226"/>
      <c r="DR131" s="226"/>
      <c r="DS131" s="220"/>
      <c r="DT131" s="265"/>
      <c r="DU131" s="267"/>
      <c r="DV131" s="265"/>
      <c r="DW131" s="268"/>
      <c r="DX131" s="266"/>
      <c r="DY131" s="218"/>
      <c r="DZ131" s="398"/>
      <c r="EA131" s="252"/>
      <c r="EB131" s="220"/>
      <c r="EC131" s="218"/>
      <c r="ED131" s="252"/>
      <c r="EE131" s="220"/>
    </row>
    <row r="132" spans="1:135" x14ac:dyDescent="0.3">
      <c r="A132" s="10">
        <v>2105</v>
      </c>
      <c r="B132" s="11" t="s">
        <v>754</v>
      </c>
      <c r="C132" s="32">
        <v>804</v>
      </c>
      <c r="D132" s="41">
        <v>88</v>
      </c>
      <c r="E132" s="63">
        <f t="shared" si="1"/>
        <v>0.10945273631840796</v>
      </c>
      <c r="F132" s="86">
        <v>37</v>
      </c>
      <c r="G132" s="86">
        <v>49</v>
      </c>
      <c r="H132" s="86">
        <v>19</v>
      </c>
      <c r="I132" s="86">
        <v>58</v>
      </c>
      <c r="J132" s="86">
        <v>46</v>
      </c>
      <c r="K132" s="87">
        <v>64</v>
      </c>
      <c r="L132" s="218"/>
      <c r="M132" s="252"/>
      <c r="N132" s="220"/>
      <c r="O132" s="218"/>
      <c r="P132" s="218"/>
      <c r="Q132" s="218"/>
      <c r="R132" s="218"/>
      <c r="S132" s="218"/>
      <c r="T132" s="218"/>
      <c r="U132" s="218"/>
      <c r="V132" s="218"/>
      <c r="W132" s="226"/>
      <c r="X132" s="219"/>
      <c r="Y132" s="219"/>
      <c r="Z132" s="222"/>
      <c r="AA132" s="218"/>
      <c r="AB132" s="218"/>
      <c r="AC132" s="218"/>
      <c r="AD132" s="218"/>
      <c r="AE132" s="218"/>
      <c r="AF132" s="226"/>
      <c r="AG132" s="398"/>
      <c r="AH132" s="221"/>
      <c r="AI132" s="222"/>
      <c r="AJ132" s="252"/>
      <c r="AK132" s="220"/>
      <c r="AL132" s="218"/>
      <c r="AM132" s="226"/>
      <c r="AN132" s="226"/>
      <c r="AO132" s="226"/>
      <c r="AP132" s="252"/>
      <c r="AQ132" s="219"/>
      <c r="AR132" s="222"/>
      <c r="AS132" s="218"/>
      <c r="AT132" s="218"/>
      <c r="AU132" s="218"/>
      <c r="AV132" s="218"/>
      <c r="AW132" s="218"/>
      <c r="AX132" s="218"/>
      <c r="AY132" s="220"/>
      <c r="AZ132" s="218"/>
      <c r="BA132" s="252"/>
      <c r="BB132" s="220"/>
      <c r="BC132" s="218"/>
      <c r="BD132" s="252"/>
      <c r="BE132" s="220"/>
      <c r="BF132" s="218"/>
      <c r="BG132" s="218"/>
      <c r="BH132" s="226"/>
      <c r="BI132" s="220"/>
      <c r="BJ132" s="218"/>
      <c r="BK132" s="252"/>
      <c r="BL132" s="220"/>
      <c r="BM132" s="218"/>
      <c r="BN132" s="218"/>
      <c r="BO132" s="226"/>
      <c r="BP132" s="398"/>
      <c r="BQ132" s="221"/>
      <c r="BR132" s="218"/>
      <c r="BS132" s="252"/>
      <c r="BT132" s="220"/>
      <c r="BU132" s="218"/>
      <c r="BV132" s="226"/>
      <c r="BW132" s="226"/>
      <c r="BX132" s="252"/>
      <c r="BY132" s="226"/>
      <c r="BZ132" s="252"/>
      <c r="CA132" s="220"/>
      <c r="CB132" s="218"/>
      <c r="CC132" s="218"/>
      <c r="CD132" s="218"/>
      <c r="CE132" s="218"/>
      <c r="CF132" s="218"/>
      <c r="CG132" s="398"/>
      <c r="CH132" s="218"/>
      <c r="CI132" s="221"/>
      <c r="CJ132" s="218"/>
      <c r="CK132" s="252"/>
      <c r="CL132" s="226"/>
      <c r="CM132" s="252"/>
      <c r="CN132" s="226"/>
      <c r="CO132" s="252"/>
      <c r="CP132" s="220"/>
      <c r="CQ132" s="86"/>
      <c r="CR132" s="95"/>
      <c r="CS132" s="94"/>
      <c r="CT132" s="87"/>
      <c r="CU132" s="218"/>
      <c r="CV132" s="252"/>
      <c r="CW132" s="226"/>
      <c r="CX132" s="252"/>
      <c r="CY132" s="226"/>
      <c r="CZ132" s="220"/>
      <c r="DA132" s="218"/>
      <c r="DB132" s="252"/>
      <c r="DC132" s="226"/>
      <c r="DD132" s="252"/>
      <c r="DE132" s="226"/>
      <c r="DF132" s="252"/>
      <c r="DG132" s="223"/>
      <c r="DH132" s="252"/>
      <c r="DI132" s="226"/>
      <c r="DJ132" s="221"/>
      <c r="DK132" s="218"/>
      <c r="DL132" s="226"/>
      <c r="DM132" s="252"/>
      <c r="DN132" s="220"/>
      <c r="DO132" s="218"/>
      <c r="DP132" s="252"/>
      <c r="DQ132" s="226"/>
      <c r="DR132" s="226"/>
      <c r="DS132" s="220"/>
      <c r="DT132" s="265"/>
      <c r="DU132" s="267"/>
      <c r="DV132" s="265"/>
      <c r="DW132" s="268"/>
      <c r="DX132" s="266"/>
      <c r="DY132" s="218"/>
      <c r="DZ132" s="398"/>
      <c r="EA132" s="252"/>
      <c r="EB132" s="220"/>
      <c r="EC132" s="218"/>
      <c r="ED132" s="252"/>
      <c r="EE132" s="220"/>
    </row>
    <row r="133" spans="1:135" x14ac:dyDescent="0.3">
      <c r="A133" s="10">
        <v>2201</v>
      </c>
      <c r="B133" s="11" t="s">
        <v>264</v>
      </c>
      <c r="C133" s="32">
        <v>1412</v>
      </c>
      <c r="D133" s="41">
        <v>409</v>
      </c>
      <c r="E133" s="63">
        <f t="shared" si="1"/>
        <v>0.28966005665722377</v>
      </c>
      <c r="F133" s="86">
        <v>131</v>
      </c>
      <c r="G133" s="86">
        <v>223</v>
      </c>
      <c r="H133" s="86">
        <v>67</v>
      </c>
      <c r="I133" s="86">
        <v>276</v>
      </c>
      <c r="J133" s="86">
        <v>245</v>
      </c>
      <c r="K133" s="87">
        <v>252</v>
      </c>
      <c r="L133" s="218"/>
      <c r="M133" s="252"/>
      <c r="N133" s="220"/>
      <c r="O133" s="218"/>
      <c r="P133" s="218"/>
      <c r="Q133" s="218"/>
      <c r="R133" s="218"/>
      <c r="S133" s="218"/>
      <c r="T133" s="218"/>
      <c r="U133" s="218"/>
      <c r="V133" s="218"/>
      <c r="W133" s="226"/>
      <c r="X133" s="219"/>
      <c r="Y133" s="219"/>
      <c r="Z133" s="222"/>
      <c r="AA133" s="218"/>
      <c r="AB133" s="218"/>
      <c r="AC133" s="218"/>
      <c r="AD133" s="218"/>
      <c r="AE133" s="218"/>
      <c r="AF133" s="226"/>
      <c r="AG133" s="398"/>
      <c r="AH133" s="221"/>
      <c r="AI133" s="222"/>
      <c r="AJ133" s="252"/>
      <c r="AK133" s="220"/>
      <c r="AL133" s="218"/>
      <c r="AM133" s="226"/>
      <c r="AN133" s="226"/>
      <c r="AO133" s="226"/>
      <c r="AP133" s="252"/>
      <c r="AQ133" s="219"/>
      <c r="AR133" s="222"/>
      <c r="AS133" s="218"/>
      <c r="AT133" s="218"/>
      <c r="AU133" s="218"/>
      <c r="AV133" s="218"/>
      <c r="AW133" s="218"/>
      <c r="AX133" s="218"/>
      <c r="AY133" s="220"/>
      <c r="AZ133" s="218"/>
      <c r="BA133" s="252"/>
      <c r="BB133" s="220"/>
      <c r="BC133" s="218"/>
      <c r="BD133" s="252"/>
      <c r="BE133" s="220"/>
      <c r="BF133" s="218"/>
      <c r="BG133" s="218"/>
      <c r="BH133" s="226"/>
      <c r="BI133" s="220"/>
      <c r="BJ133" s="218"/>
      <c r="BK133" s="252"/>
      <c r="BL133" s="220"/>
      <c r="BM133" s="218"/>
      <c r="BN133" s="218"/>
      <c r="BO133" s="226"/>
      <c r="BP133" s="398"/>
      <c r="BQ133" s="221"/>
      <c r="BR133" s="218"/>
      <c r="BS133" s="252"/>
      <c r="BT133" s="220"/>
      <c r="BU133" s="218"/>
      <c r="BV133" s="226"/>
      <c r="BW133" s="226"/>
      <c r="BX133" s="252"/>
      <c r="BY133" s="226"/>
      <c r="BZ133" s="252"/>
      <c r="CA133" s="220"/>
      <c r="CB133" s="218"/>
      <c r="CC133" s="218"/>
      <c r="CD133" s="218"/>
      <c r="CE133" s="218"/>
      <c r="CF133" s="218"/>
      <c r="CG133" s="398"/>
      <c r="CH133" s="218"/>
      <c r="CI133" s="221"/>
      <c r="CJ133" s="218"/>
      <c r="CK133" s="252"/>
      <c r="CL133" s="226"/>
      <c r="CM133" s="252"/>
      <c r="CN133" s="226"/>
      <c r="CO133" s="252"/>
      <c r="CP133" s="220"/>
      <c r="CQ133" s="86"/>
      <c r="CR133" s="95"/>
      <c r="CS133" s="94"/>
      <c r="CT133" s="87"/>
      <c r="CU133" s="218"/>
      <c r="CV133" s="252"/>
      <c r="CW133" s="226"/>
      <c r="CX133" s="252"/>
      <c r="CY133" s="226"/>
      <c r="CZ133" s="220"/>
      <c r="DA133" s="218"/>
      <c r="DB133" s="252"/>
      <c r="DC133" s="226"/>
      <c r="DD133" s="252"/>
      <c r="DE133" s="226"/>
      <c r="DF133" s="252"/>
      <c r="DG133" s="223"/>
      <c r="DH133" s="252"/>
      <c r="DI133" s="226"/>
      <c r="DJ133" s="221"/>
      <c r="DK133" s="218"/>
      <c r="DL133" s="226"/>
      <c r="DM133" s="252"/>
      <c r="DN133" s="220"/>
      <c r="DO133" s="218"/>
      <c r="DP133" s="252"/>
      <c r="DQ133" s="226"/>
      <c r="DR133" s="226"/>
      <c r="DS133" s="220"/>
      <c r="DT133" s="265"/>
      <c r="DU133" s="267"/>
      <c r="DV133" s="265"/>
      <c r="DW133" s="268"/>
      <c r="DX133" s="266"/>
      <c r="DY133" s="218"/>
      <c r="DZ133" s="398"/>
      <c r="EA133" s="252"/>
      <c r="EB133" s="220"/>
      <c r="EC133" s="218"/>
      <c r="ED133" s="252"/>
      <c r="EE133" s="220"/>
    </row>
    <row r="134" spans="1:135" x14ac:dyDescent="0.3">
      <c r="A134" s="10">
        <v>2202</v>
      </c>
      <c r="B134" s="11" t="s">
        <v>265</v>
      </c>
      <c r="C134" s="32">
        <v>1130</v>
      </c>
      <c r="D134" s="41">
        <v>185</v>
      </c>
      <c r="E134" s="63">
        <f t="shared" si="1"/>
        <v>0.16371681415929204</v>
      </c>
      <c r="F134" s="86">
        <v>71</v>
      </c>
      <c r="G134" s="86">
        <v>110</v>
      </c>
      <c r="H134" s="86">
        <v>22</v>
      </c>
      <c r="I134" s="86">
        <v>104</v>
      </c>
      <c r="J134" s="86">
        <v>93</v>
      </c>
      <c r="K134" s="87">
        <v>110</v>
      </c>
      <c r="L134" s="218"/>
      <c r="M134" s="252"/>
      <c r="N134" s="220"/>
      <c r="O134" s="218"/>
      <c r="P134" s="218"/>
      <c r="Q134" s="218"/>
      <c r="R134" s="218"/>
      <c r="S134" s="218"/>
      <c r="T134" s="218"/>
      <c r="U134" s="218"/>
      <c r="V134" s="218"/>
      <c r="W134" s="226"/>
      <c r="X134" s="219"/>
      <c r="Y134" s="219"/>
      <c r="Z134" s="222"/>
      <c r="AA134" s="218"/>
      <c r="AB134" s="218"/>
      <c r="AC134" s="218"/>
      <c r="AD134" s="218"/>
      <c r="AE134" s="218"/>
      <c r="AF134" s="226"/>
      <c r="AG134" s="398"/>
      <c r="AH134" s="221"/>
      <c r="AI134" s="222"/>
      <c r="AJ134" s="252"/>
      <c r="AK134" s="220"/>
      <c r="AL134" s="218"/>
      <c r="AM134" s="226"/>
      <c r="AN134" s="226"/>
      <c r="AO134" s="226"/>
      <c r="AP134" s="252"/>
      <c r="AQ134" s="219"/>
      <c r="AR134" s="222"/>
      <c r="AS134" s="218"/>
      <c r="AT134" s="218"/>
      <c r="AU134" s="218"/>
      <c r="AV134" s="218"/>
      <c r="AW134" s="218"/>
      <c r="AX134" s="218"/>
      <c r="AY134" s="220"/>
      <c r="AZ134" s="218"/>
      <c r="BA134" s="252"/>
      <c r="BB134" s="220"/>
      <c r="BC134" s="218"/>
      <c r="BD134" s="252"/>
      <c r="BE134" s="220"/>
      <c r="BF134" s="218"/>
      <c r="BG134" s="218"/>
      <c r="BH134" s="226"/>
      <c r="BI134" s="220"/>
      <c r="BJ134" s="218"/>
      <c r="BK134" s="252"/>
      <c r="BL134" s="220"/>
      <c r="BM134" s="218"/>
      <c r="BN134" s="218"/>
      <c r="BO134" s="226"/>
      <c r="BP134" s="398"/>
      <c r="BQ134" s="221"/>
      <c r="BR134" s="218"/>
      <c r="BS134" s="252"/>
      <c r="BT134" s="220"/>
      <c r="BU134" s="218"/>
      <c r="BV134" s="226"/>
      <c r="BW134" s="226"/>
      <c r="BX134" s="252"/>
      <c r="BY134" s="226"/>
      <c r="BZ134" s="252"/>
      <c r="CA134" s="220"/>
      <c r="CB134" s="218"/>
      <c r="CC134" s="218"/>
      <c r="CD134" s="218"/>
      <c r="CE134" s="218"/>
      <c r="CF134" s="218"/>
      <c r="CG134" s="398"/>
      <c r="CH134" s="218"/>
      <c r="CI134" s="221"/>
      <c r="CJ134" s="218"/>
      <c r="CK134" s="252"/>
      <c r="CL134" s="226"/>
      <c r="CM134" s="252"/>
      <c r="CN134" s="226"/>
      <c r="CO134" s="252"/>
      <c r="CP134" s="220"/>
      <c r="CQ134" s="86"/>
      <c r="CR134" s="95"/>
      <c r="CS134" s="94"/>
      <c r="CT134" s="87"/>
      <c r="CU134" s="218"/>
      <c r="CV134" s="252"/>
      <c r="CW134" s="226"/>
      <c r="CX134" s="252"/>
      <c r="CY134" s="226"/>
      <c r="CZ134" s="220"/>
      <c r="DA134" s="218"/>
      <c r="DB134" s="252"/>
      <c r="DC134" s="226"/>
      <c r="DD134" s="252"/>
      <c r="DE134" s="226"/>
      <c r="DF134" s="252"/>
      <c r="DG134" s="223"/>
      <c r="DH134" s="252"/>
      <c r="DI134" s="226"/>
      <c r="DJ134" s="221"/>
      <c r="DK134" s="218"/>
      <c r="DL134" s="226"/>
      <c r="DM134" s="252"/>
      <c r="DN134" s="220"/>
      <c r="DO134" s="218"/>
      <c r="DP134" s="252"/>
      <c r="DQ134" s="226"/>
      <c r="DR134" s="226"/>
      <c r="DS134" s="220"/>
      <c r="DT134" s="265"/>
      <c r="DU134" s="267"/>
      <c r="DV134" s="265"/>
      <c r="DW134" s="268"/>
      <c r="DX134" s="266"/>
      <c r="DY134" s="218"/>
      <c r="DZ134" s="398"/>
      <c r="EA134" s="252"/>
      <c r="EB134" s="220"/>
      <c r="EC134" s="218"/>
      <c r="ED134" s="252"/>
      <c r="EE134" s="220"/>
    </row>
    <row r="135" spans="1:135" x14ac:dyDescent="0.3">
      <c r="A135" s="10">
        <v>2203</v>
      </c>
      <c r="B135" s="11" t="s">
        <v>266</v>
      </c>
      <c r="C135" s="32">
        <v>1378</v>
      </c>
      <c r="D135" s="41">
        <v>105</v>
      </c>
      <c r="E135" s="63">
        <f t="shared" si="1"/>
        <v>7.6197387518142229E-2</v>
      </c>
      <c r="F135" s="86">
        <v>52</v>
      </c>
      <c r="G135" s="86">
        <v>52</v>
      </c>
      <c r="H135" s="86">
        <v>21</v>
      </c>
      <c r="I135" s="86">
        <v>64</v>
      </c>
      <c r="J135" s="86">
        <v>45</v>
      </c>
      <c r="K135" s="87">
        <v>62</v>
      </c>
      <c r="L135" s="218"/>
      <c r="M135" s="252"/>
      <c r="N135" s="220"/>
      <c r="O135" s="218"/>
      <c r="P135" s="218"/>
      <c r="Q135" s="218"/>
      <c r="R135" s="218"/>
      <c r="S135" s="218"/>
      <c r="T135" s="218"/>
      <c r="U135" s="218"/>
      <c r="V135" s="218"/>
      <c r="W135" s="226"/>
      <c r="X135" s="219"/>
      <c r="Y135" s="219"/>
      <c r="Z135" s="222"/>
      <c r="AA135" s="218"/>
      <c r="AB135" s="218"/>
      <c r="AC135" s="218"/>
      <c r="AD135" s="218"/>
      <c r="AE135" s="218"/>
      <c r="AF135" s="226"/>
      <c r="AG135" s="398"/>
      <c r="AH135" s="221"/>
      <c r="AI135" s="222"/>
      <c r="AJ135" s="252"/>
      <c r="AK135" s="220"/>
      <c r="AL135" s="218"/>
      <c r="AM135" s="226"/>
      <c r="AN135" s="226"/>
      <c r="AO135" s="226"/>
      <c r="AP135" s="252"/>
      <c r="AQ135" s="219"/>
      <c r="AR135" s="222"/>
      <c r="AS135" s="218"/>
      <c r="AT135" s="218"/>
      <c r="AU135" s="218"/>
      <c r="AV135" s="218"/>
      <c r="AW135" s="218"/>
      <c r="AX135" s="218"/>
      <c r="AY135" s="220"/>
      <c r="AZ135" s="218"/>
      <c r="BA135" s="252"/>
      <c r="BB135" s="220"/>
      <c r="BC135" s="218"/>
      <c r="BD135" s="252"/>
      <c r="BE135" s="220"/>
      <c r="BF135" s="218"/>
      <c r="BG135" s="218"/>
      <c r="BH135" s="226"/>
      <c r="BI135" s="220"/>
      <c r="BJ135" s="218"/>
      <c r="BK135" s="252"/>
      <c r="BL135" s="220"/>
      <c r="BM135" s="218"/>
      <c r="BN135" s="218"/>
      <c r="BO135" s="226"/>
      <c r="BP135" s="398"/>
      <c r="BQ135" s="221"/>
      <c r="BR135" s="218"/>
      <c r="BS135" s="252"/>
      <c r="BT135" s="220"/>
      <c r="BU135" s="218"/>
      <c r="BV135" s="226"/>
      <c r="BW135" s="226"/>
      <c r="BX135" s="252"/>
      <c r="BY135" s="226"/>
      <c r="BZ135" s="252"/>
      <c r="CA135" s="220"/>
      <c r="CB135" s="218"/>
      <c r="CC135" s="218"/>
      <c r="CD135" s="218"/>
      <c r="CE135" s="218"/>
      <c r="CF135" s="218"/>
      <c r="CG135" s="398"/>
      <c r="CH135" s="218"/>
      <c r="CI135" s="221"/>
      <c r="CJ135" s="218"/>
      <c r="CK135" s="252"/>
      <c r="CL135" s="226"/>
      <c r="CM135" s="252"/>
      <c r="CN135" s="226"/>
      <c r="CO135" s="252"/>
      <c r="CP135" s="220"/>
      <c r="CQ135" s="86"/>
      <c r="CR135" s="95"/>
      <c r="CS135" s="94"/>
      <c r="CT135" s="87"/>
      <c r="CU135" s="218"/>
      <c r="CV135" s="252"/>
      <c r="CW135" s="226"/>
      <c r="CX135" s="252"/>
      <c r="CY135" s="226"/>
      <c r="CZ135" s="220"/>
      <c r="DA135" s="218"/>
      <c r="DB135" s="252"/>
      <c r="DC135" s="226"/>
      <c r="DD135" s="252"/>
      <c r="DE135" s="226"/>
      <c r="DF135" s="252"/>
      <c r="DG135" s="223"/>
      <c r="DH135" s="252"/>
      <c r="DI135" s="226"/>
      <c r="DJ135" s="221"/>
      <c r="DK135" s="218"/>
      <c r="DL135" s="226"/>
      <c r="DM135" s="252"/>
      <c r="DN135" s="220"/>
      <c r="DO135" s="218"/>
      <c r="DP135" s="252"/>
      <c r="DQ135" s="226"/>
      <c r="DR135" s="226"/>
      <c r="DS135" s="220"/>
      <c r="DT135" s="265"/>
      <c r="DU135" s="267"/>
      <c r="DV135" s="265"/>
      <c r="DW135" s="268"/>
      <c r="DX135" s="266"/>
      <c r="DY135" s="218"/>
      <c r="DZ135" s="398"/>
      <c r="EA135" s="252"/>
      <c r="EB135" s="220"/>
      <c r="EC135" s="218"/>
      <c r="ED135" s="252"/>
      <c r="EE135" s="220"/>
    </row>
    <row r="136" spans="1:135" x14ac:dyDescent="0.3">
      <c r="A136" s="10">
        <v>2301</v>
      </c>
      <c r="B136" s="11" t="s">
        <v>267</v>
      </c>
      <c r="C136" s="32">
        <v>1550</v>
      </c>
      <c r="D136" s="41">
        <v>510</v>
      </c>
      <c r="E136" s="63">
        <f t="shared" si="1"/>
        <v>0.32903225806451614</v>
      </c>
      <c r="F136" s="86">
        <v>112</v>
      </c>
      <c r="G136" s="86">
        <v>273</v>
      </c>
      <c r="H136" s="86">
        <v>76</v>
      </c>
      <c r="I136" s="86">
        <v>305</v>
      </c>
      <c r="J136" s="86">
        <v>297</v>
      </c>
      <c r="K136" s="87">
        <v>370</v>
      </c>
      <c r="L136" s="218"/>
      <c r="M136" s="252"/>
      <c r="N136" s="220"/>
      <c r="O136" s="218"/>
      <c r="P136" s="218"/>
      <c r="Q136" s="218"/>
      <c r="R136" s="218"/>
      <c r="S136" s="218"/>
      <c r="T136" s="218"/>
      <c r="U136" s="218"/>
      <c r="V136" s="218"/>
      <c r="W136" s="226"/>
      <c r="X136" s="219"/>
      <c r="Y136" s="219"/>
      <c r="Z136" s="222"/>
      <c r="AA136" s="218"/>
      <c r="AB136" s="218"/>
      <c r="AC136" s="218"/>
      <c r="AD136" s="218"/>
      <c r="AE136" s="218"/>
      <c r="AF136" s="226"/>
      <c r="AG136" s="398"/>
      <c r="AH136" s="221"/>
      <c r="AI136" s="222"/>
      <c r="AJ136" s="252"/>
      <c r="AK136" s="220"/>
      <c r="AL136" s="218"/>
      <c r="AM136" s="226"/>
      <c r="AN136" s="226"/>
      <c r="AO136" s="226"/>
      <c r="AP136" s="252"/>
      <c r="AQ136" s="219"/>
      <c r="AR136" s="222"/>
      <c r="AS136" s="218"/>
      <c r="AT136" s="218"/>
      <c r="AU136" s="218"/>
      <c r="AV136" s="218"/>
      <c r="AW136" s="218"/>
      <c r="AX136" s="218"/>
      <c r="AY136" s="220"/>
      <c r="AZ136" s="218"/>
      <c r="BA136" s="252"/>
      <c r="BB136" s="220"/>
      <c r="BC136" s="218"/>
      <c r="BD136" s="252"/>
      <c r="BE136" s="220"/>
      <c r="BF136" s="218"/>
      <c r="BG136" s="218"/>
      <c r="BH136" s="226"/>
      <c r="BI136" s="220"/>
      <c r="BJ136" s="218"/>
      <c r="BK136" s="252"/>
      <c r="BL136" s="220"/>
      <c r="BM136" s="218"/>
      <c r="BN136" s="218"/>
      <c r="BO136" s="226"/>
      <c r="BP136" s="398"/>
      <c r="BQ136" s="221"/>
      <c r="BR136" s="218"/>
      <c r="BS136" s="252"/>
      <c r="BT136" s="220"/>
      <c r="BU136" s="218"/>
      <c r="BV136" s="226"/>
      <c r="BW136" s="226"/>
      <c r="BX136" s="252"/>
      <c r="BY136" s="226"/>
      <c r="BZ136" s="252"/>
      <c r="CA136" s="220"/>
      <c r="CB136" s="218"/>
      <c r="CC136" s="218"/>
      <c r="CD136" s="218"/>
      <c r="CE136" s="218"/>
      <c r="CF136" s="218"/>
      <c r="CG136" s="398"/>
      <c r="CH136" s="218"/>
      <c r="CI136" s="221"/>
      <c r="CJ136" s="218"/>
      <c r="CK136" s="252"/>
      <c r="CL136" s="226"/>
      <c r="CM136" s="252"/>
      <c r="CN136" s="226"/>
      <c r="CO136" s="252"/>
      <c r="CP136" s="220"/>
      <c r="CQ136" s="86"/>
      <c r="CR136" s="95"/>
      <c r="CS136" s="94"/>
      <c r="CT136" s="87"/>
      <c r="CU136" s="218"/>
      <c r="CV136" s="252"/>
      <c r="CW136" s="226"/>
      <c r="CX136" s="252"/>
      <c r="CY136" s="226"/>
      <c r="CZ136" s="220"/>
      <c r="DA136" s="218"/>
      <c r="DB136" s="252"/>
      <c r="DC136" s="226"/>
      <c r="DD136" s="252"/>
      <c r="DE136" s="226"/>
      <c r="DF136" s="252"/>
      <c r="DG136" s="223"/>
      <c r="DH136" s="252"/>
      <c r="DI136" s="226"/>
      <c r="DJ136" s="221"/>
      <c r="DK136" s="218"/>
      <c r="DL136" s="226"/>
      <c r="DM136" s="252"/>
      <c r="DN136" s="220"/>
      <c r="DO136" s="218"/>
      <c r="DP136" s="252"/>
      <c r="DQ136" s="226"/>
      <c r="DR136" s="226"/>
      <c r="DS136" s="220"/>
      <c r="DT136" s="265"/>
      <c r="DU136" s="267"/>
      <c r="DV136" s="265"/>
      <c r="DW136" s="268"/>
      <c r="DX136" s="266"/>
      <c r="DY136" s="218"/>
      <c r="DZ136" s="398"/>
      <c r="EA136" s="252"/>
      <c r="EB136" s="220"/>
      <c r="EC136" s="218"/>
      <c r="ED136" s="252"/>
      <c r="EE136" s="220"/>
    </row>
    <row r="137" spans="1:135" x14ac:dyDescent="0.3">
      <c r="A137" s="10">
        <v>2302</v>
      </c>
      <c r="B137" s="11" t="s">
        <v>268</v>
      </c>
      <c r="C137" s="32">
        <v>1596</v>
      </c>
      <c r="D137" s="41">
        <v>146</v>
      </c>
      <c r="E137" s="63">
        <f t="shared" si="1"/>
        <v>9.1478696741854632E-2</v>
      </c>
      <c r="F137" s="86">
        <v>42</v>
      </c>
      <c r="G137" s="86">
        <v>83</v>
      </c>
      <c r="H137" s="86">
        <v>22</v>
      </c>
      <c r="I137" s="86">
        <v>74</v>
      </c>
      <c r="J137" s="86">
        <v>73</v>
      </c>
      <c r="K137" s="87">
        <v>104</v>
      </c>
      <c r="L137" s="218"/>
      <c r="M137" s="252"/>
      <c r="N137" s="220"/>
      <c r="O137" s="218"/>
      <c r="P137" s="218"/>
      <c r="Q137" s="218"/>
      <c r="R137" s="218"/>
      <c r="S137" s="218"/>
      <c r="T137" s="218"/>
      <c r="U137" s="218"/>
      <c r="V137" s="218"/>
      <c r="W137" s="226"/>
      <c r="X137" s="219"/>
      <c r="Y137" s="219"/>
      <c r="Z137" s="222"/>
      <c r="AA137" s="218"/>
      <c r="AB137" s="218"/>
      <c r="AC137" s="218"/>
      <c r="AD137" s="218"/>
      <c r="AE137" s="218"/>
      <c r="AF137" s="226"/>
      <c r="AG137" s="398"/>
      <c r="AH137" s="221"/>
      <c r="AI137" s="222"/>
      <c r="AJ137" s="252"/>
      <c r="AK137" s="220"/>
      <c r="AL137" s="218"/>
      <c r="AM137" s="226"/>
      <c r="AN137" s="226"/>
      <c r="AO137" s="226"/>
      <c r="AP137" s="252"/>
      <c r="AQ137" s="219"/>
      <c r="AR137" s="222"/>
      <c r="AS137" s="218"/>
      <c r="AT137" s="218"/>
      <c r="AU137" s="218"/>
      <c r="AV137" s="218"/>
      <c r="AW137" s="218"/>
      <c r="AX137" s="218"/>
      <c r="AY137" s="220"/>
      <c r="AZ137" s="218"/>
      <c r="BA137" s="252"/>
      <c r="BB137" s="220"/>
      <c r="BC137" s="218"/>
      <c r="BD137" s="252"/>
      <c r="BE137" s="220"/>
      <c r="BF137" s="218"/>
      <c r="BG137" s="218"/>
      <c r="BH137" s="226"/>
      <c r="BI137" s="220"/>
      <c r="BJ137" s="218"/>
      <c r="BK137" s="252"/>
      <c r="BL137" s="220"/>
      <c r="BM137" s="218"/>
      <c r="BN137" s="218"/>
      <c r="BO137" s="226"/>
      <c r="BP137" s="398"/>
      <c r="BQ137" s="221"/>
      <c r="BR137" s="218"/>
      <c r="BS137" s="252"/>
      <c r="BT137" s="220"/>
      <c r="BU137" s="218"/>
      <c r="BV137" s="226"/>
      <c r="BW137" s="226"/>
      <c r="BX137" s="252"/>
      <c r="BY137" s="226"/>
      <c r="BZ137" s="252"/>
      <c r="CA137" s="220"/>
      <c r="CB137" s="218"/>
      <c r="CC137" s="218"/>
      <c r="CD137" s="218"/>
      <c r="CE137" s="218"/>
      <c r="CF137" s="218"/>
      <c r="CG137" s="398"/>
      <c r="CH137" s="218"/>
      <c r="CI137" s="221"/>
      <c r="CJ137" s="218"/>
      <c r="CK137" s="252"/>
      <c r="CL137" s="226"/>
      <c r="CM137" s="252"/>
      <c r="CN137" s="226"/>
      <c r="CO137" s="252"/>
      <c r="CP137" s="220"/>
      <c r="CQ137" s="86"/>
      <c r="CR137" s="95"/>
      <c r="CS137" s="94"/>
      <c r="CT137" s="87"/>
      <c r="CU137" s="218"/>
      <c r="CV137" s="252"/>
      <c r="CW137" s="226"/>
      <c r="CX137" s="252"/>
      <c r="CY137" s="226"/>
      <c r="CZ137" s="220"/>
      <c r="DA137" s="218"/>
      <c r="DB137" s="252"/>
      <c r="DC137" s="226"/>
      <c r="DD137" s="252"/>
      <c r="DE137" s="226"/>
      <c r="DF137" s="252"/>
      <c r="DG137" s="223"/>
      <c r="DH137" s="252"/>
      <c r="DI137" s="226"/>
      <c r="DJ137" s="221"/>
      <c r="DK137" s="218"/>
      <c r="DL137" s="226"/>
      <c r="DM137" s="252"/>
      <c r="DN137" s="220"/>
      <c r="DO137" s="218"/>
      <c r="DP137" s="252"/>
      <c r="DQ137" s="226"/>
      <c r="DR137" s="226"/>
      <c r="DS137" s="220"/>
      <c r="DT137" s="265"/>
      <c r="DU137" s="267"/>
      <c r="DV137" s="265"/>
      <c r="DW137" s="268"/>
      <c r="DX137" s="266"/>
      <c r="DY137" s="218"/>
      <c r="DZ137" s="398"/>
      <c r="EA137" s="252"/>
      <c r="EB137" s="220"/>
      <c r="EC137" s="218"/>
      <c r="ED137" s="252"/>
      <c r="EE137" s="220"/>
    </row>
    <row r="138" spans="1:135" x14ac:dyDescent="0.3">
      <c r="A138" s="10">
        <v>2303</v>
      </c>
      <c r="B138" s="11" t="s">
        <v>269</v>
      </c>
      <c r="C138" s="32">
        <v>889</v>
      </c>
      <c r="D138" s="41">
        <v>414</v>
      </c>
      <c r="E138" s="63">
        <f t="shared" si="1"/>
        <v>0.46569178852643417</v>
      </c>
      <c r="F138" s="86">
        <v>140</v>
      </c>
      <c r="G138" s="86">
        <v>238</v>
      </c>
      <c r="H138" s="86">
        <v>51</v>
      </c>
      <c r="I138" s="86">
        <v>263</v>
      </c>
      <c r="J138" s="86">
        <v>279</v>
      </c>
      <c r="K138" s="87">
        <v>264</v>
      </c>
      <c r="L138" s="218"/>
      <c r="M138" s="252"/>
      <c r="N138" s="220"/>
      <c r="O138" s="218"/>
      <c r="P138" s="218"/>
      <c r="Q138" s="218"/>
      <c r="R138" s="218"/>
      <c r="S138" s="218"/>
      <c r="T138" s="218"/>
      <c r="U138" s="218"/>
      <c r="V138" s="218"/>
      <c r="W138" s="226"/>
      <c r="X138" s="219"/>
      <c r="Y138" s="219"/>
      <c r="Z138" s="222"/>
      <c r="AA138" s="218"/>
      <c r="AB138" s="218"/>
      <c r="AC138" s="218"/>
      <c r="AD138" s="218"/>
      <c r="AE138" s="218"/>
      <c r="AF138" s="226"/>
      <c r="AG138" s="398"/>
      <c r="AH138" s="221"/>
      <c r="AI138" s="222"/>
      <c r="AJ138" s="252"/>
      <c r="AK138" s="220"/>
      <c r="AL138" s="218"/>
      <c r="AM138" s="226"/>
      <c r="AN138" s="226"/>
      <c r="AO138" s="226"/>
      <c r="AP138" s="252"/>
      <c r="AQ138" s="219"/>
      <c r="AR138" s="222"/>
      <c r="AS138" s="218"/>
      <c r="AT138" s="218"/>
      <c r="AU138" s="218"/>
      <c r="AV138" s="218"/>
      <c r="AW138" s="218"/>
      <c r="AX138" s="218"/>
      <c r="AY138" s="220"/>
      <c r="AZ138" s="218"/>
      <c r="BA138" s="252"/>
      <c r="BB138" s="220"/>
      <c r="BC138" s="218"/>
      <c r="BD138" s="252"/>
      <c r="BE138" s="220"/>
      <c r="BF138" s="218"/>
      <c r="BG138" s="218"/>
      <c r="BH138" s="226"/>
      <c r="BI138" s="220"/>
      <c r="BJ138" s="218"/>
      <c r="BK138" s="252"/>
      <c r="BL138" s="220"/>
      <c r="BM138" s="218"/>
      <c r="BN138" s="218"/>
      <c r="BO138" s="226"/>
      <c r="BP138" s="398"/>
      <c r="BQ138" s="221"/>
      <c r="BR138" s="218"/>
      <c r="BS138" s="252"/>
      <c r="BT138" s="220"/>
      <c r="BU138" s="218"/>
      <c r="BV138" s="226"/>
      <c r="BW138" s="226"/>
      <c r="BX138" s="252"/>
      <c r="BY138" s="226"/>
      <c r="BZ138" s="252"/>
      <c r="CA138" s="220"/>
      <c r="CB138" s="218"/>
      <c r="CC138" s="218"/>
      <c r="CD138" s="218"/>
      <c r="CE138" s="218"/>
      <c r="CF138" s="218"/>
      <c r="CG138" s="398"/>
      <c r="CH138" s="218"/>
      <c r="CI138" s="221"/>
      <c r="CJ138" s="218"/>
      <c r="CK138" s="252"/>
      <c r="CL138" s="226"/>
      <c r="CM138" s="252"/>
      <c r="CN138" s="226"/>
      <c r="CO138" s="252"/>
      <c r="CP138" s="220"/>
      <c r="CQ138" s="86"/>
      <c r="CR138" s="95"/>
      <c r="CS138" s="94"/>
      <c r="CT138" s="87"/>
      <c r="CU138" s="218"/>
      <c r="CV138" s="252"/>
      <c r="CW138" s="226"/>
      <c r="CX138" s="252"/>
      <c r="CY138" s="226"/>
      <c r="CZ138" s="220"/>
      <c r="DA138" s="218"/>
      <c r="DB138" s="252"/>
      <c r="DC138" s="226"/>
      <c r="DD138" s="252"/>
      <c r="DE138" s="226"/>
      <c r="DF138" s="252"/>
      <c r="DG138" s="223"/>
      <c r="DH138" s="252"/>
      <c r="DI138" s="226"/>
      <c r="DJ138" s="221"/>
      <c r="DK138" s="218"/>
      <c r="DL138" s="226"/>
      <c r="DM138" s="252"/>
      <c r="DN138" s="220"/>
      <c r="DO138" s="218"/>
      <c r="DP138" s="252"/>
      <c r="DQ138" s="226"/>
      <c r="DR138" s="226"/>
      <c r="DS138" s="220"/>
      <c r="DT138" s="265"/>
      <c r="DU138" s="267"/>
      <c r="DV138" s="265"/>
      <c r="DW138" s="268"/>
      <c r="DX138" s="266"/>
      <c r="DY138" s="218"/>
      <c r="DZ138" s="398"/>
      <c r="EA138" s="252"/>
      <c r="EB138" s="220"/>
      <c r="EC138" s="218"/>
      <c r="ED138" s="252"/>
      <c r="EE138" s="220"/>
    </row>
    <row r="139" spans="1:135" x14ac:dyDescent="0.3">
      <c r="A139" s="10">
        <v>2304</v>
      </c>
      <c r="B139" s="11" t="s">
        <v>270</v>
      </c>
      <c r="C139" s="32">
        <v>1184</v>
      </c>
      <c r="D139" s="41">
        <v>501</v>
      </c>
      <c r="E139" s="63">
        <f t="shared" si="1"/>
        <v>0.42314189189189189</v>
      </c>
      <c r="F139" s="86">
        <v>128</v>
      </c>
      <c r="G139" s="86">
        <v>299</v>
      </c>
      <c r="H139" s="86">
        <v>40</v>
      </c>
      <c r="I139" s="86">
        <v>369</v>
      </c>
      <c r="J139" s="86">
        <v>370</v>
      </c>
      <c r="K139" s="87">
        <v>369</v>
      </c>
      <c r="L139" s="218"/>
      <c r="M139" s="252"/>
      <c r="N139" s="220"/>
      <c r="O139" s="218"/>
      <c r="P139" s="218"/>
      <c r="Q139" s="218"/>
      <c r="R139" s="218"/>
      <c r="S139" s="218"/>
      <c r="T139" s="218"/>
      <c r="U139" s="218"/>
      <c r="V139" s="218"/>
      <c r="W139" s="226"/>
      <c r="X139" s="219"/>
      <c r="Y139" s="219"/>
      <c r="Z139" s="222"/>
      <c r="AA139" s="218"/>
      <c r="AB139" s="218"/>
      <c r="AC139" s="218"/>
      <c r="AD139" s="218"/>
      <c r="AE139" s="218"/>
      <c r="AF139" s="226"/>
      <c r="AG139" s="398"/>
      <c r="AH139" s="221"/>
      <c r="AI139" s="222"/>
      <c r="AJ139" s="252"/>
      <c r="AK139" s="220"/>
      <c r="AL139" s="218"/>
      <c r="AM139" s="226"/>
      <c r="AN139" s="226"/>
      <c r="AO139" s="226"/>
      <c r="AP139" s="252"/>
      <c r="AQ139" s="219"/>
      <c r="AR139" s="222"/>
      <c r="AS139" s="218"/>
      <c r="AT139" s="218"/>
      <c r="AU139" s="218"/>
      <c r="AV139" s="218"/>
      <c r="AW139" s="218"/>
      <c r="AX139" s="218"/>
      <c r="AY139" s="220"/>
      <c r="AZ139" s="218"/>
      <c r="BA139" s="252"/>
      <c r="BB139" s="220"/>
      <c r="BC139" s="218"/>
      <c r="BD139" s="252"/>
      <c r="BE139" s="220"/>
      <c r="BF139" s="218"/>
      <c r="BG139" s="218"/>
      <c r="BH139" s="226"/>
      <c r="BI139" s="220"/>
      <c r="BJ139" s="218"/>
      <c r="BK139" s="252"/>
      <c r="BL139" s="220"/>
      <c r="BM139" s="218"/>
      <c r="BN139" s="218"/>
      <c r="BO139" s="226"/>
      <c r="BP139" s="398"/>
      <c r="BQ139" s="221"/>
      <c r="BR139" s="218"/>
      <c r="BS139" s="252"/>
      <c r="BT139" s="220"/>
      <c r="BU139" s="218"/>
      <c r="BV139" s="226"/>
      <c r="BW139" s="226"/>
      <c r="BX139" s="252"/>
      <c r="BY139" s="226"/>
      <c r="BZ139" s="252"/>
      <c r="CA139" s="220"/>
      <c r="CB139" s="218"/>
      <c r="CC139" s="218"/>
      <c r="CD139" s="218"/>
      <c r="CE139" s="218"/>
      <c r="CF139" s="218"/>
      <c r="CG139" s="398"/>
      <c r="CH139" s="218"/>
      <c r="CI139" s="221"/>
      <c r="CJ139" s="218"/>
      <c r="CK139" s="252"/>
      <c r="CL139" s="226"/>
      <c r="CM139" s="252"/>
      <c r="CN139" s="226"/>
      <c r="CO139" s="252"/>
      <c r="CP139" s="220"/>
      <c r="CQ139" s="86"/>
      <c r="CR139" s="95"/>
      <c r="CS139" s="94"/>
      <c r="CT139" s="87"/>
      <c r="CU139" s="218"/>
      <c r="CV139" s="252"/>
      <c r="CW139" s="226"/>
      <c r="CX139" s="252"/>
      <c r="CY139" s="226"/>
      <c r="CZ139" s="220"/>
      <c r="DA139" s="218"/>
      <c r="DB139" s="252"/>
      <c r="DC139" s="226"/>
      <c r="DD139" s="252"/>
      <c r="DE139" s="226"/>
      <c r="DF139" s="252"/>
      <c r="DG139" s="223"/>
      <c r="DH139" s="252"/>
      <c r="DI139" s="226"/>
      <c r="DJ139" s="221"/>
      <c r="DK139" s="218"/>
      <c r="DL139" s="226"/>
      <c r="DM139" s="252"/>
      <c r="DN139" s="220"/>
      <c r="DO139" s="218"/>
      <c r="DP139" s="252"/>
      <c r="DQ139" s="226"/>
      <c r="DR139" s="226"/>
      <c r="DS139" s="220"/>
      <c r="DT139" s="265"/>
      <c r="DU139" s="267"/>
      <c r="DV139" s="265"/>
      <c r="DW139" s="268"/>
      <c r="DX139" s="266"/>
      <c r="DY139" s="218"/>
      <c r="DZ139" s="398"/>
      <c r="EA139" s="252"/>
      <c r="EB139" s="220"/>
      <c r="EC139" s="218"/>
      <c r="ED139" s="252"/>
      <c r="EE139" s="220"/>
    </row>
    <row r="140" spans="1:135" x14ac:dyDescent="0.3">
      <c r="A140" s="10">
        <v>2305</v>
      </c>
      <c r="B140" s="11" t="s">
        <v>271</v>
      </c>
      <c r="C140" s="32">
        <v>1065</v>
      </c>
      <c r="D140" s="41">
        <v>246</v>
      </c>
      <c r="E140" s="63">
        <f t="shared" si="1"/>
        <v>0.23098591549295774</v>
      </c>
      <c r="F140" s="86">
        <v>115</v>
      </c>
      <c r="G140" s="86">
        <v>140</v>
      </c>
      <c r="H140" s="86">
        <v>55</v>
      </c>
      <c r="I140" s="86">
        <v>123</v>
      </c>
      <c r="J140" s="86">
        <v>112</v>
      </c>
      <c r="K140" s="87">
        <v>156</v>
      </c>
      <c r="L140" s="218"/>
      <c r="M140" s="252"/>
      <c r="N140" s="220"/>
      <c r="O140" s="218"/>
      <c r="P140" s="218"/>
      <c r="Q140" s="218"/>
      <c r="R140" s="218"/>
      <c r="S140" s="218"/>
      <c r="T140" s="218"/>
      <c r="U140" s="218"/>
      <c r="V140" s="218"/>
      <c r="W140" s="226"/>
      <c r="X140" s="219"/>
      <c r="Y140" s="219"/>
      <c r="Z140" s="222"/>
      <c r="AA140" s="218"/>
      <c r="AB140" s="218"/>
      <c r="AC140" s="218"/>
      <c r="AD140" s="218"/>
      <c r="AE140" s="218"/>
      <c r="AF140" s="226"/>
      <c r="AG140" s="398"/>
      <c r="AH140" s="221"/>
      <c r="AI140" s="222"/>
      <c r="AJ140" s="252"/>
      <c r="AK140" s="220"/>
      <c r="AL140" s="218"/>
      <c r="AM140" s="226"/>
      <c r="AN140" s="226"/>
      <c r="AO140" s="226"/>
      <c r="AP140" s="252"/>
      <c r="AQ140" s="219"/>
      <c r="AR140" s="222"/>
      <c r="AS140" s="218"/>
      <c r="AT140" s="218"/>
      <c r="AU140" s="218"/>
      <c r="AV140" s="218"/>
      <c r="AW140" s="218"/>
      <c r="AX140" s="218"/>
      <c r="AY140" s="220"/>
      <c r="AZ140" s="218"/>
      <c r="BA140" s="252"/>
      <c r="BB140" s="220"/>
      <c r="BC140" s="218"/>
      <c r="BD140" s="252"/>
      <c r="BE140" s="220"/>
      <c r="BF140" s="218"/>
      <c r="BG140" s="218"/>
      <c r="BH140" s="226"/>
      <c r="BI140" s="220"/>
      <c r="BJ140" s="218"/>
      <c r="BK140" s="252"/>
      <c r="BL140" s="220"/>
      <c r="BM140" s="218"/>
      <c r="BN140" s="218"/>
      <c r="BO140" s="226"/>
      <c r="BP140" s="398"/>
      <c r="BQ140" s="221"/>
      <c r="BR140" s="218"/>
      <c r="BS140" s="252"/>
      <c r="BT140" s="220"/>
      <c r="BU140" s="218"/>
      <c r="BV140" s="226"/>
      <c r="BW140" s="226"/>
      <c r="BX140" s="252"/>
      <c r="BY140" s="226"/>
      <c r="BZ140" s="252"/>
      <c r="CA140" s="220"/>
      <c r="CB140" s="218"/>
      <c r="CC140" s="218"/>
      <c r="CD140" s="218"/>
      <c r="CE140" s="218"/>
      <c r="CF140" s="218"/>
      <c r="CG140" s="398"/>
      <c r="CH140" s="218"/>
      <c r="CI140" s="221"/>
      <c r="CJ140" s="218"/>
      <c r="CK140" s="252"/>
      <c r="CL140" s="226"/>
      <c r="CM140" s="252"/>
      <c r="CN140" s="226"/>
      <c r="CO140" s="252"/>
      <c r="CP140" s="220"/>
      <c r="CQ140" s="86"/>
      <c r="CR140" s="95"/>
      <c r="CS140" s="94"/>
      <c r="CT140" s="87"/>
      <c r="CU140" s="218"/>
      <c r="CV140" s="252"/>
      <c r="CW140" s="226"/>
      <c r="CX140" s="252"/>
      <c r="CY140" s="226"/>
      <c r="CZ140" s="220"/>
      <c r="DA140" s="218"/>
      <c r="DB140" s="252"/>
      <c r="DC140" s="226"/>
      <c r="DD140" s="252"/>
      <c r="DE140" s="226"/>
      <c r="DF140" s="252"/>
      <c r="DG140" s="223"/>
      <c r="DH140" s="252"/>
      <c r="DI140" s="226"/>
      <c r="DJ140" s="221"/>
      <c r="DK140" s="218"/>
      <c r="DL140" s="226"/>
      <c r="DM140" s="252"/>
      <c r="DN140" s="220"/>
      <c r="DO140" s="218"/>
      <c r="DP140" s="252"/>
      <c r="DQ140" s="226"/>
      <c r="DR140" s="226"/>
      <c r="DS140" s="220"/>
      <c r="DT140" s="265"/>
      <c r="DU140" s="267"/>
      <c r="DV140" s="265"/>
      <c r="DW140" s="268"/>
      <c r="DX140" s="266"/>
      <c r="DY140" s="218"/>
      <c r="DZ140" s="398"/>
      <c r="EA140" s="252"/>
      <c r="EB140" s="220"/>
      <c r="EC140" s="218"/>
      <c r="ED140" s="252"/>
      <c r="EE140" s="220"/>
    </row>
    <row r="141" spans="1:135" x14ac:dyDescent="0.3">
      <c r="A141" s="10">
        <v>2306</v>
      </c>
      <c r="B141" s="11" t="s">
        <v>272</v>
      </c>
      <c r="C141" s="32">
        <v>1291</v>
      </c>
      <c r="D141" s="41">
        <v>397</v>
      </c>
      <c r="E141" s="63">
        <f t="shared" si="1"/>
        <v>0.30751355538342368</v>
      </c>
      <c r="F141" s="86">
        <v>107</v>
      </c>
      <c r="G141" s="86">
        <v>222</v>
      </c>
      <c r="H141" s="86">
        <v>72</v>
      </c>
      <c r="I141" s="86">
        <v>233</v>
      </c>
      <c r="J141" s="86">
        <v>233</v>
      </c>
      <c r="K141" s="87">
        <v>265</v>
      </c>
      <c r="L141" s="218"/>
      <c r="M141" s="252"/>
      <c r="N141" s="220"/>
      <c r="O141" s="218"/>
      <c r="P141" s="218"/>
      <c r="Q141" s="218"/>
      <c r="R141" s="218"/>
      <c r="S141" s="218"/>
      <c r="T141" s="218"/>
      <c r="U141" s="218"/>
      <c r="V141" s="218"/>
      <c r="W141" s="226"/>
      <c r="X141" s="219"/>
      <c r="Y141" s="219"/>
      <c r="Z141" s="222"/>
      <c r="AA141" s="218"/>
      <c r="AB141" s="218"/>
      <c r="AC141" s="218"/>
      <c r="AD141" s="218"/>
      <c r="AE141" s="218"/>
      <c r="AF141" s="226"/>
      <c r="AG141" s="398"/>
      <c r="AH141" s="221"/>
      <c r="AI141" s="222"/>
      <c r="AJ141" s="252"/>
      <c r="AK141" s="220"/>
      <c r="AL141" s="218"/>
      <c r="AM141" s="226"/>
      <c r="AN141" s="226"/>
      <c r="AO141" s="226"/>
      <c r="AP141" s="252"/>
      <c r="AQ141" s="219"/>
      <c r="AR141" s="222"/>
      <c r="AS141" s="218"/>
      <c r="AT141" s="218"/>
      <c r="AU141" s="218"/>
      <c r="AV141" s="218"/>
      <c r="AW141" s="218"/>
      <c r="AX141" s="218"/>
      <c r="AY141" s="220"/>
      <c r="AZ141" s="218"/>
      <c r="BA141" s="252"/>
      <c r="BB141" s="220"/>
      <c r="BC141" s="218"/>
      <c r="BD141" s="252"/>
      <c r="BE141" s="220"/>
      <c r="BF141" s="218"/>
      <c r="BG141" s="218"/>
      <c r="BH141" s="226"/>
      <c r="BI141" s="220"/>
      <c r="BJ141" s="218"/>
      <c r="BK141" s="252"/>
      <c r="BL141" s="220"/>
      <c r="BM141" s="218"/>
      <c r="BN141" s="218"/>
      <c r="BO141" s="226"/>
      <c r="BP141" s="398"/>
      <c r="BQ141" s="221"/>
      <c r="BR141" s="218"/>
      <c r="BS141" s="252"/>
      <c r="BT141" s="220"/>
      <c r="BU141" s="218"/>
      <c r="BV141" s="226"/>
      <c r="BW141" s="226"/>
      <c r="BX141" s="252"/>
      <c r="BY141" s="226"/>
      <c r="BZ141" s="252"/>
      <c r="CA141" s="220"/>
      <c r="CB141" s="218"/>
      <c r="CC141" s="218"/>
      <c r="CD141" s="218"/>
      <c r="CE141" s="218"/>
      <c r="CF141" s="218"/>
      <c r="CG141" s="398"/>
      <c r="CH141" s="218"/>
      <c r="CI141" s="221"/>
      <c r="CJ141" s="218"/>
      <c r="CK141" s="252"/>
      <c r="CL141" s="226"/>
      <c r="CM141" s="252"/>
      <c r="CN141" s="226"/>
      <c r="CO141" s="252"/>
      <c r="CP141" s="220"/>
      <c r="CQ141" s="86"/>
      <c r="CR141" s="95"/>
      <c r="CS141" s="94"/>
      <c r="CT141" s="87"/>
      <c r="CU141" s="218"/>
      <c r="CV141" s="252"/>
      <c r="CW141" s="226"/>
      <c r="CX141" s="252"/>
      <c r="CY141" s="226"/>
      <c r="CZ141" s="220"/>
      <c r="DA141" s="218"/>
      <c r="DB141" s="252"/>
      <c r="DC141" s="226"/>
      <c r="DD141" s="252"/>
      <c r="DE141" s="226"/>
      <c r="DF141" s="252"/>
      <c r="DG141" s="223"/>
      <c r="DH141" s="252"/>
      <c r="DI141" s="226"/>
      <c r="DJ141" s="221"/>
      <c r="DK141" s="218"/>
      <c r="DL141" s="226"/>
      <c r="DM141" s="252"/>
      <c r="DN141" s="220"/>
      <c r="DO141" s="218"/>
      <c r="DP141" s="252"/>
      <c r="DQ141" s="226"/>
      <c r="DR141" s="226"/>
      <c r="DS141" s="220"/>
      <c r="DT141" s="265"/>
      <c r="DU141" s="267"/>
      <c r="DV141" s="265"/>
      <c r="DW141" s="268"/>
      <c r="DX141" s="266"/>
      <c r="DY141" s="218"/>
      <c r="DZ141" s="398"/>
      <c r="EA141" s="252"/>
      <c r="EB141" s="220"/>
      <c r="EC141" s="218"/>
      <c r="ED141" s="252"/>
      <c r="EE141" s="220"/>
    </row>
    <row r="142" spans="1:135" x14ac:dyDescent="0.3">
      <c r="A142" s="10">
        <v>2307</v>
      </c>
      <c r="B142" s="11" t="s">
        <v>273</v>
      </c>
      <c r="C142" s="32">
        <v>576</v>
      </c>
      <c r="D142" s="41">
        <v>140</v>
      </c>
      <c r="E142" s="63">
        <f t="shared" si="1"/>
        <v>0.24305555555555555</v>
      </c>
      <c r="F142" s="86">
        <v>73</v>
      </c>
      <c r="G142" s="86">
        <v>80</v>
      </c>
      <c r="H142" s="86">
        <v>24</v>
      </c>
      <c r="I142" s="86">
        <v>77</v>
      </c>
      <c r="J142" s="86">
        <v>74</v>
      </c>
      <c r="K142" s="87">
        <v>98</v>
      </c>
      <c r="L142" s="218"/>
      <c r="M142" s="252"/>
      <c r="N142" s="220"/>
      <c r="O142" s="218"/>
      <c r="P142" s="218"/>
      <c r="Q142" s="218"/>
      <c r="R142" s="218"/>
      <c r="S142" s="218"/>
      <c r="T142" s="218"/>
      <c r="U142" s="218"/>
      <c r="V142" s="218"/>
      <c r="W142" s="226"/>
      <c r="X142" s="219"/>
      <c r="Y142" s="219"/>
      <c r="Z142" s="222"/>
      <c r="AA142" s="218"/>
      <c r="AB142" s="218"/>
      <c r="AC142" s="218"/>
      <c r="AD142" s="218"/>
      <c r="AE142" s="218"/>
      <c r="AF142" s="226"/>
      <c r="AG142" s="398"/>
      <c r="AH142" s="221"/>
      <c r="AI142" s="222"/>
      <c r="AJ142" s="252"/>
      <c r="AK142" s="220"/>
      <c r="AL142" s="218"/>
      <c r="AM142" s="226"/>
      <c r="AN142" s="226"/>
      <c r="AO142" s="226"/>
      <c r="AP142" s="252"/>
      <c r="AQ142" s="219"/>
      <c r="AR142" s="222"/>
      <c r="AS142" s="218"/>
      <c r="AT142" s="218"/>
      <c r="AU142" s="218"/>
      <c r="AV142" s="218"/>
      <c r="AW142" s="218"/>
      <c r="AX142" s="218"/>
      <c r="AY142" s="220"/>
      <c r="AZ142" s="218"/>
      <c r="BA142" s="252"/>
      <c r="BB142" s="220"/>
      <c r="BC142" s="218"/>
      <c r="BD142" s="252"/>
      <c r="BE142" s="220"/>
      <c r="BF142" s="218"/>
      <c r="BG142" s="218"/>
      <c r="BH142" s="226"/>
      <c r="BI142" s="220"/>
      <c r="BJ142" s="218"/>
      <c r="BK142" s="252"/>
      <c r="BL142" s="220"/>
      <c r="BM142" s="218"/>
      <c r="BN142" s="218"/>
      <c r="BO142" s="226"/>
      <c r="BP142" s="398"/>
      <c r="BQ142" s="221"/>
      <c r="BR142" s="218"/>
      <c r="BS142" s="252"/>
      <c r="BT142" s="220"/>
      <c r="BU142" s="218"/>
      <c r="BV142" s="226"/>
      <c r="BW142" s="226"/>
      <c r="BX142" s="252"/>
      <c r="BY142" s="226"/>
      <c r="BZ142" s="252"/>
      <c r="CA142" s="220"/>
      <c r="CB142" s="218"/>
      <c r="CC142" s="218"/>
      <c r="CD142" s="218"/>
      <c r="CE142" s="218"/>
      <c r="CF142" s="218"/>
      <c r="CG142" s="398"/>
      <c r="CH142" s="218"/>
      <c r="CI142" s="221"/>
      <c r="CJ142" s="218"/>
      <c r="CK142" s="252"/>
      <c r="CL142" s="226"/>
      <c r="CM142" s="252"/>
      <c r="CN142" s="226"/>
      <c r="CO142" s="252"/>
      <c r="CP142" s="220"/>
      <c r="CQ142" s="86"/>
      <c r="CR142" s="95"/>
      <c r="CS142" s="94"/>
      <c r="CT142" s="87"/>
      <c r="CU142" s="218"/>
      <c r="CV142" s="252"/>
      <c r="CW142" s="226"/>
      <c r="CX142" s="252"/>
      <c r="CY142" s="226"/>
      <c r="CZ142" s="220"/>
      <c r="DA142" s="218"/>
      <c r="DB142" s="252"/>
      <c r="DC142" s="226"/>
      <c r="DD142" s="252"/>
      <c r="DE142" s="226"/>
      <c r="DF142" s="252"/>
      <c r="DG142" s="223"/>
      <c r="DH142" s="252"/>
      <c r="DI142" s="226"/>
      <c r="DJ142" s="221"/>
      <c r="DK142" s="218"/>
      <c r="DL142" s="226"/>
      <c r="DM142" s="252"/>
      <c r="DN142" s="220"/>
      <c r="DO142" s="218"/>
      <c r="DP142" s="252"/>
      <c r="DQ142" s="226"/>
      <c r="DR142" s="226"/>
      <c r="DS142" s="220"/>
      <c r="DT142" s="265"/>
      <c r="DU142" s="267"/>
      <c r="DV142" s="265"/>
      <c r="DW142" s="268"/>
      <c r="DX142" s="266"/>
      <c r="DY142" s="218"/>
      <c r="DZ142" s="398"/>
      <c r="EA142" s="252"/>
      <c r="EB142" s="220"/>
      <c r="EC142" s="218"/>
      <c r="ED142" s="252"/>
      <c r="EE142" s="220"/>
    </row>
    <row r="143" spans="1:135" x14ac:dyDescent="0.3">
      <c r="A143" s="10">
        <v>2308</v>
      </c>
      <c r="B143" s="11" t="s">
        <v>274</v>
      </c>
      <c r="C143" s="32">
        <v>978</v>
      </c>
      <c r="D143" s="41">
        <v>459</v>
      </c>
      <c r="E143" s="63">
        <f t="shared" si="1"/>
        <v>0.46932515337423314</v>
      </c>
      <c r="F143" s="86">
        <v>161</v>
      </c>
      <c r="G143" s="86">
        <v>234</v>
      </c>
      <c r="H143" s="86">
        <v>110</v>
      </c>
      <c r="I143" s="86">
        <v>215</v>
      </c>
      <c r="J143" s="86">
        <v>254</v>
      </c>
      <c r="K143" s="87">
        <v>296</v>
      </c>
      <c r="L143" s="218"/>
      <c r="M143" s="252"/>
      <c r="N143" s="220"/>
      <c r="O143" s="218"/>
      <c r="P143" s="218"/>
      <c r="Q143" s="218"/>
      <c r="R143" s="218"/>
      <c r="S143" s="218"/>
      <c r="T143" s="218"/>
      <c r="U143" s="218"/>
      <c r="V143" s="218"/>
      <c r="W143" s="226"/>
      <c r="X143" s="219"/>
      <c r="Y143" s="219"/>
      <c r="Z143" s="222"/>
      <c r="AA143" s="218"/>
      <c r="AB143" s="218"/>
      <c r="AC143" s="218"/>
      <c r="AD143" s="218"/>
      <c r="AE143" s="218"/>
      <c r="AF143" s="226"/>
      <c r="AG143" s="398"/>
      <c r="AH143" s="221"/>
      <c r="AI143" s="222"/>
      <c r="AJ143" s="252"/>
      <c r="AK143" s="220"/>
      <c r="AL143" s="218"/>
      <c r="AM143" s="226"/>
      <c r="AN143" s="226"/>
      <c r="AO143" s="226"/>
      <c r="AP143" s="252"/>
      <c r="AQ143" s="219"/>
      <c r="AR143" s="222"/>
      <c r="AS143" s="218"/>
      <c r="AT143" s="218"/>
      <c r="AU143" s="218"/>
      <c r="AV143" s="218"/>
      <c r="AW143" s="218"/>
      <c r="AX143" s="218"/>
      <c r="AY143" s="220"/>
      <c r="AZ143" s="218"/>
      <c r="BA143" s="252"/>
      <c r="BB143" s="220"/>
      <c r="BC143" s="218"/>
      <c r="BD143" s="252"/>
      <c r="BE143" s="220"/>
      <c r="BF143" s="218"/>
      <c r="BG143" s="218"/>
      <c r="BH143" s="226"/>
      <c r="BI143" s="220"/>
      <c r="BJ143" s="218"/>
      <c r="BK143" s="252"/>
      <c r="BL143" s="220"/>
      <c r="BM143" s="218"/>
      <c r="BN143" s="218"/>
      <c r="BO143" s="226"/>
      <c r="BP143" s="398"/>
      <c r="BQ143" s="221"/>
      <c r="BR143" s="218"/>
      <c r="BS143" s="252"/>
      <c r="BT143" s="220"/>
      <c r="BU143" s="218"/>
      <c r="BV143" s="226"/>
      <c r="BW143" s="226"/>
      <c r="BX143" s="252"/>
      <c r="BY143" s="226"/>
      <c r="BZ143" s="252"/>
      <c r="CA143" s="220"/>
      <c r="CB143" s="218"/>
      <c r="CC143" s="218"/>
      <c r="CD143" s="218"/>
      <c r="CE143" s="218"/>
      <c r="CF143" s="218"/>
      <c r="CG143" s="398"/>
      <c r="CH143" s="218"/>
      <c r="CI143" s="221"/>
      <c r="CJ143" s="218"/>
      <c r="CK143" s="252"/>
      <c r="CL143" s="226"/>
      <c r="CM143" s="252"/>
      <c r="CN143" s="226"/>
      <c r="CO143" s="252"/>
      <c r="CP143" s="220"/>
      <c r="CQ143" s="86"/>
      <c r="CR143" s="95"/>
      <c r="CS143" s="94"/>
      <c r="CT143" s="87"/>
      <c r="CU143" s="218"/>
      <c r="CV143" s="252"/>
      <c r="CW143" s="226"/>
      <c r="CX143" s="252"/>
      <c r="CY143" s="226"/>
      <c r="CZ143" s="220"/>
      <c r="DA143" s="218"/>
      <c r="DB143" s="252"/>
      <c r="DC143" s="226"/>
      <c r="DD143" s="252"/>
      <c r="DE143" s="226"/>
      <c r="DF143" s="252"/>
      <c r="DG143" s="223"/>
      <c r="DH143" s="252"/>
      <c r="DI143" s="226"/>
      <c r="DJ143" s="221"/>
      <c r="DK143" s="218"/>
      <c r="DL143" s="226"/>
      <c r="DM143" s="252"/>
      <c r="DN143" s="220"/>
      <c r="DO143" s="218"/>
      <c r="DP143" s="252"/>
      <c r="DQ143" s="226"/>
      <c r="DR143" s="226"/>
      <c r="DS143" s="220"/>
      <c r="DT143" s="265"/>
      <c r="DU143" s="267"/>
      <c r="DV143" s="265"/>
      <c r="DW143" s="268"/>
      <c r="DX143" s="266"/>
      <c r="DY143" s="218"/>
      <c r="DZ143" s="398"/>
      <c r="EA143" s="252"/>
      <c r="EB143" s="220"/>
      <c r="EC143" s="218"/>
      <c r="ED143" s="252"/>
      <c r="EE143" s="220"/>
    </row>
    <row r="144" spans="1:135" x14ac:dyDescent="0.3">
      <c r="A144" s="10">
        <v>2309</v>
      </c>
      <c r="B144" s="11" t="s">
        <v>275</v>
      </c>
      <c r="C144" s="32">
        <v>967</v>
      </c>
      <c r="D144" s="41">
        <v>362</v>
      </c>
      <c r="E144" s="63">
        <f t="shared" ref="E144:E212" si="2">SUM(D144/C144)</f>
        <v>0.37435367114788004</v>
      </c>
      <c r="F144" s="86">
        <v>131</v>
      </c>
      <c r="G144" s="86">
        <v>196</v>
      </c>
      <c r="H144" s="86">
        <v>102</v>
      </c>
      <c r="I144" s="86">
        <v>180</v>
      </c>
      <c r="J144" s="86">
        <v>199</v>
      </c>
      <c r="K144" s="87">
        <v>214</v>
      </c>
      <c r="L144" s="218"/>
      <c r="M144" s="252"/>
      <c r="N144" s="220"/>
      <c r="O144" s="218"/>
      <c r="P144" s="218"/>
      <c r="Q144" s="218"/>
      <c r="R144" s="218"/>
      <c r="S144" s="218"/>
      <c r="T144" s="218"/>
      <c r="U144" s="218"/>
      <c r="V144" s="218"/>
      <c r="W144" s="226"/>
      <c r="X144" s="219"/>
      <c r="Y144" s="219"/>
      <c r="Z144" s="222"/>
      <c r="AA144" s="218"/>
      <c r="AB144" s="218"/>
      <c r="AC144" s="218"/>
      <c r="AD144" s="218"/>
      <c r="AE144" s="218"/>
      <c r="AF144" s="226"/>
      <c r="AG144" s="398"/>
      <c r="AH144" s="221"/>
      <c r="AI144" s="222"/>
      <c r="AJ144" s="252"/>
      <c r="AK144" s="220"/>
      <c r="AL144" s="218"/>
      <c r="AM144" s="226"/>
      <c r="AN144" s="226"/>
      <c r="AO144" s="226"/>
      <c r="AP144" s="252"/>
      <c r="AQ144" s="219"/>
      <c r="AR144" s="222"/>
      <c r="AS144" s="218"/>
      <c r="AT144" s="218"/>
      <c r="AU144" s="218"/>
      <c r="AV144" s="218"/>
      <c r="AW144" s="218"/>
      <c r="AX144" s="218"/>
      <c r="AY144" s="220"/>
      <c r="AZ144" s="218"/>
      <c r="BA144" s="252"/>
      <c r="BB144" s="220"/>
      <c r="BC144" s="218"/>
      <c r="BD144" s="252"/>
      <c r="BE144" s="220"/>
      <c r="BF144" s="218"/>
      <c r="BG144" s="218"/>
      <c r="BH144" s="226"/>
      <c r="BI144" s="220"/>
      <c r="BJ144" s="218"/>
      <c r="BK144" s="252"/>
      <c r="BL144" s="220"/>
      <c r="BM144" s="218"/>
      <c r="BN144" s="218"/>
      <c r="BO144" s="226"/>
      <c r="BP144" s="398"/>
      <c r="BQ144" s="221"/>
      <c r="BR144" s="218"/>
      <c r="BS144" s="252"/>
      <c r="BT144" s="220"/>
      <c r="BU144" s="218"/>
      <c r="BV144" s="226"/>
      <c r="BW144" s="226"/>
      <c r="BX144" s="252"/>
      <c r="BY144" s="226"/>
      <c r="BZ144" s="252"/>
      <c r="CA144" s="220"/>
      <c r="CB144" s="218"/>
      <c r="CC144" s="218"/>
      <c r="CD144" s="218"/>
      <c r="CE144" s="218"/>
      <c r="CF144" s="218"/>
      <c r="CG144" s="398"/>
      <c r="CH144" s="218"/>
      <c r="CI144" s="221"/>
      <c r="CJ144" s="218"/>
      <c r="CK144" s="252"/>
      <c r="CL144" s="226"/>
      <c r="CM144" s="252"/>
      <c r="CN144" s="226"/>
      <c r="CO144" s="252"/>
      <c r="CP144" s="220"/>
      <c r="CQ144" s="86"/>
      <c r="CR144" s="95"/>
      <c r="CS144" s="94"/>
      <c r="CT144" s="87"/>
      <c r="CU144" s="218"/>
      <c r="CV144" s="252"/>
      <c r="CW144" s="226"/>
      <c r="CX144" s="252"/>
      <c r="CY144" s="226"/>
      <c r="CZ144" s="220"/>
      <c r="DA144" s="218"/>
      <c r="DB144" s="252"/>
      <c r="DC144" s="226"/>
      <c r="DD144" s="252"/>
      <c r="DE144" s="226"/>
      <c r="DF144" s="252"/>
      <c r="DG144" s="223"/>
      <c r="DH144" s="252"/>
      <c r="DI144" s="226"/>
      <c r="DJ144" s="221"/>
      <c r="DK144" s="218"/>
      <c r="DL144" s="226"/>
      <c r="DM144" s="252"/>
      <c r="DN144" s="220"/>
      <c r="DO144" s="218"/>
      <c r="DP144" s="252"/>
      <c r="DQ144" s="226"/>
      <c r="DR144" s="226"/>
      <c r="DS144" s="220"/>
      <c r="DT144" s="265"/>
      <c r="DU144" s="267"/>
      <c r="DV144" s="265"/>
      <c r="DW144" s="268"/>
      <c r="DX144" s="266"/>
      <c r="DY144" s="218"/>
      <c r="DZ144" s="398"/>
      <c r="EA144" s="252"/>
      <c r="EB144" s="220"/>
      <c r="EC144" s="218"/>
      <c r="ED144" s="252"/>
      <c r="EE144" s="220"/>
    </row>
    <row r="145" spans="1:135" x14ac:dyDescent="0.3">
      <c r="A145" s="10">
        <v>2310</v>
      </c>
      <c r="B145" s="11" t="s">
        <v>276</v>
      </c>
      <c r="C145" s="32">
        <v>1131</v>
      </c>
      <c r="D145" s="41">
        <v>304</v>
      </c>
      <c r="E145" s="63">
        <f t="shared" si="2"/>
        <v>0.26878868258178601</v>
      </c>
      <c r="F145" s="86">
        <v>102</v>
      </c>
      <c r="G145" s="86">
        <v>158</v>
      </c>
      <c r="H145" s="86">
        <v>76</v>
      </c>
      <c r="I145" s="86">
        <v>149</v>
      </c>
      <c r="J145" s="86">
        <v>160</v>
      </c>
      <c r="K145" s="87">
        <v>194</v>
      </c>
      <c r="L145" s="218"/>
      <c r="M145" s="252"/>
      <c r="N145" s="220"/>
      <c r="O145" s="218"/>
      <c r="P145" s="218"/>
      <c r="Q145" s="218"/>
      <c r="R145" s="218"/>
      <c r="S145" s="218"/>
      <c r="T145" s="218"/>
      <c r="U145" s="218"/>
      <c r="V145" s="218"/>
      <c r="W145" s="226"/>
      <c r="X145" s="219"/>
      <c r="Y145" s="219"/>
      <c r="Z145" s="222"/>
      <c r="AA145" s="218"/>
      <c r="AB145" s="218"/>
      <c r="AC145" s="218"/>
      <c r="AD145" s="218"/>
      <c r="AE145" s="218"/>
      <c r="AF145" s="226"/>
      <c r="AG145" s="398"/>
      <c r="AH145" s="221"/>
      <c r="AI145" s="222"/>
      <c r="AJ145" s="252"/>
      <c r="AK145" s="220"/>
      <c r="AL145" s="218"/>
      <c r="AM145" s="226"/>
      <c r="AN145" s="226"/>
      <c r="AO145" s="226"/>
      <c r="AP145" s="252"/>
      <c r="AQ145" s="219"/>
      <c r="AR145" s="222"/>
      <c r="AS145" s="252"/>
      <c r="AT145" s="226"/>
      <c r="AU145" s="218"/>
      <c r="AV145" s="218"/>
      <c r="AW145" s="218"/>
      <c r="AX145" s="218"/>
      <c r="AY145" s="220"/>
      <c r="AZ145" s="218"/>
      <c r="BA145" s="252"/>
      <c r="BB145" s="220"/>
      <c r="BC145" s="218"/>
      <c r="BD145" s="252"/>
      <c r="BE145" s="220"/>
      <c r="BF145" s="218"/>
      <c r="BG145" s="218"/>
      <c r="BH145" s="226"/>
      <c r="BI145" s="220"/>
      <c r="BJ145" s="218"/>
      <c r="BK145" s="252"/>
      <c r="BL145" s="220"/>
      <c r="BM145" s="218"/>
      <c r="BN145" s="218"/>
      <c r="BO145" s="226"/>
      <c r="BP145" s="398"/>
      <c r="BQ145" s="221"/>
      <c r="BR145" s="218"/>
      <c r="BS145" s="252"/>
      <c r="BT145" s="220"/>
      <c r="BU145" s="218"/>
      <c r="BV145" s="226"/>
      <c r="BW145" s="226"/>
      <c r="BX145" s="252"/>
      <c r="BY145" s="226"/>
      <c r="BZ145" s="252"/>
      <c r="CA145" s="220"/>
      <c r="CB145" s="218"/>
      <c r="CC145" s="218"/>
      <c r="CD145" s="218"/>
      <c r="CE145" s="218"/>
      <c r="CF145" s="218"/>
      <c r="CG145" s="398"/>
      <c r="CH145" s="218"/>
      <c r="CI145" s="221"/>
      <c r="CJ145" s="218"/>
      <c r="CK145" s="252"/>
      <c r="CL145" s="226"/>
      <c r="CM145" s="252"/>
      <c r="CN145" s="226"/>
      <c r="CO145" s="252"/>
      <c r="CP145" s="220"/>
      <c r="CQ145" s="86"/>
      <c r="CR145" s="95"/>
      <c r="CS145" s="94"/>
      <c r="CT145" s="87"/>
      <c r="CU145" s="218"/>
      <c r="CV145" s="252"/>
      <c r="CW145" s="226"/>
      <c r="CX145" s="252"/>
      <c r="CY145" s="226"/>
      <c r="CZ145" s="220"/>
      <c r="DA145" s="218"/>
      <c r="DB145" s="252"/>
      <c r="DC145" s="226"/>
      <c r="DD145" s="252"/>
      <c r="DE145" s="226"/>
      <c r="DF145" s="252"/>
      <c r="DG145" s="223"/>
      <c r="DH145" s="252"/>
      <c r="DI145" s="226"/>
      <c r="DJ145" s="221"/>
      <c r="DK145" s="218"/>
      <c r="DL145" s="226"/>
      <c r="DM145" s="252"/>
      <c r="DN145" s="220"/>
      <c r="DO145" s="218"/>
      <c r="DP145" s="252"/>
      <c r="DQ145" s="226"/>
      <c r="DR145" s="226"/>
      <c r="DS145" s="220"/>
      <c r="DT145" s="265"/>
      <c r="DU145" s="267"/>
      <c r="DV145" s="265"/>
      <c r="DW145" s="268"/>
      <c r="DX145" s="266"/>
      <c r="DY145" s="218"/>
      <c r="DZ145" s="398"/>
      <c r="EA145" s="252"/>
      <c r="EB145" s="220"/>
      <c r="EC145" s="218"/>
      <c r="ED145" s="252"/>
      <c r="EE145" s="220"/>
    </row>
    <row r="146" spans="1:135" x14ac:dyDescent="0.3">
      <c r="A146" s="10">
        <v>2311</v>
      </c>
      <c r="B146" s="11" t="s">
        <v>277</v>
      </c>
      <c r="C146" s="32">
        <v>1255</v>
      </c>
      <c r="D146" s="41">
        <v>504</v>
      </c>
      <c r="E146" s="63">
        <f t="shared" si="2"/>
        <v>0.40159362549800798</v>
      </c>
      <c r="F146" s="86">
        <v>167</v>
      </c>
      <c r="G146" s="86">
        <v>279</v>
      </c>
      <c r="H146" s="86">
        <v>74</v>
      </c>
      <c r="I146" s="86">
        <v>273</v>
      </c>
      <c r="J146" s="86">
        <v>313</v>
      </c>
      <c r="K146" s="87">
        <v>364</v>
      </c>
      <c r="L146" s="218"/>
      <c r="M146" s="252"/>
      <c r="N146" s="220"/>
      <c r="O146" s="218"/>
      <c r="P146" s="218"/>
      <c r="Q146" s="218"/>
      <c r="R146" s="218"/>
      <c r="S146" s="218"/>
      <c r="T146" s="218"/>
      <c r="U146" s="218"/>
      <c r="V146" s="218"/>
      <c r="W146" s="226"/>
      <c r="X146" s="219"/>
      <c r="Y146" s="219"/>
      <c r="Z146" s="222"/>
      <c r="AA146" s="218"/>
      <c r="AB146" s="218"/>
      <c r="AC146" s="218"/>
      <c r="AD146" s="218"/>
      <c r="AE146" s="218"/>
      <c r="AF146" s="226"/>
      <c r="AG146" s="398"/>
      <c r="AH146" s="221"/>
      <c r="AI146" s="222"/>
      <c r="AJ146" s="252"/>
      <c r="AK146" s="220"/>
      <c r="AL146" s="218"/>
      <c r="AM146" s="226"/>
      <c r="AN146" s="226"/>
      <c r="AO146" s="226"/>
      <c r="AP146" s="252"/>
      <c r="AQ146" s="219"/>
      <c r="AR146" s="222"/>
      <c r="AS146" s="252"/>
      <c r="AT146" s="226"/>
      <c r="AU146" s="218"/>
      <c r="AV146" s="218"/>
      <c r="AW146" s="218"/>
      <c r="AX146" s="218"/>
      <c r="AY146" s="220"/>
      <c r="AZ146" s="218"/>
      <c r="BA146" s="252"/>
      <c r="BB146" s="220"/>
      <c r="BC146" s="218"/>
      <c r="BD146" s="252"/>
      <c r="BE146" s="220"/>
      <c r="BF146" s="218"/>
      <c r="BG146" s="218"/>
      <c r="BH146" s="226"/>
      <c r="BI146" s="220"/>
      <c r="BJ146" s="218"/>
      <c r="BK146" s="252"/>
      <c r="BL146" s="220"/>
      <c r="BM146" s="218"/>
      <c r="BN146" s="218"/>
      <c r="BO146" s="226"/>
      <c r="BP146" s="398"/>
      <c r="BQ146" s="221"/>
      <c r="BR146" s="218"/>
      <c r="BS146" s="252"/>
      <c r="BT146" s="220"/>
      <c r="BU146" s="218"/>
      <c r="BV146" s="226"/>
      <c r="BW146" s="226"/>
      <c r="BX146" s="252"/>
      <c r="BY146" s="226"/>
      <c r="BZ146" s="252"/>
      <c r="CA146" s="220"/>
      <c r="CB146" s="218"/>
      <c r="CC146" s="218"/>
      <c r="CD146" s="218"/>
      <c r="CE146" s="218"/>
      <c r="CF146" s="218"/>
      <c r="CG146" s="398"/>
      <c r="CH146" s="218"/>
      <c r="CI146" s="221"/>
      <c r="CJ146" s="218"/>
      <c r="CK146" s="252"/>
      <c r="CL146" s="226"/>
      <c r="CM146" s="252"/>
      <c r="CN146" s="226"/>
      <c r="CO146" s="252"/>
      <c r="CP146" s="220"/>
      <c r="CQ146" s="86"/>
      <c r="CR146" s="95"/>
      <c r="CS146" s="94"/>
      <c r="CT146" s="87"/>
      <c r="CU146" s="218"/>
      <c r="CV146" s="252"/>
      <c r="CW146" s="226"/>
      <c r="CX146" s="252"/>
      <c r="CY146" s="226"/>
      <c r="CZ146" s="220"/>
      <c r="DA146" s="218"/>
      <c r="DB146" s="252"/>
      <c r="DC146" s="226"/>
      <c r="DD146" s="252"/>
      <c r="DE146" s="226"/>
      <c r="DF146" s="252"/>
      <c r="DG146" s="223"/>
      <c r="DH146" s="252"/>
      <c r="DI146" s="226"/>
      <c r="DJ146" s="221"/>
      <c r="DK146" s="218"/>
      <c r="DL146" s="226"/>
      <c r="DM146" s="252"/>
      <c r="DN146" s="220"/>
      <c r="DO146" s="218"/>
      <c r="DP146" s="252"/>
      <c r="DQ146" s="226"/>
      <c r="DR146" s="226"/>
      <c r="DS146" s="220"/>
      <c r="DT146" s="265"/>
      <c r="DU146" s="267"/>
      <c r="DV146" s="265"/>
      <c r="DW146" s="268"/>
      <c r="DX146" s="266"/>
      <c r="DY146" s="218"/>
      <c r="DZ146" s="398"/>
      <c r="EA146" s="252"/>
      <c r="EB146" s="220"/>
      <c r="EC146" s="218"/>
      <c r="ED146" s="252"/>
      <c r="EE146" s="220"/>
    </row>
    <row r="147" spans="1:135" x14ac:dyDescent="0.3">
      <c r="A147" s="10">
        <v>2312</v>
      </c>
      <c r="B147" s="11" t="s">
        <v>278</v>
      </c>
      <c r="C147" s="32">
        <v>633</v>
      </c>
      <c r="D147" s="41">
        <v>131</v>
      </c>
      <c r="E147" s="63">
        <f t="shared" si="2"/>
        <v>0.20695102685624012</v>
      </c>
      <c r="F147" s="86">
        <v>64</v>
      </c>
      <c r="G147" s="86">
        <v>72</v>
      </c>
      <c r="H147" s="86">
        <v>29</v>
      </c>
      <c r="I147" s="86">
        <v>70</v>
      </c>
      <c r="J147" s="86">
        <v>60</v>
      </c>
      <c r="K147" s="87">
        <v>91</v>
      </c>
      <c r="L147" s="218"/>
      <c r="M147" s="252"/>
      <c r="N147" s="220"/>
      <c r="O147" s="218"/>
      <c r="P147" s="218"/>
      <c r="Q147" s="218"/>
      <c r="R147" s="218"/>
      <c r="S147" s="218"/>
      <c r="T147" s="218"/>
      <c r="U147" s="218"/>
      <c r="V147" s="218"/>
      <c r="W147" s="226"/>
      <c r="X147" s="219"/>
      <c r="Y147" s="219"/>
      <c r="Z147" s="222"/>
      <c r="AA147" s="218"/>
      <c r="AB147" s="218"/>
      <c r="AC147" s="218"/>
      <c r="AD147" s="218"/>
      <c r="AE147" s="218"/>
      <c r="AF147" s="226"/>
      <c r="AG147" s="398"/>
      <c r="AH147" s="221"/>
      <c r="AI147" s="222"/>
      <c r="AJ147" s="252"/>
      <c r="AK147" s="220"/>
      <c r="AL147" s="218"/>
      <c r="AM147" s="226"/>
      <c r="AN147" s="226"/>
      <c r="AO147" s="226"/>
      <c r="AP147" s="252"/>
      <c r="AQ147" s="219"/>
      <c r="AR147" s="222"/>
      <c r="AS147" s="252"/>
      <c r="AT147" s="226"/>
      <c r="AU147" s="218"/>
      <c r="AV147" s="218"/>
      <c r="AW147" s="218"/>
      <c r="AX147" s="218"/>
      <c r="AY147" s="220"/>
      <c r="AZ147" s="218"/>
      <c r="BA147" s="252"/>
      <c r="BB147" s="220"/>
      <c r="BC147" s="218"/>
      <c r="BD147" s="252"/>
      <c r="BE147" s="220"/>
      <c r="BF147" s="218"/>
      <c r="BG147" s="218"/>
      <c r="BH147" s="226"/>
      <c r="BI147" s="220"/>
      <c r="BJ147" s="218"/>
      <c r="BK147" s="252"/>
      <c r="BL147" s="220"/>
      <c r="BM147" s="218"/>
      <c r="BN147" s="218"/>
      <c r="BO147" s="226"/>
      <c r="BP147" s="398"/>
      <c r="BQ147" s="221"/>
      <c r="BR147" s="218"/>
      <c r="BS147" s="252"/>
      <c r="BT147" s="220"/>
      <c r="BU147" s="218"/>
      <c r="BV147" s="226"/>
      <c r="BW147" s="226"/>
      <c r="BX147" s="252"/>
      <c r="BY147" s="226"/>
      <c r="BZ147" s="252"/>
      <c r="CA147" s="220"/>
      <c r="CB147" s="218"/>
      <c r="CC147" s="218"/>
      <c r="CD147" s="218"/>
      <c r="CE147" s="218"/>
      <c r="CF147" s="218"/>
      <c r="CG147" s="398"/>
      <c r="CH147" s="218"/>
      <c r="CI147" s="221"/>
      <c r="CJ147" s="218"/>
      <c r="CK147" s="252"/>
      <c r="CL147" s="226"/>
      <c r="CM147" s="252"/>
      <c r="CN147" s="226"/>
      <c r="CO147" s="252"/>
      <c r="CP147" s="220"/>
      <c r="CQ147" s="86"/>
      <c r="CR147" s="95"/>
      <c r="CS147" s="94"/>
      <c r="CT147" s="87"/>
      <c r="CU147" s="218"/>
      <c r="CV147" s="252"/>
      <c r="CW147" s="226"/>
      <c r="CX147" s="252"/>
      <c r="CY147" s="226"/>
      <c r="CZ147" s="220"/>
      <c r="DA147" s="218"/>
      <c r="DB147" s="252"/>
      <c r="DC147" s="226"/>
      <c r="DD147" s="252"/>
      <c r="DE147" s="226"/>
      <c r="DF147" s="252"/>
      <c r="DG147" s="223"/>
      <c r="DH147" s="252"/>
      <c r="DI147" s="226"/>
      <c r="DJ147" s="221"/>
      <c r="DK147" s="218"/>
      <c r="DL147" s="226"/>
      <c r="DM147" s="252"/>
      <c r="DN147" s="220"/>
      <c r="DO147" s="218"/>
      <c r="DP147" s="252"/>
      <c r="DQ147" s="226"/>
      <c r="DR147" s="226"/>
      <c r="DS147" s="220"/>
      <c r="DT147" s="265"/>
      <c r="DU147" s="267"/>
      <c r="DV147" s="265"/>
      <c r="DW147" s="268"/>
      <c r="DX147" s="266"/>
      <c r="DY147" s="218"/>
      <c r="DZ147" s="398"/>
      <c r="EA147" s="252"/>
      <c r="EB147" s="220"/>
      <c r="EC147" s="218"/>
      <c r="ED147" s="252"/>
      <c r="EE147" s="220"/>
    </row>
    <row r="148" spans="1:135" x14ac:dyDescent="0.3">
      <c r="A148" s="10">
        <v>2313</v>
      </c>
      <c r="B148" s="11" t="s">
        <v>279</v>
      </c>
      <c r="C148" s="32">
        <v>1035</v>
      </c>
      <c r="D148" s="41">
        <v>304</v>
      </c>
      <c r="E148" s="63">
        <f t="shared" si="2"/>
        <v>0.29371980676328502</v>
      </c>
      <c r="F148" s="86">
        <v>113</v>
      </c>
      <c r="G148" s="86">
        <v>170</v>
      </c>
      <c r="H148" s="86">
        <v>66</v>
      </c>
      <c r="I148" s="86">
        <v>167</v>
      </c>
      <c r="J148" s="86">
        <v>147</v>
      </c>
      <c r="K148" s="87">
        <v>192</v>
      </c>
      <c r="L148" s="218"/>
      <c r="M148" s="252"/>
      <c r="N148" s="220"/>
      <c r="O148" s="218"/>
      <c r="P148" s="218"/>
      <c r="Q148" s="218"/>
      <c r="R148" s="218"/>
      <c r="S148" s="218"/>
      <c r="T148" s="218"/>
      <c r="U148" s="218"/>
      <c r="V148" s="218"/>
      <c r="W148" s="226"/>
      <c r="X148" s="219"/>
      <c r="Y148" s="219"/>
      <c r="Z148" s="222"/>
      <c r="AA148" s="218"/>
      <c r="AB148" s="218"/>
      <c r="AC148" s="218"/>
      <c r="AD148" s="218"/>
      <c r="AE148" s="218"/>
      <c r="AF148" s="226"/>
      <c r="AG148" s="398"/>
      <c r="AH148" s="221"/>
      <c r="AI148" s="222"/>
      <c r="AJ148" s="252"/>
      <c r="AK148" s="220"/>
      <c r="AL148" s="218"/>
      <c r="AM148" s="226"/>
      <c r="AN148" s="226"/>
      <c r="AO148" s="226"/>
      <c r="AP148" s="252"/>
      <c r="AQ148" s="219"/>
      <c r="AR148" s="222"/>
      <c r="AS148" s="252"/>
      <c r="AT148" s="226"/>
      <c r="AU148" s="218"/>
      <c r="AV148" s="218"/>
      <c r="AW148" s="218"/>
      <c r="AX148" s="218"/>
      <c r="AY148" s="220"/>
      <c r="AZ148" s="218"/>
      <c r="BA148" s="252"/>
      <c r="BB148" s="220"/>
      <c r="BC148" s="218"/>
      <c r="BD148" s="252"/>
      <c r="BE148" s="220"/>
      <c r="BF148" s="218"/>
      <c r="BG148" s="218"/>
      <c r="BH148" s="226"/>
      <c r="BI148" s="220"/>
      <c r="BJ148" s="218"/>
      <c r="BK148" s="252"/>
      <c r="BL148" s="220"/>
      <c r="BM148" s="218"/>
      <c r="BN148" s="218"/>
      <c r="BO148" s="226"/>
      <c r="BP148" s="398"/>
      <c r="BQ148" s="221"/>
      <c r="BR148" s="218"/>
      <c r="BS148" s="252"/>
      <c r="BT148" s="220"/>
      <c r="BU148" s="218"/>
      <c r="BV148" s="226"/>
      <c r="BW148" s="226"/>
      <c r="BX148" s="252"/>
      <c r="BY148" s="226"/>
      <c r="BZ148" s="252"/>
      <c r="CA148" s="220"/>
      <c r="CB148" s="218"/>
      <c r="CC148" s="218"/>
      <c r="CD148" s="218"/>
      <c r="CE148" s="218"/>
      <c r="CF148" s="218"/>
      <c r="CG148" s="398"/>
      <c r="CH148" s="218"/>
      <c r="CI148" s="221"/>
      <c r="CJ148" s="218"/>
      <c r="CK148" s="252"/>
      <c r="CL148" s="226"/>
      <c r="CM148" s="252"/>
      <c r="CN148" s="226"/>
      <c r="CO148" s="252"/>
      <c r="CP148" s="220"/>
      <c r="CQ148" s="86"/>
      <c r="CR148" s="95"/>
      <c r="CS148" s="94"/>
      <c r="CT148" s="87"/>
      <c r="CU148" s="218"/>
      <c r="CV148" s="252"/>
      <c r="CW148" s="226"/>
      <c r="CX148" s="252"/>
      <c r="CY148" s="226"/>
      <c r="CZ148" s="220"/>
      <c r="DA148" s="218"/>
      <c r="DB148" s="252"/>
      <c r="DC148" s="226"/>
      <c r="DD148" s="252"/>
      <c r="DE148" s="226"/>
      <c r="DF148" s="252"/>
      <c r="DG148" s="223"/>
      <c r="DH148" s="252"/>
      <c r="DI148" s="226"/>
      <c r="DJ148" s="221"/>
      <c r="DK148" s="218"/>
      <c r="DL148" s="226"/>
      <c r="DM148" s="252"/>
      <c r="DN148" s="220"/>
      <c r="DO148" s="218"/>
      <c r="DP148" s="252"/>
      <c r="DQ148" s="226"/>
      <c r="DR148" s="226"/>
      <c r="DS148" s="220"/>
      <c r="DT148" s="265"/>
      <c r="DU148" s="267"/>
      <c r="DV148" s="265"/>
      <c r="DW148" s="268"/>
      <c r="DX148" s="266"/>
      <c r="DY148" s="218"/>
      <c r="DZ148" s="398"/>
      <c r="EA148" s="252"/>
      <c r="EB148" s="220"/>
      <c r="EC148" s="218"/>
      <c r="ED148" s="252"/>
      <c r="EE148" s="220"/>
    </row>
    <row r="149" spans="1:135" x14ac:dyDescent="0.3">
      <c r="A149" s="10">
        <v>2314</v>
      </c>
      <c r="B149" s="11" t="s">
        <v>280</v>
      </c>
      <c r="C149" s="32">
        <v>1213</v>
      </c>
      <c r="D149" s="41">
        <v>417</v>
      </c>
      <c r="E149" s="63">
        <f t="shared" si="2"/>
        <v>0.34377576257213521</v>
      </c>
      <c r="F149" s="86">
        <v>178</v>
      </c>
      <c r="G149" s="86">
        <v>221</v>
      </c>
      <c r="H149" s="86">
        <v>92</v>
      </c>
      <c r="I149" s="86">
        <v>216</v>
      </c>
      <c r="J149" s="86">
        <v>216</v>
      </c>
      <c r="K149" s="87">
        <v>280</v>
      </c>
      <c r="L149" s="218"/>
      <c r="M149" s="252"/>
      <c r="N149" s="220"/>
      <c r="O149" s="218"/>
      <c r="P149" s="218"/>
      <c r="Q149" s="218"/>
      <c r="R149" s="218"/>
      <c r="S149" s="218"/>
      <c r="T149" s="218"/>
      <c r="U149" s="218"/>
      <c r="V149" s="218"/>
      <c r="W149" s="226"/>
      <c r="X149" s="219"/>
      <c r="Y149" s="219"/>
      <c r="Z149" s="222"/>
      <c r="AA149" s="218"/>
      <c r="AB149" s="218"/>
      <c r="AC149" s="218"/>
      <c r="AD149" s="218"/>
      <c r="AE149" s="218"/>
      <c r="AF149" s="226"/>
      <c r="AG149" s="398"/>
      <c r="AH149" s="221"/>
      <c r="AI149" s="222"/>
      <c r="AJ149" s="252"/>
      <c r="AK149" s="220"/>
      <c r="AL149" s="218"/>
      <c r="AM149" s="226"/>
      <c r="AN149" s="226"/>
      <c r="AO149" s="226"/>
      <c r="AP149" s="252"/>
      <c r="AQ149" s="219"/>
      <c r="AR149" s="222"/>
      <c r="AS149" s="252"/>
      <c r="AT149" s="226"/>
      <c r="AU149" s="218"/>
      <c r="AV149" s="218"/>
      <c r="AW149" s="218"/>
      <c r="AX149" s="218"/>
      <c r="AY149" s="220"/>
      <c r="AZ149" s="218"/>
      <c r="BA149" s="252"/>
      <c r="BB149" s="220"/>
      <c r="BC149" s="218"/>
      <c r="BD149" s="252"/>
      <c r="BE149" s="220"/>
      <c r="BF149" s="218"/>
      <c r="BG149" s="218"/>
      <c r="BH149" s="226"/>
      <c r="BI149" s="220"/>
      <c r="BJ149" s="218"/>
      <c r="BK149" s="252"/>
      <c r="BL149" s="220"/>
      <c r="BM149" s="218"/>
      <c r="BN149" s="218"/>
      <c r="BO149" s="226"/>
      <c r="BP149" s="398"/>
      <c r="BQ149" s="221"/>
      <c r="BR149" s="218"/>
      <c r="BS149" s="252"/>
      <c r="BT149" s="220"/>
      <c r="BU149" s="218"/>
      <c r="BV149" s="226"/>
      <c r="BW149" s="226"/>
      <c r="BX149" s="252"/>
      <c r="BY149" s="226"/>
      <c r="BZ149" s="252"/>
      <c r="CA149" s="220"/>
      <c r="CB149" s="218"/>
      <c r="CC149" s="218"/>
      <c r="CD149" s="218"/>
      <c r="CE149" s="218"/>
      <c r="CF149" s="218"/>
      <c r="CG149" s="398"/>
      <c r="CH149" s="218"/>
      <c r="CI149" s="221"/>
      <c r="CJ149" s="218"/>
      <c r="CK149" s="252"/>
      <c r="CL149" s="226"/>
      <c r="CM149" s="252"/>
      <c r="CN149" s="226"/>
      <c r="CO149" s="252"/>
      <c r="CP149" s="220"/>
      <c r="CQ149" s="86"/>
      <c r="CR149" s="95"/>
      <c r="CS149" s="94"/>
      <c r="CT149" s="87"/>
      <c r="CU149" s="218"/>
      <c r="CV149" s="252"/>
      <c r="CW149" s="226"/>
      <c r="CX149" s="252"/>
      <c r="CY149" s="226"/>
      <c r="CZ149" s="220"/>
      <c r="DA149" s="218"/>
      <c r="DB149" s="252"/>
      <c r="DC149" s="226"/>
      <c r="DD149" s="252"/>
      <c r="DE149" s="226"/>
      <c r="DF149" s="252"/>
      <c r="DG149" s="223"/>
      <c r="DH149" s="252"/>
      <c r="DI149" s="226"/>
      <c r="DJ149" s="221"/>
      <c r="DK149" s="218"/>
      <c r="DL149" s="226"/>
      <c r="DM149" s="252"/>
      <c r="DN149" s="220"/>
      <c r="DO149" s="218"/>
      <c r="DP149" s="252"/>
      <c r="DQ149" s="226"/>
      <c r="DR149" s="226"/>
      <c r="DS149" s="220"/>
      <c r="DT149" s="265"/>
      <c r="DU149" s="267"/>
      <c r="DV149" s="265"/>
      <c r="DW149" s="268"/>
      <c r="DX149" s="266"/>
      <c r="DY149" s="218"/>
      <c r="DZ149" s="398"/>
      <c r="EA149" s="252"/>
      <c r="EB149" s="220"/>
      <c r="EC149" s="218"/>
      <c r="ED149" s="252"/>
      <c r="EE149" s="220"/>
    </row>
    <row r="150" spans="1:135" x14ac:dyDescent="0.3">
      <c r="A150" s="10">
        <v>2315</v>
      </c>
      <c r="B150" s="11" t="s">
        <v>281</v>
      </c>
      <c r="C150" s="32">
        <v>1062</v>
      </c>
      <c r="D150" s="41">
        <v>424</v>
      </c>
      <c r="E150" s="63">
        <f t="shared" si="2"/>
        <v>0.3992467043314501</v>
      </c>
      <c r="F150" s="86">
        <v>148</v>
      </c>
      <c r="G150" s="86">
        <v>239</v>
      </c>
      <c r="H150" s="86">
        <v>99</v>
      </c>
      <c r="I150" s="86">
        <v>251</v>
      </c>
      <c r="J150" s="86">
        <v>215</v>
      </c>
      <c r="K150" s="87">
        <v>286</v>
      </c>
      <c r="L150" s="218"/>
      <c r="M150" s="252"/>
      <c r="N150" s="220"/>
      <c r="O150" s="218"/>
      <c r="P150" s="218"/>
      <c r="Q150" s="218"/>
      <c r="R150" s="218"/>
      <c r="S150" s="218"/>
      <c r="T150" s="218"/>
      <c r="U150" s="218"/>
      <c r="V150" s="218"/>
      <c r="W150" s="226"/>
      <c r="X150" s="219"/>
      <c r="Y150" s="219"/>
      <c r="Z150" s="222"/>
      <c r="AA150" s="218"/>
      <c r="AB150" s="218"/>
      <c r="AC150" s="218"/>
      <c r="AD150" s="218"/>
      <c r="AE150" s="218"/>
      <c r="AF150" s="226"/>
      <c r="AG150" s="398"/>
      <c r="AH150" s="221"/>
      <c r="AI150" s="222"/>
      <c r="AJ150" s="252"/>
      <c r="AK150" s="220"/>
      <c r="AL150" s="218"/>
      <c r="AM150" s="226"/>
      <c r="AN150" s="226"/>
      <c r="AO150" s="226"/>
      <c r="AP150" s="252"/>
      <c r="AQ150" s="219"/>
      <c r="AR150" s="222"/>
      <c r="AS150" s="252"/>
      <c r="AT150" s="226"/>
      <c r="AU150" s="218"/>
      <c r="AV150" s="218"/>
      <c r="AW150" s="218"/>
      <c r="AX150" s="218"/>
      <c r="AY150" s="220"/>
      <c r="AZ150" s="218"/>
      <c r="BA150" s="252"/>
      <c r="BB150" s="220"/>
      <c r="BC150" s="218"/>
      <c r="BD150" s="252"/>
      <c r="BE150" s="220"/>
      <c r="BF150" s="218"/>
      <c r="BG150" s="218"/>
      <c r="BH150" s="226"/>
      <c r="BI150" s="220"/>
      <c r="BJ150" s="218"/>
      <c r="BK150" s="252"/>
      <c r="BL150" s="220"/>
      <c r="BM150" s="218"/>
      <c r="BN150" s="218"/>
      <c r="BO150" s="226"/>
      <c r="BP150" s="398"/>
      <c r="BQ150" s="221"/>
      <c r="BR150" s="218"/>
      <c r="BS150" s="252"/>
      <c r="BT150" s="220"/>
      <c r="BU150" s="218"/>
      <c r="BV150" s="226"/>
      <c r="BW150" s="226"/>
      <c r="BX150" s="252"/>
      <c r="BY150" s="226"/>
      <c r="BZ150" s="252"/>
      <c r="CA150" s="220"/>
      <c r="CB150" s="218"/>
      <c r="CC150" s="218"/>
      <c r="CD150" s="218"/>
      <c r="CE150" s="218"/>
      <c r="CF150" s="218"/>
      <c r="CG150" s="398"/>
      <c r="CH150" s="218"/>
      <c r="CI150" s="221"/>
      <c r="CJ150" s="218"/>
      <c r="CK150" s="252"/>
      <c r="CL150" s="226"/>
      <c r="CM150" s="252"/>
      <c r="CN150" s="226"/>
      <c r="CO150" s="252"/>
      <c r="CP150" s="220"/>
      <c r="CQ150" s="86">
        <v>0</v>
      </c>
      <c r="CR150" s="95">
        <v>0</v>
      </c>
      <c r="CS150" s="94">
        <v>0</v>
      </c>
      <c r="CT150" s="87">
        <v>0</v>
      </c>
      <c r="CU150" s="86">
        <v>0</v>
      </c>
      <c r="CV150" s="94">
        <v>0</v>
      </c>
      <c r="CW150" s="95">
        <v>0</v>
      </c>
      <c r="CX150" s="94">
        <v>0</v>
      </c>
      <c r="CY150" s="95">
        <v>0</v>
      </c>
      <c r="CZ150" s="87">
        <v>0</v>
      </c>
      <c r="DA150" s="218"/>
      <c r="DB150" s="252"/>
      <c r="DC150" s="226"/>
      <c r="DD150" s="252"/>
      <c r="DE150" s="226"/>
      <c r="DF150" s="252"/>
      <c r="DG150" s="223"/>
      <c r="DH150" s="252"/>
      <c r="DI150" s="226"/>
      <c r="DJ150" s="221"/>
      <c r="DK150" s="218"/>
      <c r="DL150" s="226"/>
      <c r="DM150" s="252"/>
      <c r="DN150" s="220"/>
      <c r="DO150" s="218"/>
      <c r="DP150" s="252"/>
      <c r="DQ150" s="226"/>
      <c r="DR150" s="226"/>
      <c r="DS150" s="220"/>
      <c r="DT150" s="265"/>
      <c r="DU150" s="267"/>
      <c r="DV150" s="265"/>
      <c r="DW150" s="268"/>
      <c r="DX150" s="266"/>
      <c r="DY150" s="218"/>
      <c r="DZ150" s="398"/>
      <c r="EA150" s="252"/>
      <c r="EB150" s="220"/>
      <c r="EC150" s="218"/>
      <c r="ED150" s="252"/>
      <c r="EE150" s="220"/>
    </row>
    <row r="151" spans="1:135" x14ac:dyDescent="0.3">
      <c r="A151" s="10">
        <v>2316</v>
      </c>
      <c r="B151" s="11" t="s">
        <v>282</v>
      </c>
      <c r="C151" s="32">
        <v>1481</v>
      </c>
      <c r="D151" s="41">
        <v>356</v>
      </c>
      <c r="E151" s="63">
        <f t="shared" si="2"/>
        <v>0.24037812288993923</v>
      </c>
      <c r="F151" s="86">
        <v>113</v>
      </c>
      <c r="G151" s="86">
        <v>219</v>
      </c>
      <c r="H151" s="86">
        <v>57</v>
      </c>
      <c r="I151" s="86">
        <v>219</v>
      </c>
      <c r="J151" s="86">
        <v>200</v>
      </c>
      <c r="K151" s="87">
        <v>252</v>
      </c>
      <c r="L151" s="218"/>
      <c r="M151" s="252"/>
      <c r="N151" s="220"/>
      <c r="O151" s="218"/>
      <c r="P151" s="218"/>
      <c r="Q151" s="218"/>
      <c r="R151" s="218"/>
      <c r="S151" s="218"/>
      <c r="T151" s="218"/>
      <c r="U151" s="218"/>
      <c r="V151" s="218"/>
      <c r="W151" s="226"/>
      <c r="X151" s="219"/>
      <c r="Y151" s="219"/>
      <c r="Z151" s="222"/>
      <c r="AA151" s="218"/>
      <c r="AB151" s="218"/>
      <c r="AC151" s="218"/>
      <c r="AD151" s="218"/>
      <c r="AE151" s="218"/>
      <c r="AF151" s="226"/>
      <c r="AG151" s="398"/>
      <c r="AH151" s="221"/>
      <c r="AI151" s="222"/>
      <c r="AJ151" s="252"/>
      <c r="AK151" s="220"/>
      <c r="AL151" s="218"/>
      <c r="AM151" s="226"/>
      <c r="AN151" s="226"/>
      <c r="AO151" s="226"/>
      <c r="AP151" s="252"/>
      <c r="AQ151" s="219"/>
      <c r="AR151" s="222"/>
      <c r="AS151" s="252"/>
      <c r="AT151" s="226"/>
      <c r="AU151" s="218"/>
      <c r="AV151" s="218"/>
      <c r="AW151" s="218"/>
      <c r="AX151" s="218"/>
      <c r="AY151" s="220"/>
      <c r="AZ151" s="218"/>
      <c r="BA151" s="252"/>
      <c r="BB151" s="220"/>
      <c r="BC151" s="218"/>
      <c r="BD151" s="252"/>
      <c r="BE151" s="220"/>
      <c r="BF151" s="218"/>
      <c r="BG151" s="218"/>
      <c r="BH151" s="226"/>
      <c r="BI151" s="220"/>
      <c r="BJ151" s="218"/>
      <c r="BK151" s="252"/>
      <c r="BL151" s="220"/>
      <c r="BM151" s="218"/>
      <c r="BN151" s="218"/>
      <c r="BO151" s="226"/>
      <c r="BP151" s="398"/>
      <c r="BQ151" s="221"/>
      <c r="BR151" s="218"/>
      <c r="BS151" s="252"/>
      <c r="BT151" s="220"/>
      <c r="BU151" s="218"/>
      <c r="BV151" s="226"/>
      <c r="BW151" s="226"/>
      <c r="BX151" s="252"/>
      <c r="BY151" s="226"/>
      <c r="BZ151" s="252"/>
      <c r="CA151" s="220"/>
      <c r="CB151" s="218"/>
      <c r="CC151" s="218"/>
      <c r="CD151" s="218"/>
      <c r="CE151" s="218"/>
      <c r="CF151" s="218"/>
      <c r="CG151" s="398"/>
      <c r="CH151" s="218"/>
      <c r="CI151" s="221"/>
      <c r="CJ151" s="218"/>
      <c r="CK151" s="252"/>
      <c r="CL151" s="226"/>
      <c r="CM151" s="252"/>
      <c r="CN151" s="226"/>
      <c r="CO151" s="252"/>
      <c r="CP151" s="220"/>
      <c r="CQ151" s="86"/>
      <c r="CR151" s="95"/>
      <c r="CS151" s="94"/>
      <c r="CT151" s="87"/>
      <c r="CU151" s="265"/>
      <c r="CV151" s="268"/>
      <c r="CW151" s="267"/>
      <c r="CX151" s="268"/>
      <c r="CY151" s="267"/>
      <c r="CZ151" s="266"/>
      <c r="DA151" s="218"/>
      <c r="DB151" s="252"/>
      <c r="DC151" s="226"/>
      <c r="DD151" s="252"/>
      <c r="DE151" s="226"/>
      <c r="DF151" s="252"/>
      <c r="DG151" s="223"/>
      <c r="DH151" s="252"/>
      <c r="DI151" s="226"/>
      <c r="DJ151" s="221"/>
      <c r="DK151" s="218"/>
      <c r="DL151" s="226"/>
      <c r="DM151" s="252"/>
      <c r="DN151" s="220"/>
      <c r="DO151" s="218"/>
      <c r="DP151" s="252"/>
      <c r="DQ151" s="226"/>
      <c r="DR151" s="226"/>
      <c r="DS151" s="220"/>
      <c r="DT151" s="265"/>
      <c r="DU151" s="267"/>
      <c r="DV151" s="265"/>
      <c r="DW151" s="268"/>
      <c r="DX151" s="266"/>
      <c r="DY151" s="218"/>
      <c r="DZ151" s="398"/>
      <c r="EA151" s="252"/>
      <c r="EB151" s="220"/>
      <c r="EC151" s="218"/>
      <c r="ED151" s="252"/>
      <c r="EE151" s="220"/>
    </row>
    <row r="152" spans="1:135" x14ac:dyDescent="0.3">
      <c r="A152" s="10">
        <v>2317</v>
      </c>
      <c r="B152" s="11" t="s">
        <v>283</v>
      </c>
      <c r="C152" s="32">
        <v>817</v>
      </c>
      <c r="D152" s="41">
        <v>230</v>
      </c>
      <c r="E152" s="63">
        <f t="shared" si="2"/>
        <v>0.28151774785801714</v>
      </c>
      <c r="F152" s="86">
        <v>82</v>
      </c>
      <c r="G152" s="86">
        <v>113</v>
      </c>
      <c r="H152" s="86">
        <v>54</v>
      </c>
      <c r="I152" s="86">
        <v>112</v>
      </c>
      <c r="J152" s="86">
        <v>126</v>
      </c>
      <c r="K152" s="87">
        <v>143</v>
      </c>
      <c r="L152" s="218"/>
      <c r="M152" s="252"/>
      <c r="N152" s="220"/>
      <c r="O152" s="218"/>
      <c r="P152" s="218"/>
      <c r="Q152" s="218"/>
      <c r="R152" s="218"/>
      <c r="S152" s="218"/>
      <c r="T152" s="218"/>
      <c r="U152" s="218"/>
      <c r="V152" s="218"/>
      <c r="W152" s="226"/>
      <c r="X152" s="219"/>
      <c r="Y152" s="219"/>
      <c r="Z152" s="222"/>
      <c r="AA152" s="218"/>
      <c r="AB152" s="218"/>
      <c r="AC152" s="218"/>
      <c r="AD152" s="218"/>
      <c r="AE152" s="218"/>
      <c r="AF152" s="226"/>
      <c r="AG152" s="398"/>
      <c r="AH152" s="221"/>
      <c r="AI152" s="222"/>
      <c r="AJ152" s="252"/>
      <c r="AK152" s="220"/>
      <c r="AL152" s="218"/>
      <c r="AM152" s="226"/>
      <c r="AN152" s="226"/>
      <c r="AO152" s="226"/>
      <c r="AP152" s="252"/>
      <c r="AQ152" s="219"/>
      <c r="AR152" s="222"/>
      <c r="AS152" s="252"/>
      <c r="AT152" s="226"/>
      <c r="AU152" s="218"/>
      <c r="AV152" s="218"/>
      <c r="AW152" s="218"/>
      <c r="AX152" s="218"/>
      <c r="AY152" s="220"/>
      <c r="AZ152" s="218"/>
      <c r="BA152" s="252"/>
      <c r="BB152" s="220"/>
      <c r="BC152" s="218"/>
      <c r="BD152" s="252"/>
      <c r="BE152" s="220"/>
      <c r="BF152" s="218"/>
      <c r="BG152" s="218"/>
      <c r="BH152" s="226"/>
      <c r="BI152" s="220"/>
      <c r="BJ152" s="218"/>
      <c r="BK152" s="252"/>
      <c r="BL152" s="220"/>
      <c r="BM152" s="218"/>
      <c r="BN152" s="218"/>
      <c r="BO152" s="226"/>
      <c r="BP152" s="398"/>
      <c r="BQ152" s="221"/>
      <c r="BR152" s="218"/>
      <c r="BS152" s="252"/>
      <c r="BT152" s="220"/>
      <c r="BU152" s="218"/>
      <c r="BV152" s="226"/>
      <c r="BW152" s="226"/>
      <c r="BX152" s="252"/>
      <c r="BY152" s="226"/>
      <c r="BZ152" s="252"/>
      <c r="CA152" s="220"/>
      <c r="CB152" s="218"/>
      <c r="CC152" s="218"/>
      <c r="CD152" s="218"/>
      <c r="CE152" s="218"/>
      <c r="CF152" s="218"/>
      <c r="CG152" s="398"/>
      <c r="CH152" s="218"/>
      <c r="CI152" s="221"/>
      <c r="CJ152" s="218"/>
      <c r="CK152" s="252"/>
      <c r="CL152" s="226"/>
      <c r="CM152" s="252"/>
      <c r="CN152" s="226"/>
      <c r="CO152" s="252"/>
      <c r="CP152" s="220"/>
      <c r="CQ152" s="86"/>
      <c r="CR152" s="95"/>
      <c r="CS152" s="94"/>
      <c r="CT152" s="87"/>
      <c r="CU152" s="265"/>
      <c r="CV152" s="268"/>
      <c r="CW152" s="267"/>
      <c r="CX152" s="268"/>
      <c r="CY152" s="267"/>
      <c r="CZ152" s="266"/>
      <c r="DA152" s="218"/>
      <c r="DB152" s="252"/>
      <c r="DC152" s="226"/>
      <c r="DD152" s="252"/>
      <c r="DE152" s="226"/>
      <c r="DF152" s="252"/>
      <c r="DG152" s="223"/>
      <c r="DH152" s="252"/>
      <c r="DI152" s="226"/>
      <c r="DJ152" s="221"/>
      <c r="DK152" s="218"/>
      <c r="DL152" s="226"/>
      <c r="DM152" s="252"/>
      <c r="DN152" s="220"/>
      <c r="DO152" s="218"/>
      <c r="DP152" s="252"/>
      <c r="DQ152" s="226"/>
      <c r="DR152" s="226"/>
      <c r="DS152" s="220"/>
      <c r="DT152" s="265"/>
      <c r="DU152" s="267"/>
      <c r="DV152" s="265"/>
      <c r="DW152" s="268"/>
      <c r="DX152" s="266"/>
      <c r="DY152" s="218"/>
      <c r="DZ152" s="398"/>
      <c r="EA152" s="252"/>
      <c r="EB152" s="220"/>
      <c r="EC152" s="218"/>
      <c r="ED152" s="252"/>
      <c r="EE152" s="220"/>
    </row>
    <row r="153" spans="1:135" x14ac:dyDescent="0.3">
      <c r="A153" s="10">
        <v>2318</v>
      </c>
      <c r="B153" s="11" t="s">
        <v>284</v>
      </c>
      <c r="C153" s="32">
        <v>658</v>
      </c>
      <c r="D153" s="41">
        <v>182</v>
      </c>
      <c r="E153" s="63">
        <f t="shared" si="2"/>
        <v>0.27659574468085107</v>
      </c>
      <c r="F153" s="86">
        <v>59</v>
      </c>
      <c r="G153" s="86">
        <v>93</v>
      </c>
      <c r="H153" s="86">
        <v>36</v>
      </c>
      <c r="I153" s="86">
        <v>94</v>
      </c>
      <c r="J153" s="86">
        <v>83</v>
      </c>
      <c r="K153" s="87">
        <v>110</v>
      </c>
      <c r="L153" s="218"/>
      <c r="M153" s="252"/>
      <c r="N153" s="220"/>
      <c r="O153" s="218"/>
      <c r="P153" s="218"/>
      <c r="Q153" s="218"/>
      <c r="R153" s="218"/>
      <c r="S153" s="218"/>
      <c r="T153" s="218"/>
      <c r="U153" s="218"/>
      <c r="V153" s="218"/>
      <c r="W153" s="226"/>
      <c r="X153" s="219"/>
      <c r="Y153" s="219"/>
      <c r="Z153" s="222"/>
      <c r="AA153" s="218"/>
      <c r="AB153" s="218"/>
      <c r="AC153" s="218"/>
      <c r="AD153" s="218"/>
      <c r="AE153" s="218"/>
      <c r="AF153" s="226"/>
      <c r="AG153" s="398"/>
      <c r="AH153" s="221"/>
      <c r="AI153" s="222"/>
      <c r="AJ153" s="252"/>
      <c r="AK153" s="220"/>
      <c r="AL153" s="218"/>
      <c r="AM153" s="226"/>
      <c r="AN153" s="226"/>
      <c r="AO153" s="226"/>
      <c r="AP153" s="252"/>
      <c r="AQ153" s="219"/>
      <c r="AR153" s="222"/>
      <c r="AS153" s="252"/>
      <c r="AT153" s="226"/>
      <c r="AU153" s="218"/>
      <c r="AV153" s="218"/>
      <c r="AW153" s="218"/>
      <c r="AX153" s="218"/>
      <c r="AY153" s="220"/>
      <c r="AZ153" s="218"/>
      <c r="BA153" s="252"/>
      <c r="BB153" s="220"/>
      <c r="BC153" s="218"/>
      <c r="BD153" s="252"/>
      <c r="BE153" s="220"/>
      <c r="BF153" s="218"/>
      <c r="BG153" s="218"/>
      <c r="BH153" s="226"/>
      <c r="BI153" s="220"/>
      <c r="BJ153" s="218"/>
      <c r="BK153" s="252"/>
      <c r="BL153" s="220"/>
      <c r="BM153" s="218"/>
      <c r="BN153" s="218"/>
      <c r="BO153" s="226"/>
      <c r="BP153" s="398"/>
      <c r="BQ153" s="221"/>
      <c r="BR153" s="218"/>
      <c r="BS153" s="252"/>
      <c r="BT153" s="220"/>
      <c r="BU153" s="218"/>
      <c r="BV153" s="226"/>
      <c r="BW153" s="226"/>
      <c r="BX153" s="252"/>
      <c r="BY153" s="226"/>
      <c r="BZ153" s="252"/>
      <c r="CA153" s="220"/>
      <c r="CB153" s="218"/>
      <c r="CC153" s="218"/>
      <c r="CD153" s="218"/>
      <c r="CE153" s="218"/>
      <c r="CF153" s="218"/>
      <c r="CG153" s="398"/>
      <c r="CH153" s="218"/>
      <c r="CI153" s="221"/>
      <c r="CJ153" s="218"/>
      <c r="CK153" s="252"/>
      <c r="CL153" s="226"/>
      <c r="CM153" s="252"/>
      <c r="CN153" s="226"/>
      <c r="CO153" s="252"/>
      <c r="CP153" s="220"/>
      <c r="CQ153" s="86"/>
      <c r="CR153" s="95"/>
      <c r="CS153" s="94"/>
      <c r="CT153" s="87"/>
      <c r="CU153" s="265"/>
      <c r="CV153" s="268"/>
      <c r="CW153" s="267"/>
      <c r="CX153" s="268"/>
      <c r="CY153" s="267"/>
      <c r="CZ153" s="266"/>
      <c r="DA153" s="218"/>
      <c r="DB153" s="252"/>
      <c r="DC153" s="226"/>
      <c r="DD153" s="252"/>
      <c r="DE153" s="226"/>
      <c r="DF153" s="252"/>
      <c r="DG153" s="223"/>
      <c r="DH153" s="252"/>
      <c r="DI153" s="226"/>
      <c r="DJ153" s="221"/>
      <c r="DK153" s="218"/>
      <c r="DL153" s="226"/>
      <c r="DM153" s="252"/>
      <c r="DN153" s="220"/>
      <c r="DO153" s="218"/>
      <c r="DP153" s="252"/>
      <c r="DQ153" s="226"/>
      <c r="DR153" s="226"/>
      <c r="DS153" s="220"/>
      <c r="DT153" s="265"/>
      <c r="DU153" s="267"/>
      <c r="DV153" s="265"/>
      <c r="DW153" s="268"/>
      <c r="DX153" s="266"/>
      <c r="DY153" s="218"/>
      <c r="DZ153" s="398"/>
      <c r="EA153" s="252"/>
      <c r="EB153" s="220"/>
      <c r="EC153" s="218"/>
      <c r="ED153" s="252"/>
      <c r="EE153" s="220"/>
    </row>
    <row r="154" spans="1:135" x14ac:dyDescent="0.3">
      <c r="A154" s="10">
        <v>2401</v>
      </c>
      <c r="B154" s="11" t="s">
        <v>285</v>
      </c>
      <c r="C154" s="32">
        <v>1371</v>
      </c>
      <c r="D154" s="41">
        <v>396</v>
      </c>
      <c r="E154" s="63">
        <f t="shared" si="2"/>
        <v>0.28884026258205692</v>
      </c>
      <c r="F154" s="86">
        <v>214</v>
      </c>
      <c r="G154" s="86">
        <v>237</v>
      </c>
      <c r="H154" s="86">
        <v>68</v>
      </c>
      <c r="I154" s="86">
        <v>220</v>
      </c>
      <c r="J154" s="86">
        <v>188</v>
      </c>
      <c r="K154" s="87">
        <v>285</v>
      </c>
      <c r="L154" s="218"/>
      <c r="M154" s="252"/>
      <c r="N154" s="220"/>
      <c r="O154" s="218"/>
      <c r="P154" s="218"/>
      <c r="Q154" s="218"/>
      <c r="R154" s="218"/>
      <c r="S154" s="218"/>
      <c r="T154" s="218"/>
      <c r="U154" s="218"/>
      <c r="V154" s="218"/>
      <c r="W154" s="226"/>
      <c r="X154" s="219"/>
      <c r="Y154" s="219"/>
      <c r="Z154" s="222"/>
      <c r="AA154" s="218"/>
      <c r="AB154" s="218"/>
      <c r="AC154" s="218"/>
      <c r="AD154" s="218"/>
      <c r="AE154" s="218"/>
      <c r="AF154" s="226"/>
      <c r="AG154" s="398"/>
      <c r="AH154" s="221"/>
      <c r="AI154" s="222"/>
      <c r="AJ154" s="252"/>
      <c r="AK154" s="220"/>
      <c r="AL154" s="218"/>
      <c r="AM154" s="226"/>
      <c r="AN154" s="226"/>
      <c r="AO154" s="226"/>
      <c r="AP154" s="252"/>
      <c r="AQ154" s="219"/>
      <c r="AR154" s="222"/>
      <c r="AS154" s="252"/>
      <c r="AT154" s="226"/>
      <c r="AU154" s="218"/>
      <c r="AV154" s="218"/>
      <c r="AW154" s="218"/>
      <c r="AX154" s="218"/>
      <c r="AY154" s="220"/>
      <c r="AZ154" s="218"/>
      <c r="BA154" s="252"/>
      <c r="BB154" s="220"/>
      <c r="BC154" s="218"/>
      <c r="BD154" s="252"/>
      <c r="BE154" s="220"/>
      <c r="BF154" s="218"/>
      <c r="BG154" s="218"/>
      <c r="BH154" s="226"/>
      <c r="BI154" s="220"/>
      <c r="BJ154" s="218"/>
      <c r="BK154" s="252"/>
      <c r="BL154" s="220"/>
      <c r="BM154" s="218"/>
      <c r="BN154" s="218"/>
      <c r="BO154" s="226"/>
      <c r="BP154" s="398"/>
      <c r="BQ154" s="221"/>
      <c r="BR154" s="218"/>
      <c r="BS154" s="252"/>
      <c r="BT154" s="220"/>
      <c r="BU154" s="218"/>
      <c r="BV154" s="226"/>
      <c r="BW154" s="226"/>
      <c r="BX154" s="252"/>
      <c r="BY154" s="226"/>
      <c r="BZ154" s="252"/>
      <c r="CA154" s="220"/>
      <c r="CB154" s="218"/>
      <c r="CC154" s="218"/>
      <c r="CD154" s="218"/>
      <c r="CE154" s="218"/>
      <c r="CF154" s="218"/>
      <c r="CG154" s="398"/>
      <c r="CH154" s="218"/>
      <c r="CI154" s="221"/>
      <c r="CJ154" s="218"/>
      <c r="CK154" s="252"/>
      <c r="CL154" s="226"/>
      <c r="CM154" s="252"/>
      <c r="CN154" s="226"/>
      <c r="CO154" s="252"/>
      <c r="CP154" s="220"/>
      <c r="CQ154" s="86"/>
      <c r="CR154" s="95"/>
      <c r="CS154" s="94"/>
      <c r="CT154" s="87"/>
      <c r="CU154" s="265"/>
      <c r="CV154" s="268"/>
      <c r="CW154" s="267"/>
      <c r="CX154" s="268"/>
      <c r="CY154" s="267"/>
      <c r="CZ154" s="266"/>
      <c r="DA154" s="218"/>
      <c r="DB154" s="252"/>
      <c r="DC154" s="226"/>
      <c r="DD154" s="252"/>
      <c r="DE154" s="226"/>
      <c r="DF154" s="252"/>
      <c r="DG154" s="223"/>
      <c r="DH154" s="252"/>
      <c r="DI154" s="226"/>
      <c r="DJ154" s="221"/>
      <c r="DK154" s="218"/>
      <c r="DL154" s="226"/>
      <c r="DM154" s="252"/>
      <c r="DN154" s="220"/>
      <c r="DO154" s="218"/>
      <c r="DP154" s="252"/>
      <c r="DQ154" s="226"/>
      <c r="DR154" s="226"/>
      <c r="DS154" s="220"/>
      <c r="DT154" s="265"/>
      <c r="DU154" s="267"/>
      <c r="DV154" s="265"/>
      <c r="DW154" s="268"/>
      <c r="DX154" s="266"/>
      <c r="DY154" s="218"/>
      <c r="DZ154" s="398"/>
      <c r="EA154" s="252"/>
      <c r="EB154" s="220"/>
      <c r="EC154" s="218"/>
      <c r="ED154" s="252"/>
      <c r="EE154" s="220"/>
    </row>
    <row r="155" spans="1:135" x14ac:dyDescent="0.3">
      <c r="A155" s="10">
        <v>2402</v>
      </c>
      <c r="B155" s="11" t="s">
        <v>286</v>
      </c>
      <c r="C155" s="32">
        <v>1414</v>
      </c>
      <c r="D155" s="41">
        <v>361</v>
      </c>
      <c r="E155" s="63">
        <f t="shared" si="2"/>
        <v>0.25530410183875529</v>
      </c>
      <c r="F155" s="86">
        <v>132</v>
      </c>
      <c r="G155" s="86">
        <v>212</v>
      </c>
      <c r="H155" s="86">
        <v>77</v>
      </c>
      <c r="I155" s="86">
        <v>186</v>
      </c>
      <c r="J155" s="86">
        <v>213</v>
      </c>
      <c r="K155" s="87">
        <v>233</v>
      </c>
      <c r="L155" s="218"/>
      <c r="M155" s="252"/>
      <c r="N155" s="220"/>
      <c r="O155" s="218"/>
      <c r="P155" s="218"/>
      <c r="Q155" s="218"/>
      <c r="R155" s="218"/>
      <c r="S155" s="218"/>
      <c r="T155" s="218"/>
      <c r="U155" s="218"/>
      <c r="V155" s="218"/>
      <c r="W155" s="226"/>
      <c r="X155" s="219"/>
      <c r="Y155" s="219"/>
      <c r="Z155" s="222"/>
      <c r="AA155" s="218"/>
      <c r="AB155" s="218"/>
      <c r="AC155" s="218"/>
      <c r="AD155" s="218"/>
      <c r="AE155" s="218"/>
      <c r="AF155" s="226"/>
      <c r="AG155" s="398"/>
      <c r="AH155" s="221"/>
      <c r="AI155" s="222"/>
      <c r="AJ155" s="252"/>
      <c r="AK155" s="220"/>
      <c r="AL155" s="218"/>
      <c r="AM155" s="226"/>
      <c r="AN155" s="226"/>
      <c r="AO155" s="226"/>
      <c r="AP155" s="252"/>
      <c r="AQ155" s="219"/>
      <c r="AR155" s="222"/>
      <c r="AS155" s="252"/>
      <c r="AT155" s="226"/>
      <c r="AU155" s="218"/>
      <c r="AV155" s="218"/>
      <c r="AW155" s="218"/>
      <c r="AX155" s="218"/>
      <c r="AY155" s="220"/>
      <c r="AZ155" s="218"/>
      <c r="BA155" s="252"/>
      <c r="BB155" s="220"/>
      <c r="BC155" s="218"/>
      <c r="BD155" s="252"/>
      <c r="BE155" s="220"/>
      <c r="BF155" s="218"/>
      <c r="BG155" s="218"/>
      <c r="BH155" s="226"/>
      <c r="BI155" s="220"/>
      <c r="BJ155" s="218"/>
      <c r="BK155" s="252"/>
      <c r="BL155" s="220"/>
      <c r="BM155" s="218"/>
      <c r="BN155" s="218"/>
      <c r="BO155" s="226"/>
      <c r="BP155" s="398"/>
      <c r="BQ155" s="221"/>
      <c r="BR155" s="218"/>
      <c r="BS155" s="252"/>
      <c r="BT155" s="220"/>
      <c r="BU155" s="218"/>
      <c r="BV155" s="226"/>
      <c r="BW155" s="226"/>
      <c r="BX155" s="252"/>
      <c r="BY155" s="226"/>
      <c r="BZ155" s="252"/>
      <c r="CA155" s="220"/>
      <c r="CB155" s="218"/>
      <c r="CC155" s="218"/>
      <c r="CD155" s="218"/>
      <c r="CE155" s="218"/>
      <c r="CF155" s="218"/>
      <c r="CG155" s="398"/>
      <c r="CH155" s="218"/>
      <c r="CI155" s="221"/>
      <c r="CJ155" s="218"/>
      <c r="CK155" s="252"/>
      <c r="CL155" s="226"/>
      <c r="CM155" s="252"/>
      <c r="CN155" s="226"/>
      <c r="CO155" s="252"/>
      <c r="CP155" s="220"/>
      <c r="CQ155" s="86"/>
      <c r="CR155" s="95"/>
      <c r="CS155" s="94"/>
      <c r="CT155" s="87"/>
      <c r="CU155" s="265"/>
      <c r="CV155" s="268"/>
      <c r="CW155" s="267"/>
      <c r="CX155" s="268"/>
      <c r="CY155" s="267"/>
      <c r="CZ155" s="266"/>
      <c r="DA155" s="218"/>
      <c r="DB155" s="252"/>
      <c r="DC155" s="226"/>
      <c r="DD155" s="252"/>
      <c r="DE155" s="226"/>
      <c r="DF155" s="252"/>
      <c r="DG155" s="223"/>
      <c r="DH155" s="252"/>
      <c r="DI155" s="226"/>
      <c r="DJ155" s="221"/>
      <c r="DK155" s="218"/>
      <c r="DL155" s="226"/>
      <c r="DM155" s="252"/>
      <c r="DN155" s="220"/>
      <c r="DO155" s="218"/>
      <c r="DP155" s="252"/>
      <c r="DQ155" s="226"/>
      <c r="DR155" s="226"/>
      <c r="DS155" s="220"/>
      <c r="DT155" s="265"/>
      <c r="DU155" s="267"/>
      <c r="DV155" s="265"/>
      <c r="DW155" s="268"/>
      <c r="DX155" s="266"/>
      <c r="DY155" s="218"/>
      <c r="DZ155" s="398"/>
      <c r="EA155" s="252"/>
      <c r="EB155" s="220"/>
      <c r="EC155" s="218"/>
      <c r="ED155" s="252"/>
      <c r="EE155" s="220"/>
    </row>
    <row r="156" spans="1:135" x14ac:dyDescent="0.3">
      <c r="A156" s="10">
        <v>2403</v>
      </c>
      <c r="B156" s="11" t="s">
        <v>287</v>
      </c>
      <c r="C156" s="32">
        <v>1494</v>
      </c>
      <c r="D156" s="41">
        <v>214</v>
      </c>
      <c r="E156" s="63">
        <f t="shared" si="2"/>
        <v>0.14323962516733602</v>
      </c>
      <c r="F156" s="86">
        <v>83</v>
      </c>
      <c r="G156" s="86">
        <v>110</v>
      </c>
      <c r="H156" s="86">
        <v>51</v>
      </c>
      <c r="I156" s="86">
        <v>120</v>
      </c>
      <c r="J156" s="86">
        <v>108</v>
      </c>
      <c r="K156" s="87">
        <v>136</v>
      </c>
      <c r="L156" s="218"/>
      <c r="M156" s="252"/>
      <c r="N156" s="220"/>
      <c r="O156" s="218"/>
      <c r="P156" s="218"/>
      <c r="Q156" s="218"/>
      <c r="R156" s="218"/>
      <c r="S156" s="218"/>
      <c r="T156" s="218"/>
      <c r="U156" s="218"/>
      <c r="V156" s="218"/>
      <c r="W156" s="226"/>
      <c r="X156" s="219"/>
      <c r="Y156" s="219"/>
      <c r="Z156" s="222"/>
      <c r="AA156" s="218"/>
      <c r="AB156" s="218"/>
      <c r="AC156" s="218"/>
      <c r="AD156" s="218"/>
      <c r="AE156" s="218"/>
      <c r="AF156" s="226"/>
      <c r="AG156" s="398"/>
      <c r="AH156" s="221"/>
      <c r="AI156" s="222"/>
      <c r="AJ156" s="252"/>
      <c r="AK156" s="220"/>
      <c r="AL156" s="218"/>
      <c r="AM156" s="226"/>
      <c r="AN156" s="226"/>
      <c r="AO156" s="226"/>
      <c r="AP156" s="252"/>
      <c r="AQ156" s="219"/>
      <c r="AR156" s="222"/>
      <c r="AS156" s="252"/>
      <c r="AT156" s="226"/>
      <c r="AU156" s="218"/>
      <c r="AV156" s="218"/>
      <c r="AW156" s="218"/>
      <c r="AX156" s="218"/>
      <c r="AY156" s="220"/>
      <c r="AZ156" s="218"/>
      <c r="BA156" s="252"/>
      <c r="BB156" s="220"/>
      <c r="BC156" s="218"/>
      <c r="BD156" s="252"/>
      <c r="BE156" s="220"/>
      <c r="BF156" s="218"/>
      <c r="BG156" s="218"/>
      <c r="BH156" s="226"/>
      <c r="BI156" s="220"/>
      <c r="BJ156" s="218"/>
      <c r="BK156" s="252"/>
      <c r="BL156" s="220"/>
      <c r="BM156" s="218"/>
      <c r="BN156" s="218"/>
      <c r="BO156" s="226"/>
      <c r="BP156" s="398"/>
      <c r="BQ156" s="221"/>
      <c r="BR156" s="218"/>
      <c r="BS156" s="252"/>
      <c r="BT156" s="220"/>
      <c r="BU156" s="218"/>
      <c r="BV156" s="226"/>
      <c r="BW156" s="226"/>
      <c r="BX156" s="252"/>
      <c r="BY156" s="226"/>
      <c r="BZ156" s="252"/>
      <c r="CA156" s="220"/>
      <c r="CB156" s="218"/>
      <c r="CC156" s="218"/>
      <c r="CD156" s="218"/>
      <c r="CE156" s="218"/>
      <c r="CF156" s="218"/>
      <c r="CG156" s="398"/>
      <c r="CH156" s="218"/>
      <c r="CI156" s="221"/>
      <c r="CJ156" s="218"/>
      <c r="CK156" s="252"/>
      <c r="CL156" s="226"/>
      <c r="CM156" s="252"/>
      <c r="CN156" s="226"/>
      <c r="CO156" s="252"/>
      <c r="CP156" s="220"/>
      <c r="CQ156" s="86"/>
      <c r="CR156" s="95"/>
      <c r="CS156" s="94"/>
      <c r="CT156" s="87"/>
      <c r="CU156" s="265"/>
      <c r="CV156" s="268"/>
      <c r="CW156" s="267"/>
      <c r="CX156" s="268"/>
      <c r="CY156" s="267"/>
      <c r="CZ156" s="266"/>
      <c r="DA156" s="218"/>
      <c r="DB156" s="252"/>
      <c r="DC156" s="226"/>
      <c r="DD156" s="252"/>
      <c r="DE156" s="226"/>
      <c r="DF156" s="252"/>
      <c r="DG156" s="223"/>
      <c r="DH156" s="252"/>
      <c r="DI156" s="226"/>
      <c r="DJ156" s="221"/>
      <c r="DK156" s="218"/>
      <c r="DL156" s="226"/>
      <c r="DM156" s="252"/>
      <c r="DN156" s="220"/>
      <c r="DO156" s="218"/>
      <c r="DP156" s="252"/>
      <c r="DQ156" s="226"/>
      <c r="DR156" s="226"/>
      <c r="DS156" s="220"/>
      <c r="DT156" s="265"/>
      <c r="DU156" s="267"/>
      <c r="DV156" s="265"/>
      <c r="DW156" s="268"/>
      <c r="DX156" s="266"/>
      <c r="DY156" s="218"/>
      <c r="DZ156" s="398"/>
      <c r="EA156" s="252"/>
      <c r="EB156" s="220"/>
      <c r="EC156" s="218"/>
      <c r="ED156" s="252"/>
      <c r="EE156" s="220"/>
    </row>
    <row r="157" spans="1:135" x14ac:dyDescent="0.3">
      <c r="A157" s="10">
        <v>2404</v>
      </c>
      <c r="B157" s="11" t="s">
        <v>288</v>
      </c>
      <c r="C157" s="32">
        <v>1461</v>
      </c>
      <c r="D157" s="41">
        <v>288</v>
      </c>
      <c r="E157" s="63">
        <f t="shared" si="2"/>
        <v>0.1971252566735113</v>
      </c>
      <c r="F157" s="86">
        <v>93</v>
      </c>
      <c r="G157" s="86">
        <v>124</v>
      </c>
      <c r="H157" s="86">
        <v>78</v>
      </c>
      <c r="I157" s="86">
        <v>122</v>
      </c>
      <c r="J157" s="86">
        <v>139</v>
      </c>
      <c r="K157" s="87">
        <v>155</v>
      </c>
      <c r="L157" s="218"/>
      <c r="M157" s="252"/>
      <c r="N157" s="220"/>
      <c r="O157" s="218"/>
      <c r="P157" s="218"/>
      <c r="Q157" s="218"/>
      <c r="R157" s="218"/>
      <c r="S157" s="218"/>
      <c r="T157" s="218"/>
      <c r="U157" s="218"/>
      <c r="V157" s="218"/>
      <c r="W157" s="226"/>
      <c r="X157" s="219"/>
      <c r="Y157" s="219"/>
      <c r="Z157" s="222"/>
      <c r="AA157" s="218"/>
      <c r="AB157" s="218"/>
      <c r="AC157" s="218"/>
      <c r="AD157" s="218"/>
      <c r="AE157" s="218"/>
      <c r="AF157" s="226"/>
      <c r="AG157" s="398"/>
      <c r="AH157" s="221"/>
      <c r="AI157" s="222"/>
      <c r="AJ157" s="252"/>
      <c r="AK157" s="220"/>
      <c r="AL157" s="218"/>
      <c r="AM157" s="226"/>
      <c r="AN157" s="226"/>
      <c r="AO157" s="226"/>
      <c r="AP157" s="252"/>
      <c r="AQ157" s="219"/>
      <c r="AR157" s="222"/>
      <c r="AS157" s="252"/>
      <c r="AT157" s="226"/>
      <c r="AU157" s="218"/>
      <c r="AV157" s="218"/>
      <c r="AW157" s="218"/>
      <c r="AX157" s="218"/>
      <c r="AY157" s="220"/>
      <c r="AZ157" s="218"/>
      <c r="BA157" s="252"/>
      <c r="BB157" s="220"/>
      <c r="BC157" s="218"/>
      <c r="BD157" s="252"/>
      <c r="BE157" s="220"/>
      <c r="BF157" s="218"/>
      <c r="BG157" s="218"/>
      <c r="BH157" s="226"/>
      <c r="BI157" s="220"/>
      <c r="BJ157" s="218"/>
      <c r="BK157" s="252"/>
      <c r="BL157" s="220"/>
      <c r="BM157" s="218"/>
      <c r="BN157" s="218"/>
      <c r="BO157" s="226"/>
      <c r="BP157" s="398"/>
      <c r="BQ157" s="221"/>
      <c r="BR157" s="218"/>
      <c r="BS157" s="252"/>
      <c r="BT157" s="220"/>
      <c r="BU157" s="218"/>
      <c r="BV157" s="226"/>
      <c r="BW157" s="226"/>
      <c r="BX157" s="252"/>
      <c r="BY157" s="226"/>
      <c r="BZ157" s="252"/>
      <c r="CA157" s="220"/>
      <c r="CB157" s="218"/>
      <c r="CC157" s="218"/>
      <c r="CD157" s="218"/>
      <c r="CE157" s="218"/>
      <c r="CF157" s="218"/>
      <c r="CG157" s="398"/>
      <c r="CH157" s="218"/>
      <c r="CI157" s="221"/>
      <c r="CJ157" s="218"/>
      <c r="CK157" s="252"/>
      <c r="CL157" s="226"/>
      <c r="CM157" s="252"/>
      <c r="CN157" s="226"/>
      <c r="CO157" s="252"/>
      <c r="CP157" s="220"/>
      <c r="CQ157" s="86"/>
      <c r="CR157" s="95"/>
      <c r="CS157" s="94"/>
      <c r="CT157" s="87"/>
      <c r="CU157" s="265"/>
      <c r="CV157" s="268"/>
      <c r="CW157" s="267"/>
      <c r="CX157" s="268"/>
      <c r="CY157" s="267"/>
      <c r="CZ157" s="266"/>
      <c r="DA157" s="218"/>
      <c r="DB157" s="252"/>
      <c r="DC157" s="226"/>
      <c r="DD157" s="252"/>
      <c r="DE157" s="226"/>
      <c r="DF157" s="252"/>
      <c r="DG157" s="223"/>
      <c r="DH157" s="252"/>
      <c r="DI157" s="226"/>
      <c r="DJ157" s="221"/>
      <c r="DK157" s="218"/>
      <c r="DL157" s="226"/>
      <c r="DM157" s="252"/>
      <c r="DN157" s="220"/>
      <c r="DO157" s="218"/>
      <c r="DP157" s="252"/>
      <c r="DQ157" s="226"/>
      <c r="DR157" s="226"/>
      <c r="DS157" s="220"/>
      <c r="DT157" s="265"/>
      <c r="DU157" s="267"/>
      <c r="DV157" s="265"/>
      <c r="DW157" s="268"/>
      <c r="DX157" s="266"/>
      <c r="DY157" s="218"/>
      <c r="DZ157" s="398"/>
      <c r="EA157" s="252"/>
      <c r="EB157" s="220"/>
      <c r="EC157" s="218"/>
      <c r="ED157" s="252"/>
      <c r="EE157" s="220"/>
    </row>
    <row r="158" spans="1:135" x14ac:dyDescent="0.3">
      <c r="A158" s="10">
        <v>2405</v>
      </c>
      <c r="B158" s="11" t="s">
        <v>289</v>
      </c>
      <c r="C158" s="32">
        <v>917</v>
      </c>
      <c r="D158" s="41">
        <v>36</v>
      </c>
      <c r="E158" s="63">
        <f t="shared" si="2"/>
        <v>3.9258451472191931E-2</v>
      </c>
      <c r="F158" s="86">
        <v>17</v>
      </c>
      <c r="G158" s="86">
        <v>19</v>
      </c>
      <c r="H158" s="86">
        <v>7</v>
      </c>
      <c r="I158" s="86">
        <v>20</v>
      </c>
      <c r="J158" s="86">
        <v>12</v>
      </c>
      <c r="K158" s="87">
        <v>19</v>
      </c>
      <c r="L158" s="218"/>
      <c r="M158" s="252"/>
      <c r="N158" s="220"/>
      <c r="O158" s="218"/>
      <c r="P158" s="218"/>
      <c r="Q158" s="218"/>
      <c r="R158" s="218"/>
      <c r="S158" s="218"/>
      <c r="T158" s="218"/>
      <c r="U158" s="218"/>
      <c r="V158" s="218"/>
      <c r="W158" s="226"/>
      <c r="X158" s="219"/>
      <c r="Y158" s="219"/>
      <c r="Z158" s="222"/>
      <c r="AA158" s="218"/>
      <c r="AB158" s="218"/>
      <c r="AC158" s="218"/>
      <c r="AD158" s="218"/>
      <c r="AE158" s="218"/>
      <c r="AF158" s="226"/>
      <c r="AG158" s="398"/>
      <c r="AH158" s="221"/>
      <c r="AI158" s="222"/>
      <c r="AJ158" s="252"/>
      <c r="AK158" s="220"/>
      <c r="AL158" s="218"/>
      <c r="AM158" s="226"/>
      <c r="AN158" s="226"/>
      <c r="AO158" s="226"/>
      <c r="AP158" s="252"/>
      <c r="AQ158" s="219"/>
      <c r="AR158" s="222"/>
      <c r="AS158" s="252"/>
      <c r="AT158" s="226"/>
      <c r="AU158" s="218"/>
      <c r="AV158" s="218"/>
      <c r="AW158" s="218"/>
      <c r="AX158" s="218"/>
      <c r="AY158" s="220"/>
      <c r="AZ158" s="218"/>
      <c r="BA158" s="252"/>
      <c r="BB158" s="220"/>
      <c r="BC158" s="218"/>
      <c r="BD158" s="252"/>
      <c r="BE158" s="220"/>
      <c r="BF158" s="218"/>
      <c r="BG158" s="218"/>
      <c r="BH158" s="226"/>
      <c r="BI158" s="220"/>
      <c r="BJ158" s="218"/>
      <c r="BK158" s="252"/>
      <c r="BL158" s="220"/>
      <c r="BM158" s="218"/>
      <c r="BN158" s="218"/>
      <c r="BO158" s="226"/>
      <c r="BP158" s="398"/>
      <c r="BQ158" s="221"/>
      <c r="BR158" s="218"/>
      <c r="BS158" s="252"/>
      <c r="BT158" s="220"/>
      <c r="BU158" s="218"/>
      <c r="BV158" s="226"/>
      <c r="BW158" s="226"/>
      <c r="BX158" s="252"/>
      <c r="BY158" s="226"/>
      <c r="BZ158" s="252"/>
      <c r="CA158" s="220"/>
      <c r="CB158" s="218"/>
      <c r="CC158" s="218"/>
      <c r="CD158" s="218"/>
      <c r="CE158" s="218"/>
      <c r="CF158" s="218"/>
      <c r="CG158" s="398"/>
      <c r="CH158" s="218"/>
      <c r="CI158" s="221"/>
      <c r="CJ158" s="218"/>
      <c r="CK158" s="252"/>
      <c r="CL158" s="226"/>
      <c r="CM158" s="252"/>
      <c r="CN158" s="226"/>
      <c r="CO158" s="252"/>
      <c r="CP158" s="220"/>
      <c r="CQ158" s="86"/>
      <c r="CR158" s="95"/>
      <c r="CS158" s="94"/>
      <c r="CT158" s="87"/>
      <c r="CU158" s="265"/>
      <c r="CV158" s="268"/>
      <c r="CW158" s="267"/>
      <c r="CX158" s="268"/>
      <c r="CY158" s="267"/>
      <c r="CZ158" s="266"/>
      <c r="DA158" s="218"/>
      <c r="DB158" s="252"/>
      <c r="DC158" s="226"/>
      <c r="DD158" s="252"/>
      <c r="DE158" s="226"/>
      <c r="DF158" s="252"/>
      <c r="DG158" s="223"/>
      <c r="DH158" s="252"/>
      <c r="DI158" s="226"/>
      <c r="DJ158" s="221"/>
      <c r="DK158" s="218"/>
      <c r="DL158" s="226"/>
      <c r="DM158" s="252"/>
      <c r="DN158" s="220"/>
      <c r="DO158" s="218"/>
      <c r="DP158" s="252"/>
      <c r="DQ158" s="226"/>
      <c r="DR158" s="226"/>
      <c r="DS158" s="220"/>
      <c r="DT158" s="265"/>
      <c r="DU158" s="267"/>
      <c r="DV158" s="265"/>
      <c r="DW158" s="268"/>
      <c r="DX158" s="266"/>
      <c r="DY158" s="218"/>
      <c r="DZ158" s="398"/>
      <c r="EA158" s="252"/>
      <c r="EB158" s="220"/>
      <c r="EC158" s="218"/>
      <c r="ED158" s="252"/>
      <c r="EE158" s="220"/>
    </row>
    <row r="159" spans="1:135" x14ac:dyDescent="0.3">
      <c r="A159" s="10">
        <v>2406</v>
      </c>
      <c r="B159" s="11" t="s">
        <v>290</v>
      </c>
      <c r="C159" s="32">
        <v>882</v>
      </c>
      <c r="D159" s="41">
        <v>203</v>
      </c>
      <c r="E159" s="63">
        <f t="shared" si="2"/>
        <v>0.23015873015873015</v>
      </c>
      <c r="F159" s="86">
        <v>90</v>
      </c>
      <c r="G159" s="86">
        <v>109</v>
      </c>
      <c r="H159" s="86">
        <v>33</v>
      </c>
      <c r="I159" s="86">
        <v>97</v>
      </c>
      <c r="J159" s="86">
        <v>93</v>
      </c>
      <c r="K159" s="87">
        <v>133</v>
      </c>
      <c r="L159" s="218"/>
      <c r="M159" s="252"/>
      <c r="N159" s="220"/>
      <c r="O159" s="218"/>
      <c r="P159" s="218"/>
      <c r="Q159" s="218"/>
      <c r="R159" s="218"/>
      <c r="S159" s="218"/>
      <c r="T159" s="218"/>
      <c r="U159" s="218"/>
      <c r="V159" s="218"/>
      <c r="W159" s="226"/>
      <c r="X159" s="219"/>
      <c r="Y159" s="219"/>
      <c r="Z159" s="222"/>
      <c r="AA159" s="218"/>
      <c r="AB159" s="218"/>
      <c r="AC159" s="218"/>
      <c r="AD159" s="218"/>
      <c r="AE159" s="218"/>
      <c r="AF159" s="226"/>
      <c r="AG159" s="398"/>
      <c r="AH159" s="221"/>
      <c r="AI159" s="222"/>
      <c r="AJ159" s="252"/>
      <c r="AK159" s="220"/>
      <c r="AL159" s="218"/>
      <c r="AM159" s="226"/>
      <c r="AN159" s="226"/>
      <c r="AO159" s="226"/>
      <c r="AP159" s="252"/>
      <c r="AQ159" s="219"/>
      <c r="AR159" s="222"/>
      <c r="AS159" s="252"/>
      <c r="AT159" s="226"/>
      <c r="AU159" s="218"/>
      <c r="AV159" s="218"/>
      <c r="AW159" s="218"/>
      <c r="AX159" s="218"/>
      <c r="AY159" s="220"/>
      <c r="AZ159" s="218"/>
      <c r="BA159" s="252"/>
      <c r="BB159" s="220"/>
      <c r="BC159" s="218"/>
      <c r="BD159" s="252"/>
      <c r="BE159" s="220"/>
      <c r="BF159" s="218"/>
      <c r="BG159" s="218"/>
      <c r="BH159" s="226"/>
      <c r="BI159" s="220"/>
      <c r="BJ159" s="218"/>
      <c r="BK159" s="252"/>
      <c r="BL159" s="220"/>
      <c r="BM159" s="218"/>
      <c r="BN159" s="218"/>
      <c r="BO159" s="226"/>
      <c r="BP159" s="398"/>
      <c r="BQ159" s="221"/>
      <c r="BR159" s="218"/>
      <c r="BS159" s="252"/>
      <c r="BT159" s="220"/>
      <c r="BU159" s="218"/>
      <c r="BV159" s="226"/>
      <c r="BW159" s="226"/>
      <c r="BX159" s="252"/>
      <c r="BY159" s="226"/>
      <c r="BZ159" s="252"/>
      <c r="CA159" s="220"/>
      <c r="CB159" s="218"/>
      <c r="CC159" s="218"/>
      <c r="CD159" s="218"/>
      <c r="CE159" s="218"/>
      <c r="CF159" s="218"/>
      <c r="CG159" s="398"/>
      <c r="CH159" s="218"/>
      <c r="CI159" s="221"/>
      <c r="CJ159" s="218"/>
      <c r="CK159" s="252"/>
      <c r="CL159" s="226"/>
      <c r="CM159" s="252"/>
      <c r="CN159" s="226"/>
      <c r="CO159" s="252"/>
      <c r="CP159" s="220"/>
      <c r="CQ159" s="86"/>
      <c r="CR159" s="95"/>
      <c r="CS159" s="94"/>
      <c r="CT159" s="87"/>
      <c r="CU159" s="265"/>
      <c r="CV159" s="268"/>
      <c r="CW159" s="267"/>
      <c r="CX159" s="268"/>
      <c r="CY159" s="267"/>
      <c r="CZ159" s="266"/>
      <c r="DA159" s="218"/>
      <c r="DB159" s="252"/>
      <c r="DC159" s="226"/>
      <c r="DD159" s="252"/>
      <c r="DE159" s="226"/>
      <c r="DF159" s="252"/>
      <c r="DG159" s="223"/>
      <c r="DH159" s="252"/>
      <c r="DI159" s="226"/>
      <c r="DJ159" s="221"/>
      <c r="DK159" s="218"/>
      <c r="DL159" s="226"/>
      <c r="DM159" s="252"/>
      <c r="DN159" s="220"/>
      <c r="DO159" s="218"/>
      <c r="DP159" s="252"/>
      <c r="DQ159" s="226"/>
      <c r="DR159" s="226"/>
      <c r="DS159" s="220"/>
      <c r="DT159" s="265"/>
      <c r="DU159" s="267"/>
      <c r="DV159" s="265"/>
      <c r="DW159" s="268"/>
      <c r="DX159" s="266"/>
      <c r="DY159" s="218"/>
      <c r="DZ159" s="398"/>
      <c r="EA159" s="252"/>
      <c r="EB159" s="220"/>
      <c r="EC159" s="218"/>
      <c r="ED159" s="252"/>
      <c r="EE159" s="220"/>
    </row>
    <row r="160" spans="1:135" x14ac:dyDescent="0.3">
      <c r="A160" s="10">
        <v>2407</v>
      </c>
      <c r="B160" s="11" t="s">
        <v>291</v>
      </c>
      <c r="C160" s="32">
        <v>1358</v>
      </c>
      <c r="D160" s="41">
        <v>330</v>
      </c>
      <c r="E160" s="63">
        <f t="shared" si="2"/>
        <v>0.24300441826215022</v>
      </c>
      <c r="F160" s="86">
        <v>102</v>
      </c>
      <c r="G160" s="86">
        <v>162</v>
      </c>
      <c r="H160" s="86">
        <v>100</v>
      </c>
      <c r="I160" s="86">
        <v>148</v>
      </c>
      <c r="J160" s="86">
        <v>172</v>
      </c>
      <c r="K160" s="87">
        <v>189</v>
      </c>
      <c r="L160" s="218"/>
      <c r="M160" s="252"/>
      <c r="N160" s="220"/>
      <c r="O160" s="218"/>
      <c r="P160" s="218"/>
      <c r="Q160" s="218"/>
      <c r="R160" s="218"/>
      <c r="S160" s="218"/>
      <c r="T160" s="218"/>
      <c r="U160" s="218"/>
      <c r="V160" s="218"/>
      <c r="W160" s="226"/>
      <c r="X160" s="219"/>
      <c r="Y160" s="219"/>
      <c r="Z160" s="222"/>
      <c r="AA160" s="218"/>
      <c r="AB160" s="218"/>
      <c r="AC160" s="218"/>
      <c r="AD160" s="218"/>
      <c r="AE160" s="218"/>
      <c r="AF160" s="226"/>
      <c r="AG160" s="398"/>
      <c r="AH160" s="221"/>
      <c r="AI160" s="222"/>
      <c r="AJ160" s="252"/>
      <c r="AK160" s="220"/>
      <c r="AL160" s="218"/>
      <c r="AM160" s="226"/>
      <c r="AN160" s="226"/>
      <c r="AO160" s="226"/>
      <c r="AP160" s="252"/>
      <c r="AQ160" s="219"/>
      <c r="AR160" s="222"/>
      <c r="AS160" s="252"/>
      <c r="AT160" s="226"/>
      <c r="AU160" s="218"/>
      <c r="AV160" s="218"/>
      <c r="AW160" s="218"/>
      <c r="AX160" s="218"/>
      <c r="AY160" s="220"/>
      <c r="AZ160" s="218"/>
      <c r="BA160" s="252"/>
      <c r="BB160" s="220"/>
      <c r="BC160" s="218"/>
      <c r="BD160" s="252"/>
      <c r="BE160" s="220"/>
      <c r="BF160" s="218"/>
      <c r="BG160" s="218"/>
      <c r="BH160" s="226"/>
      <c r="BI160" s="220"/>
      <c r="BJ160" s="218"/>
      <c r="BK160" s="252"/>
      <c r="BL160" s="220"/>
      <c r="BM160" s="218"/>
      <c r="BN160" s="218"/>
      <c r="BO160" s="226"/>
      <c r="BP160" s="398"/>
      <c r="BQ160" s="221"/>
      <c r="BR160" s="218"/>
      <c r="BS160" s="252"/>
      <c r="BT160" s="220"/>
      <c r="BU160" s="218"/>
      <c r="BV160" s="226"/>
      <c r="BW160" s="226"/>
      <c r="BX160" s="252"/>
      <c r="BY160" s="226"/>
      <c r="BZ160" s="252"/>
      <c r="CA160" s="220"/>
      <c r="CB160" s="218"/>
      <c r="CC160" s="218"/>
      <c r="CD160" s="218"/>
      <c r="CE160" s="218"/>
      <c r="CF160" s="218"/>
      <c r="CG160" s="398"/>
      <c r="CH160" s="218"/>
      <c r="CI160" s="221"/>
      <c r="CJ160" s="218"/>
      <c r="CK160" s="252"/>
      <c r="CL160" s="226"/>
      <c r="CM160" s="252"/>
      <c r="CN160" s="226"/>
      <c r="CO160" s="252"/>
      <c r="CP160" s="220"/>
      <c r="CQ160" s="86"/>
      <c r="CR160" s="95"/>
      <c r="CS160" s="94"/>
      <c r="CT160" s="87"/>
      <c r="CU160" s="86"/>
      <c r="CV160" s="94"/>
      <c r="CW160" s="95"/>
      <c r="CX160" s="94"/>
      <c r="CY160" s="95"/>
      <c r="CZ160" s="266"/>
      <c r="DA160" s="218"/>
      <c r="DB160" s="252"/>
      <c r="DC160" s="226"/>
      <c r="DD160" s="252"/>
      <c r="DE160" s="226"/>
      <c r="DF160" s="252"/>
      <c r="DG160" s="223"/>
      <c r="DH160" s="252"/>
      <c r="DI160" s="226"/>
      <c r="DJ160" s="221"/>
      <c r="DK160" s="218"/>
      <c r="DL160" s="226"/>
      <c r="DM160" s="252"/>
      <c r="DN160" s="220"/>
      <c r="DO160" s="218"/>
      <c r="DP160" s="252"/>
      <c r="DQ160" s="226"/>
      <c r="DR160" s="226"/>
      <c r="DS160" s="220"/>
      <c r="DT160" s="265"/>
      <c r="DU160" s="267"/>
      <c r="DV160" s="265"/>
      <c r="DW160" s="268"/>
      <c r="DX160" s="266"/>
      <c r="DY160" s="218"/>
      <c r="DZ160" s="398"/>
      <c r="EA160" s="252"/>
      <c r="EB160" s="220"/>
      <c r="EC160" s="218"/>
      <c r="ED160" s="252"/>
      <c r="EE160" s="220"/>
    </row>
    <row r="161" spans="1:135" x14ac:dyDescent="0.3">
      <c r="A161" s="10">
        <v>2408</v>
      </c>
      <c r="B161" s="11" t="s">
        <v>292</v>
      </c>
      <c r="C161" s="32">
        <v>563</v>
      </c>
      <c r="D161" s="41">
        <v>11</v>
      </c>
      <c r="E161" s="63">
        <f t="shared" si="2"/>
        <v>1.9538188277087035E-2</v>
      </c>
      <c r="F161" s="86">
        <v>2</v>
      </c>
      <c r="G161" s="86">
        <v>8</v>
      </c>
      <c r="H161" s="86">
        <v>2</v>
      </c>
      <c r="I161" s="86">
        <v>7</v>
      </c>
      <c r="J161" s="86">
        <v>8</v>
      </c>
      <c r="K161" s="87">
        <v>10</v>
      </c>
      <c r="L161" s="218"/>
      <c r="M161" s="252"/>
      <c r="N161" s="220"/>
      <c r="O161" s="218"/>
      <c r="P161" s="218"/>
      <c r="Q161" s="218"/>
      <c r="R161" s="218"/>
      <c r="S161" s="218"/>
      <c r="T161" s="218"/>
      <c r="U161" s="218"/>
      <c r="V161" s="218"/>
      <c r="W161" s="226"/>
      <c r="X161" s="219"/>
      <c r="Y161" s="219"/>
      <c r="Z161" s="222"/>
      <c r="AA161" s="218"/>
      <c r="AB161" s="218"/>
      <c r="AC161" s="218"/>
      <c r="AD161" s="218"/>
      <c r="AE161" s="218"/>
      <c r="AF161" s="226"/>
      <c r="AG161" s="398"/>
      <c r="AH161" s="221"/>
      <c r="AI161" s="222"/>
      <c r="AJ161" s="252"/>
      <c r="AK161" s="220"/>
      <c r="AL161" s="218"/>
      <c r="AM161" s="226"/>
      <c r="AN161" s="226"/>
      <c r="AO161" s="226"/>
      <c r="AP161" s="252"/>
      <c r="AQ161" s="219"/>
      <c r="AR161" s="222"/>
      <c r="AS161" s="252"/>
      <c r="AT161" s="226"/>
      <c r="AU161" s="218"/>
      <c r="AV161" s="218"/>
      <c r="AW161" s="218"/>
      <c r="AX161" s="218"/>
      <c r="AY161" s="220"/>
      <c r="AZ161" s="218"/>
      <c r="BA161" s="252"/>
      <c r="BB161" s="220"/>
      <c r="BC161" s="218"/>
      <c r="BD161" s="252"/>
      <c r="BE161" s="220"/>
      <c r="BF161" s="218"/>
      <c r="BG161" s="218"/>
      <c r="BH161" s="226"/>
      <c r="BI161" s="220"/>
      <c r="BJ161" s="218"/>
      <c r="BK161" s="252"/>
      <c r="BL161" s="220"/>
      <c r="BM161" s="218"/>
      <c r="BN161" s="218"/>
      <c r="BO161" s="226"/>
      <c r="BP161" s="398"/>
      <c r="BQ161" s="221"/>
      <c r="BR161" s="218"/>
      <c r="BS161" s="252"/>
      <c r="BT161" s="220"/>
      <c r="BU161" s="218"/>
      <c r="BV161" s="226"/>
      <c r="BW161" s="226"/>
      <c r="BX161" s="252"/>
      <c r="BY161" s="226"/>
      <c r="BZ161" s="252"/>
      <c r="CA161" s="220"/>
      <c r="CB161" s="218"/>
      <c r="CC161" s="218"/>
      <c r="CD161" s="218"/>
      <c r="CE161" s="218"/>
      <c r="CF161" s="218"/>
      <c r="CG161" s="398"/>
      <c r="CH161" s="218"/>
      <c r="CI161" s="221"/>
      <c r="CJ161" s="218"/>
      <c r="CK161" s="252"/>
      <c r="CL161" s="226"/>
      <c r="CM161" s="252"/>
      <c r="CN161" s="226"/>
      <c r="CO161" s="252"/>
      <c r="CP161" s="220"/>
      <c r="CQ161" s="86"/>
      <c r="CR161" s="95"/>
      <c r="CS161" s="94"/>
      <c r="CT161" s="87"/>
      <c r="CU161" s="86"/>
      <c r="CV161" s="94"/>
      <c r="CW161" s="95"/>
      <c r="CX161" s="94"/>
      <c r="CY161" s="95"/>
      <c r="CZ161" s="266"/>
      <c r="DA161" s="218"/>
      <c r="DB161" s="252"/>
      <c r="DC161" s="226"/>
      <c r="DD161" s="252"/>
      <c r="DE161" s="226"/>
      <c r="DF161" s="252"/>
      <c r="DG161" s="223"/>
      <c r="DH161" s="252"/>
      <c r="DI161" s="226"/>
      <c r="DJ161" s="221"/>
      <c r="DK161" s="218"/>
      <c r="DL161" s="226"/>
      <c r="DM161" s="252"/>
      <c r="DN161" s="220"/>
      <c r="DO161" s="218"/>
      <c r="DP161" s="252"/>
      <c r="DQ161" s="226"/>
      <c r="DR161" s="226"/>
      <c r="DS161" s="220"/>
      <c r="DT161" s="265"/>
      <c r="DU161" s="267"/>
      <c r="DV161" s="265"/>
      <c r="DW161" s="268"/>
      <c r="DX161" s="266"/>
      <c r="DY161" s="218"/>
      <c r="DZ161" s="398"/>
      <c r="EA161" s="252"/>
      <c r="EB161" s="220"/>
      <c r="EC161" s="218"/>
      <c r="ED161" s="252"/>
      <c r="EE161" s="220"/>
    </row>
    <row r="162" spans="1:135" x14ac:dyDescent="0.3">
      <c r="A162" s="10">
        <v>2409</v>
      </c>
      <c r="B162" s="11" t="s">
        <v>293</v>
      </c>
      <c r="C162" s="32">
        <v>658</v>
      </c>
      <c r="D162" s="41">
        <v>25</v>
      </c>
      <c r="E162" s="63">
        <f t="shared" si="2"/>
        <v>3.7993920972644375E-2</v>
      </c>
      <c r="F162" s="86">
        <v>12</v>
      </c>
      <c r="G162" s="86">
        <v>15</v>
      </c>
      <c r="H162" s="86">
        <v>9</v>
      </c>
      <c r="I162" s="86">
        <v>14</v>
      </c>
      <c r="J162" s="86">
        <v>7</v>
      </c>
      <c r="K162" s="87">
        <v>15</v>
      </c>
      <c r="L162" s="218"/>
      <c r="M162" s="252"/>
      <c r="N162" s="220"/>
      <c r="O162" s="218"/>
      <c r="P162" s="218"/>
      <c r="Q162" s="218"/>
      <c r="R162" s="218"/>
      <c r="S162" s="218"/>
      <c r="T162" s="218"/>
      <c r="U162" s="218"/>
      <c r="V162" s="218"/>
      <c r="W162" s="226"/>
      <c r="X162" s="219"/>
      <c r="Y162" s="219"/>
      <c r="Z162" s="222"/>
      <c r="AA162" s="218"/>
      <c r="AB162" s="218"/>
      <c r="AC162" s="218"/>
      <c r="AD162" s="218"/>
      <c r="AE162" s="218"/>
      <c r="AF162" s="226"/>
      <c r="AG162" s="398"/>
      <c r="AH162" s="221"/>
      <c r="AI162" s="222"/>
      <c r="AJ162" s="252"/>
      <c r="AK162" s="220"/>
      <c r="AL162" s="218"/>
      <c r="AM162" s="226"/>
      <c r="AN162" s="226"/>
      <c r="AO162" s="226"/>
      <c r="AP162" s="252"/>
      <c r="AQ162" s="219"/>
      <c r="AR162" s="222"/>
      <c r="AS162" s="252"/>
      <c r="AT162" s="226"/>
      <c r="AU162" s="218"/>
      <c r="AV162" s="218"/>
      <c r="AW162" s="218"/>
      <c r="AX162" s="218"/>
      <c r="AY162" s="220"/>
      <c r="AZ162" s="218"/>
      <c r="BA162" s="252"/>
      <c r="BB162" s="220"/>
      <c r="BC162" s="218"/>
      <c r="BD162" s="252"/>
      <c r="BE162" s="220"/>
      <c r="BF162" s="218"/>
      <c r="BG162" s="218"/>
      <c r="BH162" s="226"/>
      <c r="BI162" s="220"/>
      <c r="BJ162" s="218"/>
      <c r="BK162" s="252"/>
      <c r="BL162" s="220"/>
      <c r="BM162" s="218"/>
      <c r="BN162" s="218"/>
      <c r="BO162" s="226"/>
      <c r="BP162" s="398"/>
      <c r="BQ162" s="221"/>
      <c r="BR162" s="218"/>
      <c r="BS162" s="252"/>
      <c r="BT162" s="220"/>
      <c r="BU162" s="218"/>
      <c r="BV162" s="226"/>
      <c r="BW162" s="226"/>
      <c r="BX162" s="252"/>
      <c r="BY162" s="226"/>
      <c r="BZ162" s="252"/>
      <c r="CA162" s="220"/>
      <c r="CB162" s="218"/>
      <c r="CC162" s="218"/>
      <c r="CD162" s="218"/>
      <c r="CE162" s="218"/>
      <c r="CF162" s="218"/>
      <c r="CG162" s="398"/>
      <c r="CH162" s="218"/>
      <c r="CI162" s="221"/>
      <c r="CJ162" s="218"/>
      <c r="CK162" s="252"/>
      <c r="CL162" s="226"/>
      <c r="CM162" s="252"/>
      <c r="CN162" s="226"/>
      <c r="CO162" s="252"/>
      <c r="CP162" s="220"/>
      <c r="CQ162" s="86"/>
      <c r="CR162" s="95"/>
      <c r="CS162" s="94"/>
      <c r="CT162" s="87"/>
      <c r="CU162" s="86"/>
      <c r="CV162" s="94"/>
      <c r="CW162" s="95"/>
      <c r="CX162" s="94"/>
      <c r="CY162" s="95"/>
      <c r="CZ162" s="266"/>
      <c r="DA162" s="218"/>
      <c r="DB162" s="252"/>
      <c r="DC162" s="226"/>
      <c r="DD162" s="252"/>
      <c r="DE162" s="226"/>
      <c r="DF162" s="252"/>
      <c r="DG162" s="223"/>
      <c r="DH162" s="252"/>
      <c r="DI162" s="226"/>
      <c r="DJ162" s="221"/>
      <c r="DK162" s="218"/>
      <c r="DL162" s="226"/>
      <c r="DM162" s="252"/>
      <c r="DN162" s="220"/>
      <c r="DO162" s="218"/>
      <c r="DP162" s="252"/>
      <c r="DQ162" s="226"/>
      <c r="DR162" s="226"/>
      <c r="DS162" s="220"/>
      <c r="DT162" s="265"/>
      <c r="DU162" s="267"/>
      <c r="DV162" s="265"/>
      <c r="DW162" s="268"/>
      <c r="DX162" s="266"/>
      <c r="DY162" s="218"/>
      <c r="DZ162" s="398"/>
      <c r="EA162" s="252"/>
      <c r="EB162" s="220"/>
      <c r="EC162" s="218"/>
      <c r="ED162" s="252"/>
      <c r="EE162" s="220"/>
    </row>
    <row r="163" spans="1:135" x14ac:dyDescent="0.3">
      <c r="A163" s="10">
        <v>2501</v>
      </c>
      <c r="B163" s="11" t="s">
        <v>294</v>
      </c>
      <c r="C163" s="32">
        <v>1129</v>
      </c>
      <c r="D163" s="41">
        <v>186</v>
      </c>
      <c r="E163" s="63">
        <f t="shared" si="2"/>
        <v>0.16474756421612047</v>
      </c>
      <c r="F163" s="86">
        <v>57</v>
      </c>
      <c r="G163" s="86">
        <v>112</v>
      </c>
      <c r="H163" s="86">
        <v>39</v>
      </c>
      <c r="I163" s="86">
        <v>134</v>
      </c>
      <c r="J163" s="86">
        <v>106</v>
      </c>
      <c r="K163" s="87">
        <v>130</v>
      </c>
      <c r="L163" s="218"/>
      <c r="M163" s="252"/>
      <c r="N163" s="220"/>
      <c r="O163" s="218"/>
      <c r="P163" s="218"/>
      <c r="Q163" s="218"/>
      <c r="R163" s="218"/>
      <c r="S163" s="218"/>
      <c r="T163" s="218"/>
      <c r="U163" s="218"/>
      <c r="V163" s="218"/>
      <c r="W163" s="226"/>
      <c r="X163" s="219"/>
      <c r="Y163" s="219"/>
      <c r="Z163" s="222"/>
      <c r="AA163" s="218"/>
      <c r="AB163" s="218"/>
      <c r="AC163" s="218"/>
      <c r="AD163" s="218"/>
      <c r="AE163" s="218"/>
      <c r="AF163" s="226"/>
      <c r="AG163" s="398"/>
      <c r="AH163" s="221"/>
      <c r="AI163" s="222"/>
      <c r="AJ163" s="252"/>
      <c r="AK163" s="220"/>
      <c r="AL163" s="218"/>
      <c r="AM163" s="226"/>
      <c r="AN163" s="226"/>
      <c r="AO163" s="226"/>
      <c r="AP163" s="252"/>
      <c r="AQ163" s="219"/>
      <c r="AR163" s="222"/>
      <c r="AS163" s="252"/>
      <c r="AT163" s="226"/>
      <c r="AU163" s="218"/>
      <c r="AV163" s="218"/>
      <c r="AW163" s="218"/>
      <c r="AX163" s="218"/>
      <c r="AY163" s="220"/>
      <c r="AZ163" s="218"/>
      <c r="BA163" s="252"/>
      <c r="BB163" s="220"/>
      <c r="BC163" s="218"/>
      <c r="BD163" s="252"/>
      <c r="BE163" s="220"/>
      <c r="BF163" s="218"/>
      <c r="BG163" s="218"/>
      <c r="BH163" s="226"/>
      <c r="BI163" s="220"/>
      <c r="BJ163" s="218"/>
      <c r="BK163" s="252"/>
      <c r="BL163" s="220"/>
      <c r="BM163" s="218"/>
      <c r="BN163" s="218"/>
      <c r="BO163" s="226"/>
      <c r="BP163" s="398"/>
      <c r="BQ163" s="221"/>
      <c r="BR163" s="218"/>
      <c r="BS163" s="252"/>
      <c r="BT163" s="220"/>
      <c r="BU163" s="218"/>
      <c r="BV163" s="226"/>
      <c r="BW163" s="226"/>
      <c r="BX163" s="252"/>
      <c r="BY163" s="226"/>
      <c r="BZ163" s="252"/>
      <c r="CA163" s="220"/>
      <c r="CB163" s="218"/>
      <c r="CC163" s="218"/>
      <c r="CD163" s="218"/>
      <c r="CE163" s="218"/>
      <c r="CF163" s="218"/>
      <c r="CG163" s="398"/>
      <c r="CH163" s="218"/>
      <c r="CI163" s="221"/>
      <c r="CJ163" s="218"/>
      <c r="CK163" s="252"/>
      <c r="CL163" s="226"/>
      <c r="CM163" s="252"/>
      <c r="CN163" s="226"/>
      <c r="CO163" s="252"/>
      <c r="CP163" s="220"/>
      <c r="CQ163" s="86"/>
      <c r="CR163" s="95"/>
      <c r="CS163" s="94"/>
      <c r="CT163" s="87"/>
      <c r="CU163" s="86"/>
      <c r="CV163" s="94"/>
      <c r="CW163" s="95"/>
      <c r="CX163" s="94"/>
      <c r="CY163" s="95"/>
      <c r="CZ163" s="266"/>
      <c r="DA163" s="218"/>
      <c r="DB163" s="252"/>
      <c r="DC163" s="226"/>
      <c r="DD163" s="252"/>
      <c r="DE163" s="226"/>
      <c r="DF163" s="252"/>
      <c r="DG163" s="223"/>
      <c r="DH163" s="252"/>
      <c r="DI163" s="226"/>
      <c r="DJ163" s="221"/>
      <c r="DK163" s="218"/>
      <c r="DL163" s="226"/>
      <c r="DM163" s="252"/>
      <c r="DN163" s="220"/>
      <c r="DO163" s="218"/>
      <c r="DP163" s="252"/>
      <c r="DQ163" s="226"/>
      <c r="DR163" s="226"/>
      <c r="DS163" s="220"/>
      <c r="DT163" s="265"/>
      <c r="DU163" s="267"/>
      <c r="DV163" s="265"/>
      <c r="DW163" s="268"/>
      <c r="DX163" s="266"/>
      <c r="DY163" s="218"/>
      <c r="DZ163" s="398"/>
      <c r="EA163" s="252"/>
      <c r="EB163" s="220"/>
      <c r="EC163" s="218"/>
      <c r="ED163" s="252"/>
      <c r="EE163" s="220"/>
    </row>
    <row r="164" spans="1:135" x14ac:dyDescent="0.3">
      <c r="A164" s="10">
        <v>2502</v>
      </c>
      <c r="B164" s="11" t="s">
        <v>295</v>
      </c>
      <c r="C164" s="32">
        <v>1151</v>
      </c>
      <c r="D164" s="41">
        <v>94</v>
      </c>
      <c r="E164" s="63">
        <f t="shared" si="2"/>
        <v>8.1668114682884443E-2</v>
      </c>
      <c r="F164" s="86">
        <v>35</v>
      </c>
      <c r="G164" s="86">
        <v>44</v>
      </c>
      <c r="H164" s="86">
        <v>30</v>
      </c>
      <c r="I164" s="86">
        <v>33</v>
      </c>
      <c r="J164" s="86">
        <v>44</v>
      </c>
      <c r="K164" s="87">
        <v>53</v>
      </c>
      <c r="L164" s="218"/>
      <c r="M164" s="252"/>
      <c r="N164" s="220"/>
      <c r="O164" s="218"/>
      <c r="P164" s="218"/>
      <c r="Q164" s="218"/>
      <c r="R164" s="218"/>
      <c r="S164" s="218"/>
      <c r="T164" s="218"/>
      <c r="U164" s="218"/>
      <c r="V164" s="218"/>
      <c r="W164" s="226"/>
      <c r="X164" s="219"/>
      <c r="Y164" s="219"/>
      <c r="Z164" s="222"/>
      <c r="AA164" s="218"/>
      <c r="AB164" s="218"/>
      <c r="AC164" s="218"/>
      <c r="AD164" s="218"/>
      <c r="AE164" s="218"/>
      <c r="AF164" s="226"/>
      <c r="AG164" s="398"/>
      <c r="AH164" s="221"/>
      <c r="AI164" s="222"/>
      <c r="AJ164" s="252"/>
      <c r="AK164" s="220"/>
      <c r="AL164" s="218"/>
      <c r="AM164" s="226"/>
      <c r="AN164" s="226"/>
      <c r="AO164" s="226"/>
      <c r="AP164" s="252"/>
      <c r="AQ164" s="219"/>
      <c r="AR164" s="222"/>
      <c r="AS164" s="252"/>
      <c r="AT164" s="226"/>
      <c r="AU164" s="218"/>
      <c r="AV164" s="218"/>
      <c r="AW164" s="218"/>
      <c r="AX164" s="218"/>
      <c r="AY164" s="220"/>
      <c r="AZ164" s="218"/>
      <c r="BA164" s="252"/>
      <c r="BB164" s="220"/>
      <c r="BC164" s="218"/>
      <c r="BD164" s="252"/>
      <c r="BE164" s="220"/>
      <c r="BF164" s="218"/>
      <c r="BG164" s="218"/>
      <c r="BH164" s="226"/>
      <c r="BI164" s="220"/>
      <c r="BJ164" s="218"/>
      <c r="BK164" s="252"/>
      <c r="BL164" s="220"/>
      <c r="BM164" s="218"/>
      <c r="BN164" s="218"/>
      <c r="BO164" s="226"/>
      <c r="BP164" s="398"/>
      <c r="BQ164" s="221"/>
      <c r="BR164" s="218"/>
      <c r="BS164" s="252"/>
      <c r="BT164" s="220"/>
      <c r="BU164" s="218"/>
      <c r="BV164" s="226"/>
      <c r="BW164" s="226"/>
      <c r="BX164" s="252"/>
      <c r="BY164" s="226"/>
      <c r="BZ164" s="252"/>
      <c r="CA164" s="220"/>
      <c r="CB164" s="218"/>
      <c r="CC164" s="218"/>
      <c r="CD164" s="218"/>
      <c r="CE164" s="218"/>
      <c r="CF164" s="218"/>
      <c r="CG164" s="398"/>
      <c r="CH164" s="218"/>
      <c r="CI164" s="221"/>
      <c r="CJ164" s="218"/>
      <c r="CK164" s="252"/>
      <c r="CL164" s="226"/>
      <c r="CM164" s="252"/>
      <c r="CN164" s="226"/>
      <c r="CO164" s="252"/>
      <c r="CP164" s="220"/>
      <c r="CQ164" s="86"/>
      <c r="CR164" s="95"/>
      <c r="CS164" s="94"/>
      <c r="CT164" s="87"/>
      <c r="CU164" s="86"/>
      <c r="CV164" s="94"/>
      <c r="CW164" s="95"/>
      <c r="CX164" s="94"/>
      <c r="CY164" s="95"/>
      <c r="CZ164" s="266"/>
      <c r="DA164" s="218"/>
      <c r="DB164" s="252"/>
      <c r="DC164" s="226"/>
      <c r="DD164" s="252"/>
      <c r="DE164" s="226"/>
      <c r="DF164" s="252"/>
      <c r="DG164" s="223"/>
      <c r="DH164" s="252"/>
      <c r="DI164" s="226"/>
      <c r="DJ164" s="221"/>
      <c r="DK164" s="218"/>
      <c r="DL164" s="226"/>
      <c r="DM164" s="252"/>
      <c r="DN164" s="220"/>
      <c r="DO164" s="218"/>
      <c r="DP164" s="252"/>
      <c r="DQ164" s="226"/>
      <c r="DR164" s="226"/>
      <c r="DS164" s="220"/>
      <c r="DT164" s="265"/>
      <c r="DU164" s="267"/>
      <c r="DV164" s="265"/>
      <c r="DW164" s="268"/>
      <c r="DX164" s="266"/>
      <c r="DY164" s="218"/>
      <c r="DZ164" s="398"/>
      <c r="EA164" s="252"/>
      <c r="EB164" s="220"/>
      <c r="EC164" s="218"/>
      <c r="ED164" s="252"/>
      <c r="EE164" s="220"/>
    </row>
    <row r="165" spans="1:135" x14ac:dyDescent="0.3">
      <c r="A165" s="10">
        <v>2503</v>
      </c>
      <c r="B165" s="11" t="s">
        <v>296</v>
      </c>
      <c r="C165" s="32">
        <v>1124</v>
      </c>
      <c r="D165" s="41">
        <v>383</v>
      </c>
      <c r="E165" s="63">
        <f t="shared" si="2"/>
        <v>0.34074733096085408</v>
      </c>
      <c r="F165" s="86">
        <v>102</v>
      </c>
      <c r="G165" s="86">
        <v>147</v>
      </c>
      <c r="H165" s="86">
        <v>77</v>
      </c>
      <c r="I165" s="86">
        <v>141</v>
      </c>
      <c r="J165" s="86">
        <v>175</v>
      </c>
      <c r="K165" s="87">
        <v>186</v>
      </c>
      <c r="L165" s="218"/>
      <c r="M165" s="252"/>
      <c r="N165" s="220"/>
      <c r="O165" s="218"/>
      <c r="P165" s="218"/>
      <c r="Q165" s="218"/>
      <c r="R165" s="218"/>
      <c r="S165" s="218"/>
      <c r="T165" s="218"/>
      <c r="U165" s="218"/>
      <c r="V165" s="218"/>
      <c r="W165" s="226"/>
      <c r="X165" s="219"/>
      <c r="Y165" s="219"/>
      <c r="Z165" s="222"/>
      <c r="AA165" s="218"/>
      <c r="AB165" s="218"/>
      <c r="AC165" s="218"/>
      <c r="AD165" s="218"/>
      <c r="AE165" s="218"/>
      <c r="AF165" s="226"/>
      <c r="AG165" s="398"/>
      <c r="AH165" s="221"/>
      <c r="AI165" s="222"/>
      <c r="AJ165" s="252"/>
      <c r="AK165" s="220"/>
      <c r="AL165" s="218"/>
      <c r="AM165" s="226"/>
      <c r="AN165" s="226"/>
      <c r="AO165" s="226"/>
      <c r="AP165" s="252"/>
      <c r="AQ165" s="219"/>
      <c r="AR165" s="222"/>
      <c r="AS165" s="252"/>
      <c r="AT165" s="226"/>
      <c r="AU165" s="218"/>
      <c r="AV165" s="218"/>
      <c r="AW165" s="218"/>
      <c r="AX165" s="218"/>
      <c r="AY165" s="220"/>
      <c r="AZ165" s="218"/>
      <c r="BA165" s="252"/>
      <c r="BB165" s="220"/>
      <c r="BC165" s="218"/>
      <c r="BD165" s="252"/>
      <c r="BE165" s="220"/>
      <c r="BF165" s="218"/>
      <c r="BG165" s="218"/>
      <c r="BH165" s="226"/>
      <c r="BI165" s="220"/>
      <c r="BJ165" s="218"/>
      <c r="BK165" s="252"/>
      <c r="BL165" s="220"/>
      <c r="BM165" s="218"/>
      <c r="BN165" s="218"/>
      <c r="BO165" s="226"/>
      <c r="BP165" s="398"/>
      <c r="BQ165" s="221"/>
      <c r="BR165" s="218"/>
      <c r="BS165" s="252"/>
      <c r="BT165" s="220"/>
      <c r="BU165" s="218"/>
      <c r="BV165" s="226"/>
      <c r="BW165" s="226"/>
      <c r="BX165" s="252"/>
      <c r="BY165" s="226"/>
      <c r="BZ165" s="252"/>
      <c r="CA165" s="220"/>
      <c r="CB165" s="218"/>
      <c r="CC165" s="218"/>
      <c r="CD165" s="218"/>
      <c r="CE165" s="218"/>
      <c r="CF165" s="218"/>
      <c r="CG165" s="398"/>
      <c r="CH165" s="218"/>
      <c r="CI165" s="221"/>
      <c r="CJ165" s="218"/>
      <c r="CK165" s="252"/>
      <c r="CL165" s="226"/>
      <c r="CM165" s="252"/>
      <c r="CN165" s="226"/>
      <c r="CO165" s="252"/>
      <c r="CP165" s="220"/>
      <c r="CQ165" s="86"/>
      <c r="CR165" s="95"/>
      <c r="CS165" s="94"/>
      <c r="CT165" s="87"/>
      <c r="CU165" s="86"/>
      <c r="CV165" s="94"/>
      <c r="CW165" s="95"/>
      <c r="CX165" s="94"/>
      <c r="CY165" s="95"/>
      <c r="CZ165" s="266"/>
      <c r="DA165" s="218"/>
      <c r="DB165" s="252"/>
      <c r="DC165" s="226"/>
      <c r="DD165" s="252"/>
      <c r="DE165" s="226"/>
      <c r="DF165" s="252"/>
      <c r="DG165" s="223"/>
      <c r="DH165" s="252"/>
      <c r="DI165" s="226"/>
      <c r="DJ165" s="221"/>
      <c r="DK165" s="218"/>
      <c r="DL165" s="226"/>
      <c r="DM165" s="252"/>
      <c r="DN165" s="220"/>
      <c r="DO165" s="218"/>
      <c r="DP165" s="252"/>
      <c r="DQ165" s="226"/>
      <c r="DR165" s="226"/>
      <c r="DS165" s="220"/>
      <c r="DT165" s="265"/>
      <c r="DU165" s="267"/>
      <c r="DV165" s="265"/>
      <c r="DW165" s="268"/>
      <c r="DX165" s="266"/>
      <c r="DY165" s="218"/>
      <c r="DZ165" s="398"/>
      <c r="EA165" s="252"/>
      <c r="EB165" s="220"/>
      <c r="EC165" s="218"/>
      <c r="ED165" s="252"/>
      <c r="EE165" s="220"/>
    </row>
    <row r="166" spans="1:135" x14ac:dyDescent="0.3">
      <c r="A166" s="10">
        <v>2504</v>
      </c>
      <c r="B166" s="11" t="s">
        <v>297</v>
      </c>
      <c r="C166" s="32">
        <v>1107</v>
      </c>
      <c r="D166" s="41">
        <v>222</v>
      </c>
      <c r="E166" s="63">
        <f t="shared" si="2"/>
        <v>0.20054200542005421</v>
      </c>
      <c r="F166" s="86">
        <v>78</v>
      </c>
      <c r="G166" s="86">
        <v>93</v>
      </c>
      <c r="H166" s="86">
        <v>71</v>
      </c>
      <c r="I166" s="86">
        <v>80</v>
      </c>
      <c r="J166" s="86">
        <v>107</v>
      </c>
      <c r="K166" s="87">
        <v>112</v>
      </c>
      <c r="L166" s="218"/>
      <c r="M166" s="252"/>
      <c r="N166" s="220"/>
      <c r="O166" s="218"/>
      <c r="P166" s="218"/>
      <c r="Q166" s="218"/>
      <c r="R166" s="218"/>
      <c r="S166" s="218"/>
      <c r="T166" s="218"/>
      <c r="U166" s="218"/>
      <c r="V166" s="218"/>
      <c r="W166" s="226"/>
      <c r="X166" s="219"/>
      <c r="Y166" s="219"/>
      <c r="Z166" s="222"/>
      <c r="AA166" s="218"/>
      <c r="AB166" s="218"/>
      <c r="AC166" s="218"/>
      <c r="AD166" s="218"/>
      <c r="AE166" s="218"/>
      <c r="AF166" s="226"/>
      <c r="AG166" s="398"/>
      <c r="AH166" s="221"/>
      <c r="AI166" s="222"/>
      <c r="AJ166" s="252"/>
      <c r="AK166" s="220"/>
      <c r="AL166" s="218"/>
      <c r="AM166" s="226"/>
      <c r="AN166" s="226"/>
      <c r="AO166" s="226"/>
      <c r="AP166" s="252"/>
      <c r="AQ166" s="219"/>
      <c r="AR166" s="222"/>
      <c r="AS166" s="252"/>
      <c r="AT166" s="226"/>
      <c r="AU166" s="218"/>
      <c r="AV166" s="218"/>
      <c r="AW166" s="218"/>
      <c r="AX166" s="218"/>
      <c r="AY166" s="220"/>
      <c r="AZ166" s="218"/>
      <c r="BA166" s="252"/>
      <c r="BB166" s="220"/>
      <c r="BC166" s="218"/>
      <c r="BD166" s="252"/>
      <c r="BE166" s="220"/>
      <c r="BF166" s="218"/>
      <c r="BG166" s="218"/>
      <c r="BH166" s="226"/>
      <c r="BI166" s="220"/>
      <c r="BJ166" s="218"/>
      <c r="BK166" s="252"/>
      <c r="BL166" s="220"/>
      <c r="BM166" s="218"/>
      <c r="BN166" s="218"/>
      <c r="BO166" s="226"/>
      <c r="BP166" s="398"/>
      <c r="BQ166" s="221"/>
      <c r="BR166" s="218"/>
      <c r="BS166" s="252"/>
      <c r="BT166" s="220"/>
      <c r="BU166" s="218"/>
      <c r="BV166" s="226"/>
      <c r="BW166" s="226"/>
      <c r="BX166" s="252"/>
      <c r="BY166" s="226"/>
      <c r="BZ166" s="252"/>
      <c r="CA166" s="220"/>
      <c r="CB166" s="218"/>
      <c r="CC166" s="218"/>
      <c r="CD166" s="218"/>
      <c r="CE166" s="218"/>
      <c r="CF166" s="218"/>
      <c r="CG166" s="398"/>
      <c r="CH166" s="218"/>
      <c r="CI166" s="221"/>
      <c r="CJ166" s="218"/>
      <c r="CK166" s="252"/>
      <c r="CL166" s="226"/>
      <c r="CM166" s="252"/>
      <c r="CN166" s="226"/>
      <c r="CO166" s="252"/>
      <c r="CP166" s="220"/>
      <c r="CQ166" s="86"/>
      <c r="CR166" s="95"/>
      <c r="CS166" s="94"/>
      <c r="CT166" s="87"/>
      <c r="CU166" s="86"/>
      <c r="CV166" s="94"/>
      <c r="CW166" s="95"/>
      <c r="CX166" s="94"/>
      <c r="CY166" s="95"/>
      <c r="CZ166" s="266"/>
      <c r="DA166" s="218"/>
      <c r="DB166" s="252"/>
      <c r="DC166" s="226"/>
      <c r="DD166" s="252"/>
      <c r="DE166" s="226"/>
      <c r="DF166" s="252"/>
      <c r="DG166" s="223"/>
      <c r="DH166" s="252"/>
      <c r="DI166" s="226"/>
      <c r="DJ166" s="221"/>
      <c r="DK166" s="218"/>
      <c r="DL166" s="226"/>
      <c r="DM166" s="252"/>
      <c r="DN166" s="220"/>
      <c r="DO166" s="218"/>
      <c r="DP166" s="252"/>
      <c r="DQ166" s="226"/>
      <c r="DR166" s="226"/>
      <c r="DS166" s="220"/>
      <c r="DT166" s="265"/>
      <c r="DU166" s="267"/>
      <c r="DV166" s="265"/>
      <c r="DW166" s="268"/>
      <c r="DX166" s="266"/>
      <c r="DY166" s="218"/>
      <c r="DZ166" s="398"/>
      <c r="EA166" s="252"/>
      <c r="EB166" s="220"/>
      <c r="EC166" s="218"/>
      <c r="ED166" s="252"/>
      <c r="EE166" s="220"/>
    </row>
    <row r="167" spans="1:135" x14ac:dyDescent="0.3">
      <c r="A167" s="10">
        <v>2505</v>
      </c>
      <c r="B167" s="11" t="s">
        <v>298</v>
      </c>
      <c r="C167" s="32">
        <v>1225</v>
      </c>
      <c r="D167" s="41">
        <v>318</v>
      </c>
      <c r="E167" s="63">
        <f t="shared" si="2"/>
        <v>0.25959183673469388</v>
      </c>
      <c r="F167" s="86">
        <v>83</v>
      </c>
      <c r="G167" s="86">
        <v>136</v>
      </c>
      <c r="H167" s="86">
        <v>65</v>
      </c>
      <c r="I167" s="86">
        <v>90</v>
      </c>
      <c r="J167" s="86">
        <v>148</v>
      </c>
      <c r="K167" s="87">
        <v>147</v>
      </c>
      <c r="L167" s="218"/>
      <c r="M167" s="252"/>
      <c r="N167" s="220"/>
      <c r="O167" s="218"/>
      <c r="P167" s="218"/>
      <c r="Q167" s="218"/>
      <c r="R167" s="218"/>
      <c r="S167" s="218"/>
      <c r="T167" s="218"/>
      <c r="U167" s="218"/>
      <c r="V167" s="218"/>
      <c r="W167" s="226"/>
      <c r="X167" s="219"/>
      <c r="Y167" s="219"/>
      <c r="Z167" s="222"/>
      <c r="AA167" s="218"/>
      <c r="AB167" s="218"/>
      <c r="AC167" s="218"/>
      <c r="AD167" s="218"/>
      <c r="AE167" s="218"/>
      <c r="AF167" s="226"/>
      <c r="AG167" s="398"/>
      <c r="AH167" s="221"/>
      <c r="AI167" s="222"/>
      <c r="AJ167" s="252"/>
      <c r="AK167" s="220"/>
      <c r="AL167" s="218"/>
      <c r="AM167" s="226"/>
      <c r="AN167" s="226"/>
      <c r="AO167" s="226"/>
      <c r="AP167" s="252"/>
      <c r="AQ167" s="219"/>
      <c r="AR167" s="222"/>
      <c r="AS167" s="252"/>
      <c r="AT167" s="226"/>
      <c r="AU167" s="218"/>
      <c r="AV167" s="218"/>
      <c r="AW167" s="218"/>
      <c r="AX167" s="218"/>
      <c r="AY167" s="220"/>
      <c r="AZ167" s="218"/>
      <c r="BA167" s="252"/>
      <c r="BB167" s="220"/>
      <c r="BC167" s="218"/>
      <c r="BD167" s="252"/>
      <c r="BE167" s="220"/>
      <c r="BF167" s="218"/>
      <c r="BG167" s="218"/>
      <c r="BH167" s="226"/>
      <c r="BI167" s="220"/>
      <c r="BJ167" s="218"/>
      <c r="BK167" s="252"/>
      <c r="BL167" s="220"/>
      <c r="BM167" s="218"/>
      <c r="BN167" s="218"/>
      <c r="BO167" s="226"/>
      <c r="BP167" s="398"/>
      <c r="BQ167" s="221"/>
      <c r="BR167" s="218"/>
      <c r="BS167" s="252"/>
      <c r="BT167" s="220"/>
      <c r="BU167" s="218"/>
      <c r="BV167" s="226"/>
      <c r="BW167" s="226"/>
      <c r="BX167" s="252"/>
      <c r="BY167" s="226"/>
      <c r="BZ167" s="252"/>
      <c r="CA167" s="220"/>
      <c r="CB167" s="218"/>
      <c r="CC167" s="218"/>
      <c r="CD167" s="218"/>
      <c r="CE167" s="218"/>
      <c r="CF167" s="218"/>
      <c r="CG167" s="398"/>
      <c r="CH167" s="218"/>
      <c r="CI167" s="221"/>
      <c r="CJ167" s="218"/>
      <c r="CK167" s="252"/>
      <c r="CL167" s="226"/>
      <c r="CM167" s="252"/>
      <c r="CN167" s="226"/>
      <c r="CO167" s="252"/>
      <c r="CP167" s="220"/>
      <c r="CQ167" s="86"/>
      <c r="CR167" s="95"/>
      <c r="CS167" s="94"/>
      <c r="CT167" s="87"/>
      <c r="CU167" s="86"/>
      <c r="CV167" s="94"/>
      <c r="CW167" s="95"/>
      <c r="CX167" s="94"/>
      <c r="CY167" s="95"/>
      <c r="CZ167" s="266"/>
      <c r="DA167" s="218"/>
      <c r="DB167" s="252"/>
      <c r="DC167" s="226"/>
      <c r="DD167" s="252"/>
      <c r="DE167" s="226"/>
      <c r="DF167" s="252"/>
      <c r="DG167" s="223"/>
      <c r="DH167" s="252"/>
      <c r="DI167" s="226"/>
      <c r="DJ167" s="221"/>
      <c r="DK167" s="218"/>
      <c r="DL167" s="226"/>
      <c r="DM167" s="252"/>
      <c r="DN167" s="220"/>
      <c r="DO167" s="218"/>
      <c r="DP167" s="252"/>
      <c r="DQ167" s="226"/>
      <c r="DR167" s="226"/>
      <c r="DS167" s="220"/>
      <c r="DT167" s="265"/>
      <c r="DU167" s="267"/>
      <c r="DV167" s="265"/>
      <c r="DW167" s="268"/>
      <c r="DX167" s="266"/>
      <c r="DY167" s="218"/>
      <c r="DZ167" s="398"/>
      <c r="EA167" s="252"/>
      <c r="EB167" s="220"/>
      <c r="EC167" s="218"/>
      <c r="ED167" s="252"/>
      <c r="EE167" s="220"/>
    </row>
    <row r="168" spans="1:135" x14ac:dyDescent="0.3">
      <c r="A168" s="10">
        <v>2506</v>
      </c>
      <c r="B168" s="11" t="s">
        <v>299</v>
      </c>
      <c r="C168" s="32">
        <v>1309</v>
      </c>
      <c r="D168" s="41">
        <v>256</v>
      </c>
      <c r="E168" s="63">
        <f t="shared" si="2"/>
        <v>0.19556913674560733</v>
      </c>
      <c r="F168" s="86">
        <v>89</v>
      </c>
      <c r="G168" s="86">
        <v>115</v>
      </c>
      <c r="H168" s="86">
        <v>71</v>
      </c>
      <c r="I168" s="86">
        <v>96</v>
      </c>
      <c r="J168" s="86">
        <v>122</v>
      </c>
      <c r="K168" s="87">
        <v>133</v>
      </c>
      <c r="L168" s="218"/>
      <c r="M168" s="252"/>
      <c r="N168" s="220"/>
      <c r="O168" s="218"/>
      <c r="P168" s="218"/>
      <c r="Q168" s="218"/>
      <c r="R168" s="218"/>
      <c r="S168" s="218"/>
      <c r="T168" s="218"/>
      <c r="U168" s="218"/>
      <c r="V168" s="218"/>
      <c r="W168" s="226"/>
      <c r="X168" s="219"/>
      <c r="Y168" s="219"/>
      <c r="Z168" s="222"/>
      <c r="AA168" s="218"/>
      <c r="AB168" s="218"/>
      <c r="AC168" s="218"/>
      <c r="AD168" s="218"/>
      <c r="AE168" s="218"/>
      <c r="AF168" s="226"/>
      <c r="AG168" s="398"/>
      <c r="AH168" s="221"/>
      <c r="AI168" s="222"/>
      <c r="AJ168" s="252"/>
      <c r="AK168" s="220"/>
      <c r="AL168" s="218"/>
      <c r="AM168" s="226"/>
      <c r="AN168" s="226"/>
      <c r="AO168" s="226"/>
      <c r="AP168" s="252"/>
      <c r="AQ168" s="219"/>
      <c r="AR168" s="222"/>
      <c r="AS168" s="252"/>
      <c r="AT168" s="226"/>
      <c r="AU168" s="218"/>
      <c r="AV168" s="218"/>
      <c r="AW168" s="218"/>
      <c r="AX168" s="218"/>
      <c r="AY168" s="220"/>
      <c r="AZ168" s="218"/>
      <c r="BA168" s="252"/>
      <c r="BB168" s="220"/>
      <c r="BC168" s="218"/>
      <c r="BD168" s="252"/>
      <c r="BE168" s="220"/>
      <c r="BF168" s="218"/>
      <c r="BG168" s="218"/>
      <c r="BH168" s="226"/>
      <c r="BI168" s="220"/>
      <c r="BJ168" s="218"/>
      <c r="BK168" s="252"/>
      <c r="BL168" s="220"/>
      <c r="BM168" s="218"/>
      <c r="BN168" s="218"/>
      <c r="BO168" s="226"/>
      <c r="BP168" s="398"/>
      <c r="BQ168" s="221"/>
      <c r="BR168" s="218"/>
      <c r="BS168" s="252"/>
      <c r="BT168" s="220"/>
      <c r="BU168" s="218"/>
      <c r="BV168" s="226"/>
      <c r="BW168" s="226"/>
      <c r="BX168" s="252"/>
      <c r="BY168" s="226"/>
      <c r="BZ168" s="252"/>
      <c r="CA168" s="220"/>
      <c r="CB168" s="218"/>
      <c r="CC168" s="218"/>
      <c r="CD168" s="218"/>
      <c r="CE168" s="218"/>
      <c r="CF168" s="218"/>
      <c r="CG168" s="398"/>
      <c r="CH168" s="218"/>
      <c r="CI168" s="221"/>
      <c r="CJ168" s="218"/>
      <c r="CK168" s="252"/>
      <c r="CL168" s="226"/>
      <c r="CM168" s="252"/>
      <c r="CN168" s="226"/>
      <c r="CO168" s="252"/>
      <c r="CP168" s="220"/>
      <c r="CQ168" s="86"/>
      <c r="CR168" s="95"/>
      <c r="CS168" s="94"/>
      <c r="CT168" s="87"/>
      <c r="CU168" s="86"/>
      <c r="CV168" s="94"/>
      <c r="CW168" s="95"/>
      <c r="CX168" s="94"/>
      <c r="CY168" s="95"/>
      <c r="CZ168" s="266"/>
      <c r="DA168" s="218"/>
      <c r="DB168" s="252"/>
      <c r="DC168" s="226"/>
      <c r="DD168" s="252"/>
      <c r="DE168" s="226"/>
      <c r="DF168" s="252"/>
      <c r="DG168" s="223"/>
      <c r="DH168" s="252"/>
      <c r="DI168" s="226"/>
      <c r="DJ168" s="221"/>
      <c r="DK168" s="218"/>
      <c r="DL168" s="226"/>
      <c r="DM168" s="252"/>
      <c r="DN168" s="220"/>
      <c r="DO168" s="218"/>
      <c r="DP168" s="252"/>
      <c r="DQ168" s="226"/>
      <c r="DR168" s="226"/>
      <c r="DS168" s="220"/>
      <c r="DT168" s="265"/>
      <c r="DU168" s="267"/>
      <c r="DV168" s="265"/>
      <c r="DW168" s="268"/>
      <c r="DX168" s="266"/>
      <c r="DY168" s="218"/>
      <c r="DZ168" s="398"/>
      <c r="EA168" s="252"/>
      <c r="EB168" s="220"/>
      <c r="EC168" s="218"/>
      <c r="ED168" s="252"/>
      <c r="EE168" s="220"/>
    </row>
    <row r="169" spans="1:135" x14ac:dyDescent="0.3">
      <c r="A169" s="10">
        <v>2507</v>
      </c>
      <c r="B169" s="11" t="s">
        <v>300</v>
      </c>
      <c r="C169" s="32">
        <v>612</v>
      </c>
      <c r="D169" s="41">
        <v>125</v>
      </c>
      <c r="E169" s="63">
        <f t="shared" si="2"/>
        <v>0.20424836601307189</v>
      </c>
      <c r="F169" s="86">
        <v>30</v>
      </c>
      <c r="G169" s="86">
        <v>53</v>
      </c>
      <c r="H169" s="86">
        <v>28</v>
      </c>
      <c r="I169" s="86">
        <v>50</v>
      </c>
      <c r="J169" s="86">
        <v>59</v>
      </c>
      <c r="K169" s="87">
        <v>67</v>
      </c>
      <c r="L169" s="218"/>
      <c r="M169" s="252"/>
      <c r="N169" s="220"/>
      <c r="O169" s="218"/>
      <c r="P169" s="218"/>
      <c r="Q169" s="218"/>
      <c r="R169" s="218"/>
      <c r="S169" s="218"/>
      <c r="T169" s="218"/>
      <c r="U169" s="218"/>
      <c r="V169" s="218"/>
      <c r="W169" s="226"/>
      <c r="X169" s="219"/>
      <c r="Y169" s="219"/>
      <c r="Z169" s="222"/>
      <c r="AA169" s="218"/>
      <c r="AB169" s="218"/>
      <c r="AC169" s="218"/>
      <c r="AD169" s="218"/>
      <c r="AE169" s="218"/>
      <c r="AF169" s="226"/>
      <c r="AG169" s="398"/>
      <c r="AH169" s="221"/>
      <c r="AI169" s="222"/>
      <c r="AJ169" s="252"/>
      <c r="AK169" s="220"/>
      <c r="AL169" s="218"/>
      <c r="AM169" s="226"/>
      <c r="AN169" s="226"/>
      <c r="AO169" s="226"/>
      <c r="AP169" s="252"/>
      <c r="AQ169" s="219"/>
      <c r="AR169" s="222"/>
      <c r="AS169" s="252"/>
      <c r="AT169" s="226"/>
      <c r="AU169" s="218"/>
      <c r="AV169" s="218"/>
      <c r="AW169" s="218"/>
      <c r="AX169" s="218"/>
      <c r="AY169" s="220"/>
      <c r="AZ169" s="218"/>
      <c r="BA169" s="252"/>
      <c r="BB169" s="220"/>
      <c r="BC169" s="218"/>
      <c r="BD169" s="252"/>
      <c r="BE169" s="220"/>
      <c r="BF169" s="218"/>
      <c r="BG169" s="218"/>
      <c r="BH169" s="226"/>
      <c r="BI169" s="220"/>
      <c r="BJ169" s="218"/>
      <c r="BK169" s="252"/>
      <c r="BL169" s="220"/>
      <c r="BM169" s="218"/>
      <c r="BN169" s="218"/>
      <c r="BO169" s="226"/>
      <c r="BP169" s="398"/>
      <c r="BQ169" s="221"/>
      <c r="BR169" s="218"/>
      <c r="BS169" s="252"/>
      <c r="BT169" s="220"/>
      <c r="BU169" s="218"/>
      <c r="BV169" s="226"/>
      <c r="BW169" s="226"/>
      <c r="BX169" s="252"/>
      <c r="BY169" s="226"/>
      <c r="BZ169" s="252"/>
      <c r="CA169" s="220"/>
      <c r="CB169" s="218"/>
      <c r="CC169" s="218"/>
      <c r="CD169" s="218"/>
      <c r="CE169" s="218"/>
      <c r="CF169" s="218"/>
      <c r="CG169" s="398"/>
      <c r="CH169" s="218"/>
      <c r="CI169" s="221"/>
      <c r="CJ169" s="218"/>
      <c r="CK169" s="252"/>
      <c r="CL169" s="226"/>
      <c r="CM169" s="252"/>
      <c r="CN169" s="226"/>
      <c r="CO169" s="252"/>
      <c r="CP169" s="220"/>
      <c r="CQ169" s="86"/>
      <c r="CR169" s="95"/>
      <c r="CS169" s="94"/>
      <c r="CT169" s="87"/>
      <c r="CU169" s="86"/>
      <c r="CV169" s="94"/>
      <c r="CW169" s="95"/>
      <c r="CX169" s="94"/>
      <c r="CY169" s="95"/>
      <c r="CZ169" s="266"/>
      <c r="DA169" s="218"/>
      <c r="DB169" s="252"/>
      <c r="DC169" s="226"/>
      <c r="DD169" s="252"/>
      <c r="DE169" s="226"/>
      <c r="DF169" s="252"/>
      <c r="DG169" s="223"/>
      <c r="DH169" s="252"/>
      <c r="DI169" s="226"/>
      <c r="DJ169" s="221"/>
      <c r="DK169" s="218"/>
      <c r="DL169" s="226"/>
      <c r="DM169" s="252"/>
      <c r="DN169" s="220"/>
      <c r="DO169" s="218"/>
      <c r="DP169" s="252"/>
      <c r="DQ169" s="226"/>
      <c r="DR169" s="226"/>
      <c r="DS169" s="220"/>
      <c r="DT169" s="265"/>
      <c r="DU169" s="267"/>
      <c r="DV169" s="265"/>
      <c r="DW169" s="268"/>
      <c r="DX169" s="266"/>
      <c r="DY169" s="218"/>
      <c r="DZ169" s="398"/>
      <c r="EA169" s="252"/>
      <c r="EB169" s="220"/>
      <c r="EC169" s="218"/>
      <c r="ED169" s="252"/>
      <c r="EE169" s="220"/>
    </row>
    <row r="170" spans="1:135" x14ac:dyDescent="0.3">
      <c r="A170" s="10">
        <v>2508</v>
      </c>
      <c r="B170" s="11" t="s">
        <v>301</v>
      </c>
      <c r="C170" s="32">
        <v>1421</v>
      </c>
      <c r="D170" s="41">
        <v>295</v>
      </c>
      <c r="E170" s="63">
        <f t="shared" si="2"/>
        <v>0.2076002814919071</v>
      </c>
      <c r="F170" s="86">
        <v>130</v>
      </c>
      <c r="G170" s="86">
        <v>158</v>
      </c>
      <c r="H170" s="86">
        <v>79</v>
      </c>
      <c r="I170" s="86">
        <v>112</v>
      </c>
      <c r="J170" s="86">
        <v>185</v>
      </c>
      <c r="K170" s="87">
        <v>174</v>
      </c>
      <c r="L170" s="218"/>
      <c r="M170" s="252"/>
      <c r="N170" s="220"/>
      <c r="O170" s="218"/>
      <c r="P170" s="218"/>
      <c r="Q170" s="218"/>
      <c r="R170" s="218"/>
      <c r="S170" s="218"/>
      <c r="T170" s="218"/>
      <c r="U170" s="218"/>
      <c r="V170" s="218"/>
      <c r="W170" s="226"/>
      <c r="X170" s="219"/>
      <c r="Y170" s="219"/>
      <c r="Z170" s="222"/>
      <c r="AA170" s="218"/>
      <c r="AB170" s="218"/>
      <c r="AC170" s="218"/>
      <c r="AD170" s="218"/>
      <c r="AE170" s="218"/>
      <c r="AF170" s="226"/>
      <c r="AG170" s="398"/>
      <c r="AH170" s="221"/>
      <c r="AI170" s="222"/>
      <c r="AJ170" s="252"/>
      <c r="AK170" s="220"/>
      <c r="AL170" s="218"/>
      <c r="AM170" s="226"/>
      <c r="AN170" s="226"/>
      <c r="AO170" s="226"/>
      <c r="AP170" s="252"/>
      <c r="AQ170" s="219"/>
      <c r="AR170" s="222"/>
      <c r="AS170" s="252"/>
      <c r="AT170" s="226"/>
      <c r="AU170" s="218"/>
      <c r="AV170" s="218"/>
      <c r="AW170" s="218"/>
      <c r="AX170" s="218"/>
      <c r="AY170" s="220"/>
      <c r="AZ170" s="218"/>
      <c r="BA170" s="252"/>
      <c r="BB170" s="220"/>
      <c r="BC170" s="218"/>
      <c r="BD170" s="252"/>
      <c r="BE170" s="220"/>
      <c r="BF170" s="218"/>
      <c r="BG170" s="218"/>
      <c r="BH170" s="226"/>
      <c r="BI170" s="220"/>
      <c r="BJ170" s="218"/>
      <c r="BK170" s="252"/>
      <c r="BL170" s="220"/>
      <c r="BM170" s="218"/>
      <c r="BN170" s="218"/>
      <c r="BO170" s="226"/>
      <c r="BP170" s="398"/>
      <c r="BQ170" s="221"/>
      <c r="BR170" s="218"/>
      <c r="BS170" s="252"/>
      <c r="BT170" s="220"/>
      <c r="BU170" s="218"/>
      <c r="BV170" s="226"/>
      <c r="BW170" s="226"/>
      <c r="BX170" s="252"/>
      <c r="BY170" s="226"/>
      <c r="BZ170" s="252"/>
      <c r="CA170" s="220"/>
      <c r="CB170" s="218"/>
      <c r="CC170" s="218"/>
      <c r="CD170" s="218"/>
      <c r="CE170" s="218"/>
      <c r="CF170" s="218"/>
      <c r="CG170" s="398"/>
      <c r="CH170" s="218"/>
      <c r="CI170" s="221"/>
      <c r="CJ170" s="218"/>
      <c r="CK170" s="252"/>
      <c r="CL170" s="226"/>
      <c r="CM170" s="252"/>
      <c r="CN170" s="226"/>
      <c r="CO170" s="252"/>
      <c r="CP170" s="220"/>
      <c r="CQ170" s="86"/>
      <c r="CR170" s="95"/>
      <c r="CS170" s="94"/>
      <c r="CT170" s="87"/>
      <c r="CU170" s="86"/>
      <c r="CV170" s="94"/>
      <c r="CW170" s="95"/>
      <c r="CX170" s="94"/>
      <c r="CY170" s="95"/>
      <c r="CZ170" s="266"/>
      <c r="DA170" s="218"/>
      <c r="DB170" s="252"/>
      <c r="DC170" s="226"/>
      <c r="DD170" s="252"/>
      <c r="DE170" s="226"/>
      <c r="DF170" s="252"/>
      <c r="DG170" s="223"/>
      <c r="DH170" s="252"/>
      <c r="DI170" s="226"/>
      <c r="DJ170" s="221"/>
      <c r="DK170" s="218"/>
      <c r="DL170" s="226"/>
      <c r="DM170" s="252"/>
      <c r="DN170" s="220"/>
      <c r="DO170" s="218"/>
      <c r="DP170" s="252"/>
      <c r="DQ170" s="226"/>
      <c r="DR170" s="226"/>
      <c r="DS170" s="220"/>
      <c r="DT170" s="265"/>
      <c r="DU170" s="267"/>
      <c r="DV170" s="265"/>
      <c r="DW170" s="268"/>
      <c r="DX170" s="266"/>
      <c r="DY170" s="218"/>
      <c r="DZ170" s="398"/>
      <c r="EA170" s="252"/>
      <c r="EB170" s="220"/>
      <c r="EC170" s="218"/>
      <c r="ED170" s="252"/>
      <c r="EE170" s="220"/>
    </row>
    <row r="171" spans="1:135" x14ac:dyDescent="0.3">
      <c r="A171" s="10">
        <v>2509</v>
      </c>
      <c r="B171" s="11" t="s">
        <v>302</v>
      </c>
      <c r="C171" s="32">
        <v>1226</v>
      </c>
      <c r="D171" s="41">
        <v>290</v>
      </c>
      <c r="E171" s="63">
        <f t="shared" si="2"/>
        <v>0.2365415986949429</v>
      </c>
      <c r="F171" s="86">
        <v>84</v>
      </c>
      <c r="G171" s="86">
        <v>100</v>
      </c>
      <c r="H171" s="86">
        <v>78</v>
      </c>
      <c r="I171" s="86">
        <v>96</v>
      </c>
      <c r="J171" s="86">
        <v>136</v>
      </c>
      <c r="K171" s="87">
        <v>151</v>
      </c>
      <c r="L171" s="218"/>
      <c r="M171" s="252"/>
      <c r="N171" s="220"/>
      <c r="O171" s="218"/>
      <c r="P171" s="218"/>
      <c r="Q171" s="218"/>
      <c r="R171" s="218"/>
      <c r="S171" s="218"/>
      <c r="T171" s="218"/>
      <c r="U171" s="218"/>
      <c r="V171" s="218"/>
      <c r="W171" s="226"/>
      <c r="X171" s="219"/>
      <c r="Y171" s="219"/>
      <c r="Z171" s="222"/>
      <c r="AA171" s="218"/>
      <c r="AB171" s="218"/>
      <c r="AC171" s="218"/>
      <c r="AD171" s="218"/>
      <c r="AE171" s="218"/>
      <c r="AF171" s="226"/>
      <c r="AG171" s="398"/>
      <c r="AH171" s="221"/>
      <c r="AI171" s="222"/>
      <c r="AJ171" s="252"/>
      <c r="AK171" s="220"/>
      <c r="AL171" s="218"/>
      <c r="AM171" s="226"/>
      <c r="AN171" s="226"/>
      <c r="AO171" s="226"/>
      <c r="AP171" s="252"/>
      <c r="AQ171" s="219"/>
      <c r="AR171" s="222"/>
      <c r="AS171" s="252"/>
      <c r="AT171" s="226"/>
      <c r="AU171" s="218"/>
      <c r="AV171" s="218"/>
      <c r="AW171" s="218"/>
      <c r="AX171" s="218"/>
      <c r="AY171" s="220"/>
      <c r="AZ171" s="218"/>
      <c r="BA171" s="252"/>
      <c r="BB171" s="220"/>
      <c r="BC171" s="218"/>
      <c r="BD171" s="252"/>
      <c r="BE171" s="220"/>
      <c r="BF171" s="218"/>
      <c r="BG171" s="218"/>
      <c r="BH171" s="226"/>
      <c r="BI171" s="220"/>
      <c r="BJ171" s="218"/>
      <c r="BK171" s="252"/>
      <c r="BL171" s="220"/>
      <c r="BM171" s="218"/>
      <c r="BN171" s="218"/>
      <c r="BO171" s="226"/>
      <c r="BP171" s="398"/>
      <c r="BQ171" s="221"/>
      <c r="BR171" s="218"/>
      <c r="BS171" s="252"/>
      <c r="BT171" s="220"/>
      <c r="BU171" s="218"/>
      <c r="BV171" s="226"/>
      <c r="BW171" s="226"/>
      <c r="BX171" s="252"/>
      <c r="BY171" s="226"/>
      <c r="BZ171" s="252"/>
      <c r="CA171" s="220"/>
      <c r="CB171" s="218"/>
      <c r="CC171" s="218"/>
      <c r="CD171" s="218"/>
      <c r="CE171" s="218"/>
      <c r="CF171" s="218"/>
      <c r="CG171" s="398"/>
      <c r="CH171" s="218"/>
      <c r="CI171" s="221"/>
      <c r="CJ171" s="218"/>
      <c r="CK171" s="252"/>
      <c r="CL171" s="226"/>
      <c r="CM171" s="252"/>
      <c r="CN171" s="226"/>
      <c r="CO171" s="252"/>
      <c r="CP171" s="220"/>
      <c r="CQ171" s="86"/>
      <c r="CR171" s="95"/>
      <c r="CS171" s="94"/>
      <c r="CT171" s="87"/>
      <c r="CU171" s="86"/>
      <c r="CV171" s="94"/>
      <c r="CW171" s="95"/>
      <c r="CX171" s="94"/>
      <c r="CY171" s="95"/>
      <c r="CZ171" s="266"/>
      <c r="DA171" s="218"/>
      <c r="DB171" s="252"/>
      <c r="DC171" s="226"/>
      <c r="DD171" s="252"/>
      <c r="DE171" s="226"/>
      <c r="DF171" s="252"/>
      <c r="DG171" s="223"/>
      <c r="DH171" s="252"/>
      <c r="DI171" s="226"/>
      <c r="DJ171" s="221"/>
      <c r="DK171" s="218"/>
      <c r="DL171" s="226"/>
      <c r="DM171" s="252"/>
      <c r="DN171" s="220"/>
      <c r="DO171" s="218"/>
      <c r="DP171" s="252"/>
      <c r="DQ171" s="226"/>
      <c r="DR171" s="226"/>
      <c r="DS171" s="220"/>
      <c r="DT171" s="86"/>
      <c r="DU171" s="95"/>
      <c r="DV171" s="86"/>
      <c r="DW171" s="94"/>
      <c r="DX171" s="266"/>
      <c r="DY171" s="218"/>
      <c r="DZ171" s="398"/>
      <c r="EA171" s="252"/>
      <c r="EB171" s="220"/>
      <c r="EC171" s="218"/>
      <c r="ED171" s="252"/>
      <c r="EE171" s="220"/>
    </row>
    <row r="172" spans="1:135" x14ac:dyDescent="0.3">
      <c r="A172" s="10">
        <v>2510</v>
      </c>
      <c r="B172" s="11" t="s">
        <v>303</v>
      </c>
      <c r="C172" s="32">
        <v>1189</v>
      </c>
      <c r="D172" s="41">
        <v>186</v>
      </c>
      <c r="E172" s="63">
        <f t="shared" si="2"/>
        <v>0.15643397813288479</v>
      </c>
      <c r="F172" s="86">
        <v>70</v>
      </c>
      <c r="G172" s="86">
        <v>96</v>
      </c>
      <c r="H172" s="86">
        <v>52</v>
      </c>
      <c r="I172" s="86">
        <v>95</v>
      </c>
      <c r="J172" s="86">
        <v>88</v>
      </c>
      <c r="K172" s="87">
        <v>128</v>
      </c>
      <c r="L172" s="218"/>
      <c r="M172" s="252"/>
      <c r="N172" s="220"/>
      <c r="O172" s="218"/>
      <c r="P172" s="218"/>
      <c r="Q172" s="218"/>
      <c r="R172" s="218"/>
      <c r="S172" s="218"/>
      <c r="T172" s="218"/>
      <c r="U172" s="218"/>
      <c r="V172" s="218"/>
      <c r="W172" s="226"/>
      <c r="X172" s="219"/>
      <c r="Y172" s="219"/>
      <c r="Z172" s="222"/>
      <c r="AA172" s="218"/>
      <c r="AB172" s="218"/>
      <c r="AC172" s="218"/>
      <c r="AD172" s="218"/>
      <c r="AE172" s="218"/>
      <c r="AF172" s="226"/>
      <c r="AG172" s="398"/>
      <c r="AH172" s="221"/>
      <c r="AI172" s="222"/>
      <c r="AJ172" s="252"/>
      <c r="AK172" s="220"/>
      <c r="AL172" s="218"/>
      <c r="AM172" s="226"/>
      <c r="AN172" s="226"/>
      <c r="AO172" s="226"/>
      <c r="AP172" s="252"/>
      <c r="AQ172" s="219"/>
      <c r="AR172" s="222"/>
      <c r="AS172" s="252"/>
      <c r="AT172" s="226"/>
      <c r="AU172" s="218"/>
      <c r="AV172" s="218"/>
      <c r="AW172" s="218"/>
      <c r="AX172" s="218"/>
      <c r="AY172" s="220"/>
      <c r="AZ172" s="218"/>
      <c r="BA172" s="252"/>
      <c r="BB172" s="220"/>
      <c r="BC172" s="218"/>
      <c r="BD172" s="252"/>
      <c r="BE172" s="220"/>
      <c r="BF172" s="218"/>
      <c r="BG172" s="218"/>
      <c r="BH172" s="226"/>
      <c r="BI172" s="220"/>
      <c r="BJ172" s="218"/>
      <c r="BK172" s="252"/>
      <c r="BL172" s="220"/>
      <c r="BM172" s="218"/>
      <c r="BN172" s="218"/>
      <c r="BO172" s="226"/>
      <c r="BP172" s="398"/>
      <c r="BQ172" s="221"/>
      <c r="BR172" s="218"/>
      <c r="BS172" s="252"/>
      <c r="BT172" s="220"/>
      <c r="BU172" s="218"/>
      <c r="BV172" s="226"/>
      <c r="BW172" s="226"/>
      <c r="BX172" s="252"/>
      <c r="BY172" s="226"/>
      <c r="BZ172" s="252"/>
      <c r="CA172" s="220"/>
      <c r="CB172" s="218"/>
      <c r="CC172" s="218"/>
      <c r="CD172" s="218"/>
      <c r="CE172" s="218"/>
      <c r="CF172" s="218"/>
      <c r="CG172" s="398"/>
      <c r="CH172" s="218"/>
      <c r="CI172" s="221"/>
      <c r="CJ172" s="218"/>
      <c r="CK172" s="252"/>
      <c r="CL172" s="226"/>
      <c r="CM172" s="252"/>
      <c r="CN172" s="226"/>
      <c r="CO172" s="252"/>
      <c r="CP172" s="220"/>
      <c r="CQ172" s="86"/>
      <c r="CR172" s="95"/>
      <c r="CS172" s="94"/>
      <c r="CT172" s="87"/>
      <c r="CU172" s="86"/>
      <c r="CV172" s="94"/>
      <c r="CW172" s="95"/>
      <c r="CX172" s="94"/>
      <c r="CY172" s="95"/>
      <c r="CZ172" s="266"/>
      <c r="DA172" s="218"/>
      <c r="DB172" s="252"/>
      <c r="DC172" s="226"/>
      <c r="DD172" s="252"/>
      <c r="DE172" s="226"/>
      <c r="DF172" s="252"/>
      <c r="DG172" s="223"/>
      <c r="DH172" s="252"/>
      <c r="DI172" s="226"/>
      <c r="DJ172" s="221"/>
      <c r="DK172" s="218"/>
      <c r="DL172" s="226"/>
      <c r="DM172" s="252"/>
      <c r="DN172" s="220"/>
      <c r="DO172" s="218"/>
      <c r="DP172" s="252"/>
      <c r="DQ172" s="226"/>
      <c r="DR172" s="226"/>
      <c r="DS172" s="220"/>
      <c r="DT172" s="86"/>
      <c r="DU172" s="95"/>
      <c r="DV172" s="86"/>
      <c r="DW172" s="94"/>
      <c r="DX172" s="266"/>
      <c r="DY172" s="218"/>
      <c r="DZ172" s="398"/>
      <c r="EA172" s="252"/>
      <c r="EB172" s="220"/>
      <c r="EC172" s="218"/>
      <c r="ED172" s="252"/>
      <c r="EE172" s="220"/>
    </row>
    <row r="173" spans="1:135" x14ac:dyDescent="0.3">
      <c r="A173" s="10">
        <v>2511</v>
      </c>
      <c r="B173" s="11" t="s">
        <v>304</v>
      </c>
      <c r="C173" s="32">
        <v>1431</v>
      </c>
      <c r="D173" s="41">
        <v>236</v>
      </c>
      <c r="E173" s="63">
        <f t="shared" si="2"/>
        <v>0.16491963661774983</v>
      </c>
      <c r="F173" s="86">
        <v>78</v>
      </c>
      <c r="G173" s="86">
        <v>113</v>
      </c>
      <c r="H173" s="86">
        <v>67</v>
      </c>
      <c r="I173" s="86">
        <v>98</v>
      </c>
      <c r="J173" s="86">
        <v>107</v>
      </c>
      <c r="K173" s="87">
        <v>132</v>
      </c>
      <c r="L173" s="218"/>
      <c r="M173" s="252"/>
      <c r="N173" s="220"/>
      <c r="O173" s="218"/>
      <c r="P173" s="218"/>
      <c r="Q173" s="218"/>
      <c r="R173" s="218"/>
      <c r="S173" s="218"/>
      <c r="T173" s="218"/>
      <c r="U173" s="218"/>
      <c r="V173" s="218"/>
      <c r="W173" s="226"/>
      <c r="X173" s="219"/>
      <c r="Y173" s="219"/>
      <c r="Z173" s="222"/>
      <c r="AA173" s="218"/>
      <c r="AB173" s="218"/>
      <c r="AC173" s="218"/>
      <c r="AD173" s="218"/>
      <c r="AE173" s="218"/>
      <c r="AF173" s="226"/>
      <c r="AG173" s="398"/>
      <c r="AH173" s="221"/>
      <c r="AI173" s="222"/>
      <c r="AJ173" s="252"/>
      <c r="AK173" s="220"/>
      <c r="AL173" s="218"/>
      <c r="AM173" s="226"/>
      <c r="AN173" s="226"/>
      <c r="AO173" s="226"/>
      <c r="AP173" s="252"/>
      <c r="AQ173" s="219"/>
      <c r="AR173" s="222"/>
      <c r="AS173" s="252"/>
      <c r="AT173" s="226"/>
      <c r="AU173" s="218"/>
      <c r="AV173" s="218"/>
      <c r="AW173" s="218"/>
      <c r="AX173" s="218"/>
      <c r="AY173" s="220"/>
      <c r="AZ173" s="218"/>
      <c r="BA173" s="252"/>
      <c r="BB173" s="220"/>
      <c r="BC173" s="218"/>
      <c r="BD173" s="252"/>
      <c r="BE173" s="220"/>
      <c r="BF173" s="218"/>
      <c r="BG173" s="218"/>
      <c r="BH173" s="226"/>
      <c r="BI173" s="220"/>
      <c r="BJ173" s="218"/>
      <c r="BK173" s="252"/>
      <c r="BL173" s="220"/>
      <c r="BM173" s="218"/>
      <c r="BN173" s="218"/>
      <c r="BO173" s="226"/>
      <c r="BP173" s="398"/>
      <c r="BQ173" s="221"/>
      <c r="BR173" s="218"/>
      <c r="BS173" s="252"/>
      <c r="BT173" s="220"/>
      <c r="BU173" s="218"/>
      <c r="BV173" s="226"/>
      <c r="BW173" s="226"/>
      <c r="BX173" s="252"/>
      <c r="BY173" s="226"/>
      <c r="BZ173" s="252"/>
      <c r="CA173" s="220"/>
      <c r="CB173" s="218"/>
      <c r="CC173" s="218"/>
      <c r="CD173" s="218"/>
      <c r="CE173" s="218"/>
      <c r="CF173" s="218"/>
      <c r="CG173" s="398"/>
      <c r="CH173" s="218"/>
      <c r="CI173" s="221"/>
      <c r="CJ173" s="218"/>
      <c r="CK173" s="252"/>
      <c r="CL173" s="226"/>
      <c r="CM173" s="252"/>
      <c r="CN173" s="226"/>
      <c r="CO173" s="252"/>
      <c r="CP173" s="220"/>
      <c r="CQ173" s="86"/>
      <c r="CR173" s="95"/>
      <c r="CS173" s="94"/>
      <c r="CT173" s="87"/>
      <c r="CU173" s="86"/>
      <c r="CV173" s="94"/>
      <c r="CW173" s="95"/>
      <c r="CX173" s="94"/>
      <c r="CY173" s="95"/>
      <c r="CZ173" s="266"/>
      <c r="DA173" s="218"/>
      <c r="DB173" s="252"/>
      <c r="DC173" s="226"/>
      <c r="DD173" s="252"/>
      <c r="DE173" s="226"/>
      <c r="DF173" s="252"/>
      <c r="DG173" s="223"/>
      <c r="DH173" s="252"/>
      <c r="DI173" s="226"/>
      <c r="DJ173" s="221"/>
      <c r="DK173" s="218"/>
      <c r="DL173" s="226"/>
      <c r="DM173" s="252"/>
      <c r="DN173" s="220"/>
      <c r="DO173" s="218"/>
      <c r="DP173" s="252"/>
      <c r="DQ173" s="226"/>
      <c r="DR173" s="226"/>
      <c r="DS173" s="220"/>
      <c r="DT173" s="86"/>
      <c r="DU173" s="95"/>
      <c r="DV173" s="86"/>
      <c r="DW173" s="94"/>
      <c r="DX173" s="266"/>
      <c r="DY173" s="218"/>
      <c r="DZ173" s="398"/>
      <c r="EA173" s="252"/>
      <c r="EB173" s="220"/>
      <c r="EC173" s="218"/>
      <c r="ED173" s="252"/>
      <c r="EE173" s="220"/>
    </row>
    <row r="174" spans="1:135" x14ac:dyDescent="0.3">
      <c r="A174" s="10">
        <v>2512</v>
      </c>
      <c r="B174" s="11" t="s">
        <v>755</v>
      </c>
      <c r="C174" s="32">
        <v>864</v>
      </c>
      <c r="D174" s="41">
        <v>79</v>
      </c>
      <c r="E174" s="63">
        <f t="shared" si="2"/>
        <v>9.1435185185185189E-2</v>
      </c>
      <c r="F174" s="86">
        <v>27</v>
      </c>
      <c r="G174" s="86">
        <v>54</v>
      </c>
      <c r="H174" s="86">
        <v>19</v>
      </c>
      <c r="I174" s="86">
        <v>51</v>
      </c>
      <c r="J174" s="86">
        <v>35</v>
      </c>
      <c r="K174" s="87">
        <v>47</v>
      </c>
      <c r="L174" s="218"/>
      <c r="M174" s="252"/>
      <c r="N174" s="220"/>
      <c r="O174" s="218"/>
      <c r="P174" s="218"/>
      <c r="Q174" s="218"/>
      <c r="R174" s="218"/>
      <c r="S174" s="218"/>
      <c r="T174" s="218"/>
      <c r="U174" s="218"/>
      <c r="V174" s="218"/>
      <c r="W174" s="226"/>
      <c r="X174" s="219"/>
      <c r="Y174" s="219"/>
      <c r="Z174" s="222"/>
      <c r="AA174" s="218"/>
      <c r="AB174" s="218"/>
      <c r="AC174" s="218"/>
      <c r="AD174" s="218"/>
      <c r="AE174" s="218"/>
      <c r="AF174" s="226"/>
      <c r="AG174" s="398"/>
      <c r="AH174" s="221"/>
      <c r="AI174" s="222"/>
      <c r="AJ174" s="252"/>
      <c r="AK174" s="220"/>
      <c r="AL174" s="218"/>
      <c r="AM174" s="226"/>
      <c r="AN174" s="226"/>
      <c r="AO174" s="226"/>
      <c r="AP174" s="252"/>
      <c r="AQ174" s="219"/>
      <c r="AR174" s="222"/>
      <c r="AS174" s="252"/>
      <c r="AT174" s="226"/>
      <c r="AU174" s="218"/>
      <c r="AV174" s="218"/>
      <c r="AW174" s="218"/>
      <c r="AX174" s="218"/>
      <c r="AY174" s="220"/>
      <c r="AZ174" s="218"/>
      <c r="BA174" s="252"/>
      <c r="BB174" s="220"/>
      <c r="BC174" s="218"/>
      <c r="BD174" s="252"/>
      <c r="BE174" s="220"/>
      <c r="BF174" s="218"/>
      <c r="BG174" s="218"/>
      <c r="BH174" s="226"/>
      <c r="BI174" s="220"/>
      <c r="BJ174" s="218"/>
      <c r="BK174" s="252"/>
      <c r="BL174" s="220"/>
      <c r="BM174" s="218"/>
      <c r="BN174" s="218"/>
      <c r="BO174" s="226"/>
      <c r="BP174" s="398"/>
      <c r="BQ174" s="221"/>
      <c r="BR174" s="218"/>
      <c r="BS174" s="252"/>
      <c r="BT174" s="220"/>
      <c r="BU174" s="218"/>
      <c r="BV174" s="226"/>
      <c r="BW174" s="226"/>
      <c r="BX174" s="252"/>
      <c r="BY174" s="226"/>
      <c r="BZ174" s="252"/>
      <c r="CA174" s="220"/>
      <c r="CB174" s="218"/>
      <c r="CC174" s="218"/>
      <c r="CD174" s="218"/>
      <c r="CE174" s="218"/>
      <c r="CF174" s="218"/>
      <c r="CG174" s="398"/>
      <c r="CH174" s="218"/>
      <c r="CI174" s="221"/>
      <c r="CJ174" s="218"/>
      <c r="CK174" s="252"/>
      <c r="CL174" s="226"/>
      <c r="CM174" s="252"/>
      <c r="CN174" s="226"/>
      <c r="CO174" s="252"/>
      <c r="CP174" s="220"/>
      <c r="CQ174" s="86"/>
      <c r="CR174" s="95"/>
      <c r="CS174" s="94"/>
      <c r="CT174" s="87"/>
      <c r="CU174" s="86"/>
      <c r="CV174" s="94"/>
      <c r="CW174" s="95"/>
      <c r="CX174" s="94"/>
      <c r="CY174" s="95"/>
      <c r="CZ174" s="266"/>
      <c r="DA174" s="218"/>
      <c r="DB174" s="252"/>
      <c r="DC174" s="226"/>
      <c r="DD174" s="252"/>
      <c r="DE174" s="226"/>
      <c r="DF174" s="252"/>
      <c r="DG174" s="223"/>
      <c r="DH174" s="252"/>
      <c r="DI174" s="226"/>
      <c r="DJ174" s="221"/>
      <c r="DK174" s="218"/>
      <c r="DL174" s="226"/>
      <c r="DM174" s="252"/>
      <c r="DN174" s="220"/>
      <c r="DO174" s="218"/>
      <c r="DP174" s="252"/>
      <c r="DQ174" s="226"/>
      <c r="DR174" s="226"/>
      <c r="DS174" s="220"/>
      <c r="DT174" s="86"/>
      <c r="DU174" s="95"/>
      <c r="DV174" s="86"/>
      <c r="DW174" s="94"/>
      <c r="DX174" s="266"/>
      <c r="DY174" s="218"/>
      <c r="DZ174" s="398"/>
      <c r="EA174" s="252"/>
      <c r="EB174" s="220"/>
      <c r="EC174" s="218"/>
      <c r="ED174" s="252"/>
      <c r="EE174" s="220"/>
    </row>
    <row r="175" spans="1:135" x14ac:dyDescent="0.3">
      <c r="A175" s="10">
        <v>2601</v>
      </c>
      <c r="B175" s="11" t="s">
        <v>305</v>
      </c>
      <c r="C175" s="32">
        <v>1233</v>
      </c>
      <c r="D175" s="41">
        <v>464</v>
      </c>
      <c r="E175" s="63">
        <f t="shared" si="2"/>
        <v>0.37631792376317924</v>
      </c>
      <c r="F175" s="86">
        <v>135</v>
      </c>
      <c r="G175" s="86">
        <v>185</v>
      </c>
      <c r="H175" s="86">
        <v>118</v>
      </c>
      <c r="I175" s="86">
        <v>177</v>
      </c>
      <c r="J175" s="86">
        <v>202</v>
      </c>
      <c r="K175" s="87">
        <v>220</v>
      </c>
      <c r="L175" s="218"/>
      <c r="M175" s="252"/>
      <c r="N175" s="220"/>
      <c r="O175" s="218"/>
      <c r="P175" s="218"/>
      <c r="Q175" s="218"/>
      <c r="R175" s="218"/>
      <c r="S175" s="218"/>
      <c r="T175" s="218"/>
      <c r="U175" s="218"/>
      <c r="V175" s="218"/>
      <c r="W175" s="226"/>
      <c r="X175" s="219"/>
      <c r="Y175" s="219"/>
      <c r="Z175" s="222"/>
      <c r="AA175" s="218"/>
      <c r="AB175" s="218"/>
      <c r="AC175" s="218"/>
      <c r="AD175" s="218"/>
      <c r="AE175" s="218"/>
      <c r="AF175" s="226"/>
      <c r="AG175" s="398"/>
      <c r="AH175" s="221"/>
      <c r="AI175" s="222"/>
      <c r="AJ175" s="252"/>
      <c r="AK175" s="220"/>
      <c r="AL175" s="218"/>
      <c r="AM175" s="226"/>
      <c r="AN175" s="226"/>
      <c r="AO175" s="226"/>
      <c r="AP175" s="252"/>
      <c r="AQ175" s="219"/>
      <c r="AR175" s="222"/>
      <c r="AS175" s="252"/>
      <c r="AT175" s="226"/>
      <c r="AU175" s="218"/>
      <c r="AV175" s="218"/>
      <c r="AW175" s="218"/>
      <c r="AX175" s="218"/>
      <c r="AY175" s="220"/>
      <c r="AZ175" s="218"/>
      <c r="BA175" s="252"/>
      <c r="BB175" s="220"/>
      <c r="BC175" s="218"/>
      <c r="BD175" s="252"/>
      <c r="BE175" s="220"/>
      <c r="BF175" s="218"/>
      <c r="BG175" s="218"/>
      <c r="BH175" s="226"/>
      <c r="BI175" s="220"/>
      <c r="BJ175" s="218"/>
      <c r="BK175" s="252"/>
      <c r="BL175" s="220"/>
      <c r="BM175" s="218"/>
      <c r="BN175" s="218"/>
      <c r="BO175" s="226"/>
      <c r="BP175" s="398"/>
      <c r="BQ175" s="221"/>
      <c r="BR175" s="218"/>
      <c r="BS175" s="252"/>
      <c r="BT175" s="220"/>
      <c r="BU175" s="218"/>
      <c r="BV175" s="226"/>
      <c r="BW175" s="226"/>
      <c r="BX175" s="252"/>
      <c r="BY175" s="226"/>
      <c r="BZ175" s="252"/>
      <c r="CA175" s="220"/>
      <c r="CB175" s="218"/>
      <c r="CC175" s="218"/>
      <c r="CD175" s="218"/>
      <c r="CE175" s="218"/>
      <c r="CF175" s="218"/>
      <c r="CG175" s="398"/>
      <c r="CH175" s="218"/>
      <c r="CI175" s="221"/>
      <c r="CJ175" s="218"/>
      <c r="CK175" s="252"/>
      <c r="CL175" s="226"/>
      <c r="CM175" s="252"/>
      <c r="CN175" s="226"/>
      <c r="CO175" s="252"/>
      <c r="CP175" s="220"/>
      <c r="CQ175" s="86"/>
      <c r="CR175" s="95"/>
      <c r="CS175" s="94"/>
      <c r="CT175" s="87"/>
      <c r="CU175" s="86"/>
      <c r="CV175" s="94"/>
      <c r="CW175" s="95"/>
      <c r="CX175" s="94"/>
      <c r="CY175" s="95"/>
      <c r="CZ175" s="266"/>
      <c r="DA175" s="218"/>
      <c r="DB175" s="252"/>
      <c r="DC175" s="226"/>
      <c r="DD175" s="252"/>
      <c r="DE175" s="226"/>
      <c r="DF175" s="252"/>
      <c r="DG175" s="223"/>
      <c r="DH175" s="252"/>
      <c r="DI175" s="226"/>
      <c r="DJ175" s="221"/>
      <c r="DK175" s="218"/>
      <c r="DL175" s="226"/>
      <c r="DM175" s="252"/>
      <c r="DN175" s="220"/>
      <c r="DO175" s="218"/>
      <c r="DP175" s="252"/>
      <c r="DQ175" s="226"/>
      <c r="DR175" s="226"/>
      <c r="DS175" s="220"/>
      <c r="DT175" s="86"/>
      <c r="DU175" s="95"/>
      <c r="DV175" s="86"/>
      <c r="DW175" s="94"/>
      <c r="DX175" s="266"/>
      <c r="DY175" s="218"/>
      <c r="DZ175" s="398"/>
      <c r="EA175" s="252"/>
      <c r="EB175" s="220"/>
      <c r="EC175" s="218"/>
      <c r="ED175" s="252"/>
      <c r="EE175" s="220"/>
    </row>
    <row r="176" spans="1:135" x14ac:dyDescent="0.3">
      <c r="A176" s="10">
        <v>2602</v>
      </c>
      <c r="B176" s="11" t="s">
        <v>306</v>
      </c>
      <c r="C176" s="32">
        <v>1081</v>
      </c>
      <c r="D176" s="41">
        <v>279</v>
      </c>
      <c r="E176" s="63">
        <f t="shared" si="2"/>
        <v>0.25809435707678074</v>
      </c>
      <c r="F176" s="86">
        <v>95</v>
      </c>
      <c r="G176" s="86">
        <v>129</v>
      </c>
      <c r="H176" s="86">
        <v>86</v>
      </c>
      <c r="I176" s="86">
        <v>142</v>
      </c>
      <c r="J176" s="86">
        <v>139</v>
      </c>
      <c r="K176" s="87">
        <v>168</v>
      </c>
      <c r="L176" s="218"/>
      <c r="M176" s="252"/>
      <c r="N176" s="220"/>
      <c r="O176" s="218"/>
      <c r="P176" s="218"/>
      <c r="Q176" s="218"/>
      <c r="R176" s="218"/>
      <c r="S176" s="218"/>
      <c r="T176" s="218"/>
      <c r="U176" s="218"/>
      <c r="V176" s="218"/>
      <c r="W176" s="226"/>
      <c r="X176" s="219"/>
      <c r="Y176" s="219"/>
      <c r="Z176" s="222"/>
      <c r="AA176" s="218"/>
      <c r="AB176" s="218"/>
      <c r="AC176" s="218"/>
      <c r="AD176" s="218"/>
      <c r="AE176" s="218"/>
      <c r="AF176" s="226"/>
      <c r="AG176" s="398"/>
      <c r="AH176" s="221"/>
      <c r="AI176" s="222"/>
      <c r="AJ176" s="252"/>
      <c r="AK176" s="220"/>
      <c r="AL176" s="218"/>
      <c r="AM176" s="226"/>
      <c r="AN176" s="226"/>
      <c r="AO176" s="226"/>
      <c r="AP176" s="252"/>
      <c r="AQ176" s="219"/>
      <c r="AR176" s="222"/>
      <c r="AS176" s="252"/>
      <c r="AT176" s="226"/>
      <c r="AU176" s="218"/>
      <c r="AV176" s="218"/>
      <c r="AW176" s="218"/>
      <c r="AX176" s="218"/>
      <c r="AY176" s="220"/>
      <c r="AZ176" s="218"/>
      <c r="BA176" s="252"/>
      <c r="BB176" s="220"/>
      <c r="BC176" s="218"/>
      <c r="BD176" s="252"/>
      <c r="BE176" s="220"/>
      <c r="BF176" s="218"/>
      <c r="BG176" s="218"/>
      <c r="BH176" s="226"/>
      <c r="BI176" s="220"/>
      <c r="BJ176" s="218"/>
      <c r="BK176" s="252"/>
      <c r="BL176" s="220"/>
      <c r="BM176" s="218"/>
      <c r="BN176" s="218"/>
      <c r="BO176" s="226"/>
      <c r="BP176" s="398"/>
      <c r="BQ176" s="221"/>
      <c r="BR176" s="218"/>
      <c r="BS176" s="252"/>
      <c r="BT176" s="220"/>
      <c r="BU176" s="218"/>
      <c r="BV176" s="226"/>
      <c r="BW176" s="226"/>
      <c r="BX176" s="252"/>
      <c r="BY176" s="226"/>
      <c r="BZ176" s="252"/>
      <c r="CA176" s="220"/>
      <c r="CB176" s="218"/>
      <c r="CC176" s="218"/>
      <c r="CD176" s="218"/>
      <c r="CE176" s="218"/>
      <c r="CF176" s="218"/>
      <c r="CG176" s="398"/>
      <c r="CH176" s="218"/>
      <c r="CI176" s="221"/>
      <c r="CJ176" s="218"/>
      <c r="CK176" s="252"/>
      <c r="CL176" s="226"/>
      <c r="CM176" s="252"/>
      <c r="CN176" s="226"/>
      <c r="CO176" s="252"/>
      <c r="CP176" s="220"/>
      <c r="CQ176" s="86"/>
      <c r="CR176" s="95"/>
      <c r="CS176" s="94"/>
      <c r="CT176" s="87"/>
      <c r="CU176" s="86"/>
      <c r="CV176" s="94"/>
      <c r="CW176" s="95"/>
      <c r="CX176" s="94"/>
      <c r="CY176" s="95"/>
      <c r="CZ176" s="266"/>
      <c r="DA176" s="218"/>
      <c r="DB176" s="252"/>
      <c r="DC176" s="226"/>
      <c r="DD176" s="252"/>
      <c r="DE176" s="226"/>
      <c r="DF176" s="252"/>
      <c r="DG176" s="223"/>
      <c r="DH176" s="252"/>
      <c r="DI176" s="226"/>
      <c r="DJ176" s="221"/>
      <c r="DK176" s="218"/>
      <c r="DL176" s="226"/>
      <c r="DM176" s="252"/>
      <c r="DN176" s="220"/>
      <c r="DO176" s="218"/>
      <c r="DP176" s="252"/>
      <c r="DQ176" s="226"/>
      <c r="DR176" s="226"/>
      <c r="DS176" s="220"/>
      <c r="DT176" s="86"/>
      <c r="DU176" s="95"/>
      <c r="DV176" s="86"/>
      <c r="DW176" s="94"/>
      <c r="DX176" s="266"/>
      <c r="DY176" s="218"/>
      <c r="DZ176" s="398"/>
      <c r="EA176" s="252"/>
      <c r="EB176" s="220"/>
      <c r="EC176" s="218"/>
      <c r="ED176" s="252"/>
      <c r="EE176" s="220"/>
    </row>
    <row r="177" spans="1:135" x14ac:dyDescent="0.3">
      <c r="A177" s="10">
        <v>2603</v>
      </c>
      <c r="B177" s="11" t="s">
        <v>307</v>
      </c>
      <c r="C177" s="32">
        <v>668</v>
      </c>
      <c r="D177" s="41">
        <v>166</v>
      </c>
      <c r="E177" s="63">
        <f t="shared" si="2"/>
        <v>0.24850299401197604</v>
      </c>
      <c r="F177" s="86">
        <v>66</v>
      </c>
      <c r="G177" s="86">
        <v>74</v>
      </c>
      <c r="H177" s="86">
        <v>35</v>
      </c>
      <c r="I177" s="86">
        <v>64</v>
      </c>
      <c r="J177" s="86">
        <v>89</v>
      </c>
      <c r="K177" s="87">
        <v>99</v>
      </c>
      <c r="L177" s="218"/>
      <c r="M177" s="252"/>
      <c r="N177" s="220"/>
      <c r="O177" s="218"/>
      <c r="P177" s="218"/>
      <c r="Q177" s="218"/>
      <c r="R177" s="218"/>
      <c r="S177" s="218"/>
      <c r="T177" s="218"/>
      <c r="U177" s="218"/>
      <c r="V177" s="218"/>
      <c r="W177" s="226"/>
      <c r="X177" s="219"/>
      <c r="Y177" s="219"/>
      <c r="Z177" s="222"/>
      <c r="AA177" s="218"/>
      <c r="AB177" s="218"/>
      <c r="AC177" s="218"/>
      <c r="AD177" s="218"/>
      <c r="AE177" s="218"/>
      <c r="AF177" s="226"/>
      <c r="AG177" s="398"/>
      <c r="AH177" s="221"/>
      <c r="AI177" s="222"/>
      <c r="AJ177" s="252"/>
      <c r="AK177" s="220"/>
      <c r="AL177" s="218"/>
      <c r="AM177" s="226"/>
      <c r="AN177" s="226"/>
      <c r="AO177" s="226"/>
      <c r="AP177" s="252"/>
      <c r="AQ177" s="219"/>
      <c r="AR177" s="222"/>
      <c r="AS177" s="252"/>
      <c r="AT177" s="226"/>
      <c r="AU177" s="218"/>
      <c r="AV177" s="218"/>
      <c r="AW177" s="218"/>
      <c r="AX177" s="218"/>
      <c r="AY177" s="220"/>
      <c r="AZ177" s="218"/>
      <c r="BA177" s="252"/>
      <c r="BB177" s="220"/>
      <c r="BC177" s="218"/>
      <c r="BD177" s="252"/>
      <c r="BE177" s="220"/>
      <c r="BF177" s="218"/>
      <c r="BG177" s="218"/>
      <c r="BH177" s="226"/>
      <c r="BI177" s="220"/>
      <c r="BJ177" s="218"/>
      <c r="BK177" s="252"/>
      <c r="BL177" s="220"/>
      <c r="BM177" s="218"/>
      <c r="BN177" s="218"/>
      <c r="BO177" s="226"/>
      <c r="BP177" s="398"/>
      <c r="BQ177" s="221"/>
      <c r="BR177" s="218"/>
      <c r="BS177" s="252"/>
      <c r="BT177" s="220"/>
      <c r="BU177" s="218"/>
      <c r="BV177" s="226"/>
      <c r="BW177" s="226"/>
      <c r="BX177" s="252"/>
      <c r="BY177" s="226"/>
      <c r="BZ177" s="252"/>
      <c r="CA177" s="220"/>
      <c r="CB177" s="218"/>
      <c r="CC177" s="218"/>
      <c r="CD177" s="218"/>
      <c r="CE177" s="218"/>
      <c r="CF177" s="218"/>
      <c r="CG177" s="398"/>
      <c r="CH177" s="218"/>
      <c r="CI177" s="221"/>
      <c r="CJ177" s="218"/>
      <c r="CK177" s="252"/>
      <c r="CL177" s="226"/>
      <c r="CM177" s="252"/>
      <c r="CN177" s="226"/>
      <c r="CO177" s="252"/>
      <c r="CP177" s="220"/>
      <c r="CQ177" s="86"/>
      <c r="CR177" s="95"/>
      <c r="CS177" s="94"/>
      <c r="CT177" s="87"/>
      <c r="CU177" s="86"/>
      <c r="CV177" s="94"/>
      <c r="CW177" s="95"/>
      <c r="CX177" s="94"/>
      <c r="CY177" s="95"/>
      <c r="CZ177" s="266"/>
      <c r="DA177" s="218"/>
      <c r="DB177" s="252"/>
      <c r="DC177" s="226"/>
      <c r="DD177" s="252"/>
      <c r="DE177" s="226"/>
      <c r="DF177" s="252"/>
      <c r="DG177" s="223"/>
      <c r="DH177" s="252"/>
      <c r="DI177" s="226"/>
      <c r="DJ177" s="221"/>
      <c r="DK177" s="218"/>
      <c r="DL177" s="226"/>
      <c r="DM177" s="252"/>
      <c r="DN177" s="220"/>
      <c r="DO177" s="218"/>
      <c r="DP177" s="252"/>
      <c r="DQ177" s="226"/>
      <c r="DR177" s="226"/>
      <c r="DS177" s="220"/>
      <c r="DT177" s="86"/>
      <c r="DU177" s="95"/>
      <c r="DV177" s="86"/>
      <c r="DW177" s="94"/>
      <c r="DX177" s="266"/>
      <c r="DY177" s="218"/>
      <c r="DZ177" s="398"/>
      <c r="EA177" s="252"/>
      <c r="EB177" s="220"/>
      <c r="EC177" s="218"/>
      <c r="ED177" s="252"/>
      <c r="EE177" s="220"/>
    </row>
    <row r="178" spans="1:135" x14ac:dyDescent="0.3">
      <c r="A178" s="10">
        <v>2604</v>
      </c>
      <c r="B178" s="11" t="s">
        <v>308</v>
      </c>
      <c r="C178" s="32">
        <v>1032</v>
      </c>
      <c r="D178" s="41">
        <v>130</v>
      </c>
      <c r="E178" s="63">
        <f t="shared" si="2"/>
        <v>0.12596899224806202</v>
      </c>
      <c r="F178" s="86">
        <v>61</v>
      </c>
      <c r="G178" s="86">
        <v>74</v>
      </c>
      <c r="H178" s="86">
        <v>25</v>
      </c>
      <c r="I178" s="86">
        <v>82</v>
      </c>
      <c r="J178" s="86">
        <v>53</v>
      </c>
      <c r="K178" s="87">
        <v>87</v>
      </c>
      <c r="L178" s="218"/>
      <c r="M178" s="252"/>
      <c r="N178" s="220"/>
      <c r="O178" s="218"/>
      <c r="P178" s="218"/>
      <c r="Q178" s="218"/>
      <c r="R178" s="218"/>
      <c r="S178" s="218"/>
      <c r="T178" s="218"/>
      <c r="U178" s="218"/>
      <c r="V178" s="218"/>
      <c r="W178" s="226"/>
      <c r="X178" s="219"/>
      <c r="Y178" s="219"/>
      <c r="Z178" s="222"/>
      <c r="AA178" s="218"/>
      <c r="AB178" s="218"/>
      <c r="AC178" s="218"/>
      <c r="AD178" s="218"/>
      <c r="AE178" s="218"/>
      <c r="AF178" s="226"/>
      <c r="AG178" s="398"/>
      <c r="AH178" s="221"/>
      <c r="AI178" s="222"/>
      <c r="AJ178" s="252"/>
      <c r="AK178" s="220"/>
      <c r="AL178" s="218"/>
      <c r="AM178" s="226"/>
      <c r="AN178" s="226"/>
      <c r="AO178" s="226"/>
      <c r="AP178" s="252"/>
      <c r="AQ178" s="219"/>
      <c r="AR178" s="222"/>
      <c r="AS178" s="252"/>
      <c r="AT178" s="226"/>
      <c r="AU178" s="218"/>
      <c r="AV178" s="218"/>
      <c r="AW178" s="218"/>
      <c r="AX178" s="218"/>
      <c r="AY178" s="220"/>
      <c r="AZ178" s="218"/>
      <c r="BA178" s="252"/>
      <c r="BB178" s="220"/>
      <c r="BC178" s="218"/>
      <c r="BD178" s="252"/>
      <c r="BE178" s="220"/>
      <c r="BF178" s="218"/>
      <c r="BG178" s="218"/>
      <c r="BH178" s="226"/>
      <c r="BI178" s="220"/>
      <c r="BJ178" s="218"/>
      <c r="BK178" s="252"/>
      <c r="BL178" s="220"/>
      <c r="BM178" s="218"/>
      <c r="BN178" s="218"/>
      <c r="BO178" s="226"/>
      <c r="BP178" s="398"/>
      <c r="BQ178" s="221"/>
      <c r="BR178" s="218"/>
      <c r="BS178" s="252"/>
      <c r="BT178" s="220"/>
      <c r="BU178" s="218"/>
      <c r="BV178" s="226"/>
      <c r="BW178" s="226"/>
      <c r="BX178" s="252"/>
      <c r="BY178" s="226"/>
      <c r="BZ178" s="252"/>
      <c r="CA178" s="220"/>
      <c r="CB178" s="218"/>
      <c r="CC178" s="218"/>
      <c r="CD178" s="218"/>
      <c r="CE178" s="218"/>
      <c r="CF178" s="218"/>
      <c r="CG178" s="398"/>
      <c r="CH178" s="218"/>
      <c r="CI178" s="221"/>
      <c r="CJ178" s="218"/>
      <c r="CK178" s="252"/>
      <c r="CL178" s="226"/>
      <c r="CM178" s="252"/>
      <c r="CN178" s="226"/>
      <c r="CO178" s="252"/>
      <c r="CP178" s="220"/>
      <c r="CQ178" s="86"/>
      <c r="CR178" s="95"/>
      <c r="CS178" s="94"/>
      <c r="CT178" s="87"/>
      <c r="CU178" s="86"/>
      <c r="CV178" s="94"/>
      <c r="CW178" s="95"/>
      <c r="CX178" s="94"/>
      <c r="CY178" s="95"/>
      <c r="CZ178" s="266"/>
      <c r="DA178" s="218"/>
      <c r="DB178" s="252"/>
      <c r="DC178" s="226"/>
      <c r="DD178" s="252"/>
      <c r="DE178" s="226"/>
      <c r="DF178" s="252"/>
      <c r="DG178" s="223"/>
      <c r="DH178" s="252"/>
      <c r="DI178" s="226"/>
      <c r="DJ178" s="221"/>
      <c r="DK178" s="218"/>
      <c r="DL178" s="226"/>
      <c r="DM178" s="252"/>
      <c r="DN178" s="220"/>
      <c r="DO178" s="218"/>
      <c r="DP178" s="252"/>
      <c r="DQ178" s="226"/>
      <c r="DR178" s="226"/>
      <c r="DS178" s="220"/>
      <c r="DT178" s="86"/>
      <c r="DU178" s="95"/>
      <c r="DV178" s="86"/>
      <c r="DW178" s="94"/>
      <c r="DX178" s="266"/>
      <c r="DY178" s="218"/>
      <c r="DZ178" s="398"/>
      <c r="EA178" s="252"/>
      <c r="EB178" s="220"/>
      <c r="EC178" s="218"/>
      <c r="ED178" s="252"/>
      <c r="EE178" s="220"/>
    </row>
    <row r="179" spans="1:135" x14ac:dyDescent="0.3">
      <c r="A179" s="10">
        <v>2605</v>
      </c>
      <c r="B179" s="11" t="s">
        <v>309</v>
      </c>
      <c r="C179" s="32">
        <v>1235</v>
      </c>
      <c r="D179" s="41">
        <v>149</v>
      </c>
      <c r="E179" s="63">
        <f t="shared" si="2"/>
        <v>0.12064777327935222</v>
      </c>
      <c r="F179" s="86">
        <v>56</v>
      </c>
      <c r="G179" s="86">
        <v>90</v>
      </c>
      <c r="H179" s="86">
        <v>30</v>
      </c>
      <c r="I179" s="86">
        <v>87</v>
      </c>
      <c r="J179" s="86">
        <v>71</v>
      </c>
      <c r="K179" s="87">
        <v>90</v>
      </c>
      <c r="L179" s="218"/>
      <c r="M179" s="252"/>
      <c r="N179" s="220"/>
      <c r="O179" s="218"/>
      <c r="P179" s="218"/>
      <c r="Q179" s="218"/>
      <c r="R179" s="218"/>
      <c r="S179" s="218"/>
      <c r="T179" s="218"/>
      <c r="U179" s="218"/>
      <c r="V179" s="218"/>
      <c r="W179" s="226"/>
      <c r="X179" s="219"/>
      <c r="Y179" s="219"/>
      <c r="Z179" s="222"/>
      <c r="AA179" s="218"/>
      <c r="AB179" s="218"/>
      <c r="AC179" s="218"/>
      <c r="AD179" s="218"/>
      <c r="AE179" s="218"/>
      <c r="AF179" s="226"/>
      <c r="AG179" s="398"/>
      <c r="AH179" s="221"/>
      <c r="AI179" s="222"/>
      <c r="AJ179" s="252"/>
      <c r="AK179" s="220"/>
      <c r="AL179" s="218"/>
      <c r="AM179" s="226"/>
      <c r="AN179" s="226"/>
      <c r="AO179" s="226"/>
      <c r="AP179" s="252"/>
      <c r="AQ179" s="219"/>
      <c r="AR179" s="222"/>
      <c r="AS179" s="252"/>
      <c r="AT179" s="226"/>
      <c r="AU179" s="218"/>
      <c r="AV179" s="218"/>
      <c r="AW179" s="218"/>
      <c r="AX179" s="218"/>
      <c r="AY179" s="220"/>
      <c r="AZ179" s="218"/>
      <c r="BA179" s="252"/>
      <c r="BB179" s="220"/>
      <c r="BC179" s="218"/>
      <c r="BD179" s="252"/>
      <c r="BE179" s="220"/>
      <c r="BF179" s="218"/>
      <c r="BG179" s="218"/>
      <c r="BH179" s="226"/>
      <c r="BI179" s="220"/>
      <c r="BJ179" s="218"/>
      <c r="BK179" s="252"/>
      <c r="BL179" s="220"/>
      <c r="BM179" s="218"/>
      <c r="BN179" s="218"/>
      <c r="BO179" s="226"/>
      <c r="BP179" s="398"/>
      <c r="BQ179" s="221"/>
      <c r="BR179" s="218"/>
      <c r="BS179" s="252"/>
      <c r="BT179" s="220"/>
      <c r="BU179" s="218"/>
      <c r="BV179" s="226"/>
      <c r="BW179" s="226"/>
      <c r="BX179" s="252"/>
      <c r="BY179" s="226"/>
      <c r="BZ179" s="252"/>
      <c r="CA179" s="220"/>
      <c r="CB179" s="218"/>
      <c r="CC179" s="218"/>
      <c r="CD179" s="218"/>
      <c r="CE179" s="218"/>
      <c r="CF179" s="218"/>
      <c r="CG179" s="398"/>
      <c r="CH179" s="218"/>
      <c r="CI179" s="221"/>
      <c r="CJ179" s="218"/>
      <c r="CK179" s="252"/>
      <c r="CL179" s="226"/>
      <c r="CM179" s="252"/>
      <c r="CN179" s="226"/>
      <c r="CO179" s="252"/>
      <c r="CP179" s="220"/>
      <c r="CQ179" s="86"/>
      <c r="CR179" s="95"/>
      <c r="CS179" s="94"/>
      <c r="CT179" s="87"/>
      <c r="CU179" s="86"/>
      <c r="CV179" s="94"/>
      <c r="CW179" s="95"/>
      <c r="CX179" s="94"/>
      <c r="CY179" s="95"/>
      <c r="CZ179" s="266"/>
      <c r="DA179" s="218"/>
      <c r="DB179" s="252"/>
      <c r="DC179" s="226"/>
      <c r="DD179" s="252"/>
      <c r="DE179" s="226"/>
      <c r="DF179" s="252"/>
      <c r="DG179" s="223"/>
      <c r="DH179" s="252"/>
      <c r="DI179" s="226"/>
      <c r="DJ179" s="221"/>
      <c r="DK179" s="218"/>
      <c r="DL179" s="226"/>
      <c r="DM179" s="252"/>
      <c r="DN179" s="220"/>
      <c r="DO179" s="218"/>
      <c r="DP179" s="252"/>
      <c r="DQ179" s="226"/>
      <c r="DR179" s="226"/>
      <c r="DS179" s="220"/>
      <c r="DT179" s="86"/>
      <c r="DU179" s="95"/>
      <c r="DV179" s="86"/>
      <c r="DW179" s="94"/>
      <c r="DX179" s="266"/>
      <c r="DY179" s="218"/>
      <c r="DZ179" s="398"/>
      <c r="EA179" s="252"/>
      <c r="EB179" s="220"/>
      <c r="EC179" s="218"/>
      <c r="ED179" s="252"/>
      <c r="EE179" s="220"/>
    </row>
    <row r="180" spans="1:135" x14ac:dyDescent="0.3">
      <c r="A180" s="10">
        <v>2606</v>
      </c>
      <c r="B180" s="11" t="s">
        <v>310</v>
      </c>
      <c r="C180" s="32">
        <v>870</v>
      </c>
      <c r="D180" s="41">
        <v>118</v>
      </c>
      <c r="E180" s="63">
        <f t="shared" si="2"/>
        <v>0.13563218390804599</v>
      </c>
      <c r="F180" s="86">
        <v>43</v>
      </c>
      <c r="G180" s="86">
        <v>69</v>
      </c>
      <c r="H180" s="86">
        <v>29</v>
      </c>
      <c r="I180" s="86">
        <v>69</v>
      </c>
      <c r="J180" s="86">
        <v>60</v>
      </c>
      <c r="K180" s="87">
        <v>77</v>
      </c>
      <c r="L180" s="218"/>
      <c r="M180" s="252"/>
      <c r="N180" s="220"/>
      <c r="O180" s="218"/>
      <c r="P180" s="218"/>
      <c r="Q180" s="218"/>
      <c r="R180" s="218"/>
      <c r="S180" s="218"/>
      <c r="T180" s="218"/>
      <c r="U180" s="218"/>
      <c r="V180" s="218"/>
      <c r="W180" s="226"/>
      <c r="X180" s="219"/>
      <c r="Y180" s="219"/>
      <c r="Z180" s="222"/>
      <c r="AA180" s="218"/>
      <c r="AB180" s="218"/>
      <c r="AC180" s="218"/>
      <c r="AD180" s="218"/>
      <c r="AE180" s="218"/>
      <c r="AF180" s="226"/>
      <c r="AG180" s="398"/>
      <c r="AH180" s="221"/>
      <c r="AI180" s="222"/>
      <c r="AJ180" s="252"/>
      <c r="AK180" s="220"/>
      <c r="AL180" s="218"/>
      <c r="AM180" s="226"/>
      <c r="AN180" s="226"/>
      <c r="AO180" s="226"/>
      <c r="AP180" s="252"/>
      <c r="AQ180" s="219"/>
      <c r="AR180" s="222"/>
      <c r="AS180" s="252"/>
      <c r="AT180" s="226"/>
      <c r="AU180" s="218"/>
      <c r="AV180" s="218"/>
      <c r="AW180" s="218"/>
      <c r="AX180" s="218"/>
      <c r="AY180" s="220"/>
      <c r="AZ180" s="218"/>
      <c r="BA180" s="252"/>
      <c r="BB180" s="220"/>
      <c r="BC180" s="218"/>
      <c r="BD180" s="252"/>
      <c r="BE180" s="220"/>
      <c r="BF180" s="218"/>
      <c r="BG180" s="218"/>
      <c r="BH180" s="226"/>
      <c r="BI180" s="220"/>
      <c r="BJ180" s="218"/>
      <c r="BK180" s="252"/>
      <c r="BL180" s="220"/>
      <c r="BM180" s="218"/>
      <c r="BN180" s="218"/>
      <c r="BO180" s="226"/>
      <c r="BP180" s="398"/>
      <c r="BQ180" s="221"/>
      <c r="BR180" s="218"/>
      <c r="BS180" s="252"/>
      <c r="BT180" s="220"/>
      <c r="BU180" s="218"/>
      <c r="BV180" s="226"/>
      <c r="BW180" s="226"/>
      <c r="BX180" s="252"/>
      <c r="BY180" s="226"/>
      <c r="BZ180" s="252"/>
      <c r="CA180" s="220"/>
      <c r="CB180" s="218"/>
      <c r="CC180" s="218"/>
      <c r="CD180" s="218"/>
      <c r="CE180" s="218"/>
      <c r="CF180" s="218"/>
      <c r="CG180" s="398"/>
      <c r="CH180" s="218"/>
      <c r="CI180" s="221"/>
      <c r="CJ180" s="218"/>
      <c r="CK180" s="252"/>
      <c r="CL180" s="226"/>
      <c r="CM180" s="252"/>
      <c r="CN180" s="226"/>
      <c r="CO180" s="252"/>
      <c r="CP180" s="220"/>
      <c r="CQ180" s="86"/>
      <c r="CR180" s="95"/>
      <c r="CS180" s="94"/>
      <c r="CT180" s="87"/>
      <c r="CU180" s="86"/>
      <c r="CV180" s="94"/>
      <c r="CW180" s="95"/>
      <c r="CX180" s="94"/>
      <c r="CY180" s="95"/>
      <c r="CZ180" s="266"/>
      <c r="DA180" s="218"/>
      <c r="DB180" s="252"/>
      <c r="DC180" s="226"/>
      <c r="DD180" s="252"/>
      <c r="DE180" s="226"/>
      <c r="DF180" s="252"/>
      <c r="DG180" s="223"/>
      <c r="DH180" s="252"/>
      <c r="DI180" s="226"/>
      <c r="DJ180" s="221"/>
      <c r="DK180" s="218"/>
      <c r="DL180" s="226"/>
      <c r="DM180" s="252"/>
      <c r="DN180" s="220"/>
      <c r="DO180" s="218"/>
      <c r="DP180" s="252"/>
      <c r="DQ180" s="226"/>
      <c r="DR180" s="226"/>
      <c r="DS180" s="220"/>
      <c r="DT180" s="86"/>
      <c r="DU180" s="95"/>
      <c r="DV180" s="86"/>
      <c r="DW180" s="94"/>
      <c r="DX180" s="266"/>
      <c r="DY180" s="218"/>
      <c r="DZ180" s="398"/>
      <c r="EA180" s="252"/>
      <c r="EB180" s="220"/>
      <c r="EC180" s="218"/>
      <c r="ED180" s="252"/>
      <c r="EE180" s="220"/>
    </row>
    <row r="181" spans="1:135" x14ac:dyDescent="0.3">
      <c r="A181" s="10">
        <v>2607</v>
      </c>
      <c r="B181" s="11" t="s">
        <v>311</v>
      </c>
      <c r="C181" s="32">
        <v>1031</v>
      </c>
      <c r="D181" s="41">
        <v>196</v>
      </c>
      <c r="E181" s="63">
        <f t="shared" si="2"/>
        <v>0.19010669253152279</v>
      </c>
      <c r="F181" s="86">
        <v>73</v>
      </c>
      <c r="G181" s="86">
        <v>80</v>
      </c>
      <c r="H181" s="86">
        <v>58</v>
      </c>
      <c r="I181" s="86">
        <v>87</v>
      </c>
      <c r="J181" s="86">
        <v>88</v>
      </c>
      <c r="K181" s="87">
        <v>99</v>
      </c>
      <c r="L181" s="218"/>
      <c r="M181" s="252"/>
      <c r="N181" s="220"/>
      <c r="O181" s="218"/>
      <c r="P181" s="218"/>
      <c r="Q181" s="218"/>
      <c r="R181" s="218"/>
      <c r="S181" s="218"/>
      <c r="T181" s="218"/>
      <c r="U181" s="218"/>
      <c r="V181" s="218"/>
      <c r="W181" s="226"/>
      <c r="X181" s="219"/>
      <c r="Y181" s="219"/>
      <c r="Z181" s="222"/>
      <c r="AA181" s="218"/>
      <c r="AB181" s="218"/>
      <c r="AC181" s="218"/>
      <c r="AD181" s="218"/>
      <c r="AE181" s="218"/>
      <c r="AF181" s="226"/>
      <c r="AG181" s="398"/>
      <c r="AH181" s="221"/>
      <c r="AI181" s="222"/>
      <c r="AJ181" s="252"/>
      <c r="AK181" s="220"/>
      <c r="AL181" s="218"/>
      <c r="AM181" s="226"/>
      <c r="AN181" s="226"/>
      <c r="AO181" s="226"/>
      <c r="AP181" s="252"/>
      <c r="AQ181" s="219"/>
      <c r="AR181" s="222"/>
      <c r="AS181" s="252"/>
      <c r="AT181" s="226"/>
      <c r="AU181" s="218"/>
      <c r="AV181" s="218"/>
      <c r="AW181" s="218"/>
      <c r="AX181" s="218"/>
      <c r="AY181" s="220"/>
      <c r="AZ181" s="218"/>
      <c r="BA181" s="252"/>
      <c r="BB181" s="220"/>
      <c r="BC181" s="218"/>
      <c r="BD181" s="252"/>
      <c r="BE181" s="220"/>
      <c r="BF181" s="218"/>
      <c r="BG181" s="218"/>
      <c r="BH181" s="226"/>
      <c r="BI181" s="220"/>
      <c r="BJ181" s="218"/>
      <c r="BK181" s="252"/>
      <c r="BL181" s="220"/>
      <c r="BM181" s="218"/>
      <c r="BN181" s="218"/>
      <c r="BO181" s="226"/>
      <c r="BP181" s="398"/>
      <c r="BQ181" s="221"/>
      <c r="BR181" s="218"/>
      <c r="BS181" s="252"/>
      <c r="BT181" s="220"/>
      <c r="BU181" s="218"/>
      <c r="BV181" s="226"/>
      <c r="BW181" s="226"/>
      <c r="BX181" s="252"/>
      <c r="BY181" s="226"/>
      <c r="BZ181" s="252"/>
      <c r="CA181" s="220"/>
      <c r="CB181" s="218"/>
      <c r="CC181" s="218"/>
      <c r="CD181" s="218"/>
      <c r="CE181" s="218"/>
      <c r="CF181" s="218"/>
      <c r="CG181" s="398"/>
      <c r="CH181" s="218"/>
      <c r="CI181" s="221"/>
      <c r="CJ181" s="218"/>
      <c r="CK181" s="252"/>
      <c r="CL181" s="226"/>
      <c r="CM181" s="252"/>
      <c r="CN181" s="226"/>
      <c r="CO181" s="252"/>
      <c r="CP181" s="220"/>
      <c r="CQ181" s="86"/>
      <c r="CR181" s="95"/>
      <c r="CS181" s="94"/>
      <c r="CT181" s="87"/>
      <c r="CU181" s="86"/>
      <c r="CV181" s="94"/>
      <c r="CW181" s="95"/>
      <c r="CX181" s="94"/>
      <c r="CY181" s="95"/>
      <c r="CZ181" s="266"/>
      <c r="DA181" s="218"/>
      <c r="DB181" s="252"/>
      <c r="DC181" s="226"/>
      <c r="DD181" s="252"/>
      <c r="DE181" s="226"/>
      <c r="DF181" s="252"/>
      <c r="DG181" s="223"/>
      <c r="DH181" s="252"/>
      <c r="DI181" s="226"/>
      <c r="DJ181" s="221"/>
      <c r="DK181" s="218"/>
      <c r="DL181" s="226"/>
      <c r="DM181" s="252"/>
      <c r="DN181" s="220"/>
      <c r="DO181" s="218"/>
      <c r="DP181" s="252"/>
      <c r="DQ181" s="226"/>
      <c r="DR181" s="226"/>
      <c r="DS181" s="220"/>
      <c r="DT181" s="86"/>
      <c r="DU181" s="95"/>
      <c r="DV181" s="86"/>
      <c r="DW181" s="94"/>
      <c r="DX181" s="266"/>
      <c r="DY181" s="218"/>
      <c r="DZ181" s="398"/>
      <c r="EA181" s="252"/>
      <c r="EB181" s="220"/>
      <c r="EC181" s="218"/>
      <c r="ED181" s="252"/>
      <c r="EE181" s="220"/>
    </row>
    <row r="182" spans="1:135" x14ac:dyDescent="0.3">
      <c r="A182" s="10">
        <v>2608</v>
      </c>
      <c r="B182" s="11" t="s">
        <v>312</v>
      </c>
      <c r="C182" s="32">
        <v>901</v>
      </c>
      <c r="D182" s="41">
        <v>35</v>
      </c>
      <c r="E182" s="63">
        <f t="shared" si="2"/>
        <v>3.8845726970033294E-2</v>
      </c>
      <c r="F182" s="86">
        <v>16</v>
      </c>
      <c r="G182" s="86">
        <v>16</v>
      </c>
      <c r="H182" s="86">
        <v>9</v>
      </c>
      <c r="I182" s="86">
        <v>16</v>
      </c>
      <c r="J182" s="86">
        <v>12</v>
      </c>
      <c r="K182" s="87">
        <v>19</v>
      </c>
      <c r="L182" s="218"/>
      <c r="M182" s="252"/>
      <c r="N182" s="220"/>
      <c r="O182" s="218"/>
      <c r="P182" s="218"/>
      <c r="Q182" s="218"/>
      <c r="R182" s="218"/>
      <c r="S182" s="218"/>
      <c r="T182" s="218"/>
      <c r="U182" s="218"/>
      <c r="V182" s="218"/>
      <c r="W182" s="226"/>
      <c r="X182" s="219"/>
      <c r="Y182" s="219"/>
      <c r="Z182" s="222"/>
      <c r="AA182" s="218"/>
      <c r="AB182" s="218"/>
      <c r="AC182" s="218"/>
      <c r="AD182" s="218"/>
      <c r="AE182" s="218"/>
      <c r="AF182" s="226"/>
      <c r="AG182" s="398"/>
      <c r="AH182" s="221"/>
      <c r="AI182" s="222"/>
      <c r="AJ182" s="252"/>
      <c r="AK182" s="220"/>
      <c r="AL182" s="218"/>
      <c r="AM182" s="226"/>
      <c r="AN182" s="226"/>
      <c r="AO182" s="226"/>
      <c r="AP182" s="252"/>
      <c r="AQ182" s="219"/>
      <c r="AR182" s="222"/>
      <c r="AS182" s="252"/>
      <c r="AT182" s="226"/>
      <c r="AU182" s="218"/>
      <c r="AV182" s="218"/>
      <c r="AW182" s="218"/>
      <c r="AX182" s="218"/>
      <c r="AY182" s="220"/>
      <c r="AZ182" s="218"/>
      <c r="BA182" s="252"/>
      <c r="BB182" s="220"/>
      <c r="BC182" s="218"/>
      <c r="BD182" s="252"/>
      <c r="BE182" s="220"/>
      <c r="BF182" s="218"/>
      <c r="BG182" s="218"/>
      <c r="BH182" s="226"/>
      <c r="BI182" s="220"/>
      <c r="BJ182" s="218"/>
      <c r="BK182" s="252"/>
      <c r="BL182" s="220"/>
      <c r="BM182" s="218"/>
      <c r="BN182" s="218"/>
      <c r="BO182" s="226"/>
      <c r="BP182" s="398"/>
      <c r="BQ182" s="221"/>
      <c r="BR182" s="218"/>
      <c r="BS182" s="252"/>
      <c r="BT182" s="220"/>
      <c r="BU182" s="218"/>
      <c r="BV182" s="226"/>
      <c r="BW182" s="226"/>
      <c r="BX182" s="252"/>
      <c r="BY182" s="226"/>
      <c r="BZ182" s="252"/>
      <c r="CA182" s="220"/>
      <c r="CB182" s="218"/>
      <c r="CC182" s="218"/>
      <c r="CD182" s="218"/>
      <c r="CE182" s="218"/>
      <c r="CF182" s="218"/>
      <c r="CG182" s="398"/>
      <c r="CH182" s="218"/>
      <c r="CI182" s="221"/>
      <c r="CJ182" s="218"/>
      <c r="CK182" s="252"/>
      <c r="CL182" s="226"/>
      <c r="CM182" s="252"/>
      <c r="CN182" s="226"/>
      <c r="CO182" s="252"/>
      <c r="CP182" s="220"/>
      <c r="CQ182" s="86"/>
      <c r="CR182" s="95"/>
      <c r="CS182" s="94"/>
      <c r="CT182" s="87"/>
      <c r="CU182" s="86"/>
      <c r="CV182" s="94"/>
      <c r="CW182" s="95"/>
      <c r="CX182" s="94"/>
      <c r="CY182" s="95"/>
      <c r="CZ182" s="266"/>
      <c r="DA182" s="218"/>
      <c r="DB182" s="252"/>
      <c r="DC182" s="226"/>
      <c r="DD182" s="252"/>
      <c r="DE182" s="226"/>
      <c r="DF182" s="252"/>
      <c r="DG182" s="223"/>
      <c r="DH182" s="252"/>
      <c r="DI182" s="226"/>
      <c r="DJ182" s="221"/>
      <c r="DK182" s="218"/>
      <c r="DL182" s="226"/>
      <c r="DM182" s="252"/>
      <c r="DN182" s="220"/>
      <c r="DO182" s="218"/>
      <c r="DP182" s="252"/>
      <c r="DQ182" s="226"/>
      <c r="DR182" s="226"/>
      <c r="DS182" s="220"/>
      <c r="DT182" s="86"/>
      <c r="DU182" s="95"/>
      <c r="DV182" s="86"/>
      <c r="DW182" s="94"/>
      <c r="DX182" s="266"/>
      <c r="DY182" s="218"/>
      <c r="DZ182" s="398"/>
      <c r="EA182" s="252"/>
      <c r="EB182" s="220"/>
      <c r="EC182" s="218"/>
      <c r="ED182" s="252"/>
      <c r="EE182" s="220"/>
    </row>
    <row r="183" spans="1:135" x14ac:dyDescent="0.3">
      <c r="A183" s="10">
        <v>2609</v>
      </c>
      <c r="B183" s="11" t="s">
        <v>313</v>
      </c>
      <c r="C183" s="32">
        <v>1101</v>
      </c>
      <c r="D183" s="41">
        <v>315</v>
      </c>
      <c r="E183" s="63">
        <f t="shared" si="2"/>
        <v>0.28610354223433243</v>
      </c>
      <c r="F183" s="86">
        <v>100</v>
      </c>
      <c r="G183" s="86">
        <v>121</v>
      </c>
      <c r="H183" s="86">
        <v>61</v>
      </c>
      <c r="I183" s="86">
        <v>109</v>
      </c>
      <c r="J183" s="86">
        <v>159</v>
      </c>
      <c r="K183" s="87">
        <v>161</v>
      </c>
      <c r="L183" s="218"/>
      <c r="M183" s="252"/>
      <c r="N183" s="220"/>
      <c r="O183" s="218"/>
      <c r="P183" s="218"/>
      <c r="Q183" s="218"/>
      <c r="R183" s="218"/>
      <c r="S183" s="218"/>
      <c r="T183" s="218"/>
      <c r="U183" s="218"/>
      <c r="V183" s="218"/>
      <c r="W183" s="226"/>
      <c r="X183" s="219"/>
      <c r="Y183" s="219"/>
      <c r="Z183" s="222"/>
      <c r="AA183" s="218"/>
      <c r="AB183" s="218"/>
      <c r="AC183" s="218"/>
      <c r="AD183" s="218"/>
      <c r="AE183" s="218"/>
      <c r="AF183" s="226"/>
      <c r="AG183" s="398"/>
      <c r="AH183" s="221"/>
      <c r="AI183" s="222"/>
      <c r="AJ183" s="252"/>
      <c r="AK183" s="220"/>
      <c r="AL183" s="218"/>
      <c r="AM183" s="226"/>
      <c r="AN183" s="226"/>
      <c r="AO183" s="226"/>
      <c r="AP183" s="252"/>
      <c r="AQ183" s="219"/>
      <c r="AR183" s="222"/>
      <c r="AS183" s="252"/>
      <c r="AT183" s="226"/>
      <c r="AU183" s="218"/>
      <c r="AV183" s="218"/>
      <c r="AW183" s="218"/>
      <c r="AX183" s="218"/>
      <c r="AY183" s="220"/>
      <c r="AZ183" s="218"/>
      <c r="BA183" s="252"/>
      <c r="BB183" s="220"/>
      <c r="BC183" s="218"/>
      <c r="BD183" s="252"/>
      <c r="BE183" s="220"/>
      <c r="BF183" s="218"/>
      <c r="BG183" s="218"/>
      <c r="BH183" s="226"/>
      <c r="BI183" s="220"/>
      <c r="BJ183" s="218"/>
      <c r="BK183" s="252"/>
      <c r="BL183" s="220"/>
      <c r="BM183" s="218"/>
      <c r="BN183" s="218"/>
      <c r="BO183" s="226"/>
      <c r="BP183" s="398"/>
      <c r="BQ183" s="221"/>
      <c r="BR183" s="218"/>
      <c r="BS183" s="252"/>
      <c r="BT183" s="220"/>
      <c r="BU183" s="218"/>
      <c r="BV183" s="226"/>
      <c r="BW183" s="226"/>
      <c r="BX183" s="252"/>
      <c r="BY183" s="226"/>
      <c r="BZ183" s="252"/>
      <c r="CA183" s="220"/>
      <c r="CB183" s="218"/>
      <c r="CC183" s="218"/>
      <c r="CD183" s="218"/>
      <c r="CE183" s="218"/>
      <c r="CF183" s="218"/>
      <c r="CG183" s="398"/>
      <c r="CH183" s="218"/>
      <c r="CI183" s="221"/>
      <c r="CJ183" s="218"/>
      <c r="CK183" s="252"/>
      <c r="CL183" s="226"/>
      <c r="CM183" s="252"/>
      <c r="CN183" s="226"/>
      <c r="CO183" s="252"/>
      <c r="CP183" s="220"/>
      <c r="CQ183" s="86"/>
      <c r="CR183" s="95"/>
      <c r="CS183" s="94"/>
      <c r="CT183" s="87"/>
      <c r="CU183" s="86"/>
      <c r="CV183" s="94"/>
      <c r="CW183" s="95"/>
      <c r="CX183" s="94"/>
      <c r="CY183" s="95"/>
      <c r="CZ183" s="266"/>
      <c r="DA183" s="218"/>
      <c r="DB183" s="252"/>
      <c r="DC183" s="226"/>
      <c r="DD183" s="252"/>
      <c r="DE183" s="226"/>
      <c r="DF183" s="252"/>
      <c r="DG183" s="223"/>
      <c r="DH183" s="252"/>
      <c r="DI183" s="226"/>
      <c r="DJ183" s="221"/>
      <c r="DK183" s="218"/>
      <c r="DL183" s="226"/>
      <c r="DM183" s="252"/>
      <c r="DN183" s="220"/>
      <c r="DO183" s="218"/>
      <c r="DP183" s="252"/>
      <c r="DQ183" s="226"/>
      <c r="DR183" s="226"/>
      <c r="DS183" s="220"/>
      <c r="DT183" s="86"/>
      <c r="DU183" s="95"/>
      <c r="DV183" s="86"/>
      <c r="DW183" s="94"/>
      <c r="DX183" s="266"/>
      <c r="DY183" s="218"/>
      <c r="DZ183" s="398"/>
      <c r="EA183" s="252"/>
      <c r="EB183" s="220"/>
      <c r="EC183" s="218"/>
      <c r="ED183" s="252"/>
      <c r="EE183" s="220"/>
    </row>
    <row r="184" spans="1:135" x14ac:dyDescent="0.3">
      <c r="A184" s="10">
        <v>2610</v>
      </c>
      <c r="B184" s="11" t="s">
        <v>314</v>
      </c>
      <c r="C184" s="32">
        <v>1311</v>
      </c>
      <c r="D184" s="41">
        <v>263</v>
      </c>
      <c r="E184" s="63">
        <f t="shared" si="2"/>
        <v>0.20061022120518687</v>
      </c>
      <c r="F184" s="86">
        <v>103</v>
      </c>
      <c r="G184" s="86">
        <v>143</v>
      </c>
      <c r="H184" s="86">
        <v>80</v>
      </c>
      <c r="I184" s="86">
        <v>145</v>
      </c>
      <c r="J184" s="86">
        <v>104</v>
      </c>
      <c r="K184" s="87">
        <v>162</v>
      </c>
      <c r="L184" s="218"/>
      <c r="M184" s="252"/>
      <c r="N184" s="220"/>
      <c r="O184" s="218"/>
      <c r="P184" s="218"/>
      <c r="Q184" s="218"/>
      <c r="R184" s="218"/>
      <c r="S184" s="218"/>
      <c r="T184" s="218"/>
      <c r="U184" s="218"/>
      <c r="V184" s="218"/>
      <c r="W184" s="226"/>
      <c r="X184" s="219"/>
      <c r="Y184" s="219"/>
      <c r="Z184" s="222"/>
      <c r="AA184" s="218"/>
      <c r="AB184" s="218"/>
      <c r="AC184" s="218"/>
      <c r="AD184" s="218"/>
      <c r="AE184" s="218"/>
      <c r="AF184" s="226"/>
      <c r="AG184" s="398"/>
      <c r="AH184" s="221"/>
      <c r="AI184" s="222"/>
      <c r="AJ184" s="252"/>
      <c r="AK184" s="220"/>
      <c r="AL184" s="218"/>
      <c r="AM184" s="226"/>
      <c r="AN184" s="226"/>
      <c r="AO184" s="226"/>
      <c r="AP184" s="252"/>
      <c r="AQ184" s="219"/>
      <c r="AR184" s="222"/>
      <c r="AS184" s="252"/>
      <c r="AT184" s="226"/>
      <c r="AU184" s="218"/>
      <c r="AV184" s="218"/>
      <c r="AW184" s="218"/>
      <c r="AX184" s="218"/>
      <c r="AY184" s="220"/>
      <c r="AZ184" s="218"/>
      <c r="BA184" s="252"/>
      <c r="BB184" s="220"/>
      <c r="BC184" s="218"/>
      <c r="BD184" s="252"/>
      <c r="BE184" s="220"/>
      <c r="BF184" s="218"/>
      <c r="BG184" s="218"/>
      <c r="BH184" s="226"/>
      <c r="BI184" s="220"/>
      <c r="BJ184" s="218"/>
      <c r="BK184" s="252"/>
      <c r="BL184" s="220"/>
      <c r="BM184" s="218"/>
      <c r="BN184" s="218"/>
      <c r="BO184" s="226"/>
      <c r="BP184" s="398"/>
      <c r="BQ184" s="221"/>
      <c r="BR184" s="218"/>
      <c r="BS184" s="252"/>
      <c r="BT184" s="220"/>
      <c r="BU184" s="218"/>
      <c r="BV184" s="226"/>
      <c r="BW184" s="226"/>
      <c r="BX184" s="252"/>
      <c r="BY184" s="226"/>
      <c r="BZ184" s="252"/>
      <c r="CA184" s="220"/>
      <c r="CB184" s="218"/>
      <c r="CC184" s="218"/>
      <c r="CD184" s="218"/>
      <c r="CE184" s="218"/>
      <c r="CF184" s="218"/>
      <c r="CG184" s="398"/>
      <c r="CH184" s="218"/>
      <c r="CI184" s="221"/>
      <c r="CJ184" s="218"/>
      <c r="CK184" s="252"/>
      <c r="CL184" s="226"/>
      <c r="CM184" s="252"/>
      <c r="CN184" s="226"/>
      <c r="CO184" s="252"/>
      <c r="CP184" s="220"/>
      <c r="CQ184" s="86"/>
      <c r="CR184" s="95"/>
      <c r="CS184" s="94"/>
      <c r="CT184" s="87"/>
      <c r="CU184" s="86"/>
      <c r="CV184" s="94"/>
      <c r="CW184" s="95"/>
      <c r="CX184" s="94"/>
      <c r="CY184" s="95"/>
      <c r="CZ184" s="266"/>
      <c r="DA184" s="218"/>
      <c r="DB184" s="252"/>
      <c r="DC184" s="226"/>
      <c r="DD184" s="252"/>
      <c r="DE184" s="226"/>
      <c r="DF184" s="252"/>
      <c r="DG184" s="223"/>
      <c r="DH184" s="252"/>
      <c r="DI184" s="226"/>
      <c r="DJ184" s="221"/>
      <c r="DK184" s="218"/>
      <c r="DL184" s="226"/>
      <c r="DM184" s="252"/>
      <c r="DN184" s="220"/>
      <c r="DO184" s="218"/>
      <c r="DP184" s="252"/>
      <c r="DQ184" s="226"/>
      <c r="DR184" s="226"/>
      <c r="DS184" s="220"/>
      <c r="DT184" s="86"/>
      <c r="DU184" s="95"/>
      <c r="DV184" s="86"/>
      <c r="DW184" s="94"/>
      <c r="DX184" s="266"/>
      <c r="DY184" s="218"/>
      <c r="DZ184" s="398"/>
      <c r="EA184" s="252"/>
      <c r="EB184" s="220"/>
      <c r="EC184" s="218"/>
      <c r="ED184" s="252"/>
      <c r="EE184" s="220"/>
    </row>
    <row r="185" spans="1:135" x14ac:dyDescent="0.3">
      <c r="A185" s="10">
        <v>2611</v>
      </c>
      <c r="B185" s="11" t="s">
        <v>315</v>
      </c>
      <c r="C185" s="32">
        <v>1297</v>
      </c>
      <c r="D185" s="41">
        <v>321</v>
      </c>
      <c r="E185" s="63">
        <f t="shared" si="2"/>
        <v>0.24749421742482652</v>
      </c>
      <c r="F185" s="86">
        <v>102</v>
      </c>
      <c r="G185" s="86">
        <v>130</v>
      </c>
      <c r="H185" s="86">
        <v>75</v>
      </c>
      <c r="I185" s="86">
        <v>119</v>
      </c>
      <c r="J185" s="86">
        <v>147</v>
      </c>
      <c r="K185" s="87">
        <v>157</v>
      </c>
      <c r="L185" s="218"/>
      <c r="M185" s="252"/>
      <c r="N185" s="220"/>
      <c r="O185" s="218"/>
      <c r="P185" s="218"/>
      <c r="Q185" s="218"/>
      <c r="R185" s="218"/>
      <c r="S185" s="218"/>
      <c r="T185" s="218"/>
      <c r="U185" s="218"/>
      <c r="V185" s="218"/>
      <c r="W185" s="226"/>
      <c r="X185" s="219"/>
      <c r="Y185" s="219"/>
      <c r="Z185" s="222"/>
      <c r="AA185" s="218"/>
      <c r="AB185" s="218"/>
      <c r="AC185" s="218"/>
      <c r="AD185" s="218"/>
      <c r="AE185" s="218"/>
      <c r="AF185" s="226"/>
      <c r="AG185" s="398"/>
      <c r="AH185" s="221"/>
      <c r="AI185" s="222"/>
      <c r="AJ185" s="252"/>
      <c r="AK185" s="220"/>
      <c r="AL185" s="218"/>
      <c r="AM185" s="226"/>
      <c r="AN185" s="226"/>
      <c r="AO185" s="226"/>
      <c r="AP185" s="252"/>
      <c r="AQ185" s="219"/>
      <c r="AR185" s="222"/>
      <c r="AS185" s="252"/>
      <c r="AT185" s="226"/>
      <c r="AU185" s="218"/>
      <c r="AV185" s="218"/>
      <c r="AW185" s="218"/>
      <c r="AX185" s="218"/>
      <c r="AY185" s="220"/>
      <c r="AZ185" s="218"/>
      <c r="BA185" s="252"/>
      <c r="BB185" s="220"/>
      <c r="BC185" s="218"/>
      <c r="BD185" s="252"/>
      <c r="BE185" s="220"/>
      <c r="BF185" s="218"/>
      <c r="BG185" s="218"/>
      <c r="BH185" s="226"/>
      <c r="BI185" s="220"/>
      <c r="BJ185" s="218"/>
      <c r="BK185" s="252"/>
      <c r="BL185" s="220"/>
      <c r="BM185" s="218"/>
      <c r="BN185" s="218"/>
      <c r="BO185" s="226"/>
      <c r="BP185" s="398"/>
      <c r="BQ185" s="221"/>
      <c r="BR185" s="218"/>
      <c r="BS185" s="252"/>
      <c r="BT185" s="220"/>
      <c r="BU185" s="218"/>
      <c r="BV185" s="226"/>
      <c r="BW185" s="226"/>
      <c r="BX185" s="252"/>
      <c r="BY185" s="226"/>
      <c r="BZ185" s="252"/>
      <c r="CA185" s="220"/>
      <c r="CB185" s="218"/>
      <c r="CC185" s="218"/>
      <c r="CD185" s="218"/>
      <c r="CE185" s="218"/>
      <c r="CF185" s="218"/>
      <c r="CG185" s="398"/>
      <c r="CH185" s="218"/>
      <c r="CI185" s="221"/>
      <c r="CJ185" s="218"/>
      <c r="CK185" s="252"/>
      <c r="CL185" s="226"/>
      <c r="CM185" s="252"/>
      <c r="CN185" s="226"/>
      <c r="CO185" s="252"/>
      <c r="CP185" s="220"/>
      <c r="CQ185" s="86"/>
      <c r="CR185" s="95"/>
      <c r="CS185" s="94"/>
      <c r="CT185" s="87"/>
      <c r="CU185" s="86"/>
      <c r="CV185" s="94"/>
      <c r="CW185" s="95"/>
      <c r="CX185" s="94"/>
      <c r="CY185" s="95"/>
      <c r="CZ185" s="266"/>
      <c r="DA185" s="218"/>
      <c r="DB185" s="252"/>
      <c r="DC185" s="226"/>
      <c r="DD185" s="252"/>
      <c r="DE185" s="226"/>
      <c r="DF185" s="252"/>
      <c r="DG185" s="223"/>
      <c r="DH185" s="252"/>
      <c r="DI185" s="226"/>
      <c r="DJ185" s="221"/>
      <c r="DK185" s="218"/>
      <c r="DL185" s="226"/>
      <c r="DM185" s="252"/>
      <c r="DN185" s="220"/>
      <c r="DO185" s="218"/>
      <c r="DP185" s="252"/>
      <c r="DQ185" s="226"/>
      <c r="DR185" s="226"/>
      <c r="DS185" s="220"/>
      <c r="DT185" s="86"/>
      <c r="DU185" s="95"/>
      <c r="DV185" s="86"/>
      <c r="DW185" s="94"/>
      <c r="DX185" s="266"/>
      <c r="DY185" s="218"/>
      <c r="DZ185" s="398"/>
      <c r="EA185" s="252"/>
      <c r="EB185" s="220"/>
      <c r="EC185" s="218"/>
      <c r="ED185" s="252"/>
      <c r="EE185" s="220"/>
    </row>
    <row r="186" spans="1:135" x14ac:dyDescent="0.3">
      <c r="A186" s="10">
        <v>2612</v>
      </c>
      <c r="B186" s="11" t="s">
        <v>316</v>
      </c>
      <c r="C186" s="32">
        <v>845</v>
      </c>
      <c r="D186" s="41">
        <v>163</v>
      </c>
      <c r="E186" s="63">
        <f t="shared" si="2"/>
        <v>0.19289940828402366</v>
      </c>
      <c r="F186" s="86">
        <v>44</v>
      </c>
      <c r="G186" s="86">
        <v>71</v>
      </c>
      <c r="H186" s="86">
        <v>52</v>
      </c>
      <c r="I186" s="86">
        <v>75</v>
      </c>
      <c r="J186" s="86">
        <v>75</v>
      </c>
      <c r="K186" s="87">
        <v>95</v>
      </c>
      <c r="L186" s="218"/>
      <c r="M186" s="252"/>
      <c r="N186" s="220"/>
      <c r="O186" s="218"/>
      <c r="P186" s="218"/>
      <c r="Q186" s="218"/>
      <c r="R186" s="218"/>
      <c r="S186" s="218"/>
      <c r="T186" s="218"/>
      <c r="U186" s="218"/>
      <c r="V186" s="218"/>
      <c r="W186" s="226"/>
      <c r="X186" s="219"/>
      <c r="Y186" s="219"/>
      <c r="Z186" s="222"/>
      <c r="AA186" s="218"/>
      <c r="AB186" s="218"/>
      <c r="AC186" s="218"/>
      <c r="AD186" s="218"/>
      <c r="AE186" s="218"/>
      <c r="AF186" s="226"/>
      <c r="AG186" s="398"/>
      <c r="AH186" s="221"/>
      <c r="AI186" s="222"/>
      <c r="AJ186" s="252"/>
      <c r="AK186" s="220"/>
      <c r="AL186" s="218"/>
      <c r="AM186" s="226"/>
      <c r="AN186" s="226"/>
      <c r="AO186" s="226"/>
      <c r="AP186" s="252"/>
      <c r="AQ186" s="219"/>
      <c r="AR186" s="222"/>
      <c r="AS186" s="252"/>
      <c r="AT186" s="226"/>
      <c r="AU186" s="218"/>
      <c r="AV186" s="218"/>
      <c r="AW186" s="218"/>
      <c r="AX186" s="218"/>
      <c r="AY186" s="220"/>
      <c r="AZ186" s="218"/>
      <c r="BA186" s="252"/>
      <c r="BB186" s="220"/>
      <c r="BC186" s="218"/>
      <c r="BD186" s="252"/>
      <c r="BE186" s="220"/>
      <c r="BF186" s="218"/>
      <c r="BG186" s="218"/>
      <c r="BH186" s="226"/>
      <c r="BI186" s="220"/>
      <c r="BJ186" s="218"/>
      <c r="BK186" s="252"/>
      <c r="BL186" s="220"/>
      <c r="BM186" s="218"/>
      <c r="BN186" s="218"/>
      <c r="BO186" s="226"/>
      <c r="BP186" s="398"/>
      <c r="BQ186" s="221"/>
      <c r="BR186" s="218"/>
      <c r="BS186" s="252"/>
      <c r="BT186" s="220"/>
      <c r="BU186" s="218"/>
      <c r="BV186" s="226"/>
      <c r="BW186" s="226"/>
      <c r="BX186" s="252"/>
      <c r="BY186" s="226"/>
      <c r="BZ186" s="252"/>
      <c r="CA186" s="220"/>
      <c r="CB186" s="218"/>
      <c r="CC186" s="218"/>
      <c r="CD186" s="218"/>
      <c r="CE186" s="218"/>
      <c r="CF186" s="218"/>
      <c r="CG186" s="398"/>
      <c r="CH186" s="218"/>
      <c r="CI186" s="221"/>
      <c r="CJ186" s="218"/>
      <c r="CK186" s="252"/>
      <c r="CL186" s="226"/>
      <c r="CM186" s="252"/>
      <c r="CN186" s="226"/>
      <c r="CO186" s="252"/>
      <c r="CP186" s="220"/>
      <c r="CQ186" s="86"/>
      <c r="CR186" s="95"/>
      <c r="CS186" s="94"/>
      <c r="CT186" s="87"/>
      <c r="CU186" s="86"/>
      <c r="CV186" s="94"/>
      <c r="CW186" s="95"/>
      <c r="CX186" s="94"/>
      <c r="CY186" s="95"/>
      <c r="CZ186" s="266"/>
      <c r="DA186" s="218"/>
      <c r="DB186" s="252"/>
      <c r="DC186" s="226"/>
      <c r="DD186" s="252"/>
      <c r="DE186" s="226"/>
      <c r="DF186" s="252"/>
      <c r="DG186" s="223"/>
      <c r="DH186" s="252"/>
      <c r="DI186" s="226"/>
      <c r="DJ186" s="221"/>
      <c r="DK186" s="218"/>
      <c r="DL186" s="226"/>
      <c r="DM186" s="252"/>
      <c r="DN186" s="220"/>
      <c r="DO186" s="218"/>
      <c r="DP186" s="252"/>
      <c r="DQ186" s="226"/>
      <c r="DR186" s="226"/>
      <c r="DS186" s="220"/>
      <c r="DT186" s="86"/>
      <c r="DU186" s="95"/>
      <c r="DV186" s="86"/>
      <c r="DW186" s="94"/>
      <c r="DX186" s="266"/>
      <c r="DY186" s="218"/>
      <c r="DZ186" s="398"/>
      <c r="EA186" s="252"/>
      <c r="EB186" s="220"/>
      <c r="EC186" s="218"/>
      <c r="ED186" s="252"/>
      <c r="EE186" s="220"/>
    </row>
    <row r="187" spans="1:135" x14ac:dyDescent="0.3">
      <c r="A187" s="10">
        <v>2613</v>
      </c>
      <c r="B187" s="11" t="s">
        <v>317</v>
      </c>
      <c r="C187" s="32">
        <v>679</v>
      </c>
      <c r="D187" s="41">
        <v>104</v>
      </c>
      <c r="E187" s="63">
        <f t="shared" si="2"/>
        <v>0.15316642120765833</v>
      </c>
      <c r="F187" s="86">
        <v>37</v>
      </c>
      <c r="G187" s="86">
        <v>50</v>
      </c>
      <c r="H187" s="86">
        <v>34</v>
      </c>
      <c r="I187" s="86">
        <v>39</v>
      </c>
      <c r="J187" s="86">
        <v>49</v>
      </c>
      <c r="K187" s="87">
        <v>65</v>
      </c>
      <c r="L187" s="218"/>
      <c r="M187" s="252"/>
      <c r="N187" s="220"/>
      <c r="O187" s="218"/>
      <c r="P187" s="218"/>
      <c r="Q187" s="218"/>
      <c r="R187" s="218"/>
      <c r="S187" s="218"/>
      <c r="T187" s="218"/>
      <c r="U187" s="218"/>
      <c r="V187" s="218"/>
      <c r="W187" s="226"/>
      <c r="X187" s="219"/>
      <c r="Y187" s="219"/>
      <c r="Z187" s="222"/>
      <c r="AA187" s="218"/>
      <c r="AB187" s="218"/>
      <c r="AC187" s="218"/>
      <c r="AD187" s="218"/>
      <c r="AE187" s="218"/>
      <c r="AF187" s="226"/>
      <c r="AG187" s="398"/>
      <c r="AH187" s="221"/>
      <c r="AI187" s="222"/>
      <c r="AJ187" s="252"/>
      <c r="AK187" s="220"/>
      <c r="AL187" s="218"/>
      <c r="AM187" s="226"/>
      <c r="AN187" s="226"/>
      <c r="AO187" s="226"/>
      <c r="AP187" s="252"/>
      <c r="AQ187" s="219"/>
      <c r="AR187" s="222"/>
      <c r="AS187" s="252"/>
      <c r="AT187" s="226"/>
      <c r="AU187" s="218"/>
      <c r="AV187" s="218"/>
      <c r="AW187" s="218"/>
      <c r="AX187" s="218"/>
      <c r="AY187" s="220"/>
      <c r="AZ187" s="218"/>
      <c r="BA187" s="252"/>
      <c r="BB187" s="220"/>
      <c r="BC187" s="218"/>
      <c r="BD187" s="252"/>
      <c r="BE187" s="220"/>
      <c r="BF187" s="218"/>
      <c r="BG187" s="218"/>
      <c r="BH187" s="226"/>
      <c r="BI187" s="220"/>
      <c r="BJ187" s="218"/>
      <c r="BK187" s="252"/>
      <c r="BL187" s="220"/>
      <c r="BM187" s="218"/>
      <c r="BN187" s="218"/>
      <c r="BO187" s="226"/>
      <c r="BP187" s="398"/>
      <c r="BQ187" s="221"/>
      <c r="BR187" s="218"/>
      <c r="BS187" s="252"/>
      <c r="BT187" s="220"/>
      <c r="BU187" s="218"/>
      <c r="BV187" s="226"/>
      <c r="BW187" s="226"/>
      <c r="BX187" s="252"/>
      <c r="BY187" s="226"/>
      <c r="BZ187" s="252"/>
      <c r="CA187" s="220"/>
      <c r="CB187" s="218"/>
      <c r="CC187" s="218"/>
      <c r="CD187" s="218"/>
      <c r="CE187" s="218"/>
      <c r="CF187" s="218"/>
      <c r="CG187" s="398"/>
      <c r="CH187" s="218"/>
      <c r="CI187" s="221"/>
      <c r="CJ187" s="218"/>
      <c r="CK187" s="252"/>
      <c r="CL187" s="226"/>
      <c r="CM187" s="252"/>
      <c r="CN187" s="226"/>
      <c r="CO187" s="252"/>
      <c r="CP187" s="220"/>
      <c r="CQ187" s="86"/>
      <c r="CR187" s="95"/>
      <c r="CS187" s="94"/>
      <c r="CT187" s="87"/>
      <c r="CU187" s="86"/>
      <c r="CV187" s="94"/>
      <c r="CW187" s="95"/>
      <c r="CX187" s="94"/>
      <c r="CY187" s="95"/>
      <c r="CZ187" s="266"/>
      <c r="DA187" s="218"/>
      <c r="DB187" s="252"/>
      <c r="DC187" s="226"/>
      <c r="DD187" s="252"/>
      <c r="DE187" s="226"/>
      <c r="DF187" s="252"/>
      <c r="DG187" s="223"/>
      <c r="DH187" s="252"/>
      <c r="DI187" s="226"/>
      <c r="DJ187" s="221"/>
      <c r="DK187" s="218"/>
      <c r="DL187" s="226"/>
      <c r="DM187" s="252"/>
      <c r="DN187" s="220"/>
      <c r="DO187" s="218"/>
      <c r="DP187" s="252"/>
      <c r="DQ187" s="226"/>
      <c r="DR187" s="226"/>
      <c r="DS187" s="220"/>
      <c r="DT187" s="86"/>
      <c r="DU187" s="95"/>
      <c r="DV187" s="86"/>
      <c r="DW187" s="94"/>
      <c r="DX187" s="266"/>
      <c r="DY187" s="218"/>
      <c r="DZ187" s="398"/>
      <c r="EA187" s="252"/>
      <c r="EB187" s="220"/>
      <c r="EC187" s="218"/>
      <c r="ED187" s="252"/>
      <c r="EE187" s="220"/>
    </row>
    <row r="188" spans="1:135" x14ac:dyDescent="0.3">
      <c r="A188" s="10">
        <v>2614</v>
      </c>
      <c r="B188" s="11" t="s">
        <v>318</v>
      </c>
      <c r="C188" s="32">
        <v>1242</v>
      </c>
      <c r="D188" s="41">
        <v>206</v>
      </c>
      <c r="E188" s="63">
        <f t="shared" si="2"/>
        <v>0.16586151368760063</v>
      </c>
      <c r="F188" s="86">
        <v>78</v>
      </c>
      <c r="G188" s="86">
        <v>88</v>
      </c>
      <c r="H188" s="86">
        <v>61</v>
      </c>
      <c r="I188" s="86">
        <v>79</v>
      </c>
      <c r="J188" s="86">
        <v>101</v>
      </c>
      <c r="K188" s="87">
        <v>116</v>
      </c>
      <c r="L188" s="218"/>
      <c r="M188" s="252"/>
      <c r="N188" s="220"/>
      <c r="O188" s="218"/>
      <c r="P188" s="218"/>
      <c r="Q188" s="218"/>
      <c r="R188" s="218"/>
      <c r="S188" s="218"/>
      <c r="T188" s="218"/>
      <c r="U188" s="218"/>
      <c r="V188" s="218"/>
      <c r="W188" s="226"/>
      <c r="X188" s="219"/>
      <c r="Y188" s="219"/>
      <c r="Z188" s="222"/>
      <c r="AA188" s="218"/>
      <c r="AB188" s="218"/>
      <c r="AC188" s="218"/>
      <c r="AD188" s="218"/>
      <c r="AE188" s="218"/>
      <c r="AF188" s="226"/>
      <c r="AG188" s="398"/>
      <c r="AH188" s="221"/>
      <c r="AI188" s="222"/>
      <c r="AJ188" s="252"/>
      <c r="AK188" s="220"/>
      <c r="AL188" s="218"/>
      <c r="AM188" s="226"/>
      <c r="AN188" s="226"/>
      <c r="AO188" s="226"/>
      <c r="AP188" s="252"/>
      <c r="AQ188" s="219"/>
      <c r="AR188" s="222"/>
      <c r="AS188" s="252"/>
      <c r="AT188" s="226"/>
      <c r="AU188" s="218"/>
      <c r="AV188" s="218"/>
      <c r="AW188" s="218"/>
      <c r="AX188" s="218"/>
      <c r="AY188" s="220"/>
      <c r="AZ188" s="218"/>
      <c r="BA188" s="252"/>
      <c r="BB188" s="220"/>
      <c r="BC188" s="218"/>
      <c r="BD188" s="252"/>
      <c r="BE188" s="220"/>
      <c r="BF188" s="218"/>
      <c r="BG188" s="218"/>
      <c r="BH188" s="226"/>
      <c r="BI188" s="220"/>
      <c r="BJ188" s="218"/>
      <c r="BK188" s="252"/>
      <c r="BL188" s="220"/>
      <c r="BM188" s="218"/>
      <c r="BN188" s="218"/>
      <c r="BO188" s="226"/>
      <c r="BP188" s="398"/>
      <c r="BQ188" s="221"/>
      <c r="BR188" s="218"/>
      <c r="BS188" s="252"/>
      <c r="BT188" s="220"/>
      <c r="BU188" s="218"/>
      <c r="BV188" s="226"/>
      <c r="BW188" s="226"/>
      <c r="BX188" s="252"/>
      <c r="BY188" s="226"/>
      <c r="BZ188" s="252"/>
      <c r="CA188" s="220"/>
      <c r="CB188" s="218"/>
      <c r="CC188" s="218"/>
      <c r="CD188" s="218"/>
      <c r="CE188" s="218"/>
      <c r="CF188" s="218"/>
      <c r="CG188" s="398"/>
      <c r="CH188" s="218"/>
      <c r="CI188" s="221"/>
      <c r="CJ188" s="218"/>
      <c r="CK188" s="252"/>
      <c r="CL188" s="226"/>
      <c r="CM188" s="252"/>
      <c r="CN188" s="226"/>
      <c r="CO188" s="252"/>
      <c r="CP188" s="220"/>
      <c r="CQ188" s="86"/>
      <c r="CR188" s="95"/>
      <c r="CS188" s="94"/>
      <c r="CT188" s="87"/>
      <c r="CU188" s="86"/>
      <c r="CV188" s="94"/>
      <c r="CW188" s="95"/>
      <c r="CX188" s="94"/>
      <c r="CY188" s="95"/>
      <c r="CZ188" s="266"/>
      <c r="DA188" s="218"/>
      <c r="DB188" s="252"/>
      <c r="DC188" s="226"/>
      <c r="DD188" s="252"/>
      <c r="DE188" s="226"/>
      <c r="DF188" s="252"/>
      <c r="DG188" s="223"/>
      <c r="DH188" s="252"/>
      <c r="DI188" s="226"/>
      <c r="DJ188" s="221"/>
      <c r="DK188" s="218"/>
      <c r="DL188" s="226"/>
      <c r="DM188" s="252"/>
      <c r="DN188" s="220"/>
      <c r="DO188" s="218"/>
      <c r="DP188" s="252"/>
      <c r="DQ188" s="226"/>
      <c r="DR188" s="226"/>
      <c r="DS188" s="220"/>
      <c r="DT188" s="86"/>
      <c r="DU188" s="95"/>
      <c r="DV188" s="86"/>
      <c r="DW188" s="94"/>
      <c r="DX188" s="266"/>
      <c r="DY188" s="218"/>
      <c r="DZ188" s="398"/>
      <c r="EA188" s="252"/>
      <c r="EB188" s="220"/>
      <c r="EC188" s="218"/>
      <c r="ED188" s="252"/>
      <c r="EE188" s="220"/>
    </row>
    <row r="189" spans="1:135" x14ac:dyDescent="0.3">
      <c r="A189" s="10">
        <v>2615</v>
      </c>
      <c r="B189" s="11" t="s">
        <v>319</v>
      </c>
      <c r="C189" s="32">
        <v>1156</v>
      </c>
      <c r="D189" s="41">
        <v>412</v>
      </c>
      <c r="E189" s="63">
        <f t="shared" si="2"/>
        <v>0.356401384083045</v>
      </c>
      <c r="F189" s="86">
        <v>120</v>
      </c>
      <c r="G189" s="86">
        <v>178</v>
      </c>
      <c r="H189" s="86">
        <v>87</v>
      </c>
      <c r="I189" s="86">
        <v>196</v>
      </c>
      <c r="J189" s="86">
        <v>220</v>
      </c>
      <c r="K189" s="87">
        <v>232</v>
      </c>
      <c r="L189" s="218"/>
      <c r="M189" s="252"/>
      <c r="N189" s="220"/>
      <c r="O189" s="218"/>
      <c r="P189" s="218"/>
      <c r="Q189" s="218"/>
      <c r="R189" s="218"/>
      <c r="S189" s="218"/>
      <c r="T189" s="218"/>
      <c r="U189" s="218"/>
      <c r="V189" s="218"/>
      <c r="W189" s="226"/>
      <c r="X189" s="219"/>
      <c r="Y189" s="219"/>
      <c r="Z189" s="222"/>
      <c r="AA189" s="218"/>
      <c r="AB189" s="218"/>
      <c r="AC189" s="218"/>
      <c r="AD189" s="218"/>
      <c r="AE189" s="218"/>
      <c r="AF189" s="226"/>
      <c r="AG189" s="398"/>
      <c r="AH189" s="221"/>
      <c r="AI189" s="222"/>
      <c r="AJ189" s="252"/>
      <c r="AK189" s="220"/>
      <c r="AL189" s="218"/>
      <c r="AM189" s="226"/>
      <c r="AN189" s="226"/>
      <c r="AO189" s="226"/>
      <c r="AP189" s="252"/>
      <c r="AQ189" s="219"/>
      <c r="AR189" s="222"/>
      <c r="AS189" s="252"/>
      <c r="AT189" s="226"/>
      <c r="AU189" s="218"/>
      <c r="AV189" s="218"/>
      <c r="AW189" s="218"/>
      <c r="AX189" s="218"/>
      <c r="AY189" s="220"/>
      <c r="AZ189" s="218"/>
      <c r="BA189" s="252"/>
      <c r="BB189" s="220"/>
      <c r="BC189" s="218"/>
      <c r="BD189" s="252"/>
      <c r="BE189" s="220"/>
      <c r="BF189" s="218"/>
      <c r="BG189" s="218"/>
      <c r="BH189" s="226"/>
      <c r="BI189" s="220"/>
      <c r="BJ189" s="218"/>
      <c r="BK189" s="252"/>
      <c r="BL189" s="220"/>
      <c r="BM189" s="218"/>
      <c r="BN189" s="218"/>
      <c r="BO189" s="226"/>
      <c r="BP189" s="398"/>
      <c r="BQ189" s="221"/>
      <c r="BR189" s="218"/>
      <c r="BS189" s="252"/>
      <c r="BT189" s="220"/>
      <c r="BU189" s="218"/>
      <c r="BV189" s="226"/>
      <c r="BW189" s="226"/>
      <c r="BX189" s="252"/>
      <c r="BY189" s="226"/>
      <c r="BZ189" s="252"/>
      <c r="CA189" s="220"/>
      <c r="CB189" s="218"/>
      <c r="CC189" s="218"/>
      <c r="CD189" s="218"/>
      <c r="CE189" s="218"/>
      <c r="CF189" s="218"/>
      <c r="CG189" s="398"/>
      <c r="CH189" s="218"/>
      <c r="CI189" s="221"/>
      <c r="CJ189" s="218"/>
      <c r="CK189" s="252"/>
      <c r="CL189" s="226"/>
      <c r="CM189" s="252"/>
      <c r="CN189" s="226"/>
      <c r="CO189" s="252"/>
      <c r="CP189" s="220"/>
      <c r="CQ189" s="86"/>
      <c r="CR189" s="95"/>
      <c r="CS189" s="94"/>
      <c r="CT189" s="87"/>
      <c r="CU189" s="86"/>
      <c r="CV189" s="94"/>
      <c r="CW189" s="95"/>
      <c r="CX189" s="94"/>
      <c r="CY189" s="95"/>
      <c r="CZ189" s="266"/>
      <c r="DA189" s="218"/>
      <c r="DB189" s="252"/>
      <c r="DC189" s="226"/>
      <c r="DD189" s="252"/>
      <c r="DE189" s="226"/>
      <c r="DF189" s="252"/>
      <c r="DG189" s="223"/>
      <c r="DH189" s="252"/>
      <c r="DI189" s="226"/>
      <c r="DJ189" s="221"/>
      <c r="DK189" s="218"/>
      <c r="DL189" s="226"/>
      <c r="DM189" s="252"/>
      <c r="DN189" s="220"/>
      <c r="DO189" s="218"/>
      <c r="DP189" s="252"/>
      <c r="DQ189" s="226"/>
      <c r="DR189" s="226"/>
      <c r="DS189" s="220"/>
      <c r="DT189" s="86"/>
      <c r="DU189" s="95"/>
      <c r="DV189" s="86"/>
      <c r="DW189" s="94"/>
      <c r="DX189" s="266"/>
      <c r="DY189" s="218"/>
      <c r="DZ189" s="398"/>
      <c r="EA189" s="252"/>
      <c r="EB189" s="220"/>
      <c r="EC189" s="218"/>
      <c r="ED189" s="252"/>
      <c r="EE189" s="220"/>
    </row>
    <row r="190" spans="1:135" x14ac:dyDescent="0.3">
      <c r="A190" s="10">
        <v>2616</v>
      </c>
      <c r="B190" s="11" t="s">
        <v>320</v>
      </c>
      <c r="C190" s="32">
        <v>1282</v>
      </c>
      <c r="D190" s="41">
        <v>240</v>
      </c>
      <c r="E190" s="63">
        <f t="shared" si="2"/>
        <v>0.18720748829953199</v>
      </c>
      <c r="F190" s="86">
        <v>78</v>
      </c>
      <c r="G190" s="86">
        <v>123</v>
      </c>
      <c r="H190" s="86">
        <v>51</v>
      </c>
      <c r="I190" s="86">
        <v>148</v>
      </c>
      <c r="J190" s="86">
        <v>133</v>
      </c>
      <c r="K190" s="87">
        <v>157</v>
      </c>
      <c r="L190" s="218"/>
      <c r="M190" s="252"/>
      <c r="N190" s="220"/>
      <c r="O190" s="218"/>
      <c r="P190" s="218"/>
      <c r="Q190" s="218"/>
      <c r="R190" s="218"/>
      <c r="S190" s="218"/>
      <c r="T190" s="218"/>
      <c r="U190" s="218"/>
      <c r="V190" s="218"/>
      <c r="W190" s="226"/>
      <c r="X190" s="219"/>
      <c r="Y190" s="219"/>
      <c r="Z190" s="222"/>
      <c r="AA190" s="218"/>
      <c r="AB190" s="218"/>
      <c r="AC190" s="218"/>
      <c r="AD190" s="218"/>
      <c r="AE190" s="218"/>
      <c r="AF190" s="226"/>
      <c r="AG190" s="398"/>
      <c r="AH190" s="221"/>
      <c r="AI190" s="222"/>
      <c r="AJ190" s="252"/>
      <c r="AK190" s="220"/>
      <c r="AL190" s="218"/>
      <c r="AM190" s="226"/>
      <c r="AN190" s="226"/>
      <c r="AO190" s="226"/>
      <c r="AP190" s="252"/>
      <c r="AQ190" s="219"/>
      <c r="AR190" s="222"/>
      <c r="AS190" s="252"/>
      <c r="AT190" s="226"/>
      <c r="AU190" s="218"/>
      <c r="AV190" s="218"/>
      <c r="AW190" s="218"/>
      <c r="AX190" s="218"/>
      <c r="AY190" s="220"/>
      <c r="AZ190" s="218"/>
      <c r="BA190" s="252"/>
      <c r="BB190" s="220"/>
      <c r="BC190" s="218"/>
      <c r="BD190" s="252"/>
      <c r="BE190" s="220"/>
      <c r="BF190" s="218"/>
      <c r="BG190" s="218"/>
      <c r="BH190" s="226"/>
      <c r="BI190" s="220"/>
      <c r="BJ190" s="218"/>
      <c r="BK190" s="252"/>
      <c r="BL190" s="220"/>
      <c r="BM190" s="218"/>
      <c r="BN190" s="218"/>
      <c r="BO190" s="226"/>
      <c r="BP190" s="398"/>
      <c r="BQ190" s="221"/>
      <c r="BR190" s="218"/>
      <c r="BS190" s="252"/>
      <c r="BT190" s="220"/>
      <c r="BU190" s="218"/>
      <c r="BV190" s="226"/>
      <c r="BW190" s="226"/>
      <c r="BX190" s="252"/>
      <c r="BY190" s="226"/>
      <c r="BZ190" s="252"/>
      <c r="CA190" s="220"/>
      <c r="CB190" s="218"/>
      <c r="CC190" s="218"/>
      <c r="CD190" s="218"/>
      <c r="CE190" s="218"/>
      <c r="CF190" s="218"/>
      <c r="CG190" s="398"/>
      <c r="CH190" s="218"/>
      <c r="CI190" s="221"/>
      <c r="CJ190" s="218"/>
      <c r="CK190" s="252"/>
      <c r="CL190" s="226"/>
      <c r="CM190" s="252"/>
      <c r="CN190" s="226"/>
      <c r="CO190" s="252"/>
      <c r="CP190" s="220"/>
      <c r="CQ190" s="86"/>
      <c r="CR190" s="95"/>
      <c r="CS190" s="94"/>
      <c r="CT190" s="87"/>
      <c r="CU190" s="86"/>
      <c r="CV190" s="94"/>
      <c r="CW190" s="95"/>
      <c r="CX190" s="94"/>
      <c r="CY190" s="95"/>
      <c r="CZ190" s="266"/>
      <c r="DA190" s="218"/>
      <c r="DB190" s="252"/>
      <c r="DC190" s="226"/>
      <c r="DD190" s="252"/>
      <c r="DE190" s="226"/>
      <c r="DF190" s="252"/>
      <c r="DG190" s="223"/>
      <c r="DH190" s="252"/>
      <c r="DI190" s="226"/>
      <c r="DJ190" s="221"/>
      <c r="DK190" s="218"/>
      <c r="DL190" s="226"/>
      <c r="DM190" s="252"/>
      <c r="DN190" s="220"/>
      <c r="DO190" s="218"/>
      <c r="DP190" s="252"/>
      <c r="DQ190" s="226"/>
      <c r="DR190" s="226"/>
      <c r="DS190" s="220"/>
      <c r="DT190" s="86"/>
      <c r="DU190" s="95"/>
      <c r="DV190" s="86"/>
      <c r="DW190" s="94"/>
      <c r="DX190" s="266"/>
      <c r="DY190" s="218"/>
      <c r="DZ190" s="398"/>
      <c r="EA190" s="252"/>
      <c r="EB190" s="220"/>
      <c r="EC190" s="218"/>
      <c r="ED190" s="252"/>
      <c r="EE190" s="220"/>
    </row>
    <row r="191" spans="1:135" x14ac:dyDescent="0.3">
      <c r="A191" s="10">
        <v>2617</v>
      </c>
      <c r="B191" s="11" t="s">
        <v>756</v>
      </c>
      <c r="C191" s="32">
        <v>1273</v>
      </c>
      <c r="D191" s="41">
        <v>105</v>
      </c>
      <c r="E191" s="63">
        <f t="shared" si="2"/>
        <v>8.2482325216025137E-2</v>
      </c>
      <c r="F191" s="86">
        <v>49</v>
      </c>
      <c r="G191" s="86">
        <v>53</v>
      </c>
      <c r="H191" s="86">
        <v>25</v>
      </c>
      <c r="I191" s="86">
        <v>48</v>
      </c>
      <c r="J191" s="86">
        <v>43</v>
      </c>
      <c r="K191" s="87">
        <v>61</v>
      </c>
      <c r="L191" s="218"/>
      <c r="M191" s="252"/>
      <c r="N191" s="220"/>
      <c r="O191" s="218"/>
      <c r="P191" s="218"/>
      <c r="Q191" s="218"/>
      <c r="R191" s="218"/>
      <c r="S191" s="218"/>
      <c r="T191" s="218"/>
      <c r="U191" s="218"/>
      <c r="V191" s="218"/>
      <c r="W191" s="226"/>
      <c r="X191" s="219"/>
      <c r="Y191" s="219"/>
      <c r="Z191" s="222"/>
      <c r="AA191" s="218"/>
      <c r="AB191" s="218"/>
      <c r="AC191" s="218"/>
      <c r="AD191" s="218"/>
      <c r="AE191" s="218"/>
      <c r="AF191" s="226"/>
      <c r="AG191" s="398"/>
      <c r="AH191" s="221"/>
      <c r="AI191" s="222"/>
      <c r="AJ191" s="252"/>
      <c r="AK191" s="220"/>
      <c r="AL191" s="218"/>
      <c r="AM191" s="226"/>
      <c r="AN191" s="226"/>
      <c r="AO191" s="226"/>
      <c r="AP191" s="252"/>
      <c r="AQ191" s="219"/>
      <c r="AR191" s="222"/>
      <c r="AS191" s="252"/>
      <c r="AT191" s="226"/>
      <c r="AU191" s="218"/>
      <c r="AV191" s="218"/>
      <c r="AW191" s="218"/>
      <c r="AX191" s="218"/>
      <c r="AY191" s="220"/>
      <c r="AZ191" s="218"/>
      <c r="BA191" s="252"/>
      <c r="BB191" s="220"/>
      <c r="BC191" s="218"/>
      <c r="BD191" s="252"/>
      <c r="BE191" s="220"/>
      <c r="BF191" s="218"/>
      <c r="BG191" s="218"/>
      <c r="BH191" s="226"/>
      <c r="BI191" s="220"/>
      <c r="BJ191" s="218"/>
      <c r="BK191" s="252"/>
      <c r="BL191" s="220"/>
      <c r="BM191" s="218"/>
      <c r="BN191" s="218"/>
      <c r="BO191" s="226"/>
      <c r="BP191" s="398"/>
      <c r="BQ191" s="221"/>
      <c r="BR191" s="218"/>
      <c r="BS191" s="252"/>
      <c r="BT191" s="220"/>
      <c r="BU191" s="218"/>
      <c r="BV191" s="226"/>
      <c r="BW191" s="226"/>
      <c r="BX191" s="252"/>
      <c r="BY191" s="226"/>
      <c r="BZ191" s="252"/>
      <c r="CA191" s="220"/>
      <c r="CB191" s="218"/>
      <c r="CC191" s="218"/>
      <c r="CD191" s="218"/>
      <c r="CE191" s="218"/>
      <c r="CF191" s="218"/>
      <c r="CG191" s="398"/>
      <c r="CH191" s="218"/>
      <c r="CI191" s="221"/>
      <c r="CJ191" s="218"/>
      <c r="CK191" s="252"/>
      <c r="CL191" s="226"/>
      <c r="CM191" s="252"/>
      <c r="CN191" s="226"/>
      <c r="CO191" s="252"/>
      <c r="CP191" s="220"/>
      <c r="CQ191" s="86"/>
      <c r="CR191" s="95"/>
      <c r="CS191" s="94"/>
      <c r="CT191" s="87"/>
      <c r="CU191" s="86"/>
      <c r="CV191" s="94"/>
      <c r="CW191" s="95"/>
      <c r="CX191" s="94"/>
      <c r="CY191" s="95"/>
      <c r="CZ191" s="266"/>
      <c r="DA191" s="218"/>
      <c r="DB191" s="252"/>
      <c r="DC191" s="226"/>
      <c r="DD191" s="252"/>
      <c r="DE191" s="226"/>
      <c r="DF191" s="252"/>
      <c r="DG191" s="223"/>
      <c r="DH191" s="252"/>
      <c r="DI191" s="226"/>
      <c r="DJ191" s="221"/>
      <c r="DK191" s="218"/>
      <c r="DL191" s="226"/>
      <c r="DM191" s="252"/>
      <c r="DN191" s="220"/>
      <c r="DO191" s="218"/>
      <c r="DP191" s="252"/>
      <c r="DQ191" s="226"/>
      <c r="DR191" s="226"/>
      <c r="DS191" s="220"/>
      <c r="DT191" s="86"/>
      <c r="DU191" s="95"/>
      <c r="DV191" s="86"/>
      <c r="DW191" s="94"/>
      <c r="DX191" s="266"/>
      <c r="DY191" s="218"/>
      <c r="DZ191" s="398"/>
      <c r="EA191" s="252"/>
      <c r="EB191" s="220"/>
      <c r="EC191" s="218"/>
      <c r="ED191" s="252"/>
      <c r="EE191" s="220"/>
    </row>
    <row r="192" spans="1:135" x14ac:dyDescent="0.3">
      <c r="A192" s="10">
        <v>2618</v>
      </c>
      <c r="B192" s="11" t="s">
        <v>757</v>
      </c>
      <c r="C192" s="32">
        <v>770</v>
      </c>
      <c r="D192" s="41">
        <v>92</v>
      </c>
      <c r="E192" s="63">
        <f t="shared" si="2"/>
        <v>0.11948051948051948</v>
      </c>
      <c r="F192" s="86">
        <v>30</v>
      </c>
      <c r="G192" s="86">
        <v>54</v>
      </c>
      <c r="H192" s="86">
        <v>30</v>
      </c>
      <c r="I192" s="86">
        <v>54</v>
      </c>
      <c r="J192" s="86">
        <v>44</v>
      </c>
      <c r="K192" s="87">
        <v>59</v>
      </c>
      <c r="L192" s="218"/>
      <c r="M192" s="252"/>
      <c r="N192" s="220"/>
      <c r="O192" s="218"/>
      <c r="P192" s="218"/>
      <c r="Q192" s="218"/>
      <c r="R192" s="218"/>
      <c r="S192" s="218"/>
      <c r="T192" s="218"/>
      <c r="U192" s="218"/>
      <c r="V192" s="218"/>
      <c r="W192" s="226"/>
      <c r="X192" s="219"/>
      <c r="Y192" s="219"/>
      <c r="Z192" s="222"/>
      <c r="AA192" s="218"/>
      <c r="AB192" s="218"/>
      <c r="AC192" s="218"/>
      <c r="AD192" s="218"/>
      <c r="AE192" s="218"/>
      <c r="AF192" s="226"/>
      <c r="AG192" s="398"/>
      <c r="AH192" s="221"/>
      <c r="AI192" s="222"/>
      <c r="AJ192" s="252"/>
      <c r="AK192" s="220"/>
      <c r="AL192" s="218"/>
      <c r="AM192" s="226"/>
      <c r="AN192" s="226"/>
      <c r="AO192" s="226"/>
      <c r="AP192" s="252"/>
      <c r="AQ192" s="219"/>
      <c r="AR192" s="222"/>
      <c r="AS192" s="252"/>
      <c r="AT192" s="226"/>
      <c r="AU192" s="218"/>
      <c r="AV192" s="218"/>
      <c r="AW192" s="218"/>
      <c r="AX192" s="218"/>
      <c r="AY192" s="220"/>
      <c r="AZ192" s="218"/>
      <c r="BA192" s="252"/>
      <c r="BB192" s="220"/>
      <c r="BC192" s="218"/>
      <c r="BD192" s="252"/>
      <c r="BE192" s="220"/>
      <c r="BF192" s="218"/>
      <c r="BG192" s="218"/>
      <c r="BH192" s="226"/>
      <c r="BI192" s="220"/>
      <c r="BJ192" s="218"/>
      <c r="BK192" s="252"/>
      <c r="BL192" s="220"/>
      <c r="BM192" s="218"/>
      <c r="BN192" s="218"/>
      <c r="BO192" s="226"/>
      <c r="BP192" s="398"/>
      <c r="BQ192" s="221"/>
      <c r="BR192" s="218"/>
      <c r="BS192" s="252"/>
      <c r="BT192" s="220"/>
      <c r="BU192" s="218"/>
      <c r="BV192" s="226"/>
      <c r="BW192" s="226"/>
      <c r="BX192" s="252"/>
      <c r="BY192" s="226"/>
      <c r="BZ192" s="252"/>
      <c r="CA192" s="220"/>
      <c r="CB192" s="218"/>
      <c r="CC192" s="218"/>
      <c r="CD192" s="218"/>
      <c r="CE192" s="218"/>
      <c r="CF192" s="218"/>
      <c r="CG192" s="398"/>
      <c r="CH192" s="218"/>
      <c r="CI192" s="221"/>
      <c r="CJ192" s="218"/>
      <c r="CK192" s="252"/>
      <c r="CL192" s="226"/>
      <c r="CM192" s="252"/>
      <c r="CN192" s="226"/>
      <c r="CO192" s="252"/>
      <c r="CP192" s="220"/>
      <c r="CQ192" s="86"/>
      <c r="CR192" s="95"/>
      <c r="CS192" s="94"/>
      <c r="CT192" s="87"/>
      <c r="CU192" s="86"/>
      <c r="CV192" s="94"/>
      <c r="CW192" s="95"/>
      <c r="CX192" s="94"/>
      <c r="CY192" s="95"/>
      <c r="CZ192" s="266"/>
      <c r="DA192" s="218"/>
      <c r="DB192" s="252"/>
      <c r="DC192" s="226"/>
      <c r="DD192" s="252"/>
      <c r="DE192" s="226"/>
      <c r="DF192" s="252"/>
      <c r="DG192" s="223"/>
      <c r="DH192" s="252"/>
      <c r="DI192" s="226"/>
      <c r="DJ192" s="221"/>
      <c r="DK192" s="218"/>
      <c r="DL192" s="226"/>
      <c r="DM192" s="252"/>
      <c r="DN192" s="220"/>
      <c r="DO192" s="218"/>
      <c r="DP192" s="252"/>
      <c r="DQ192" s="226"/>
      <c r="DR192" s="226"/>
      <c r="DS192" s="220"/>
      <c r="DT192" s="86"/>
      <c r="DU192" s="95"/>
      <c r="DV192" s="86"/>
      <c r="DW192" s="94"/>
      <c r="DX192" s="266"/>
      <c r="DY192" s="218"/>
      <c r="DZ192" s="398"/>
      <c r="EA192" s="252"/>
      <c r="EB192" s="220"/>
      <c r="EC192" s="218"/>
      <c r="ED192" s="252"/>
      <c r="EE192" s="220"/>
    </row>
    <row r="193" spans="1:135" x14ac:dyDescent="0.3">
      <c r="A193" s="10">
        <v>2619</v>
      </c>
      <c r="B193" s="11" t="s">
        <v>758</v>
      </c>
      <c r="C193" s="32">
        <v>1002</v>
      </c>
      <c r="D193" s="41">
        <v>188</v>
      </c>
      <c r="E193" s="63">
        <f t="shared" si="2"/>
        <v>0.18762475049900199</v>
      </c>
      <c r="F193" s="86">
        <v>66</v>
      </c>
      <c r="G193" s="86">
        <v>74</v>
      </c>
      <c r="H193" s="86">
        <v>56</v>
      </c>
      <c r="I193" s="86">
        <v>63</v>
      </c>
      <c r="J193" s="86">
        <v>78</v>
      </c>
      <c r="K193" s="87">
        <v>104</v>
      </c>
      <c r="L193" s="218"/>
      <c r="M193" s="252"/>
      <c r="N193" s="220"/>
      <c r="O193" s="218"/>
      <c r="P193" s="218"/>
      <c r="Q193" s="218"/>
      <c r="R193" s="218"/>
      <c r="S193" s="218"/>
      <c r="T193" s="218"/>
      <c r="U193" s="218"/>
      <c r="V193" s="218"/>
      <c r="W193" s="226"/>
      <c r="X193" s="219"/>
      <c r="Y193" s="219"/>
      <c r="Z193" s="222"/>
      <c r="AA193" s="218"/>
      <c r="AB193" s="218"/>
      <c r="AC193" s="218"/>
      <c r="AD193" s="218"/>
      <c r="AE193" s="218"/>
      <c r="AF193" s="226"/>
      <c r="AG193" s="398"/>
      <c r="AH193" s="221"/>
      <c r="AI193" s="222"/>
      <c r="AJ193" s="252"/>
      <c r="AK193" s="220"/>
      <c r="AL193" s="218"/>
      <c r="AM193" s="226"/>
      <c r="AN193" s="226"/>
      <c r="AO193" s="226"/>
      <c r="AP193" s="252"/>
      <c r="AQ193" s="219"/>
      <c r="AR193" s="222"/>
      <c r="AS193" s="252"/>
      <c r="AT193" s="226"/>
      <c r="AU193" s="218"/>
      <c r="AV193" s="218"/>
      <c r="AW193" s="218"/>
      <c r="AX193" s="218"/>
      <c r="AY193" s="220"/>
      <c r="AZ193" s="218"/>
      <c r="BA193" s="252"/>
      <c r="BB193" s="220"/>
      <c r="BC193" s="218"/>
      <c r="BD193" s="252"/>
      <c r="BE193" s="220"/>
      <c r="BF193" s="218"/>
      <c r="BG193" s="218"/>
      <c r="BH193" s="226"/>
      <c r="BI193" s="220"/>
      <c r="BJ193" s="218"/>
      <c r="BK193" s="252"/>
      <c r="BL193" s="220"/>
      <c r="BM193" s="218"/>
      <c r="BN193" s="218"/>
      <c r="BO193" s="226"/>
      <c r="BP193" s="398"/>
      <c r="BQ193" s="221"/>
      <c r="BR193" s="218"/>
      <c r="BS193" s="252"/>
      <c r="BT193" s="220"/>
      <c r="BU193" s="218"/>
      <c r="BV193" s="226"/>
      <c r="BW193" s="226"/>
      <c r="BX193" s="252"/>
      <c r="BY193" s="226"/>
      <c r="BZ193" s="252"/>
      <c r="CA193" s="220"/>
      <c r="CB193" s="218"/>
      <c r="CC193" s="218"/>
      <c r="CD193" s="218"/>
      <c r="CE193" s="218"/>
      <c r="CF193" s="218"/>
      <c r="CG193" s="398"/>
      <c r="CH193" s="218"/>
      <c r="CI193" s="221"/>
      <c r="CJ193" s="218"/>
      <c r="CK193" s="252"/>
      <c r="CL193" s="226"/>
      <c r="CM193" s="252"/>
      <c r="CN193" s="226"/>
      <c r="CO193" s="252"/>
      <c r="CP193" s="220"/>
      <c r="CQ193" s="86"/>
      <c r="CR193" s="95"/>
      <c r="CS193" s="94"/>
      <c r="CT193" s="87"/>
      <c r="CU193" s="86"/>
      <c r="CV193" s="94"/>
      <c r="CW193" s="95"/>
      <c r="CX193" s="94"/>
      <c r="CY193" s="95"/>
      <c r="CZ193" s="266"/>
      <c r="DA193" s="218"/>
      <c r="DB193" s="252"/>
      <c r="DC193" s="226"/>
      <c r="DD193" s="252"/>
      <c r="DE193" s="226"/>
      <c r="DF193" s="252"/>
      <c r="DG193" s="223"/>
      <c r="DH193" s="252"/>
      <c r="DI193" s="226"/>
      <c r="DJ193" s="221"/>
      <c r="DK193" s="218"/>
      <c r="DL193" s="226"/>
      <c r="DM193" s="252"/>
      <c r="DN193" s="220"/>
      <c r="DO193" s="218"/>
      <c r="DP193" s="252"/>
      <c r="DQ193" s="226"/>
      <c r="DR193" s="226"/>
      <c r="DS193" s="220"/>
      <c r="DT193" s="86"/>
      <c r="DU193" s="95"/>
      <c r="DV193" s="86"/>
      <c r="DW193" s="94"/>
      <c r="DX193" s="266"/>
      <c r="DY193" s="218"/>
      <c r="DZ193" s="398"/>
      <c r="EA193" s="252"/>
      <c r="EB193" s="220"/>
      <c r="EC193" s="218"/>
      <c r="ED193" s="252"/>
      <c r="EE193" s="220"/>
    </row>
    <row r="194" spans="1:135" x14ac:dyDescent="0.3">
      <c r="A194" s="10">
        <v>2811</v>
      </c>
      <c r="B194" s="11" t="s">
        <v>321</v>
      </c>
      <c r="C194" s="32">
        <v>849</v>
      </c>
      <c r="D194" s="41">
        <v>325</v>
      </c>
      <c r="E194" s="63">
        <f t="shared" si="2"/>
        <v>0.38280329799764429</v>
      </c>
      <c r="F194" s="86"/>
      <c r="G194" s="86"/>
      <c r="H194" s="86"/>
      <c r="I194" s="86"/>
      <c r="J194" s="86"/>
      <c r="K194" s="87"/>
      <c r="L194" s="218"/>
      <c r="M194" s="252"/>
      <c r="N194" s="220"/>
      <c r="O194" s="218"/>
      <c r="P194" s="218"/>
      <c r="Q194" s="218"/>
      <c r="R194" s="218"/>
      <c r="S194" s="218"/>
      <c r="T194" s="218"/>
      <c r="U194" s="218"/>
      <c r="V194" s="218"/>
      <c r="W194" s="226"/>
      <c r="X194" s="219"/>
      <c r="Y194" s="219"/>
      <c r="Z194" s="222"/>
      <c r="AA194" s="218"/>
      <c r="AB194" s="218"/>
      <c r="AC194" s="218"/>
      <c r="AD194" s="218"/>
      <c r="AE194" s="218"/>
      <c r="AF194" s="226"/>
      <c r="AG194" s="398"/>
      <c r="AH194" s="221"/>
      <c r="AI194" s="222"/>
      <c r="AJ194" s="252"/>
      <c r="AK194" s="220"/>
      <c r="AL194" s="218"/>
      <c r="AM194" s="226"/>
      <c r="AN194" s="226"/>
      <c r="AO194" s="226"/>
      <c r="AP194" s="252"/>
      <c r="AQ194" s="219"/>
      <c r="AR194" s="222"/>
      <c r="AS194" s="252"/>
      <c r="AT194" s="226"/>
      <c r="AU194" s="218"/>
      <c r="AV194" s="218"/>
      <c r="AW194" s="218"/>
      <c r="AX194" s="218"/>
      <c r="AY194" s="220"/>
      <c r="AZ194" s="218"/>
      <c r="BA194" s="252"/>
      <c r="BB194" s="220"/>
      <c r="BC194" s="218"/>
      <c r="BD194" s="252"/>
      <c r="BE194" s="220"/>
      <c r="BF194" s="218"/>
      <c r="BG194" s="218"/>
      <c r="BH194" s="226"/>
      <c r="BI194" s="220"/>
      <c r="BJ194" s="218"/>
      <c r="BK194" s="252"/>
      <c r="BL194" s="220"/>
      <c r="BM194" s="218"/>
      <c r="BN194" s="218"/>
      <c r="BO194" s="226"/>
      <c r="BP194" s="398"/>
      <c r="BQ194" s="221"/>
      <c r="BR194" s="218"/>
      <c r="BS194" s="252"/>
      <c r="BT194" s="220"/>
      <c r="BU194" s="86">
        <v>149</v>
      </c>
      <c r="BV194" s="95">
        <v>158</v>
      </c>
      <c r="BW194" s="95">
        <v>55</v>
      </c>
      <c r="BX194" s="94">
        <v>120</v>
      </c>
      <c r="BY194" s="95">
        <v>60</v>
      </c>
      <c r="BZ194" s="94">
        <v>130</v>
      </c>
      <c r="CA194" s="87">
        <v>132</v>
      </c>
      <c r="CB194" s="218"/>
      <c r="CC194" s="218"/>
      <c r="CD194" s="218"/>
      <c r="CE194" s="218"/>
      <c r="CF194" s="218"/>
      <c r="CG194" s="398"/>
      <c r="CH194" s="218"/>
      <c r="CI194" s="221"/>
      <c r="CJ194" s="218"/>
      <c r="CK194" s="252"/>
      <c r="CL194" s="226"/>
      <c r="CM194" s="252"/>
      <c r="CN194" s="226"/>
      <c r="CO194" s="252"/>
      <c r="CP194" s="220"/>
      <c r="CQ194" s="86"/>
      <c r="CR194" s="95"/>
      <c r="CS194" s="94"/>
      <c r="CT194" s="87"/>
      <c r="CU194" s="86"/>
      <c r="CV194" s="94"/>
      <c r="CW194" s="95"/>
      <c r="CX194" s="94"/>
      <c r="CY194" s="95"/>
      <c r="CZ194" s="266"/>
      <c r="DA194" s="218"/>
      <c r="DB194" s="252"/>
      <c r="DC194" s="226"/>
      <c r="DD194" s="252"/>
      <c r="DE194" s="226"/>
      <c r="DF194" s="252"/>
      <c r="DG194" s="223"/>
      <c r="DH194" s="252"/>
      <c r="DI194" s="226"/>
      <c r="DJ194" s="221"/>
      <c r="DK194" s="218"/>
      <c r="DL194" s="226"/>
      <c r="DM194" s="252"/>
      <c r="DN194" s="220"/>
      <c r="DO194" s="218"/>
      <c r="DP194" s="252"/>
      <c r="DQ194" s="226"/>
      <c r="DR194" s="226"/>
      <c r="DS194" s="220"/>
      <c r="DT194" s="86"/>
      <c r="DU194" s="95"/>
      <c r="DV194" s="86"/>
      <c r="DW194" s="94"/>
      <c r="DX194" s="266"/>
      <c r="DY194" s="218"/>
      <c r="DZ194" s="398"/>
      <c r="EA194" s="252"/>
      <c r="EB194" s="220"/>
      <c r="EC194" s="218"/>
      <c r="ED194" s="252"/>
      <c r="EE194" s="220"/>
    </row>
    <row r="195" spans="1:135" x14ac:dyDescent="0.3">
      <c r="A195" s="10">
        <v>2812</v>
      </c>
      <c r="B195" s="11" t="s">
        <v>322</v>
      </c>
      <c r="C195" s="32">
        <v>982</v>
      </c>
      <c r="D195" s="41">
        <v>238</v>
      </c>
      <c r="E195" s="63">
        <f t="shared" si="2"/>
        <v>0.24236252545824846</v>
      </c>
      <c r="F195" s="86"/>
      <c r="G195" s="86"/>
      <c r="H195" s="86"/>
      <c r="I195" s="86"/>
      <c r="J195" s="86"/>
      <c r="K195" s="87"/>
      <c r="L195" s="218"/>
      <c r="M195" s="252"/>
      <c r="N195" s="220"/>
      <c r="O195" s="218"/>
      <c r="P195" s="218"/>
      <c r="Q195" s="218"/>
      <c r="R195" s="218"/>
      <c r="S195" s="218"/>
      <c r="T195" s="218"/>
      <c r="U195" s="218"/>
      <c r="V195" s="218"/>
      <c r="W195" s="226"/>
      <c r="X195" s="219"/>
      <c r="Y195" s="219"/>
      <c r="Z195" s="222"/>
      <c r="AA195" s="218"/>
      <c r="AB195" s="218"/>
      <c r="AC195" s="218"/>
      <c r="AD195" s="218"/>
      <c r="AE195" s="218"/>
      <c r="AF195" s="226"/>
      <c r="AG195" s="398"/>
      <c r="AH195" s="221"/>
      <c r="AI195" s="222"/>
      <c r="AJ195" s="252"/>
      <c r="AK195" s="220"/>
      <c r="AL195" s="218"/>
      <c r="AM195" s="226"/>
      <c r="AN195" s="226"/>
      <c r="AO195" s="226"/>
      <c r="AP195" s="252"/>
      <c r="AQ195" s="219"/>
      <c r="AR195" s="222"/>
      <c r="AS195" s="252"/>
      <c r="AT195" s="226"/>
      <c r="AU195" s="218"/>
      <c r="AV195" s="218"/>
      <c r="AW195" s="218"/>
      <c r="AX195" s="218"/>
      <c r="AY195" s="220"/>
      <c r="AZ195" s="218"/>
      <c r="BA195" s="252"/>
      <c r="BB195" s="220"/>
      <c r="BC195" s="218"/>
      <c r="BD195" s="252"/>
      <c r="BE195" s="220"/>
      <c r="BF195" s="218"/>
      <c r="BG195" s="218"/>
      <c r="BH195" s="226"/>
      <c r="BI195" s="220"/>
      <c r="BJ195" s="218"/>
      <c r="BK195" s="252"/>
      <c r="BL195" s="220"/>
      <c r="BM195" s="218"/>
      <c r="BN195" s="218"/>
      <c r="BO195" s="226"/>
      <c r="BP195" s="398"/>
      <c r="BQ195" s="221"/>
      <c r="BR195" s="218"/>
      <c r="BS195" s="252"/>
      <c r="BT195" s="220"/>
      <c r="BU195" s="86">
        <v>97</v>
      </c>
      <c r="BV195" s="95">
        <v>119</v>
      </c>
      <c r="BW195" s="95">
        <v>41</v>
      </c>
      <c r="BX195" s="94">
        <v>85</v>
      </c>
      <c r="BY195" s="95">
        <v>52</v>
      </c>
      <c r="BZ195" s="94">
        <v>104</v>
      </c>
      <c r="CA195" s="87">
        <v>81</v>
      </c>
      <c r="CB195" s="218"/>
      <c r="CC195" s="218"/>
      <c r="CD195" s="218"/>
      <c r="CE195" s="218"/>
      <c r="CF195" s="218"/>
      <c r="CG195" s="398"/>
      <c r="CH195" s="218"/>
      <c r="CI195" s="221"/>
      <c r="CJ195" s="218"/>
      <c r="CK195" s="252"/>
      <c r="CL195" s="226"/>
      <c r="CM195" s="252"/>
      <c r="CN195" s="226"/>
      <c r="CO195" s="252"/>
      <c r="CP195" s="220"/>
      <c r="CQ195" s="86"/>
      <c r="CR195" s="95"/>
      <c r="CS195" s="94"/>
      <c r="CT195" s="87"/>
      <c r="CU195" s="86"/>
      <c r="CV195" s="94"/>
      <c r="CW195" s="95"/>
      <c r="CX195" s="94"/>
      <c r="CY195" s="95"/>
      <c r="CZ195" s="266"/>
      <c r="DA195" s="218"/>
      <c r="DB195" s="252"/>
      <c r="DC195" s="226"/>
      <c r="DD195" s="252"/>
      <c r="DE195" s="226"/>
      <c r="DF195" s="252"/>
      <c r="DG195" s="223"/>
      <c r="DH195" s="252"/>
      <c r="DI195" s="226"/>
      <c r="DJ195" s="221"/>
      <c r="DK195" s="218"/>
      <c r="DL195" s="226"/>
      <c r="DM195" s="252"/>
      <c r="DN195" s="220"/>
      <c r="DO195" s="218"/>
      <c r="DP195" s="252"/>
      <c r="DQ195" s="226"/>
      <c r="DR195" s="226"/>
      <c r="DS195" s="220"/>
      <c r="DT195" s="86"/>
      <c r="DU195" s="95"/>
      <c r="DV195" s="86"/>
      <c r="DW195" s="94"/>
      <c r="DX195" s="266"/>
      <c r="DY195" s="218"/>
      <c r="DZ195" s="398"/>
      <c r="EA195" s="252"/>
      <c r="EB195" s="220"/>
      <c r="EC195" s="218"/>
      <c r="ED195" s="252"/>
      <c r="EE195" s="220"/>
    </row>
    <row r="196" spans="1:135" x14ac:dyDescent="0.3">
      <c r="A196" s="10">
        <v>2821</v>
      </c>
      <c r="B196" s="11" t="s">
        <v>323</v>
      </c>
      <c r="C196" s="32">
        <v>705</v>
      </c>
      <c r="D196" s="41">
        <v>270</v>
      </c>
      <c r="E196" s="63">
        <f t="shared" si="2"/>
        <v>0.38297872340425532</v>
      </c>
      <c r="F196" s="86"/>
      <c r="G196" s="86"/>
      <c r="H196" s="86"/>
      <c r="I196" s="86"/>
      <c r="J196" s="86"/>
      <c r="K196" s="87"/>
      <c r="L196" s="218"/>
      <c r="M196" s="252"/>
      <c r="N196" s="220"/>
      <c r="O196" s="218"/>
      <c r="P196" s="218"/>
      <c r="Q196" s="218"/>
      <c r="R196" s="218"/>
      <c r="S196" s="218"/>
      <c r="T196" s="218"/>
      <c r="U196" s="218"/>
      <c r="V196" s="218"/>
      <c r="W196" s="226"/>
      <c r="X196" s="219"/>
      <c r="Y196" s="219"/>
      <c r="Z196" s="222"/>
      <c r="AA196" s="218"/>
      <c r="AB196" s="218"/>
      <c r="AC196" s="218"/>
      <c r="AD196" s="218"/>
      <c r="AE196" s="218"/>
      <c r="AF196" s="226"/>
      <c r="AG196" s="398"/>
      <c r="AH196" s="221"/>
      <c r="AI196" s="222"/>
      <c r="AJ196" s="252"/>
      <c r="AK196" s="220"/>
      <c r="AL196" s="218"/>
      <c r="AM196" s="226"/>
      <c r="AN196" s="226"/>
      <c r="AO196" s="226"/>
      <c r="AP196" s="252"/>
      <c r="AQ196" s="219"/>
      <c r="AR196" s="222"/>
      <c r="AS196" s="252"/>
      <c r="AT196" s="226"/>
      <c r="AU196" s="218"/>
      <c r="AV196" s="218"/>
      <c r="AW196" s="218"/>
      <c r="AX196" s="218"/>
      <c r="AY196" s="220"/>
      <c r="AZ196" s="218"/>
      <c r="BA196" s="252"/>
      <c r="BB196" s="220"/>
      <c r="BC196" s="218"/>
      <c r="BD196" s="252"/>
      <c r="BE196" s="220"/>
      <c r="BF196" s="218"/>
      <c r="BG196" s="218"/>
      <c r="BH196" s="226"/>
      <c r="BI196" s="220"/>
      <c r="BJ196" s="218"/>
      <c r="BK196" s="252"/>
      <c r="BL196" s="220"/>
      <c r="BM196" s="218"/>
      <c r="BN196" s="218"/>
      <c r="BO196" s="226"/>
      <c r="BP196" s="398"/>
      <c r="BQ196" s="221"/>
      <c r="BR196" s="218"/>
      <c r="BS196" s="252"/>
      <c r="BT196" s="220"/>
      <c r="BU196" s="86">
        <v>112</v>
      </c>
      <c r="BV196" s="95">
        <v>128</v>
      </c>
      <c r="BW196" s="95">
        <v>52</v>
      </c>
      <c r="BX196" s="94">
        <v>103</v>
      </c>
      <c r="BY196" s="95">
        <v>59</v>
      </c>
      <c r="BZ196" s="94">
        <v>118</v>
      </c>
      <c r="CA196" s="87">
        <v>104</v>
      </c>
      <c r="CB196" s="218"/>
      <c r="CC196" s="218"/>
      <c r="CD196" s="218"/>
      <c r="CE196" s="218"/>
      <c r="CF196" s="218"/>
      <c r="CG196" s="398"/>
      <c r="CH196" s="218"/>
      <c r="CI196" s="221"/>
      <c r="CJ196" s="218"/>
      <c r="CK196" s="252"/>
      <c r="CL196" s="226"/>
      <c r="CM196" s="252"/>
      <c r="CN196" s="226"/>
      <c r="CO196" s="252"/>
      <c r="CP196" s="220"/>
      <c r="CQ196" s="86"/>
      <c r="CR196" s="95"/>
      <c r="CS196" s="94"/>
      <c r="CT196" s="87"/>
      <c r="CU196" s="86"/>
      <c r="CV196" s="94"/>
      <c r="CW196" s="95"/>
      <c r="CX196" s="94"/>
      <c r="CY196" s="95"/>
      <c r="CZ196" s="266"/>
      <c r="DA196" s="218"/>
      <c r="DB196" s="252"/>
      <c r="DC196" s="226"/>
      <c r="DD196" s="252"/>
      <c r="DE196" s="226"/>
      <c r="DF196" s="252"/>
      <c r="DG196" s="223"/>
      <c r="DH196" s="252"/>
      <c r="DI196" s="226"/>
      <c r="DJ196" s="221"/>
      <c r="DK196" s="218"/>
      <c r="DL196" s="226"/>
      <c r="DM196" s="252"/>
      <c r="DN196" s="220"/>
      <c r="DO196" s="218"/>
      <c r="DP196" s="252"/>
      <c r="DQ196" s="226"/>
      <c r="DR196" s="226"/>
      <c r="DS196" s="220"/>
      <c r="DT196" s="86"/>
      <c r="DU196" s="95"/>
      <c r="DV196" s="86"/>
      <c r="DW196" s="94"/>
      <c r="DX196" s="266"/>
      <c r="DY196" s="218"/>
      <c r="DZ196" s="398"/>
      <c r="EA196" s="252"/>
      <c r="EB196" s="220"/>
      <c r="EC196" s="218"/>
      <c r="ED196" s="252"/>
      <c r="EE196" s="220"/>
    </row>
    <row r="197" spans="1:135" x14ac:dyDescent="0.3">
      <c r="A197" s="10">
        <v>2822</v>
      </c>
      <c r="B197" s="11" t="s">
        <v>324</v>
      </c>
      <c r="C197" s="32">
        <v>666</v>
      </c>
      <c r="D197" s="41">
        <v>307</v>
      </c>
      <c r="E197" s="63">
        <f t="shared" si="2"/>
        <v>0.46096096096096095</v>
      </c>
      <c r="F197" s="86"/>
      <c r="G197" s="86"/>
      <c r="H197" s="86"/>
      <c r="I197" s="86"/>
      <c r="J197" s="86"/>
      <c r="K197" s="87"/>
      <c r="L197" s="218"/>
      <c r="M197" s="252"/>
      <c r="N197" s="220"/>
      <c r="O197" s="218"/>
      <c r="P197" s="218"/>
      <c r="Q197" s="218"/>
      <c r="R197" s="218"/>
      <c r="S197" s="218"/>
      <c r="T197" s="218"/>
      <c r="U197" s="218"/>
      <c r="V197" s="218"/>
      <c r="W197" s="226"/>
      <c r="X197" s="219"/>
      <c r="Y197" s="219"/>
      <c r="Z197" s="222"/>
      <c r="AA197" s="218"/>
      <c r="AB197" s="218"/>
      <c r="AC197" s="218"/>
      <c r="AD197" s="218"/>
      <c r="AE197" s="218"/>
      <c r="AF197" s="226"/>
      <c r="AG197" s="398"/>
      <c r="AH197" s="221"/>
      <c r="AI197" s="222"/>
      <c r="AJ197" s="252"/>
      <c r="AK197" s="220"/>
      <c r="AL197" s="218"/>
      <c r="AM197" s="226"/>
      <c r="AN197" s="226"/>
      <c r="AO197" s="226"/>
      <c r="AP197" s="252"/>
      <c r="AQ197" s="219"/>
      <c r="AR197" s="222"/>
      <c r="AS197" s="252"/>
      <c r="AT197" s="226"/>
      <c r="AU197" s="218"/>
      <c r="AV197" s="218"/>
      <c r="AW197" s="218"/>
      <c r="AX197" s="218"/>
      <c r="AY197" s="220"/>
      <c r="AZ197" s="218"/>
      <c r="BA197" s="252"/>
      <c r="BB197" s="220"/>
      <c r="BC197" s="218"/>
      <c r="BD197" s="252"/>
      <c r="BE197" s="220"/>
      <c r="BF197" s="218"/>
      <c r="BG197" s="218"/>
      <c r="BH197" s="226"/>
      <c r="BI197" s="220"/>
      <c r="BJ197" s="218"/>
      <c r="BK197" s="252"/>
      <c r="BL197" s="220"/>
      <c r="BM197" s="218"/>
      <c r="BN197" s="218"/>
      <c r="BO197" s="226"/>
      <c r="BP197" s="398"/>
      <c r="BQ197" s="221"/>
      <c r="BR197" s="218"/>
      <c r="BS197" s="252"/>
      <c r="BT197" s="220"/>
      <c r="BU197" s="86">
        <v>119</v>
      </c>
      <c r="BV197" s="95">
        <v>150</v>
      </c>
      <c r="BW197" s="95">
        <v>44</v>
      </c>
      <c r="BX197" s="94">
        <v>131</v>
      </c>
      <c r="BY197" s="95">
        <v>63</v>
      </c>
      <c r="BZ197" s="94">
        <v>135</v>
      </c>
      <c r="CA197" s="87">
        <v>138</v>
      </c>
      <c r="CB197" s="218"/>
      <c r="CC197" s="218"/>
      <c r="CD197" s="218"/>
      <c r="CE197" s="218"/>
      <c r="CF197" s="218"/>
      <c r="CG197" s="398"/>
      <c r="CH197" s="218"/>
      <c r="CI197" s="221"/>
      <c r="CJ197" s="218"/>
      <c r="CK197" s="252"/>
      <c r="CL197" s="226"/>
      <c r="CM197" s="252"/>
      <c r="CN197" s="226"/>
      <c r="CO197" s="252"/>
      <c r="CP197" s="220"/>
      <c r="CQ197" s="86"/>
      <c r="CR197" s="95"/>
      <c r="CS197" s="94"/>
      <c r="CT197" s="87"/>
      <c r="CU197" s="86"/>
      <c r="CV197" s="94"/>
      <c r="CW197" s="95"/>
      <c r="CX197" s="94"/>
      <c r="CY197" s="95"/>
      <c r="CZ197" s="266"/>
      <c r="DA197" s="218"/>
      <c r="DB197" s="252"/>
      <c r="DC197" s="226"/>
      <c r="DD197" s="252"/>
      <c r="DE197" s="226"/>
      <c r="DF197" s="252"/>
      <c r="DG197" s="223"/>
      <c r="DH197" s="252"/>
      <c r="DI197" s="226"/>
      <c r="DJ197" s="221"/>
      <c r="DK197" s="218"/>
      <c r="DL197" s="226"/>
      <c r="DM197" s="252"/>
      <c r="DN197" s="220"/>
      <c r="DO197" s="218"/>
      <c r="DP197" s="252"/>
      <c r="DQ197" s="226"/>
      <c r="DR197" s="226"/>
      <c r="DS197" s="220"/>
      <c r="DT197" s="86"/>
      <c r="DU197" s="95"/>
      <c r="DV197" s="86"/>
      <c r="DW197" s="94"/>
      <c r="DX197" s="266"/>
      <c r="DY197" s="218"/>
      <c r="DZ197" s="398"/>
      <c r="EA197" s="252"/>
      <c r="EB197" s="220"/>
      <c r="EC197" s="218"/>
      <c r="ED197" s="252"/>
      <c r="EE197" s="220"/>
    </row>
    <row r="198" spans="1:135" x14ac:dyDescent="0.3">
      <c r="A198" s="10">
        <v>2823</v>
      </c>
      <c r="B198" s="11" t="s">
        <v>325</v>
      </c>
      <c r="C198" s="32">
        <v>1277</v>
      </c>
      <c r="D198" s="41">
        <v>442</v>
      </c>
      <c r="E198" s="63">
        <f t="shared" si="2"/>
        <v>0.346123727486296</v>
      </c>
      <c r="F198" s="86"/>
      <c r="G198" s="86"/>
      <c r="H198" s="86"/>
      <c r="I198" s="86"/>
      <c r="J198" s="86"/>
      <c r="K198" s="87"/>
      <c r="L198" s="218"/>
      <c r="M198" s="252"/>
      <c r="N198" s="220"/>
      <c r="O198" s="218"/>
      <c r="P198" s="218"/>
      <c r="Q198" s="218"/>
      <c r="R198" s="218"/>
      <c r="S198" s="218"/>
      <c r="T198" s="218"/>
      <c r="U198" s="218"/>
      <c r="V198" s="218"/>
      <c r="W198" s="226"/>
      <c r="X198" s="219"/>
      <c r="Y198" s="219"/>
      <c r="Z198" s="222"/>
      <c r="AA198" s="218"/>
      <c r="AB198" s="218"/>
      <c r="AC198" s="218"/>
      <c r="AD198" s="218"/>
      <c r="AE198" s="218"/>
      <c r="AF198" s="226"/>
      <c r="AG198" s="398"/>
      <c r="AH198" s="221"/>
      <c r="AI198" s="222"/>
      <c r="AJ198" s="252"/>
      <c r="AK198" s="220"/>
      <c r="AL198" s="218"/>
      <c r="AM198" s="226"/>
      <c r="AN198" s="226"/>
      <c r="AO198" s="226"/>
      <c r="AP198" s="252"/>
      <c r="AQ198" s="219"/>
      <c r="AR198" s="222"/>
      <c r="AS198" s="252"/>
      <c r="AT198" s="226"/>
      <c r="AU198" s="218"/>
      <c r="AV198" s="218"/>
      <c r="AW198" s="218"/>
      <c r="AX198" s="218"/>
      <c r="AY198" s="220"/>
      <c r="AZ198" s="218"/>
      <c r="BA198" s="252"/>
      <c r="BB198" s="220"/>
      <c r="BC198" s="218"/>
      <c r="BD198" s="252"/>
      <c r="BE198" s="220"/>
      <c r="BF198" s="218"/>
      <c r="BG198" s="218"/>
      <c r="BH198" s="226"/>
      <c r="BI198" s="220"/>
      <c r="BJ198" s="86">
        <v>2</v>
      </c>
      <c r="BK198" s="94">
        <v>7</v>
      </c>
      <c r="BL198" s="87">
        <v>6</v>
      </c>
      <c r="BM198" s="218"/>
      <c r="BN198" s="218"/>
      <c r="BO198" s="226"/>
      <c r="BP198" s="398"/>
      <c r="BQ198" s="221"/>
      <c r="BR198" s="218"/>
      <c r="BS198" s="252"/>
      <c r="BT198" s="220"/>
      <c r="BU198" s="86">
        <v>199</v>
      </c>
      <c r="BV198" s="95">
        <v>234</v>
      </c>
      <c r="BW198" s="95">
        <v>102</v>
      </c>
      <c r="BX198" s="94">
        <v>130</v>
      </c>
      <c r="BY198" s="95">
        <v>99</v>
      </c>
      <c r="BZ198" s="94">
        <v>175</v>
      </c>
      <c r="CA198" s="87">
        <v>139</v>
      </c>
      <c r="CB198" s="218"/>
      <c r="CC198" s="218"/>
      <c r="CD198" s="218"/>
      <c r="CE198" s="218"/>
      <c r="CF198" s="218"/>
      <c r="CG198" s="398"/>
      <c r="CH198" s="218"/>
      <c r="CI198" s="221"/>
      <c r="CJ198" s="218"/>
      <c r="CK198" s="252"/>
      <c r="CL198" s="226"/>
      <c r="CM198" s="252"/>
      <c r="CN198" s="226"/>
      <c r="CO198" s="252"/>
      <c r="CP198" s="220"/>
      <c r="CQ198" s="86"/>
      <c r="CR198" s="95"/>
      <c r="CS198" s="94"/>
      <c r="CT198" s="87"/>
      <c r="CU198" s="86"/>
      <c r="CV198" s="94"/>
      <c r="CW198" s="95"/>
      <c r="CX198" s="94"/>
      <c r="CY198" s="95"/>
      <c r="CZ198" s="266"/>
      <c r="DA198" s="218"/>
      <c r="DB198" s="252"/>
      <c r="DC198" s="226"/>
      <c r="DD198" s="252"/>
      <c r="DE198" s="226"/>
      <c r="DF198" s="252"/>
      <c r="DG198" s="223"/>
      <c r="DH198" s="252"/>
      <c r="DI198" s="226"/>
      <c r="DJ198" s="221"/>
      <c r="DK198" s="218"/>
      <c r="DL198" s="226"/>
      <c r="DM198" s="252"/>
      <c r="DN198" s="220"/>
      <c r="DO198" s="218"/>
      <c r="DP198" s="252"/>
      <c r="DQ198" s="226"/>
      <c r="DR198" s="226"/>
      <c r="DS198" s="220"/>
      <c r="DT198" s="86"/>
      <c r="DU198" s="95"/>
      <c r="DV198" s="86"/>
      <c r="DW198" s="94"/>
      <c r="DX198" s="266"/>
      <c r="DY198" s="218"/>
      <c r="DZ198" s="398"/>
      <c r="EA198" s="252"/>
      <c r="EB198" s="220"/>
      <c r="EC198" s="218"/>
      <c r="ED198" s="252"/>
      <c r="EE198" s="220"/>
    </row>
    <row r="199" spans="1:135" x14ac:dyDescent="0.3">
      <c r="A199" s="10">
        <v>2831</v>
      </c>
      <c r="B199" s="11" t="s">
        <v>326</v>
      </c>
      <c r="C199" s="32">
        <v>812</v>
      </c>
      <c r="D199" s="41">
        <v>296</v>
      </c>
      <c r="E199" s="63">
        <f t="shared" si="2"/>
        <v>0.3645320197044335</v>
      </c>
      <c r="F199" s="86"/>
      <c r="G199" s="86"/>
      <c r="H199" s="86"/>
      <c r="I199" s="86"/>
      <c r="J199" s="86"/>
      <c r="K199" s="87"/>
      <c r="L199" s="218"/>
      <c r="M199" s="252"/>
      <c r="N199" s="220"/>
      <c r="O199" s="218"/>
      <c r="P199" s="218"/>
      <c r="Q199" s="218"/>
      <c r="R199" s="218"/>
      <c r="S199" s="218"/>
      <c r="T199" s="218"/>
      <c r="U199" s="218"/>
      <c r="V199" s="218"/>
      <c r="W199" s="226"/>
      <c r="X199" s="219"/>
      <c r="Y199" s="219"/>
      <c r="Z199" s="222"/>
      <c r="AA199" s="218"/>
      <c r="AB199" s="218"/>
      <c r="AC199" s="218"/>
      <c r="AD199" s="218"/>
      <c r="AE199" s="218"/>
      <c r="AF199" s="226"/>
      <c r="AG199" s="398"/>
      <c r="AH199" s="221"/>
      <c r="AI199" s="222"/>
      <c r="AJ199" s="252"/>
      <c r="AK199" s="220"/>
      <c r="AL199" s="218"/>
      <c r="AM199" s="226"/>
      <c r="AN199" s="226"/>
      <c r="AO199" s="226"/>
      <c r="AP199" s="252"/>
      <c r="AQ199" s="219"/>
      <c r="AR199" s="222"/>
      <c r="AS199" s="252"/>
      <c r="AT199" s="226"/>
      <c r="AU199" s="218"/>
      <c r="AV199" s="218"/>
      <c r="AW199" s="218"/>
      <c r="AX199" s="218"/>
      <c r="AY199" s="220"/>
      <c r="AZ199" s="218"/>
      <c r="BA199" s="252"/>
      <c r="BB199" s="220"/>
      <c r="BC199" s="218"/>
      <c r="BD199" s="252"/>
      <c r="BE199" s="220"/>
      <c r="BF199" s="218"/>
      <c r="BG199" s="218"/>
      <c r="BH199" s="226"/>
      <c r="BI199" s="220"/>
      <c r="BJ199" s="86"/>
      <c r="BK199" s="94"/>
      <c r="BL199" s="87"/>
      <c r="BM199" s="218"/>
      <c r="BN199" s="218"/>
      <c r="BO199" s="226"/>
      <c r="BP199" s="398"/>
      <c r="BQ199" s="221"/>
      <c r="BR199" s="218"/>
      <c r="BS199" s="252"/>
      <c r="BT199" s="220"/>
      <c r="BU199" s="86">
        <v>144</v>
      </c>
      <c r="BV199" s="95">
        <v>166</v>
      </c>
      <c r="BW199" s="95">
        <v>63</v>
      </c>
      <c r="BX199" s="94">
        <v>90</v>
      </c>
      <c r="BY199" s="95">
        <v>61</v>
      </c>
      <c r="BZ199" s="94">
        <v>150</v>
      </c>
      <c r="CA199" s="87">
        <v>85</v>
      </c>
      <c r="CB199" s="218"/>
      <c r="CC199" s="218"/>
      <c r="CD199" s="218"/>
      <c r="CE199" s="218"/>
      <c r="CF199" s="218"/>
      <c r="CG199" s="398"/>
      <c r="CH199" s="218"/>
      <c r="CI199" s="221"/>
      <c r="CJ199" s="218"/>
      <c r="CK199" s="252"/>
      <c r="CL199" s="226"/>
      <c r="CM199" s="252"/>
      <c r="CN199" s="226"/>
      <c r="CO199" s="252"/>
      <c r="CP199" s="220"/>
      <c r="CQ199" s="86"/>
      <c r="CR199" s="95"/>
      <c r="CS199" s="94"/>
      <c r="CT199" s="87"/>
      <c r="CU199" s="86"/>
      <c r="CV199" s="94"/>
      <c r="CW199" s="95"/>
      <c r="CX199" s="94"/>
      <c r="CY199" s="95"/>
      <c r="CZ199" s="266"/>
      <c r="DA199" s="218"/>
      <c r="DB199" s="252"/>
      <c r="DC199" s="226"/>
      <c r="DD199" s="252"/>
      <c r="DE199" s="226"/>
      <c r="DF199" s="252"/>
      <c r="DG199" s="223"/>
      <c r="DH199" s="252"/>
      <c r="DI199" s="226"/>
      <c r="DJ199" s="221"/>
      <c r="DK199" s="218"/>
      <c r="DL199" s="226"/>
      <c r="DM199" s="252"/>
      <c r="DN199" s="220"/>
      <c r="DO199" s="218"/>
      <c r="DP199" s="252"/>
      <c r="DQ199" s="226"/>
      <c r="DR199" s="226"/>
      <c r="DS199" s="220"/>
      <c r="DT199" s="86"/>
      <c r="DU199" s="95"/>
      <c r="DV199" s="86"/>
      <c r="DW199" s="94"/>
      <c r="DX199" s="266"/>
      <c r="DY199" s="218"/>
      <c r="DZ199" s="398"/>
      <c r="EA199" s="252"/>
      <c r="EB199" s="220"/>
      <c r="EC199" s="218"/>
      <c r="ED199" s="252"/>
      <c r="EE199" s="220"/>
    </row>
    <row r="200" spans="1:135" x14ac:dyDescent="0.3">
      <c r="A200" s="10">
        <v>2832</v>
      </c>
      <c r="B200" s="11" t="s">
        <v>327</v>
      </c>
      <c r="C200" s="32">
        <v>801</v>
      </c>
      <c r="D200" s="41">
        <v>351</v>
      </c>
      <c r="E200" s="63">
        <f t="shared" si="2"/>
        <v>0.43820224719101125</v>
      </c>
      <c r="F200" s="86"/>
      <c r="G200" s="86"/>
      <c r="H200" s="86"/>
      <c r="I200" s="86"/>
      <c r="J200" s="86"/>
      <c r="K200" s="87"/>
      <c r="L200" s="218"/>
      <c r="M200" s="252"/>
      <c r="N200" s="220"/>
      <c r="O200" s="218"/>
      <c r="P200" s="218"/>
      <c r="Q200" s="218"/>
      <c r="R200" s="218"/>
      <c r="S200" s="218"/>
      <c r="T200" s="218"/>
      <c r="U200" s="218"/>
      <c r="V200" s="218"/>
      <c r="W200" s="226"/>
      <c r="X200" s="219"/>
      <c r="Y200" s="219"/>
      <c r="Z200" s="222"/>
      <c r="AA200" s="218"/>
      <c r="AB200" s="218"/>
      <c r="AC200" s="218"/>
      <c r="AD200" s="218"/>
      <c r="AE200" s="218"/>
      <c r="AF200" s="226"/>
      <c r="AG200" s="398"/>
      <c r="AH200" s="221"/>
      <c r="AI200" s="222"/>
      <c r="AJ200" s="252"/>
      <c r="AK200" s="220"/>
      <c r="AL200" s="218"/>
      <c r="AM200" s="226"/>
      <c r="AN200" s="226"/>
      <c r="AO200" s="226"/>
      <c r="AP200" s="252"/>
      <c r="AQ200" s="219"/>
      <c r="AR200" s="222"/>
      <c r="AS200" s="252"/>
      <c r="AT200" s="226"/>
      <c r="AU200" s="218"/>
      <c r="AV200" s="218"/>
      <c r="AW200" s="218"/>
      <c r="AX200" s="218"/>
      <c r="AY200" s="220"/>
      <c r="AZ200" s="218"/>
      <c r="BA200" s="252"/>
      <c r="BB200" s="220"/>
      <c r="BC200" s="218"/>
      <c r="BD200" s="252"/>
      <c r="BE200" s="220"/>
      <c r="BF200" s="218"/>
      <c r="BG200" s="218"/>
      <c r="BH200" s="226"/>
      <c r="BI200" s="220"/>
      <c r="BJ200" s="265"/>
      <c r="BK200" s="268"/>
      <c r="BL200" s="266"/>
      <c r="BM200" s="218"/>
      <c r="BN200" s="218"/>
      <c r="BO200" s="226"/>
      <c r="BP200" s="398"/>
      <c r="BQ200" s="221"/>
      <c r="BR200" s="218"/>
      <c r="BS200" s="252"/>
      <c r="BT200" s="220"/>
      <c r="BU200" s="86">
        <v>198</v>
      </c>
      <c r="BV200" s="95">
        <v>205</v>
      </c>
      <c r="BW200" s="95">
        <v>64</v>
      </c>
      <c r="BX200" s="94">
        <v>100</v>
      </c>
      <c r="BY200" s="95">
        <v>62</v>
      </c>
      <c r="BZ200" s="94">
        <v>168</v>
      </c>
      <c r="CA200" s="87">
        <v>108</v>
      </c>
      <c r="CB200" s="218"/>
      <c r="CC200" s="218"/>
      <c r="CD200" s="218"/>
      <c r="CE200" s="218"/>
      <c r="CF200" s="218"/>
      <c r="CG200" s="398"/>
      <c r="CH200" s="218"/>
      <c r="CI200" s="221"/>
      <c r="CJ200" s="218"/>
      <c r="CK200" s="252"/>
      <c r="CL200" s="226"/>
      <c r="CM200" s="252"/>
      <c r="CN200" s="226"/>
      <c r="CO200" s="252"/>
      <c r="CP200" s="220"/>
      <c r="CQ200" s="86"/>
      <c r="CR200" s="95"/>
      <c r="CS200" s="94"/>
      <c r="CT200" s="87"/>
      <c r="CU200" s="86"/>
      <c r="CV200" s="94"/>
      <c r="CW200" s="95"/>
      <c r="CX200" s="94"/>
      <c r="CY200" s="95"/>
      <c r="CZ200" s="266"/>
      <c r="DA200" s="218"/>
      <c r="DB200" s="252"/>
      <c r="DC200" s="226"/>
      <c r="DD200" s="252"/>
      <c r="DE200" s="226"/>
      <c r="DF200" s="252"/>
      <c r="DG200" s="223"/>
      <c r="DH200" s="252"/>
      <c r="DI200" s="226"/>
      <c r="DJ200" s="221"/>
      <c r="DK200" s="218"/>
      <c r="DL200" s="226"/>
      <c r="DM200" s="252"/>
      <c r="DN200" s="220"/>
      <c r="DO200" s="218"/>
      <c r="DP200" s="252"/>
      <c r="DQ200" s="226"/>
      <c r="DR200" s="226"/>
      <c r="DS200" s="220"/>
      <c r="DT200" s="86"/>
      <c r="DU200" s="95"/>
      <c r="DV200" s="86"/>
      <c r="DW200" s="94"/>
      <c r="DX200" s="266"/>
      <c r="DY200" s="218"/>
      <c r="DZ200" s="398"/>
      <c r="EA200" s="252"/>
      <c r="EB200" s="220"/>
      <c r="EC200" s="218"/>
      <c r="ED200" s="252"/>
      <c r="EE200" s="220"/>
    </row>
    <row r="201" spans="1:135" x14ac:dyDescent="0.3">
      <c r="A201" s="10">
        <v>2841</v>
      </c>
      <c r="B201" s="11" t="s">
        <v>328</v>
      </c>
      <c r="C201" s="32">
        <v>1020</v>
      </c>
      <c r="D201" s="41">
        <v>242</v>
      </c>
      <c r="E201" s="63">
        <f t="shared" si="2"/>
        <v>0.2372549019607843</v>
      </c>
      <c r="F201" s="86"/>
      <c r="G201" s="86"/>
      <c r="H201" s="86"/>
      <c r="I201" s="86"/>
      <c r="J201" s="86"/>
      <c r="K201" s="87"/>
      <c r="L201" s="218"/>
      <c r="M201" s="252"/>
      <c r="N201" s="220"/>
      <c r="O201" s="218"/>
      <c r="P201" s="218"/>
      <c r="Q201" s="218"/>
      <c r="R201" s="218"/>
      <c r="S201" s="218"/>
      <c r="T201" s="218"/>
      <c r="U201" s="218"/>
      <c r="V201" s="218"/>
      <c r="W201" s="226"/>
      <c r="X201" s="219"/>
      <c r="Y201" s="219"/>
      <c r="Z201" s="222"/>
      <c r="AA201" s="218"/>
      <c r="AB201" s="218"/>
      <c r="AC201" s="218"/>
      <c r="AD201" s="218"/>
      <c r="AE201" s="218"/>
      <c r="AF201" s="226"/>
      <c r="AG201" s="398"/>
      <c r="AH201" s="221"/>
      <c r="AI201" s="222"/>
      <c r="AJ201" s="252"/>
      <c r="AK201" s="220"/>
      <c r="AL201" s="218"/>
      <c r="AM201" s="226"/>
      <c r="AN201" s="226"/>
      <c r="AO201" s="226"/>
      <c r="AP201" s="252"/>
      <c r="AQ201" s="219"/>
      <c r="AR201" s="222"/>
      <c r="AS201" s="252"/>
      <c r="AT201" s="226"/>
      <c r="AU201" s="218"/>
      <c r="AV201" s="218"/>
      <c r="AW201" s="218"/>
      <c r="AX201" s="218"/>
      <c r="AY201" s="220"/>
      <c r="AZ201" s="218"/>
      <c r="BA201" s="252"/>
      <c r="BB201" s="220"/>
      <c r="BC201" s="218"/>
      <c r="BD201" s="252"/>
      <c r="BE201" s="220"/>
      <c r="BF201" s="218"/>
      <c r="BG201" s="218"/>
      <c r="BH201" s="226"/>
      <c r="BI201" s="220"/>
      <c r="BJ201" s="265"/>
      <c r="BK201" s="268"/>
      <c r="BL201" s="266"/>
      <c r="BM201" s="218"/>
      <c r="BN201" s="218"/>
      <c r="BO201" s="226"/>
      <c r="BP201" s="398"/>
      <c r="BQ201" s="221"/>
      <c r="BR201" s="218"/>
      <c r="BS201" s="252"/>
      <c r="BT201" s="220"/>
      <c r="BU201" s="86">
        <v>118</v>
      </c>
      <c r="BV201" s="95">
        <v>138</v>
      </c>
      <c r="BW201" s="95">
        <v>42</v>
      </c>
      <c r="BX201" s="94">
        <v>73</v>
      </c>
      <c r="BY201" s="95">
        <v>54</v>
      </c>
      <c r="BZ201" s="94">
        <v>95</v>
      </c>
      <c r="CA201" s="87">
        <v>84</v>
      </c>
      <c r="CB201" s="218"/>
      <c r="CC201" s="218"/>
      <c r="CD201" s="218"/>
      <c r="CE201" s="218"/>
      <c r="CF201" s="218"/>
      <c r="CG201" s="398"/>
      <c r="CH201" s="218"/>
      <c r="CI201" s="221"/>
      <c r="CJ201" s="218"/>
      <c r="CK201" s="252"/>
      <c r="CL201" s="226"/>
      <c r="CM201" s="252"/>
      <c r="CN201" s="226"/>
      <c r="CO201" s="252"/>
      <c r="CP201" s="220"/>
      <c r="CQ201" s="86"/>
      <c r="CR201" s="95"/>
      <c r="CS201" s="94"/>
      <c r="CT201" s="87"/>
      <c r="CU201" s="86"/>
      <c r="CV201" s="94"/>
      <c r="CW201" s="95"/>
      <c r="CX201" s="94"/>
      <c r="CY201" s="95"/>
      <c r="CZ201" s="266"/>
      <c r="DA201" s="218"/>
      <c r="DB201" s="252"/>
      <c r="DC201" s="226"/>
      <c r="DD201" s="252"/>
      <c r="DE201" s="226"/>
      <c r="DF201" s="252"/>
      <c r="DG201" s="223"/>
      <c r="DH201" s="252"/>
      <c r="DI201" s="226"/>
      <c r="DJ201" s="221"/>
      <c r="DK201" s="218"/>
      <c r="DL201" s="226"/>
      <c r="DM201" s="252"/>
      <c r="DN201" s="220"/>
      <c r="DO201" s="218"/>
      <c r="DP201" s="252"/>
      <c r="DQ201" s="226"/>
      <c r="DR201" s="226"/>
      <c r="DS201" s="220"/>
      <c r="DT201" s="86"/>
      <c r="DU201" s="95"/>
      <c r="DV201" s="86"/>
      <c r="DW201" s="94"/>
      <c r="DX201" s="266"/>
      <c r="DY201" s="218"/>
      <c r="DZ201" s="398"/>
      <c r="EA201" s="252"/>
      <c r="EB201" s="220"/>
      <c r="EC201" s="218"/>
      <c r="ED201" s="252"/>
      <c r="EE201" s="220"/>
    </row>
    <row r="202" spans="1:135" x14ac:dyDescent="0.3">
      <c r="A202" s="10">
        <v>2842</v>
      </c>
      <c r="B202" s="11" t="s">
        <v>801</v>
      </c>
      <c r="C202" s="32">
        <v>969</v>
      </c>
      <c r="D202" s="41">
        <v>406</v>
      </c>
      <c r="E202" s="63">
        <f>SUM(D202/C202)</f>
        <v>0.41898864809081526</v>
      </c>
      <c r="F202" s="86"/>
      <c r="G202" s="86"/>
      <c r="H202" s="86"/>
      <c r="I202" s="86"/>
      <c r="J202" s="86"/>
      <c r="K202" s="87"/>
      <c r="L202" s="218"/>
      <c r="M202" s="252"/>
      <c r="N202" s="220"/>
      <c r="O202" s="218"/>
      <c r="P202" s="218"/>
      <c r="Q202" s="218"/>
      <c r="R202" s="218"/>
      <c r="S202" s="218"/>
      <c r="T202" s="218"/>
      <c r="U202" s="218"/>
      <c r="V202" s="218"/>
      <c r="W202" s="226"/>
      <c r="X202" s="219"/>
      <c r="Y202" s="219"/>
      <c r="Z202" s="222"/>
      <c r="AA202" s="218"/>
      <c r="AB202" s="218"/>
      <c r="AC202" s="218"/>
      <c r="AD202" s="218"/>
      <c r="AE202" s="218"/>
      <c r="AF202" s="226"/>
      <c r="AG202" s="398"/>
      <c r="AH202" s="221"/>
      <c r="AI202" s="222"/>
      <c r="AJ202" s="252"/>
      <c r="AK202" s="220"/>
      <c r="AL202" s="218"/>
      <c r="AM202" s="226"/>
      <c r="AN202" s="226"/>
      <c r="AO202" s="226"/>
      <c r="AP202" s="252"/>
      <c r="AQ202" s="219"/>
      <c r="AR202" s="222"/>
      <c r="AS202" s="252"/>
      <c r="AT202" s="226"/>
      <c r="AU202" s="218"/>
      <c r="AV202" s="218"/>
      <c r="AW202" s="218"/>
      <c r="AX202" s="218"/>
      <c r="AY202" s="220"/>
      <c r="AZ202" s="218"/>
      <c r="BA202" s="252"/>
      <c r="BB202" s="220"/>
      <c r="BC202" s="218"/>
      <c r="BD202" s="252"/>
      <c r="BE202" s="220"/>
      <c r="BF202" s="218"/>
      <c r="BG202" s="218"/>
      <c r="BH202" s="226"/>
      <c r="BI202" s="220"/>
      <c r="BJ202" s="265"/>
      <c r="BK202" s="268"/>
      <c r="BL202" s="266"/>
      <c r="BM202" s="218"/>
      <c r="BN202" s="218"/>
      <c r="BO202" s="226"/>
      <c r="BP202" s="398"/>
      <c r="BQ202" s="221"/>
      <c r="BR202" s="218"/>
      <c r="BS202" s="252"/>
      <c r="BT202" s="220"/>
      <c r="BU202" s="86">
        <v>227</v>
      </c>
      <c r="BV202" s="95">
        <v>224</v>
      </c>
      <c r="BW202" s="95">
        <v>67</v>
      </c>
      <c r="BX202" s="94">
        <v>148</v>
      </c>
      <c r="BY202" s="95">
        <v>77</v>
      </c>
      <c r="BZ202" s="94">
        <v>197</v>
      </c>
      <c r="CA202" s="87">
        <v>148</v>
      </c>
      <c r="CB202" s="218"/>
      <c r="CC202" s="218"/>
      <c r="CD202" s="218"/>
      <c r="CE202" s="218"/>
      <c r="CF202" s="218"/>
      <c r="CG202" s="398"/>
      <c r="CH202" s="218"/>
      <c r="CI202" s="221"/>
      <c r="CJ202" s="218"/>
      <c r="CK202" s="252"/>
      <c r="CL202" s="226"/>
      <c r="CM202" s="252"/>
      <c r="CN202" s="226"/>
      <c r="CO202" s="252"/>
      <c r="CP202" s="220"/>
      <c r="CQ202" s="86"/>
      <c r="CR202" s="95"/>
      <c r="CS202" s="94"/>
      <c r="CT202" s="87"/>
      <c r="CU202" s="86"/>
      <c r="CV202" s="94"/>
      <c r="CW202" s="95"/>
      <c r="CX202" s="94"/>
      <c r="CY202" s="95"/>
      <c r="CZ202" s="266"/>
      <c r="DA202" s="218"/>
      <c r="DB202" s="252"/>
      <c r="DC202" s="226"/>
      <c r="DD202" s="252"/>
      <c r="DE202" s="226"/>
      <c r="DF202" s="252"/>
      <c r="DG202" s="223"/>
      <c r="DH202" s="252"/>
      <c r="DI202" s="226"/>
      <c r="DJ202" s="221"/>
      <c r="DK202" s="218"/>
      <c r="DL202" s="226"/>
      <c r="DM202" s="252"/>
      <c r="DN202" s="220"/>
      <c r="DO202" s="218"/>
      <c r="DP202" s="252"/>
      <c r="DQ202" s="226"/>
      <c r="DR202" s="226"/>
      <c r="DS202" s="220"/>
      <c r="DT202" s="86"/>
      <c r="DU202" s="95"/>
      <c r="DV202" s="86"/>
      <c r="DW202" s="94"/>
      <c r="DX202" s="266"/>
      <c r="DY202" s="218"/>
      <c r="DZ202" s="398"/>
      <c r="EA202" s="252"/>
      <c r="EB202" s="220"/>
      <c r="EC202" s="218"/>
      <c r="ED202" s="252"/>
      <c r="EE202" s="220"/>
    </row>
    <row r="203" spans="1:135" x14ac:dyDescent="0.3">
      <c r="A203" s="10">
        <v>2851</v>
      </c>
      <c r="B203" s="11" t="s">
        <v>329</v>
      </c>
      <c r="C203" s="32">
        <v>1064</v>
      </c>
      <c r="D203" s="41">
        <v>468</v>
      </c>
      <c r="E203" s="63">
        <f t="shared" si="2"/>
        <v>0.43984962406015038</v>
      </c>
      <c r="F203" s="86"/>
      <c r="G203" s="86"/>
      <c r="H203" s="86"/>
      <c r="I203" s="86"/>
      <c r="J203" s="86"/>
      <c r="K203" s="87"/>
      <c r="L203" s="218"/>
      <c r="M203" s="252"/>
      <c r="N203" s="220"/>
      <c r="O203" s="218"/>
      <c r="P203" s="218"/>
      <c r="Q203" s="218"/>
      <c r="R203" s="218"/>
      <c r="S203" s="218"/>
      <c r="T203" s="218"/>
      <c r="U203" s="218"/>
      <c r="V203" s="218"/>
      <c r="W203" s="226"/>
      <c r="X203" s="219"/>
      <c r="Y203" s="219"/>
      <c r="Z203" s="222"/>
      <c r="AA203" s="218"/>
      <c r="AB203" s="218"/>
      <c r="AC203" s="218"/>
      <c r="AD203" s="218"/>
      <c r="AE203" s="218"/>
      <c r="AF203" s="226"/>
      <c r="AG203" s="398"/>
      <c r="AH203" s="221"/>
      <c r="AI203" s="222"/>
      <c r="AJ203" s="252"/>
      <c r="AK203" s="220"/>
      <c r="AL203" s="218"/>
      <c r="AM203" s="226"/>
      <c r="AN203" s="226"/>
      <c r="AO203" s="226"/>
      <c r="AP203" s="252"/>
      <c r="AQ203" s="219"/>
      <c r="AR203" s="222"/>
      <c r="AS203" s="252"/>
      <c r="AT203" s="226"/>
      <c r="AU203" s="218"/>
      <c r="AV203" s="218"/>
      <c r="AW203" s="218"/>
      <c r="AX203" s="218"/>
      <c r="AY203" s="220"/>
      <c r="AZ203" s="218"/>
      <c r="BA203" s="252"/>
      <c r="BB203" s="220"/>
      <c r="BC203" s="218"/>
      <c r="BD203" s="252"/>
      <c r="BE203" s="220"/>
      <c r="BF203" s="218"/>
      <c r="BG203" s="218"/>
      <c r="BH203" s="226"/>
      <c r="BI203" s="220"/>
      <c r="BJ203" s="265"/>
      <c r="BK203" s="268"/>
      <c r="BL203" s="266"/>
      <c r="BM203" s="218"/>
      <c r="BN203" s="218"/>
      <c r="BO203" s="226"/>
      <c r="BP203" s="398"/>
      <c r="BQ203" s="221"/>
      <c r="BR203" s="218"/>
      <c r="BS203" s="252"/>
      <c r="BT203" s="220"/>
      <c r="BU203" s="86">
        <v>266</v>
      </c>
      <c r="BV203" s="95">
        <v>273</v>
      </c>
      <c r="BW203" s="95">
        <v>104</v>
      </c>
      <c r="BX203" s="94">
        <v>131</v>
      </c>
      <c r="BY203" s="95">
        <v>129</v>
      </c>
      <c r="BZ203" s="94">
        <v>214</v>
      </c>
      <c r="CA203" s="87">
        <v>137</v>
      </c>
      <c r="CB203" s="218"/>
      <c r="CC203" s="218"/>
      <c r="CD203" s="218"/>
      <c r="CE203" s="218"/>
      <c r="CF203" s="218"/>
      <c r="CG203" s="398"/>
      <c r="CH203" s="218"/>
      <c r="CI203" s="221"/>
      <c r="CJ203" s="218"/>
      <c r="CK203" s="252"/>
      <c r="CL203" s="226"/>
      <c r="CM203" s="252"/>
      <c r="CN203" s="226"/>
      <c r="CO203" s="252"/>
      <c r="CP203" s="220"/>
      <c r="CQ203" s="86"/>
      <c r="CR203" s="95"/>
      <c r="CS203" s="94"/>
      <c r="CT203" s="87"/>
      <c r="CU203" s="86"/>
      <c r="CV203" s="94"/>
      <c r="CW203" s="95"/>
      <c r="CX203" s="94"/>
      <c r="CY203" s="95"/>
      <c r="CZ203" s="266"/>
      <c r="DA203" s="218"/>
      <c r="DB203" s="252"/>
      <c r="DC203" s="226"/>
      <c r="DD203" s="252"/>
      <c r="DE203" s="226"/>
      <c r="DF203" s="252"/>
      <c r="DG203" s="223"/>
      <c r="DH203" s="252"/>
      <c r="DI203" s="226"/>
      <c r="DJ203" s="221"/>
      <c r="DK203" s="218"/>
      <c r="DL203" s="226"/>
      <c r="DM203" s="252"/>
      <c r="DN203" s="220"/>
      <c r="DO203" s="218"/>
      <c r="DP203" s="252"/>
      <c r="DQ203" s="226"/>
      <c r="DR203" s="226"/>
      <c r="DS203" s="220"/>
      <c r="DT203" s="86"/>
      <c r="DU203" s="95"/>
      <c r="DV203" s="86"/>
      <c r="DW203" s="94"/>
      <c r="DX203" s="266"/>
      <c r="DY203" s="218"/>
      <c r="DZ203" s="398"/>
      <c r="EA203" s="252"/>
      <c r="EB203" s="220"/>
      <c r="EC203" s="218"/>
      <c r="ED203" s="252"/>
      <c r="EE203" s="220"/>
    </row>
    <row r="204" spans="1:135" x14ac:dyDescent="0.3">
      <c r="A204" s="10">
        <v>2852</v>
      </c>
      <c r="B204" s="11" t="s">
        <v>330</v>
      </c>
      <c r="C204" s="32">
        <v>860</v>
      </c>
      <c r="D204" s="41">
        <v>286</v>
      </c>
      <c r="E204" s="63">
        <f t="shared" si="2"/>
        <v>0.33255813953488372</v>
      </c>
      <c r="F204" s="86"/>
      <c r="G204" s="86"/>
      <c r="H204" s="86"/>
      <c r="I204" s="86"/>
      <c r="J204" s="86"/>
      <c r="K204" s="87"/>
      <c r="L204" s="218"/>
      <c r="M204" s="252"/>
      <c r="N204" s="220"/>
      <c r="O204" s="218"/>
      <c r="P204" s="218"/>
      <c r="Q204" s="218"/>
      <c r="R204" s="218"/>
      <c r="S204" s="218"/>
      <c r="T204" s="218"/>
      <c r="U204" s="218"/>
      <c r="V204" s="218"/>
      <c r="W204" s="226"/>
      <c r="X204" s="219"/>
      <c r="Y204" s="219"/>
      <c r="Z204" s="222"/>
      <c r="AA204" s="218"/>
      <c r="AB204" s="218"/>
      <c r="AC204" s="218"/>
      <c r="AD204" s="218"/>
      <c r="AE204" s="218"/>
      <c r="AF204" s="226"/>
      <c r="AG204" s="398"/>
      <c r="AH204" s="221"/>
      <c r="AI204" s="222"/>
      <c r="AJ204" s="252"/>
      <c r="AK204" s="220"/>
      <c r="AL204" s="218"/>
      <c r="AM204" s="226"/>
      <c r="AN204" s="226"/>
      <c r="AO204" s="226"/>
      <c r="AP204" s="252"/>
      <c r="AQ204" s="219"/>
      <c r="AR204" s="222"/>
      <c r="AS204" s="252"/>
      <c r="AT204" s="226"/>
      <c r="AU204" s="218"/>
      <c r="AV204" s="218"/>
      <c r="AW204" s="218"/>
      <c r="AX204" s="218"/>
      <c r="AY204" s="220"/>
      <c r="AZ204" s="218"/>
      <c r="BA204" s="252"/>
      <c r="BB204" s="220"/>
      <c r="BC204" s="218"/>
      <c r="BD204" s="252"/>
      <c r="BE204" s="220"/>
      <c r="BF204" s="218"/>
      <c r="BG204" s="218"/>
      <c r="BH204" s="226"/>
      <c r="BI204" s="220"/>
      <c r="BJ204" s="265"/>
      <c r="BK204" s="268"/>
      <c r="BL204" s="266"/>
      <c r="BM204" s="218"/>
      <c r="BN204" s="218"/>
      <c r="BO204" s="226"/>
      <c r="BP204" s="398"/>
      <c r="BQ204" s="221"/>
      <c r="BR204" s="218"/>
      <c r="BS204" s="252"/>
      <c r="BT204" s="220"/>
      <c r="BU204" s="86">
        <v>148</v>
      </c>
      <c r="BV204" s="95">
        <v>171</v>
      </c>
      <c r="BW204" s="95">
        <v>67</v>
      </c>
      <c r="BX204" s="94">
        <v>73</v>
      </c>
      <c r="BY204" s="95">
        <v>70</v>
      </c>
      <c r="BZ204" s="94">
        <v>118</v>
      </c>
      <c r="CA204" s="87">
        <v>75</v>
      </c>
      <c r="CB204" s="218"/>
      <c r="CC204" s="218"/>
      <c r="CD204" s="218"/>
      <c r="CE204" s="218"/>
      <c r="CF204" s="218"/>
      <c r="CG204" s="398"/>
      <c r="CH204" s="218"/>
      <c r="CI204" s="221"/>
      <c r="CJ204" s="218"/>
      <c r="CK204" s="252"/>
      <c r="CL204" s="226"/>
      <c r="CM204" s="252"/>
      <c r="CN204" s="226"/>
      <c r="CO204" s="252"/>
      <c r="CP204" s="220"/>
      <c r="CQ204" s="86"/>
      <c r="CR204" s="95"/>
      <c r="CS204" s="94"/>
      <c r="CT204" s="87"/>
      <c r="CU204" s="86"/>
      <c r="CV204" s="94"/>
      <c r="CW204" s="95"/>
      <c r="CX204" s="94"/>
      <c r="CY204" s="95"/>
      <c r="CZ204" s="266"/>
      <c r="DA204" s="218"/>
      <c r="DB204" s="252"/>
      <c r="DC204" s="226"/>
      <c r="DD204" s="252"/>
      <c r="DE204" s="226"/>
      <c r="DF204" s="252"/>
      <c r="DG204" s="223"/>
      <c r="DH204" s="252"/>
      <c r="DI204" s="226"/>
      <c r="DJ204" s="221"/>
      <c r="DK204" s="218"/>
      <c r="DL204" s="226"/>
      <c r="DM204" s="252"/>
      <c r="DN204" s="220"/>
      <c r="DO204" s="218"/>
      <c r="DP204" s="252"/>
      <c r="DQ204" s="226"/>
      <c r="DR204" s="226"/>
      <c r="DS204" s="220"/>
      <c r="DT204" s="86"/>
      <c r="DU204" s="95"/>
      <c r="DV204" s="86"/>
      <c r="DW204" s="94"/>
      <c r="DX204" s="266"/>
      <c r="DY204" s="218"/>
      <c r="DZ204" s="398"/>
      <c r="EA204" s="252"/>
      <c r="EB204" s="220"/>
      <c r="EC204" s="218"/>
      <c r="ED204" s="252"/>
      <c r="EE204" s="220"/>
    </row>
    <row r="205" spans="1:135" x14ac:dyDescent="0.3">
      <c r="A205" s="10">
        <v>2911</v>
      </c>
      <c r="B205" s="11" t="s">
        <v>331</v>
      </c>
      <c r="C205" s="32">
        <v>1471</v>
      </c>
      <c r="D205" s="41">
        <v>268</v>
      </c>
      <c r="E205" s="63">
        <f t="shared" si="2"/>
        <v>0.18218898708361658</v>
      </c>
      <c r="F205" s="86">
        <v>102</v>
      </c>
      <c r="G205" s="86">
        <v>100</v>
      </c>
      <c r="H205" s="86">
        <v>91</v>
      </c>
      <c r="I205" s="86">
        <v>81</v>
      </c>
      <c r="J205" s="86">
        <v>103</v>
      </c>
      <c r="K205" s="87">
        <v>121</v>
      </c>
      <c r="L205" s="218"/>
      <c r="M205" s="252"/>
      <c r="N205" s="220"/>
      <c r="O205" s="218"/>
      <c r="P205" s="218"/>
      <c r="Q205" s="218"/>
      <c r="R205" s="218"/>
      <c r="S205" s="218"/>
      <c r="T205" s="218"/>
      <c r="U205" s="218"/>
      <c r="V205" s="218"/>
      <c r="W205" s="226"/>
      <c r="X205" s="219"/>
      <c r="Y205" s="219"/>
      <c r="Z205" s="222"/>
      <c r="AA205" s="218"/>
      <c r="AB205" s="218"/>
      <c r="AC205" s="218"/>
      <c r="AD205" s="218"/>
      <c r="AE205" s="218"/>
      <c r="AF205" s="226"/>
      <c r="AG205" s="398"/>
      <c r="AH205" s="221"/>
      <c r="AI205" s="222"/>
      <c r="AJ205" s="252"/>
      <c r="AK205" s="220"/>
      <c r="AL205" s="218"/>
      <c r="AM205" s="226"/>
      <c r="AN205" s="226"/>
      <c r="AO205" s="226"/>
      <c r="AP205" s="252"/>
      <c r="AQ205" s="219"/>
      <c r="AR205" s="222"/>
      <c r="AS205" s="252"/>
      <c r="AT205" s="226"/>
      <c r="AU205" s="218"/>
      <c r="AV205" s="218"/>
      <c r="AW205" s="218"/>
      <c r="AX205" s="218"/>
      <c r="AY205" s="220"/>
      <c r="AZ205" s="218"/>
      <c r="BA205" s="252"/>
      <c r="BB205" s="220"/>
      <c r="BC205" s="218"/>
      <c r="BD205" s="252"/>
      <c r="BE205" s="220"/>
      <c r="BF205" s="218"/>
      <c r="BG205" s="218"/>
      <c r="BH205" s="226"/>
      <c r="BI205" s="220"/>
      <c r="BJ205" s="265"/>
      <c r="BK205" s="268"/>
      <c r="BL205" s="266"/>
      <c r="BM205" s="218"/>
      <c r="BN205" s="218"/>
      <c r="BO205" s="226"/>
      <c r="BP205" s="398"/>
      <c r="BQ205" s="221"/>
      <c r="BR205" s="218"/>
      <c r="BS205" s="252"/>
      <c r="BT205" s="220"/>
      <c r="BU205" s="265"/>
      <c r="BV205" s="267"/>
      <c r="BW205" s="267"/>
      <c r="BX205" s="268"/>
      <c r="BY205" s="267"/>
      <c r="BZ205" s="268"/>
      <c r="CA205" s="266"/>
      <c r="CB205" s="218"/>
      <c r="CC205" s="218"/>
      <c r="CD205" s="218"/>
      <c r="CE205" s="218"/>
      <c r="CF205" s="218"/>
      <c r="CG205" s="398"/>
      <c r="CH205" s="218"/>
      <c r="CI205" s="221"/>
      <c r="CJ205" s="218"/>
      <c r="CK205" s="252"/>
      <c r="CL205" s="226"/>
      <c r="CM205" s="252"/>
      <c r="CN205" s="226"/>
      <c r="CO205" s="252"/>
      <c r="CP205" s="220"/>
      <c r="CQ205" s="86"/>
      <c r="CR205" s="95"/>
      <c r="CS205" s="94"/>
      <c r="CT205" s="87"/>
      <c r="CU205" s="86"/>
      <c r="CV205" s="94"/>
      <c r="CW205" s="95"/>
      <c r="CX205" s="94"/>
      <c r="CY205" s="95"/>
      <c r="CZ205" s="266"/>
      <c r="DA205" s="218"/>
      <c r="DB205" s="252"/>
      <c r="DC205" s="226"/>
      <c r="DD205" s="252"/>
      <c r="DE205" s="226"/>
      <c r="DF205" s="252"/>
      <c r="DG205" s="223"/>
      <c r="DH205" s="252"/>
      <c r="DI205" s="226"/>
      <c r="DJ205" s="221"/>
      <c r="DK205" s="218"/>
      <c r="DL205" s="226"/>
      <c r="DM205" s="252"/>
      <c r="DN205" s="220"/>
      <c r="DO205" s="218"/>
      <c r="DP205" s="252"/>
      <c r="DQ205" s="226"/>
      <c r="DR205" s="226"/>
      <c r="DS205" s="220"/>
      <c r="DT205" s="86"/>
      <c r="DU205" s="95"/>
      <c r="DV205" s="86"/>
      <c r="DW205" s="94"/>
      <c r="DX205" s="266"/>
      <c r="DY205" s="218"/>
      <c r="DZ205" s="398"/>
      <c r="EA205" s="252"/>
      <c r="EB205" s="220"/>
      <c r="EC205" s="218"/>
      <c r="ED205" s="252"/>
      <c r="EE205" s="220"/>
    </row>
    <row r="206" spans="1:135" x14ac:dyDescent="0.3">
      <c r="A206" s="10">
        <v>2921</v>
      </c>
      <c r="B206" s="11" t="s">
        <v>332</v>
      </c>
      <c r="C206" s="32">
        <v>1451</v>
      </c>
      <c r="D206" s="41">
        <v>280</v>
      </c>
      <c r="E206" s="63">
        <f t="shared" si="2"/>
        <v>0.19297036526533426</v>
      </c>
      <c r="F206" s="86">
        <v>94</v>
      </c>
      <c r="G206" s="86">
        <v>97</v>
      </c>
      <c r="H206" s="86">
        <v>81</v>
      </c>
      <c r="I206" s="86">
        <v>78</v>
      </c>
      <c r="J206" s="86">
        <v>124</v>
      </c>
      <c r="K206" s="87">
        <v>121</v>
      </c>
      <c r="L206" s="218"/>
      <c r="M206" s="252"/>
      <c r="N206" s="220"/>
      <c r="O206" s="218"/>
      <c r="P206" s="218"/>
      <c r="Q206" s="218"/>
      <c r="R206" s="218"/>
      <c r="S206" s="218"/>
      <c r="T206" s="218"/>
      <c r="U206" s="218"/>
      <c r="V206" s="218"/>
      <c r="W206" s="226"/>
      <c r="X206" s="219"/>
      <c r="Y206" s="219"/>
      <c r="Z206" s="222"/>
      <c r="AA206" s="218"/>
      <c r="AB206" s="218"/>
      <c r="AC206" s="218"/>
      <c r="AD206" s="218"/>
      <c r="AE206" s="218"/>
      <c r="AF206" s="226"/>
      <c r="AG206" s="398"/>
      <c r="AH206" s="221"/>
      <c r="AI206" s="222"/>
      <c r="AJ206" s="252"/>
      <c r="AK206" s="220"/>
      <c r="AL206" s="218"/>
      <c r="AM206" s="226"/>
      <c r="AN206" s="226"/>
      <c r="AO206" s="226"/>
      <c r="AP206" s="252"/>
      <c r="AQ206" s="219"/>
      <c r="AR206" s="222"/>
      <c r="AS206" s="252"/>
      <c r="AT206" s="226"/>
      <c r="AU206" s="218"/>
      <c r="AV206" s="218"/>
      <c r="AW206" s="218"/>
      <c r="AX206" s="218"/>
      <c r="AY206" s="220"/>
      <c r="AZ206" s="218"/>
      <c r="BA206" s="252"/>
      <c r="BB206" s="220"/>
      <c r="BC206" s="218"/>
      <c r="BD206" s="252"/>
      <c r="BE206" s="220"/>
      <c r="BF206" s="218"/>
      <c r="BG206" s="218"/>
      <c r="BH206" s="226"/>
      <c r="BI206" s="220"/>
      <c r="BJ206" s="265"/>
      <c r="BK206" s="268"/>
      <c r="BL206" s="266"/>
      <c r="BM206" s="218"/>
      <c r="BN206" s="218"/>
      <c r="BO206" s="226"/>
      <c r="BP206" s="398"/>
      <c r="BQ206" s="221"/>
      <c r="BR206" s="218"/>
      <c r="BS206" s="252"/>
      <c r="BT206" s="220"/>
      <c r="BU206" s="265"/>
      <c r="BV206" s="267"/>
      <c r="BW206" s="267"/>
      <c r="BX206" s="268"/>
      <c r="BY206" s="267"/>
      <c r="BZ206" s="268"/>
      <c r="CA206" s="266"/>
      <c r="CB206" s="218"/>
      <c r="CC206" s="218"/>
      <c r="CD206" s="218"/>
      <c r="CE206" s="218"/>
      <c r="CF206" s="218"/>
      <c r="CG206" s="398"/>
      <c r="CH206" s="218"/>
      <c r="CI206" s="221"/>
      <c r="CJ206" s="218"/>
      <c r="CK206" s="252"/>
      <c r="CL206" s="226"/>
      <c r="CM206" s="252"/>
      <c r="CN206" s="226"/>
      <c r="CO206" s="252"/>
      <c r="CP206" s="220"/>
      <c r="CQ206" s="86"/>
      <c r="CR206" s="95"/>
      <c r="CS206" s="94"/>
      <c r="CT206" s="87"/>
      <c r="CU206" s="86"/>
      <c r="CV206" s="94"/>
      <c r="CW206" s="95"/>
      <c r="CX206" s="94"/>
      <c r="CY206" s="95"/>
      <c r="CZ206" s="266"/>
      <c r="DA206" s="218"/>
      <c r="DB206" s="252"/>
      <c r="DC206" s="226"/>
      <c r="DD206" s="252"/>
      <c r="DE206" s="226"/>
      <c r="DF206" s="252"/>
      <c r="DG206" s="223"/>
      <c r="DH206" s="252"/>
      <c r="DI206" s="226"/>
      <c r="DJ206" s="221"/>
      <c r="DK206" s="218"/>
      <c r="DL206" s="226"/>
      <c r="DM206" s="252"/>
      <c r="DN206" s="220"/>
      <c r="DO206" s="218"/>
      <c r="DP206" s="252"/>
      <c r="DQ206" s="226"/>
      <c r="DR206" s="226"/>
      <c r="DS206" s="220"/>
      <c r="DT206" s="86"/>
      <c r="DU206" s="95"/>
      <c r="DV206" s="86"/>
      <c r="DW206" s="94"/>
      <c r="DX206" s="266"/>
      <c r="DY206" s="218"/>
      <c r="DZ206" s="398"/>
      <c r="EA206" s="252"/>
      <c r="EB206" s="220"/>
      <c r="EC206" s="218"/>
      <c r="ED206" s="252"/>
      <c r="EE206" s="220"/>
    </row>
    <row r="207" spans="1:135" x14ac:dyDescent="0.3">
      <c r="A207" s="10">
        <v>2931</v>
      </c>
      <c r="B207" s="11" t="s">
        <v>333</v>
      </c>
      <c r="C207" s="32">
        <v>1358</v>
      </c>
      <c r="D207" s="41">
        <v>234</v>
      </c>
      <c r="E207" s="63">
        <f t="shared" si="2"/>
        <v>0.17231222385861561</v>
      </c>
      <c r="F207" s="86">
        <v>104</v>
      </c>
      <c r="G207" s="86">
        <v>91</v>
      </c>
      <c r="H207" s="86">
        <v>63</v>
      </c>
      <c r="I207" s="86">
        <v>72</v>
      </c>
      <c r="J207" s="86">
        <v>99</v>
      </c>
      <c r="K207" s="87">
        <v>112</v>
      </c>
      <c r="L207" s="218"/>
      <c r="M207" s="252"/>
      <c r="N207" s="220"/>
      <c r="O207" s="218"/>
      <c r="P207" s="218"/>
      <c r="Q207" s="218"/>
      <c r="R207" s="218"/>
      <c r="S207" s="218"/>
      <c r="T207" s="218"/>
      <c r="U207" s="218"/>
      <c r="V207" s="218"/>
      <c r="W207" s="226"/>
      <c r="X207" s="219"/>
      <c r="Y207" s="219"/>
      <c r="Z207" s="222"/>
      <c r="AA207" s="218"/>
      <c r="AB207" s="218"/>
      <c r="AC207" s="218"/>
      <c r="AD207" s="218"/>
      <c r="AE207" s="218"/>
      <c r="AF207" s="226"/>
      <c r="AG207" s="398"/>
      <c r="AH207" s="221"/>
      <c r="AI207" s="222"/>
      <c r="AJ207" s="252"/>
      <c r="AK207" s="220"/>
      <c r="AL207" s="218"/>
      <c r="AM207" s="226"/>
      <c r="AN207" s="226"/>
      <c r="AO207" s="226"/>
      <c r="AP207" s="252"/>
      <c r="AQ207" s="219"/>
      <c r="AR207" s="222"/>
      <c r="AS207" s="252"/>
      <c r="AT207" s="226"/>
      <c r="AU207" s="218"/>
      <c r="AV207" s="218"/>
      <c r="AW207" s="218"/>
      <c r="AX207" s="218"/>
      <c r="AY207" s="220"/>
      <c r="AZ207" s="218"/>
      <c r="BA207" s="252"/>
      <c r="BB207" s="220"/>
      <c r="BC207" s="218"/>
      <c r="BD207" s="252"/>
      <c r="BE207" s="220"/>
      <c r="BF207" s="218"/>
      <c r="BG207" s="218"/>
      <c r="BH207" s="226"/>
      <c r="BI207" s="220"/>
      <c r="BJ207" s="265"/>
      <c r="BK207" s="268"/>
      <c r="BL207" s="266"/>
      <c r="BM207" s="218"/>
      <c r="BN207" s="218"/>
      <c r="BO207" s="226"/>
      <c r="BP207" s="398"/>
      <c r="BQ207" s="221"/>
      <c r="BR207" s="218"/>
      <c r="BS207" s="252"/>
      <c r="BT207" s="220"/>
      <c r="BU207" s="265"/>
      <c r="BV207" s="267"/>
      <c r="BW207" s="267"/>
      <c r="BX207" s="268"/>
      <c r="BY207" s="267"/>
      <c r="BZ207" s="268"/>
      <c r="CA207" s="266"/>
      <c r="CB207" s="218"/>
      <c r="CC207" s="218"/>
      <c r="CD207" s="218"/>
      <c r="CE207" s="218"/>
      <c r="CF207" s="218"/>
      <c r="CG207" s="398"/>
      <c r="CH207" s="218"/>
      <c r="CI207" s="221"/>
      <c r="CJ207" s="218"/>
      <c r="CK207" s="252"/>
      <c r="CL207" s="226"/>
      <c r="CM207" s="252"/>
      <c r="CN207" s="226"/>
      <c r="CO207" s="252"/>
      <c r="CP207" s="220"/>
      <c r="CQ207" s="86"/>
      <c r="CR207" s="95"/>
      <c r="CS207" s="94"/>
      <c r="CT207" s="87"/>
      <c r="CU207" s="86"/>
      <c r="CV207" s="94"/>
      <c r="CW207" s="95"/>
      <c r="CX207" s="94"/>
      <c r="CY207" s="95"/>
      <c r="CZ207" s="266"/>
      <c r="DA207" s="218"/>
      <c r="DB207" s="252"/>
      <c r="DC207" s="226"/>
      <c r="DD207" s="252"/>
      <c r="DE207" s="226"/>
      <c r="DF207" s="252"/>
      <c r="DG207" s="223"/>
      <c r="DH207" s="252"/>
      <c r="DI207" s="226"/>
      <c r="DJ207" s="221"/>
      <c r="DK207" s="218"/>
      <c r="DL207" s="226"/>
      <c r="DM207" s="252"/>
      <c r="DN207" s="220"/>
      <c r="DO207" s="218"/>
      <c r="DP207" s="252"/>
      <c r="DQ207" s="226"/>
      <c r="DR207" s="226"/>
      <c r="DS207" s="220"/>
      <c r="DT207" s="86"/>
      <c r="DU207" s="95"/>
      <c r="DV207" s="86"/>
      <c r="DW207" s="94"/>
      <c r="DX207" s="266"/>
      <c r="DY207" s="218"/>
      <c r="DZ207" s="398"/>
      <c r="EA207" s="252"/>
      <c r="EB207" s="220"/>
      <c r="EC207" s="218"/>
      <c r="ED207" s="252"/>
      <c r="EE207" s="220"/>
    </row>
    <row r="208" spans="1:135" x14ac:dyDescent="0.3">
      <c r="A208" s="10">
        <v>2941</v>
      </c>
      <c r="B208" s="11" t="s">
        <v>334</v>
      </c>
      <c r="C208" s="32">
        <v>1441</v>
      </c>
      <c r="D208" s="41">
        <v>330</v>
      </c>
      <c r="E208" s="63">
        <f t="shared" si="2"/>
        <v>0.22900763358778625</v>
      </c>
      <c r="F208" s="86">
        <v>137</v>
      </c>
      <c r="G208" s="86">
        <v>144</v>
      </c>
      <c r="H208" s="86">
        <v>87</v>
      </c>
      <c r="I208" s="86">
        <v>125</v>
      </c>
      <c r="J208" s="86">
        <v>149</v>
      </c>
      <c r="K208" s="87">
        <v>169</v>
      </c>
      <c r="L208" s="218"/>
      <c r="M208" s="252"/>
      <c r="N208" s="220"/>
      <c r="O208" s="218"/>
      <c r="P208" s="218"/>
      <c r="Q208" s="218"/>
      <c r="R208" s="218"/>
      <c r="S208" s="218"/>
      <c r="T208" s="218"/>
      <c r="U208" s="218"/>
      <c r="V208" s="218"/>
      <c r="W208" s="226"/>
      <c r="X208" s="219"/>
      <c r="Y208" s="219"/>
      <c r="Z208" s="222"/>
      <c r="AA208" s="218"/>
      <c r="AB208" s="218"/>
      <c r="AC208" s="218"/>
      <c r="AD208" s="218"/>
      <c r="AE208" s="218"/>
      <c r="AF208" s="226"/>
      <c r="AG208" s="398"/>
      <c r="AH208" s="221"/>
      <c r="AI208" s="222"/>
      <c r="AJ208" s="252"/>
      <c r="AK208" s="220"/>
      <c r="AL208" s="218"/>
      <c r="AM208" s="226"/>
      <c r="AN208" s="226"/>
      <c r="AO208" s="226"/>
      <c r="AP208" s="252"/>
      <c r="AQ208" s="219"/>
      <c r="AR208" s="222"/>
      <c r="AS208" s="252"/>
      <c r="AT208" s="226"/>
      <c r="AU208" s="218"/>
      <c r="AV208" s="218"/>
      <c r="AW208" s="218"/>
      <c r="AX208" s="218"/>
      <c r="AY208" s="220"/>
      <c r="AZ208" s="218"/>
      <c r="BA208" s="252"/>
      <c r="BB208" s="220"/>
      <c r="BC208" s="218"/>
      <c r="BD208" s="252"/>
      <c r="BE208" s="220"/>
      <c r="BF208" s="218"/>
      <c r="BG208" s="218"/>
      <c r="BH208" s="226"/>
      <c r="BI208" s="220"/>
      <c r="BJ208" s="265"/>
      <c r="BK208" s="268"/>
      <c r="BL208" s="266"/>
      <c r="BM208" s="218"/>
      <c r="BN208" s="218"/>
      <c r="BO208" s="226"/>
      <c r="BP208" s="398"/>
      <c r="BQ208" s="221"/>
      <c r="BR208" s="218"/>
      <c r="BS208" s="252"/>
      <c r="BT208" s="220"/>
      <c r="BU208" s="265"/>
      <c r="BV208" s="267"/>
      <c r="BW208" s="267"/>
      <c r="BX208" s="268"/>
      <c r="BY208" s="267"/>
      <c r="BZ208" s="268"/>
      <c r="CA208" s="266"/>
      <c r="CB208" s="218"/>
      <c r="CC208" s="218"/>
      <c r="CD208" s="218"/>
      <c r="CE208" s="218"/>
      <c r="CF208" s="218"/>
      <c r="CG208" s="398"/>
      <c r="CH208" s="218"/>
      <c r="CI208" s="221"/>
      <c r="CJ208" s="218"/>
      <c r="CK208" s="252"/>
      <c r="CL208" s="226"/>
      <c r="CM208" s="252"/>
      <c r="CN208" s="226"/>
      <c r="CO208" s="252"/>
      <c r="CP208" s="220"/>
      <c r="CQ208" s="86">
        <v>0</v>
      </c>
      <c r="CR208" s="95">
        <v>2</v>
      </c>
      <c r="CS208" s="94">
        <v>1</v>
      </c>
      <c r="CT208" s="87">
        <v>1</v>
      </c>
      <c r="CU208" s="86"/>
      <c r="CV208" s="94"/>
      <c r="CW208" s="95"/>
      <c r="CX208" s="94"/>
      <c r="CY208" s="95"/>
      <c r="CZ208" s="266"/>
      <c r="DA208" s="218"/>
      <c r="DB208" s="252"/>
      <c r="DC208" s="226"/>
      <c r="DD208" s="252"/>
      <c r="DE208" s="226"/>
      <c r="DF208" s="252"/>
      <c r="DG208" s="223"/>
      <c r="DH208" s="252"/>
      <c r="DI208" s="226"/>
      <c r="DJ208" s="221"/>
      <c r="DK208" s="218"/>
      <c r="DL208" s="226"/>
      <c r="DM208" s="252"/>
      <c r="DN208" s="220"/>
      <c r="DO208" s="218"/>
      <c r="DP208" s="252"/>
      <c r="DQ208" s="226"/>
      <c r="DR208" s="226"/>
      <c r="DS208" s="220"/>
      <c r="DT208" s="86">
        <v>2</v>
      </c>
      <c r="DU208" s="95">
        <v>0</v>
      </c>
      <c r="DV208" s="86">
        <v>2</v>
      </c>
      <c r="DW208" s="94">
        <v>0</v>
      </c>
      <c r="DX208" s="266">
        <v>3</v>
      </c>
      <c r="DY208" s="218"/>
      <c r="DZ208" s="398"/>
      <c r="EA208" s="252"/>
      <c r="EB208" s="220"/>
      <c r="EC208" s="218"/>
      <c r="ED208" s="252"/>
      <c r="EE208" s="220"/>
    </row>
    <row r="209" spans="1:135" x14ac:dyDescent="0.3">
      <c r="A209" s="10">
        <v>3111</v>
      </c>
      <c r="B209" s="11" t="s">
        <v>335</v>
      </c>
      <c r="C209" s="32">
        <v>985</v>
      </c>
      <c r="D209" s="41">
        <v>250</v>
      </c>
      <c r="E209" s="63">
        <f t="shared" si="2"/>
        <v>0.25380710659898476</v>
      </c>
      <c r="F209" s="86"/>
      <c r="G209" s="86"/>
      <c r="H209" s="86"/>
      <c r="I209" s="86"/>
      <c r="J209" s="86"/>
      <c r="K209" s="87"/>
      <c r="L209" s="86">
        <v>117</v>
      </c>
      <c r="M209" s="94">
        <v>106</v>
      </c>
      <c r="N209" s="87">
        <v>103</v>
      </c>
      <c r="O209" s="218"/>
      <c r="P209" s="218"/>
      <c r="Q209" s="218"/>
      <c r="R209" s="218"/>
      <c r="S209" s="218"/>
      <c r="T209" s="218"/>
      <c r="U209" s="218"/>
      <c r="V209" s="218"/>
      <c r="W209" s="226"/>
      <c r="X209" s="219"/>
      <c r="Y209" s="219"/>
      <c r="Z209" s="222"/>
      <c r="AA209" s="218"/>
      <c r="AB209" s="218"/>
      <c r="AC209" s="218"/>
      <c r="AD209" s="218"/>
      <c r="AE209" s="218"/>
      <c r="AF209" s="226"/>
      <c r="AG209" s="398"/>
      <c r="AH209" s="221"/>
      <c r="AI209" s="222"/>
      <c r="AJ209" s="252"/>
      <c r="AK209" s="220"/>
      <c r="AL209" s="218"/>
      <c r="AM209" s="226"/>
      <c r="AN209" s="226"/>
      <c r="AO209" s="226"/>
      <c r="AP209" s="252"/>
      <c r="AQ209" s="219"/>
      <c r="AR209" s="222"/>
      <c r="AS209" s="252"/>
      <c r="AT209" s="226"/>
      <c r="AU209" s="218"/>
      <c r="AV209" s="218"/>
      <c r="AW209" s="218"/>
      <c r="AX209" s="218"/>
      <c r="AY209" s="220"/>
      <c r="AZ209" s="218"/>
      <c r="BA209" s="252"/>
      <c r="BB209" s="220"/>
      <c r="BC209" s="218"/>
      <c r="BD209" s="252"/>
      <c r="BE209" s="220"/>
      <c r="BF209" s="218"/>
      <c r="BG209" s="218"/>
      <c r="BH209" s="226"/>
      <c r="BI209" s="220"/>
      <c r="BJ209" s="265"/>
      <c r="BK209" s="268"/>
      <c r="BL209" s="266"/>
      <c r="BM209" s="218"/>
      <c r="BN209" s="218"/>
      <c r="BO209" s="226"/>
      <c r="BP209" s="398"/>
      <c r="BQ209" s="221"/>
      <c r="BR209" s="218"/>
      <c r="BS209" s="252"/>
      <c r="BT209" s="220"/>
      <c r="BU209" s="265"/>
      <c r="BV209" s="267"/>
      <c r="BW209" s="267"/>
      <c r="BX209" s="268"/>
      <c r="BY209" s="267"/>
      <c r="BZ209" s="268"/>
      <c r="CA209" s="266"/>
      <c r="CB209" s="218"/>
      <c r="CC209" s="218"/>
      <c r="CD209" s="218"/>
      <c r="CE209" s="218"/>
      <c r="CF209" s="218"/>
      <c r="CG209" s="398"/>
      <c r="CH209" s="218"/>
      <c r="CI209" s="221"/>
      <c r="CJ209" s="218"/>
      <c r="CK209" s="252"/>
      <c r="CL209" s="226"/>
      <c r="CM209" s="252"/>
      <c r="CN209" s="226"/>
      <c r="CO209" s="252"/>
      <c r="CP209" s="220"/>
      <c r="CQ209" s="86"/>
      <c r="CR209" s="95"/>
      <c r="CS209" s="94"/>
      <c r="CT209" s="87"/>
      <c r="CU209" s="86"/>
      <c r="CV209" s="94"/>
      <c r="CW209" s="95"/>
      <c r="CX209" s="94"/>
      <c r="CY209" s="95"/>
      <c r="CZ209" s="266"/>
      <c r="DA209" s="218"/>
      <c r="DB209" s="252"/>
      <c r="DC209" s="226"/>
      <c r="DD209" s="252"/>
      <c r="DE209" s="226"/>
      <c r="DF209" s="252"/>
      <c r="DG209" s="223"/>
      <c r="DH209" s="252"/>
      <c r="DI209" s="226"/>
      <c r="DJ209" s="221"/>
      <c r="DK209" s="218"/>
      <c r="DL209" s="226"/>
      <c r="DM209" s="252"/>
      <c r="DN209" s="220"/>
      <c r="DO209" s="218"/>
      <c r="DP209" s="252"/>
      <c r="DQ209" s="226"/>
      <c r="DR209" s="226"/>
      <c r="DS209" s="220"/>
      <c r="DT209" s="86"/>
      <c r="DU209" s="95"/>
      <c r="DV209" s="86"/>
      <c r="DW209" s="94"/>
      <c r="DX209" s="266"/>
      <c r="DY209" s="218"/>
      <c r="DZ209" s="398"/>
      <c r="EA209" s="252"/>
      <c r="EB209" s="220"/>
      <c r="EC209" s="218"/>
      <c r="ED209" s="252"/>
      <c r="EE209" s="220"/>
    </row>
    <row r="210" spans="1:135" x14ac:dyDescent="0.3">
      <c r="A210" s="10">
        <v>3121</v>
      </c>
      <c r="B210" s="11" t="s">
        <v>336</v>
      </c>
      <c r="C210" s="32">
        <v>946</v>
      </c>
      <c r="D210" s="41">
        <v>316</v>
      </c>
      <c r="E210" s="63">
        <f t="shared" si="2"/>
        <v>0.33403805496828753</v>
      </c>
      <c r="F210" s="86"/>
      <c r="G210" s="86"/>
      <c r="H210" s="86"/>
      <c r="I210" s="86"/>
      <c r="J210" s="86"/>
      <c r="K210" s="87"/>
      <c r="L210" s="86">
        <v>177</v>
      </c>
      <c r="M210" s="94">
        <v>134</v>
      </c>
      <c r="N210" s="87">
        <v>137</v>
      </c>
      <c r="O210" s="218"/>
      <c r="P210" s="218"/>
      <c r="Q210" s="218"/>
      <c r="R210" s="218"/>
      <c r="S210" s="218"/>
      <c r="T210" s="218"/>
      <c r="U210" s="218"/>
      <c r="V210" s="218"/>
      <c r="W210" s="226"/>
      <c r="X210" s="219"/>
      <c r="Y210" s="219"/>
      <c r="Z210" s="222"/>
      <c r="AA210" s="218"/>
      <c r="AB210" s="218"/>
      <c r="AC210" s="218"/>
      <c r="AD210" s="218"/>
      <c r="AE210" s="218"/>
      <c r="AF210" s="226"/>
      <c r="AG210" s="398"/>
      <c r="AH210" s="221"/>
      <c r="AI210" s="222"/>
      <c r="AJ210" s="252"/>
      <c r="AK210" s="220"/>
      <c r="AL210" s="218"/>
      <c r="AM210" s="226"/>
      <c r="AN210" s="226"/>
      <c r="AO210" s="226"/>
      <c r="AP210" s="252"/>
      <c r="AQ210" s="219"/>
      <c r="AR210" s="222"/>
      <c r="AS210" s="252"/>
      <c r="AT210" s="226"/>
      <c r="AU210" s="218"/>
      <c r="AV210" s="218"/>
      <c r="AW210" s="218"/>
      <c r="AX210" s="218"/>
      <c r="AY210" s="220"/>
      <c r="AZ210" s="218"/>
      <c r="BA210" s="252"/>
      <c r="BB210" s="220"/>
      <c r="BC210" s="218"/>
      <c r="BD210" s="252"/>
      <c r="BE210" s="220"/>
      <c r="BF210" s="218"/>
      <c r="BG210" s="218"/>
      <c r="BH210" s="226"/>
      <c r="BI210" s="220"/>
      <c r="BJ210" s="265"/>
      <c r="BK210" s="268"/>
      <c r="BL210" s="266"/>
      <c r="BM210" s="218"/>
      <c r="BN210" s="218"/>
      <c r="BO210" s="226"/>
      <c r="BP210" s="398"/>
      <c r="BQ210" s="221"/>
      <c r="BR210" s="218"/>
      <c r="BS210" s="252"/>
      <c r="BT210" s="220"/>
      <c r="BU210" s="265"/>
      <c r="BV210" s="267"/>
      <c r="BW210" s="267"/>
      <c r="BX210" s="268"/>
      <c r="BY210" s="267"/>
      <c r="BZ210" s="268"/>
      <c r="CA210" s="266"/>
      <c r="CB210" s="218"/>
      <c r="CC210" s="218"/>
      <c r="CD210" s="218"/>
      <c r="CE210" s="218"/>
      <c r="CF210" s="218"/>
      <c r="CG210" s="398"/>
      <c r="CH210" s="218"/>
      <c r="CI210" s="221"/>
      <c r="CJ210" s="218"/>
      <c r="CK210" s="252"/>
      <c r="CL210" s="226"/>
      <c r="CM210" s="252"/>
      <c r="CN210" s="226"/>
      <c r="CO210" s="252"/>
      <c r="CP210" s="220"/>
      <c r="CQ210" s="86"/>
      <c r="CR210" s="95"/>
      <c r="CS210" s="94"/>
      <c r="CT210" s="87"/>
      <c r="CU210" s="86"/>
      <c r="CV210" s="94"/>
      <c r="CW210" s="95"/>
      <c r="CX210" s="94"/>
      <c r="CY210" s="95"/>
      <c r="CZ210" s="266"/>
      <c r="DA210" s="218"/>
      <c r="DB210" s="252"/>
      <c r="DC210" s="226"/>
      <c r="DD210" s="252"/>
      <c r="DE210" s="226"/>
      <c r="DF210" s="252"/>
      <c r="DG210" s="223"/>
      <c r="DH210" s="252"/>
      <c r="DI210" s="226"/>
      <c r="DJ210" s="221"/>
      <c r="DK210" s="218"/>
      <c r="DL210" s="226"/>
      <c r="DM210" s="252"/>
      <c r="DN210" s="220"/>
      <c r="DO210" s="218"/>
      <c r="DP210" s="252"/>
      <c r="DQ210" s="226"/>
      <c r="DR210" s="226"/>
      <c r="DS210" s="220"/>
      <c r="DT210" s="86"/>
      <c r="DU210" s="95"/>
      <c r="DV210" s="86"/>
      <c r="DW210" s="94"/>
      <c r="DX210" s="266"/>
      <c r="DY210" s="218"/>
      <c r="DZ210" s="398"/>
      <c r="EA210" s="252"/>
      <c r="EB210" s="220"/>
      <c r="EC210" s="218"/>
      <c r="ED210" s="252"/>
      <c r="EE210" s="220"/>
    </row>
    <row r="211" spans="1:135" x14ac:dyDescent="0.3">
      <c r="A211" s="10">
        <v>3131</v>
      </c>
      <c r="B211" s="11" t="s">
        <v>337</v>
      </c>
      <c r="C211" s="32">
        <v>911</v>
      </c>
      <c r="D211" s="41">
        <v>246</v>
      </c>
      <c r="E211" s="63">
        <f t="shared" si="2"/>
        <v>0.27003293084522501</v>
      </c>
      <c r="F211" s="86"/>
      <c r="G211" s="86"/>
      <c r="H211" s="86"/>
      <c r="I211" s="86"/>
      <c r="J211" s="86"/>
      <c r="K211" s="87"/>
      <c r="L211" s="86">
        <v>116</v>
      </c>
      <c r="M211" s="94">
        <v>105</v>
      </c>
      <c r="N211" s="87">
        <v>101</v>
      </c>
      <c r="O211" s="218"/>
      <c r="P211" s="218"/>
      <c r="Q211" s="218"/>
      <c r="R211" s="218"/>
      <c r="S211" s="218"/>
      <c r="T211" s="218"/>
      <c r="U211" s="218"/>
      <c r="V211" s="218"/>
      <c r="W211" s="226"/>
      <c r="X211" s="219"/>
      <c r="Y211" s="219"/>
      <c r="Z211" s="222"/>
      <c r="AA211" s="218"/>
      <c r="AB211" s="218"/>
      <c r="AC211" s="218"/>
      <c r="AD211" s="218"/>
      <c r="AE211" s="218"/>
      <c r="AF211" s="226"/>
      <c r="AG211" s="398"/>
      <c r="AH211" s="221"/>
      <c r="AI211" s="222"/>
      <c r="AJ211" s="252"/>
      <c r="AK211" s="220"/>
      <c r="AL211" s="218"/>
      <c r="AM211" s="226"/>
      <c r="AN211" s="226"/>
      <c r="AO211" s="226"/>
      <c r="AP211" s="252"/>
      <c r="AQ211" s="219"/>
      <c r="AR211" s="222"/>
      <c r="AS211" s="252"/>
      <c r="AT211" s="226"/>
      <c r="AU211" s="218"/>
      <c r="AV211" s="218"/>
      <c r="AW211" s="218"/>
      <c r="AX211" s="218"/>
      <c r="AY211" s="220"/>
      <c r="AZ211" s="218"/>
      <c r="BA211" s="252"/>
      <c r="BB211" s="220"/>
      <c r="BC211" s="218"/>
      <c r="BD211" s="252"/>
      <c r="BE211" s="220"/>
      <c r="BF211" s="218"/>
      <c r="BG211" s="218"/>
      <c r="BH211" s="226"/>
      <c r="BI211" s="220"/>
      <c r="BJ211" s="265"/>
      <c r="BK211" s="268"/>
      <c r="BL211" s="266"/>
      <c r="BM211" s="218"/>
      <c r="BN211" s="218"/>
      <c r="BO211" s="226"/>
      <c r="BP211" s="398"/>
      <c r="BQ211" s="221"/>
      <c r="BR211" s="218"/>
      <c r="BS211" s="252"/>
      <c r="BT211" s="220"/>
      <c r="BU211" s="265"/>
      <c r="BV211" s="267"/>
      <c r="BW211" s="267"/>
      <c r="BX211" s="268"/>
      <c r="BY211" s="267"/>
      <c r="BZ211" s="268"/>
      <c r="CA211" s="266"/>
      <c r="CB211" s="218"/>
      <c r="CC211" s="218"/>
      <c r="CD211" s="218"/>
      <c r="CE211" s="218"/>
      <c r="CF211" s="218"/>
      <c r="CG211" s="398"/>
      <c r="CH211" s="218"/>
      <c r="CI211" s="221"/>
      <c r="CJ211" s="218"/>
      <c r="CK211" s="252"/>
      <c r="CL211" s="226"/>
      <c r="CM211" s="252"/>
      <c r="CN211" s="226"/>
      <c r="CO211" s="252"/>
      <c r="CP211" s="220"/>
      <c r="CQ211" s="86"/>
      <c r="CR211" s="95"/>
      <c r="CS211" s="94"/>
      <c r="CT211" s="87"/>
      <c r="CU211" s="86"/>
      <c r="CV211" s="94"/>
      <c r="CW211" s="95"/>
      <c r="CX211" s="94"/>
      <c r="CY211" s="95"/>
      <c r="CZ211" s="266"/>
      <c r="DA211" s="218"/>
      <c r="DB211" s="252"/>
      <c r="DC211" s="226"/>
      <c r="DD211" s="252"/>
      <c r="DE211" s="226"/>
      <c r="DF211" s="252"/>
      <c r="DG211" s="223"/>
      <c r="DH211" s="252"/>
      <c r="DI211" s="226"/>
      <c r="DJ211" s="221"/>
      <c r="DK211" s="218"/>
      <c r="DL211" s="226"/>
      <c r="DM211" s="252"/>
      <c r="DN211" s="220"/>
      <c r="DO211" s="218"/>
      <c r="DP211" s="252"/>
      <c r="DQ211" s="226"/>
      <c r="DR211" s="226"/>
      <c r="DS211" s="220"/>
      <c r="DT211" s="86"/>
      <c r="DU211" s="95"/>
      <c r="DV211" s="86"/>
      <c r="DW211" s="94"/>
      <c r="DX211" s="266"/>
      <c r="DY211" s="218"/>
      <c r="DZ211" s="398"/>
      <c r="EA211" s="252"/>
      <c r="EB211" s="220"/>
      <c r="EC211" s="218"/>
      <c r="ED211" s="252"/>
      <c r="EE211" s="220"/>
    </row>
    <row r="212" spans="1:135" x14ac:dyDescent="0.3">
      <c r="A212" s="10">
        <v>3141</v>
      </c>
      <c r="B212" s="11" t="s">
        <v>338</v>
      </c>
      <c r="C212" s="32">
        <v>1089</v>
      </c>
      <c r="D212" s="41">
        <v>322</v>
      </c>
      <c r="E212" s="63">
        <f t="shared" si="2"/>
        <v>0.29568411386593207</v>
      </c>
      <c r="F212" s="86"/>
      <c r="G212" s="86"/>
      <c r="H212" s="86"/>
      <c r="I212" s="86"/>
      <c r="J212" s="86"/>
      <c r="K212" s="87"/>
      <c r="L212" s="86">
        <v>150</v>
      </c>
      <c r="M212" s="94">
        <v>137</v>
      </c>
      <c r="N212" s="87">
        <v>150</v>
      </c>
      <c r="O212" s="218"/>
      <c r="P212" s="218"/>
      <c r="Q212" s="218"/>
      <c r="R212" s="218"/>
      <c r="S212" s="218"/>
      <c r="T212" s="218"/>
      <c r="U212" s="218"/>
      <c r="V212" s="218"/>
      <c r="W212" s="226"/>
      <c r="X212" s="219"/>
      <c r="Y212" s="219"/>
      <c r="Z212" s="222"/>
      <c r="AA212" s="218"/>
      <c r="AB212" s="218"/>
      <c r="AC212" s="218"/>
      <c r="AD212" s="218"/>
      <c r="AE212" s="218"/>
      <c r="AF212" s="226"/>
      <c r="AG212" s="398"/>
      <c r="AH212" s="221"/>
      <c r="AI212" s="222"/>
      <c r="AJ212" s="252"/>
      <c r="AK212" s="220"/>
      <c r="AL212" s="218"/>
      <c r="AM212" s="226"/>
      <c r="AN212" s="226"/>
      <c r="AO212" s="226"/>
      <c r="AP212" s="252"/>
      <c r="AQ212" s="219"/>
      <c r="AR212" s="222"/>
      <c r="AS212" s="252"/>
      <c r="AT212" s="226"/>
      <c r="AU212" s="218"/>
      <c r="AV212" s="218"/>
      <c r="AW212" s="218"/>
      <c r="AX212" s="218"/>
      <c r="AY212" s="220"/>
      <c r="AZ212" s="218"/>
      <c r="BA212" s="252"/>
      <c r="BB212" s="220"/>
      <c r="BC212" s="218"/>
      <c r="BD212" s="252"/>
      <c r="BE212" s="220"/>
      <c r="BF212" s="218"/>
      <c r="BG212" s="218"/>
      <c r="BH212" s="226"/>
      <c r="BI212" s="220"/>
      <c r="BJ212" s="265"/>
      <c r="BK212" s="268"/>
      <c r="BL212" s="266"/>
      <c r="BM212" s="218"/>
      <c r="BN212" s="218"/>
      <c r="BO212" s="226"/>
      <c r="BP212" s="398"/>
      <c r="BQ212" s="221"/>
      <c r="BR212" s="218"/>
      <c r="BS212" s="252"/>
      <c r="BT212" s="220"/>
      <c r="BU212" s="265"/>
      <c r="BV212" s="267"/>
      <c r="BW212" s="267"/>
      <c r="BX212" s="268"/>
      <c r="BY212" s="267"/>
      <c r="BZ212" s="268"/>
      <c r="CA212" s="266"/>
      <c r="CB212" s="218"/>
      <c r="CC212" s="218"/>
      <c r="CD212" s="218"/>
      <c r="CE212" s="218"/>
      <c r="CF212" s="218"/>
      <c r="CG212" s="398"/>
      <c r="CH212" s="218"/>
      <c r="CI212" s="221"/>
      <c r="CJ212" s="218"/>
      <c r="CK212" s="252"/>
      <c r="CL212" s="226"/>
      <c r="CM212" s="252"/>
      <c r="CN212" s="226"/>
      <c r="CO212" s="252"/>
      <c r="CP212" s="220"/>
      <c r="CQ212" s="86"/>
      <c r="CR212" s="95"/>
      <c r="CS212" s="94"/>
      <c r="CT212" s="87"/>
      <c r="CU212" s="86"/>
      <c r="CV212" s="94"/>
      <c r="CW212" s="95"/>
      <c r="CX212" s="94"/>
      <c r="CY212" s="95"/>
      <c r="CZ212" s="266"/>
      <c r="DA212" s="218"/>
      <c r="DB212" s="252"/>
      <c r="DC212" s="226"/>
      <c r="DD212" s="252"/>
      <c r="DE212" s="226"/>
      <c r="DF212" s="252"/>
      <c r="DG212" s="223"/>
      <c r="DH212" s="252"/>
      <c r="DI212" s="226"/>
      <c r="DJ212" s="221"/>
      <c r="DK212" s="218"/>
      <c r="DL212" s="226"/>
      <c r="DM212" s="252"/>
      <c r="DN212" s="220"/>
      <c r="DO212" s="218"/>
      <c r="DP212" s="252"/>
      <c r="DQ212" s="226"/>
      <c r="DR212" s="226"/>
      <c r="DS212" s="220"/>
      <c r="DT212" s="86"/>
      <c r="DU212" s="95"/>
      <c r="DV212" s="86"/>
      <c r="DW212" s="94"/>
      <c r="DX212" s="266"/>
      <c r="DY212" s="218"/>
      <c r="DZ212" s="398"/>
      <c r="EA212" s="252"/>
      <c r="EB212" s="220"/>
      <c r="EC212" s="218"/>
      <c r="ED212" s="252"/>
      <c r="EE212" s="220"/>
    </row>
    <row r="213" spans="1:135" x14ac:dyDescent="0.3">
      <c r="A213" s="10">
        <v>3201</v>
      </c>
      <c r="B213" s="11" t="s">
        <v>339</v>
      </c>
      <c r="C213" s="32">
        <v>986</v>
      </c>
      <c r="D213" s="41">
        <v>142</v>
      </c>
      <c r="E213" s="63">
        <f t="shared" ref="E213:E279" si="3">SUM(D213/C213)</f>
        <v>0.1440162271805274</v>
      </c>
      <c r="F213" s="86"/>
      <c r="G213" s="86"/>
      <c r="H213" s="86"/>
      <c r="I213" s="86"/>
      <c r="J213" s="86"/>
      <c r="K213" s="87"/>
      <c r="L213" s="265"/>
      <c r="M213" s="268"/>
      <c r="N213" s="266"/>
      <c r="O213" s="218"/>
      <c r="P213" s="218"/>
      <c r="Q213" s="218"/>
      <c r="R213" s="218"/>
      <c r="S213" s="218"/>
      <c r="T213" s="218"/>
      <c r="U213" s="218"/>
      <c r="V213" s="218"/>
      <c r="W213" s="226"/>
      <c r="X213" s="219"/>
      <c r="Y213" s="219"/>
      <c r="Z213" s="222"/>
      <c r="AA213" s="218"/>
      <c r="AB213" s="218"/>
      <c r="AC213" s="218"/>
      <c r="AD213" s="218"/>
      <c r="AE213" s="218"/>
      <c r="AF213" s="226"/>
      <c r="AG213" s="398"/>
      <c r="AH213" s="221"/>
      <c r="AI213" s="222"/>
      <c r="AJ213" s="252"/>
      <c r="AK213" s="220"/>
      <c r="AL213" s="218"/>
      <c r="AM213" s="226"/>
      <c r="AN213" s="226"/>
      <c r="AO213" s="226"/>
      <c r="AP213" s="252"/>
      <c r="AQ213" s="219"/>
      <c r="AR213" s="222"/>
      <c r="AS213" s="252"/>
      <c r="AT213" s="226"/>
      <c r="AU213" s="218"/>
      <c r="AV213" s="218"/>
      <c r="AW213" s="218"/>
      <c r="AX213" s="218"/>
      <c r="AY213" s="220"/>
      <c r="AZ213" s="218"/>
      <c r="BA213" s="252"/>
      <c r="BB213" s="220"/>
      <c r="BC213" s="218"/>
      <c r="BD213" s="252"/>
      <c r="BE213" s="220"/>
      <c r="BF213" s="218"/>
      <c r="BG213" s="218"/>
      <c r="BH213" s="226"/>
      <c r="BI213" s="220"/>
      <c r="BJ213" s="265"/>
      <c r="BK213" s="268"/>
      <c r="BL213" s="266"/>
      <c r="BM213" s="218"/>
      <c r="BN213" s="218"/>
      <c r="BO213" s="226"/>
      <c r="BP213" s="398"/>
      <c r="BQ213" s="221"/>
      <c r="BR213" s="218"/>
      <c r="BS213" s="252"/>
      <c r="BT213" s="220"/>
      <c r="BU213" s="265"/>
      <c r="BV213" s="267"/>
      <c r="BW213" s="267"/>
      <c r="BX213" s="268"/>
      <c r="BY213" s="267"/>
      <c r="BZ213" s="268"/>
      <c r="CA213" s="266"/>
      <c r="CB213" s="86">
        <v>82</v>
      </c>
      <c r="CC213" s="86">
        <v>24</v>
      </c>
      <c r="CD213" s="86">
        <v>52</v>
      </c>
      <c r="CE213" s="86">
        <v>61</v>
      </c>
      <c r="CF213" s="86">
        <v>31</v>
      </c>
      <c r="CG213" s="153">
        <v>41</v>
      </c>
      <c r="CH213" s="86">
        <v>82</v>
      </c>
      <c r="CI213" s="114">
        <v>5</v>
      </c>
      <c r="CJ213" s="218"/>
      <c r="CK213" s="252"/>
      <c r="CL213" s="226"/>
      <c r="CM213" s="252"/>
      <c r="CN213" s="226"/>
      <c r="CO213" s="252"/>
      <c r="CP213" s="220"/>
      <c r="CQ213" s="86"/>
      <c r="CR213" s="95"/>
      <c r="CS213" s="94"/>
      <c r="CT213" s="87"/>
      <c r="CU213" s="86"/>
      <c r="CV213" s="94"/>
      <c r="CW213" s="95"/>
      <c r="CX213" s="94"/>
      <c r="CY213" s="95"/>
      <c r="CZ213" s="266"/>
      <c r="DA213" s="218"/>
      <c r="DB213" s="252"/>
      <c r="DC213" s="226"/>
      <c r="DD213" s="252"/>
      <c r="DE213" s="226"/>
      <c r="DF213" s="252"/>
      <c r="DG213" s="223"/>
      <c r="DH213" s="252"/>
      <c r="DI213" s="226"/>
      <c r="DJ213" s="221"/>
      <c r="DK213" s="218"/>
      <c r="DL213" s="226"/>
      <c r="DM213" s="252"/>
      <c r="DN213" s="220"/>
      <c r="DO213" s="218"/>
      <c r="DP213" s="252"/>
      <c r="DQ213" s="226"/>
      <c r="DR213" s="226"/>
      <c r="DS213" s="220"/>
      <c r="DT213" s="86"/>
      <c r="DU213" s="95"/>
      <c r="DV213" s="86"/>
      <c r="DW213" s="94"/>
      <c r="DX213" s="266"/>
      <c r="DY213" s="218"/>
      <c r="DZ213" s="398"/>
      <c r="EA213" s="252"/>
      <c r="EB213" s="220"/>
      <c r="EC213" s="218"/>
      <c r="ED213" s="252"/>
      <c r="EE213" s="220"/>
    </row>
    <row r="214" spans="1:135" x14ac:dyDescent="0.3">
      <c r="A214" s="10">
        <v>3202</v>
      </c>
      <c r="B214" s="11" t="s">
        <v>340</v>
      </c>
      <c r="C214" s="32">
        <v>997</v>
      </c>
      <c r="D214" s="41">
        <v>234</v>
      </c>
      <c r="E214" s="63">
        <f t="shared" si="3"/>
        <v>0.23470411233701102</v>
      </c>
      <c r="F214" s="86"/>
      <c r="G214" s="86"/>
      <c r="H214" s="86"/>
      <c r="I214" s="86"/>
      <c r="J214" s="86"/>
      <c r="K214" s="87"/>
      <c r="L214" s="265"/>
      <c r="M214" s="268"/>
      <c r="N214" s="266"/>
      <c r="O214" s="218"/>
      <c r="P214" s="218"/>
      <c r="Q214" s="218"/>
      <c r="R214" s="218"/>
      <c r="S214" s="218"/>
      <c r="T214" s="218"/>
      <c r="U214" s="218"/>
      <c r="V214" s="218"/>
      <c r="W214" s="226"/>
      <c r="X214" s="219"/>
      <c r="Y214" s="219"/>
      <c r="Z214" s="222"/>
      <c r="AA214" s="218"/>
      <c r="AB214" s="218"/>
      <c r="AC214" s="218"/>
      <c r="AD214" s="218"/>
      <c r="AE214" s="218"/>
      <c r="AF214" s="226"/>
      <c r="AG214" s="398"/>
      <c r="AH214" s="221"/>
      <c r="AI214" s="222"/>
      <c r="AJ214" s="252"/>
      <c r="AK214" s="220"/>
      <c r="AL214" s="218"/>
      <c r="AM214" s="226"/>
      <c r="AN214" s="226"/>
      <c r="AO214" s="226"/>
      <c r="AP214" s="252"/>
      <c r="AQ214" s="219"/>
      <c r="AR214" s="222"/>
      <c r="AS214" s="252"/>
      <c r="AT214" s="226"/>
      <c r="AU214" s="218"/>
      <c r="AV214" s="218"/>
      <c r="AW214" s="218"/>
      <c r="AX214" s="218"/>
      <c r="AY214" s="220"/>
      <c r="AZ214" s="218"/>
      <c r="BA214" s="252"/>
      <c r="BB214" s="220"/>
      <c r="BC214" s="218"/>
      <c r="BD214" s="252"/>
      <c r="BE214" s="220"/>
      <c r="BF214" s="218"/>
      <c r="BG214" s="218"/>
      <c r="BH214" s="226"/>
      <c r="BI214" s="220"/>
      <c r="BJ214" s="265"/>
      <c r="BK214" s="268"/>
      <c r="BL214" s="266"/>
      <c r="BM214" s="218"/>
      <c r="BN214" s="218"/>
      <c r="BO214" s="226"/>
      <c r="BP214" s="398"/>
      <c r="BQ214" s="221"/>
      <c r="BR214" s="218"/>
      <c r="BS214" s="252"/>
      <c r="BT214" s="220"/>
      <c r="BU214" s="265"/>
      <c r="BV214" s="267"/>
      <c r="BW214" s="267"/>
      <c r="BX214" s="268"/>
      <c r="BY214" s="267"/>
      <c r="BZ214" s="268"/>
      <c r="CA214" s="266"/>
      <c r="CB214" s="86">
        <v>96</v>
      </c>
      <c r="CC214" s="86">
        <v>56</v>
      </c>
      <c r="CD214" s="86">
        <v>61</v>
      </c>
      <c r="CE214" s="86">
        <v>73</v>
      </c>
      <c r="CF214" s="86">
        <v>107</v>
      </c>
      <c r="CG214" s="153">
        <v>44</v>
      </c>
      <c r="CH214" s="86">
        <v>141</v>
      </c>
      <c r="CI214" s="114">
        <v>11</v>
      </c>
      <c r="CJ214" s="218"/>
      <c r="CK214" s="252"/>
      <c r="CL214" s="226"/>
      <c r="CM214" s="252"/>
      <c r="CN214" s="226"/>
      <c r="CO214" s="252"/>
      <c r="CP214" s="220"/>
      <c r="CQ214" s="86"/>
      <c r="CR214" s="95"/>
      <c r="CS214" s="94"/>
      <c r="CT214" s="87"/>
      <c r="CU214" s="86"/>
      <c r="CV214" s="94"/>
      <c r="CW214" s="95"/>
      <c r="CX214" s="94"/>
      <c r="CY214" s="95"/>
      <c r="CZ214" s="266"/>
      <c r="DA214" s="218"/>
      <c r="DB214" s="252"/>
      <c r="DC214" s="226"/>
      <c r="DD214" s="252"/>
      <c r="DE214" s="226"/>
      <c r="DF214" s="252"/>
      <c r="DG214" s="223"/>
      <c r="DH214" s="252"/>
      <c r="DI214" s="226"/>
      <c r="DJ214" s="221"/>
      <c r="DK214" s="218"/>
      <c r="DL214" s="226"/>
      <c r="DM214" s="252"/>
      <c r="DN214" s="220"/>
      <c r="DO214" s="218"/>
      <c r="DP214" s="252"/>
      <c r="DQ214" s="226"/>
      <c r="DR214" s="226"/>
      <c r="DS214" s="220"/>
      <c r="DT214" s="86"/>
      <c r="DU214" s="95"/>
      <c r="DV214" s="86"/>
      <c r="DW214" s="94"/>
      <c r="DX214" s="266"/>
      <c r="DY214" s="218"/>
      <c r="DZ214" s="398"/>
      <c r="EA214" s="252"/>
      <c r="EB214" s="220"/>
      <c r="EC214" s="218"/>
      <c r="ED214" s="252"/>
      <c r="EE214" s="220"/>
    </row>
    <row r="215" spans="1:135" x14ac:dyDescent="0.3">
      <c r="A215" s="10">
        <v>3203</v>
      </c>
      <c r="B215" s="11" t="s">
        <v>341</v>
      </c>
      <c r="C215" s="32">
        <v>1042</v>
      </c>
      <c r="D215" s="41">
        <v>148</v>
      </c>
      <c r="E215" s="63">
        <f t="shared" si="3"/>
        <v>0.14203454894433781</v>
      </c>
      <c r="F215" s="86"/>
      <c r="G215" s="86"/>
      <c r="H215" s="86"/>
      <c r="I215" s="86"/>
      <c r="J215" s="86"/>
      <c r="K215" s="87"/>
      <c r="L215" s="265"/>
      <c r="M215" s="268"/>
      <c r="N215" s="266"/>
      <c r="O215" s="218"/>
      <c r="P215" s="218"/>
      <c r="Q215" s="218"/>
      <c r="R215" s="218"/>
      <c r="S215" s="218"/>
      <c r="T215" s="218"/>
      <c r="U215" s="218"/>
      <c r="V215" s="218"/>
      <c r="W215" s="226"/>
      <c r="X215" s="219"/>
      <c r="Y215" s="219"/>
      <c r="Z215" s="222"/>
      <c r="AA215" s="218"/>
      <c r="AB215" s="218"/>
      <c r="AC215" s="218"/>
      <c r="AD215" s="218"/>
      <c r="AE215" s="218"/>
      <c r="AF215" s="226"/>
      <c r="AG215" s="398"/>
      <c r="AH215" s="221"/>
      <c r="AI215" s="222"/>
      <c r="AJ215" s="252"/>
      <c r="AK215" s="220"/>
      <c r="AL215" s="218"/>
      <c r="AM215" s="226"/>
      <c r="AN215" s="226"/>
      <c r="AO215" s="226"/>
      <c r="AP215" s="252"/>
      <c r="AQ215" s="219"/>
      <c r="AR215" s="222"/>
      <c r="AS215" s="252"/>
      <c r="AT215" s="226"/>
      <c r="AU215" s="218"/>
      <c r="AV215" s="218"/>
      <c r="AW215" s="218"/>
      <c r="AX215" s="218"/>
      <c r="AY215" s="220"/>
      <c r="AZ215" s="218"/>
      <c r="BA215" s="252"/>
      <c r="BB215" s="220"/>
      <c r="BC215" s="218"/>
      <c r="BD215" s="252"/>
      <c r="BE215" s="220"/>
      <c r="BF215" s="218"/>
      <c r="BG215" s="218"/>
      <c r="BH215" s="226"/>
      <c r="BI215" s="220"/>
      <c r="BJ215" s="265"/>
      <c r="BK215" s="268"/>
      <c r="BL215" s="266"/>
      <c r="BM215" s="218"/>
      <c r="BN215" s="218"/>
      <c r="BO215" s="226"/>
      <c r="BP215" s="398"/>
      <c r="BQ215" s="221"/>
      <c r="BR215" s="218"/>
      <c r="BS215" s="252"/>
      <c r="BT215" s="220"/>
      <c r="BU215" s="265"/>
      <c r="BV215" s="267"/>
      <c r="BW215" s="267"/>
      <c r="BX215" s="268"/>
      <c r="BY215" s="267"/>
      <c r="BZ215" s="268"/>
      <c r="CA215" s="266"/>
      <c r="CB215" s="86">
        <v>85</v>
      </c>
      <c r="CC215" s="86">
        <v>30</v>
      </c>
      <c r="CD215" s="86">
        <v>81</v>
      </c>
      <c r="CE215" s="86">
        <v>64</v>
      </c>
      <c r="CF215" s="86">
        <v>13</v>
      </c>
      <c r="CG215" s="153">
        <v>58</v>
      </c>
      <c r="CH215" s="86">
        <v>93</v>
      </c>
      <c r="CI215" s="114">
        <v>7</v>
      </c>
      <c r="CJ215" s="218"/>
      <c r="CK215" s="252"/>
      <c r="CL215" s="226"/>
      <c r="CM215" s="252"/>
      <c r="CN215" s="226"/>
      <c r="CO215" s="252"/>
      <c r="CP215" s="220"/>
      <c r="CQ215" s="86"/>
      <c r="CR215" s="95"/>
      <c r="CS215" s="94"/>
      <c r="CT215" s="87"/>
      <c r="CU215" s="86"/>
      <c r="CV215" s="94"/>
      <c r="CW215" s="95"/>
      <c r="CX215" s="94"/>
      <c r="CY215" s="95"/>
      <c r="CZ215" s="266"/>
      <c r="DA215" s="218"/>
      <c r="DB215" s="252"/>
      <c r="DC215" s="226"/>
      <c r="DD215" s="252"/>
      <c r="DE215" s="226"/>
      <c r="DF215" s="252"/>
      <c r="DG215" s="223"/>
      <c r="DH215" s="252"/>
      <c r="DI215" s="226"/>
      <c r="DJ215" s="221"/>
      <c r="DK215" s="218"/>
      <c r="DL215" s="226"/>
      <c r="DM215" s="252"/>
      <c r="DN215" s="220"/>
      <c r="DO215" s="218"/>
      <c r="DP215" s="252"/>
      <c r="DQ215" s="226"/>
      <c r="DR215" s="226"/>
      <c r="DS215" s="220"/>
      <c r="DT215" s="86"/>
      <c r="DU215" s="95"/>
      <c r="DV215" s="86"/>
      <c r="DW215" s="94"/>
      <c r="DX215" s="266"/>
      <c r="DY215" s="218"/>
      <c r="DZ215" s="398"/>
      <c r="EA215" s="252"/>
      <c r="EB215" s="220"/>
      <c r="EC215" s="218"/>
      <c r="ED215" s="252"/>
      <c r="EE215" s="220"/>
    </row>
    <row r="216" spans="1:135" x14ac:dyDescent="0.3">
      <c r="A216" s="10">
        <v>3204</v>
      </c>
      <c r="B216" s="11" t="s">
        <v>342</v>
      </c>
      <c r="C216" s="32">
        <v>1027</v>
      </c>
      <c r="D216" s="41">
        <v>138</v>
      </c>
      <c r="E216" s="63">
        <f t="shared" si="3"/>
        <v>0.13437195715676728</v>
      </c>
      <c r="F216" s="86"/>
      <c r="G216" s="86"/>
      <c r="H216" s="86"/>
      <c r="I216" s="86"/>
      <c r="J216" s="86"/>
      <c r="K216" s="87"/>
      <c r="L216" s="265"/>
      <c r="M216" s="268"/>
      <c r="N216" s="266"/>
      <c r="O216" s="218"/>
      <c r="P216" s="218"/>
      <c r="Q216" s="218"/>
      <c r="R216" s="218"/>
      <c r="S216" s="218"/>
      <c r="T216" s="218"/>
      <c r="U216" s="218"/>
      <c r="V216" s="218"/>
      <c r="W216" s="226"/>
      <c r="X216" s="219"/>
      <c r="Y216" s="219"/>
      <c r="Z216" s="222"/>
      <c r="AA216" s="218"/>
      <c r="AB216" s="218"/>
      <c r="AC216" s="218"/>
      <c r="AD216" s="218"/>
      <c r="AE216" s="218"/>
      <c r="AF216" s="226"/>
      <c r="AG216" s="398"/>
      <c r="AH216" s="221"/>
      <c r="AI216" s="222"/>
      <c r="AJ216" s="252"/>
      <c r="AK216" s="220"/>
      <c r="AL216" s="218"/>
      <c r="AM216" s="226"/>
      <c r="AN216" s="226"/>
      <c r="AO216" s="226"/>
      <c r="AP216" s="252"/>
      <c r="AQ216" s="219"/>
      <c r="AR216" s="222"/>
      <c r="AS216" s="252"/>
      <c r="AT216" s="226"/>
      <c r="AU216" s="218"/>
      <c r="AV216" s="218"/>
      <c r="AW216" s="218"/>
      <c r="AX216" s="218"/>
      <c r="AY216" s="220"/>
      <c r="AZ216" s="218"/>
      <c r="BA216" s="252"/>
      <c r="BB216" s="220"/>
      <c r="BC216" s="218"/>
      <c r="BD216" s="252"/>
      <c r="BE216" s="220"/>
      <c r="BF216" s="218"/>
      <c r="BG216" s="218"/>
      <c r="BH216" s="226"/>
      <c r="BI216" s="220"/>
      <c r="BJ216" s="265"/>
      <c r="BK216" s="268"/>
      <c r="BL216" s="266"/>
      <c r="BM216" s="218"/>
      <c r="BN216" s="218"/>
      <c r="BO216" s="226"/>
      <c r="BP216" s="398"/>
      <c r="BQ216" s="221"/>
      <c r="BR216" s="218"/>
      <c r="BS216" s="252"/>
      <c r="BT216" s="220"/>
      <c r="BU216" s="265"/>
      <c r="BV216" s="267"/>
      <c r="BW216" s="267"/>
      <c r="BX216" s="268"/>
      <c r="BY216" s="267"/>
      <c r="BZ216" s="268"/>
      <c r="CA216" s="266"/>
      <c r="CB216" s="86">
        <v>64</v>
      </c>
      <c r="CC216" s="86">
        <v>26</v>
      </c>
      <c r="CD216" s="86">
        <v>53</v>
      </c>
      <c r="CE216" s="86">
        <v>53</v>
      </c>
      <c r="CF216" s="86">
        <v>18</v>
      </c>
      <c r="CG216" s="153">
        <v>52</v>
      </c>
      <c r="CH216" s="86">
        <v>79</v>
      </c>
      <c r="CI216" s="114">
        <v>9</v>
      </c>
      <c r="CJ216" s="218"/>
      <c r="CK216" s="252"/>
      <c r="CL216" s="226"/>
      <c r="CM216" s="252"/>
      <c r="CN216" s="226"/>
      <c r="CO216" s="252"/>
      <c r="CP216" s="220"/>
      <c r="CQ216" s="86"/>
      <c r="CR216" s="95"/>
      <c r="CS216" s="94"/>
      <c r="CT216" s="87"/>
      <c r="CU216" s="86"/>
      <c r="CV216" s="94"/>
      <c r="CW216" s="95"/>
      <c r="CX216" s="94"/>
      <c r="CY216" s="95"/>
      <c r="CZ216" s="266"/>
      <c r="DA216" s="218"/>
      <c r="DB216" s="252"/>
      <c r="DC216" s="226"/>
      <c r="DD216" s="252"/>
      <c r="DE216" s="226"/>
      <c r="DF216" s="252"/>
      <c r="DG216" s="223"/>
      <c r="DH216" s="252"/>
      <c r="DI216" s="226"/>
      <c r="DJ216" s="221"/>
      <c r="DK216" s="218"/>
      <c r="DL216" s="226"/>
      <c r="DM216" s="252"/>
      <c r="DN216" s="220"/>
      <c r="DO216" s="218"/>
      <c r="DP216" s="252"/>
      <c r="DQ216" s="226"/>
      <c r="DR216" s="226"/>
      <c r="DS216" s="220"/>
      <c r="DT216" s="86"/>
      <c r="DU216" s="95"/>
      <c r="DV216" s="86"/>
      <c r="DW216" s="94"/>
      <c r="DX216" s="266"/>
      <c r="DY216" s="218"/>
      <c r="DZ216" s="398"/>
      <c r="EA216" s="252"/>
      <c r="EB216" s="220"/>
      <c r="EC216" s="218"/>
      <c r="ED216" s="252"/>
      <c r="EE216" s="220"/>
    </row>
    <row r="217" spans="1:135" x14ac:dyDescent="0.3">
      <c r="A217" s="10">
        <v>3205</v>
      </c>
      <c r="B217" s="11" t="s">
        <v>343</v>
      </c>
      <c r="C217" s="32">
        <v>972</v>
      </c>
      <c r="D217" s="41">
        <v>116</v>
      </c>
      <c r="E217" s="63">
        <f t="shared" si="3"/>
        <v>0.11934156378600823</v>
      </c>
      <c r="F217" s="86"/>
      <c r="G217" s="86"/>
      <c r="H217" s="86"/>
      <c r="I217" s="86"/>
      <c r="J217" s="86"/>
      <c r="K217" s="87"/>
      <c r="L217" s="265"/>
      <c r="M217" s="268"/>
      <c r="N217" s="266"/>
      <c r="O217" s="218"/>
      <c r="P217" s="218"/>
      <c r="Q217" s="218"/>
      <c r="R217" s="218"/>
      <c r="S217" s="218"/>
      <c r="T217" s="218"/>
      <c r="U217" s="218"/>
      <c r="V217" s="218"/>
      <c r="W217" s="226"/>
      <c r="X217" s="219"/>
      <c r="Y217" s="219"/>
      <c r="Z217" s="222"/>
      <c r="AA217" s="218"/>
      <c r="AB217" s="218"/>
      <c r="AC217" s="218"/>
      <c r="AD217" s="218"/>
      <c r="AE217" s="218"/>
      <c r="AF217" s="226"/>
      <c r="AG217" s="398"/>
      <c r="AH217" s="221"/>
      <c r="AI217" s="222"/>
      <c r="AJ217" s="252"/>
      <c r="AK217" s="220"/>
      <c r="AL217" s="218"/>
      <c r="AM217" s="226"/>
      <c r="AN217" s="226"/>
      <c r="AO217" s="226"/>
      <c r="AP217" s="252"/>
      <c r="AQ217" s="219"/>
      <c r="AR217" s="222"/>
      <c r="AS217" s="252"/>
      <c r="AT217" s="226"/>
      <c r="AU217" s="218"/>
      <c r="AV217" s="218"/>
      <c r="AW217" s="218"/>
      <c r="AX217" s="218"/>
      <c r="AY217" s="220"/>
      <c r="AZ217" s="218"/>
      <c r="BA217" s="252"/>
      <c r="BB217" s="220"/>
      <c r="BC217" s="218"/>
      <c r="BD217" s="252"/>
      <c r="BE217" s="220"/>
      <c r="BF217" s="218"/>
      <c r="BG217" s="218"/>
      <c r="BH217" s="226"/>
      <c r="BI217" s="220"/>
      <c r="BJ217" s="265"/>
      <c r="BK217" s="268"/>
      <c r="BL217" s="266"/>
      <c r="BM217" s="218"/>
      <c r="BN217" s="218"/>
      <c r="BO217" s="226"/>
      <c r="BP217" s="398"/>
      <c r="BQ217" s="221"/>
      <c r="BR217" s="218"/>
      <c r="BS217" s="252"/>
      <c r="BT217" s="220"/>
      <c r="BU217" s="265"/>
      <c r="BV217" s="267"/>
      <c r="BW217" s="267"/>
      <c r="BX217" s="268"/>
      <c r="BY217" s="267"/>
      <c r="BZ217" s="268"/>
      <c r="CA217" s="266"/>
      <c r="CB217" s="86">
        <v>64</v>
      </c>
      <c r="CC217" s="86">
        <v>18</v>
      </c>
      <c r="CD217" s="86">
        <v>41</v>
      </c>
      <c r="CE217" s="86">
        <v>35</v>
      </c>
      <c r="CF217" s="86">
        <v>28</v>
      </c>
      <c r="CG217" s="153">
        <v>37</v>
      </c>
      <c r="CH217" s="86">
        <v>67</v>
      </c>
      <c r="CI217" s="114">
        <v>7</v>
      </c>
      <c r="CJ217" s="218"/>
      <c r="CK217" s="252"/>
      <c r="CL217" s="226"/>
      <c r="CM217" s="252"/>
      <c r="CN217" s="226"/>
      <c r="CO217" s="252"/>
      <c r="CP217" s="220"/>
      <c r="CQ217" s="86"/>
      <c r="CR217" s="95"/>
      <c r="CS217" s="94"/>
      <c r="CT217" s="87"/>
      <c r="CU217" s="86"/>
      <c r="CV217" s="94"/>
      <c r="CW217" s="95"/>
      <c r="CX217" s="94"/>
      <c r="CY217" s="95"/>
      <c r="CZ217" s="266"/>
      <c r="DA217" s="218"/>
      <c r="DB217" s="252"/>
      <c r="DC217" s="226"/>
      <c r="DD217" s="252"/>
      <c r="DE217" s="226"/>
      <c r="DF217" s="252"/>
      <c r="DG217" s="223"/>
      <c r="DH217" s="252"/>
      <c r="DI217" s="226"/>
      <c r="DJ217" s="221"/>
      <c r="DK217" s="218"/>
      <c r="DL217" s="226"/>
      <c r="DM217" s="252"/>
      <c r="DN217" s="220"/>
      <c r="DO217" s="218"/>
      <c r="DP217" s="252"/>
      <c r="DQ217" s="226"/>
      <c r="DR217" s="226"/>
      <c r="DS217" s="220"/>
      <c r="DT217" s="86"/>
      <c r="DU217" s="95"/>
      <c r="DV217" s="86"/>
      <c r="DW217" s="94"/>
      <c r="DX217" s="266"/>
      <c r="DY217" s="218"/>
      <c r="DZ217" s="398"/>
      <c r="EA217" s="252"/>
      <c r="EB217" s="220"/>
      <c r="EC217" s="218"/>
      <c r="ED217" s="252"/>
      <c r="EE217" s="220"/>
    </row>
    <row r="218" spans="1:135" x14ac:dyDescent="0.3">
      <c r="A218" s="10">
        <v>3206</v>
      </c>
      <c r="B218" s="11" t="s">
        <v>344</v>
      </c>
      <c r="C218" s="32">
        <v>569</v>
      </c>
      <c r="D218" s="41">
        <v>105</v>
      </c>
      <c r="E218" s="63">
        <f t="shared" si="3"/>
        <v>0.18453427065026362</v>
      </c>
      <c r="F218" s="86"/>
      <c r="G218" s="86"/>
      <c r="H218" s="86"/>
      <c r="I218" s="86"/>
      <c r="J218" s="86"/>
      <c r="K218" s="87"/>
      <c r="L218" s="265"/>
      <c r="M218" s="268"/>
      <c r="N218" s="266"/>
      <c r="O218" s="218"/>
      <c r="P218" s="218"/>
      <c r="Q218" s="218"/>
      <c r="R218" s="218"/>
      <c r="S218" s="218"/>
      <c r="T218" s="218"/>
      <c r="U218" s="218"/>
      <c r="V218" s="218"/>
      <c r="W218" s="226"/>
      <c r="X218" s="219"/>
      <c r="Y218" s="219"/>
      <c r="Z218" s="222"/>
      <c r="AA218" s="218"/>
      <c r="AB218" s="218"/>
      <c r="AC218" s="218"/>
      <c r="AD218" s="218"/>
      <c r="AE218" s="218"/>
      <c r="AF218" s="226"/>
      <c r="AG218" s="398"/>
      <c r="AH218" s="221"/>
      <c r="AI218" s="222"/>
      <c r="AJ218" s="252"/>
      <c r="AK218" s="220"/>
      <c r="AL218" s="218"/>
      <c r="AM218" s="226"/>
      <c r="AN218" s="226"/>
      <c r="AO218" s="226"/>
      <c r="AP218" s="252"/>
      <c r="AQ218" s="219"/>
      <c r="AR218" s="222"/>
      <c r="AS218" s="252"/>
      <c r="AT218" s="226"/>
      <c r="AU218" s="218"/>
      <c r="AV218" s="218"/>
      <c r="AW218" s="218"/>
      <c r="AX218" s="218"/>
      <c r="AY218" s="220"/>
      <c r="AZ218" s="218"/>
      <c r="BA218" s="252"/>
      <c r="BB218" s="220"/>
      <c r="BC218" s="218"/>
      <c r="BD218" s="252"/>
      <c r="BE218" s="220"/>
      <c r="BF218" s="218"/>
      <c r="BG218" s="218"/>
      <c r="BH218" s="226"/>
      <c r="BI218" s="220"/>
      <c r="BJ218" s="265"/>
      <c r="BK218" s="268"/>
      <c r="BL218" s="266"/>
      <c r="BM218" s="218"/>
      <c r="BN218" s="218"/>
      <c r="BO218" s="226"/>
      <c r="BP218" s="398"/>
      <c r="BQ218" s="221"/>
      <c r="BR218" s="218"/>
      <c r="BS218" s="252"/>
      <c r="BT218" s="220"/>
      <c r="BU218" s="265"/>
      <c r="BV218" s="267"/>
      <c r="BW218" s="267"/>
      <c r="BX218" s="268"/>
      <c r="BY218" s="267"/>
      <c r="BZ218" s="268"/>
      <c r="CA218" s="266"/>
      <c r="CB218" s="86"/>
      <c r="CC218" s="86"/>
      <c r="CD218" s="86"/>
      <c r="CE218" s="86"/>
      <c r="CF218" s="86"/>
      <c r="CG218" s="153"/>
      <c r="CH218" s="86"/>
      <c r="CI218" s="114"/>
      <c r="CJ218" s="218"/>
      <c r="CK218" s="252"/>
      <c r="CL218" s="226"/>
      <c r="CM218" s="252"/>
      <c r="CN218" s="226"/>
      <c r="CO218" s="252"/>
      <c r="CP218" s="220"/>
      <c r="CQ218" s="86">
        <v>32</v>
      </c>
      <c r="CR218" s="95">
        <v>38</v>
      </c>
      <c r="CS218" s="94">
        <v>43</v>
      </c>
      <c r="CT218" s="87">
        <v>33</v>
      </c>
      <c r="CU218" s="86"/>
      <c r="CV218" s="94"/>
      <c r="CW218" s="95"/>
      <c r="CX218" s="94"/>
      <c r="CY218" s="95"/>
      <c r="CZ218" s="266"/>
      <c r="DA218" s="218"/>
      <c r="DB218" s="252"/>
      <c r="DC218" s="226"/>
      <c r="DD218" s="252"/>
      <c r="DE218" s="226"/>
      <c r="DF218" s="252"/>
      <c r="DG218" s="223"/>
      <c r="DH218" s="252"/>
      <c r="DI218" s="226"/>
      <c r="DJ218" s="221"/>
      <c r="DK218" s="218"/>
      <c r="DL218" s="226"/>
      <c r="DM218" s="252"/>
      <c r="DN218" s="220"/>
      <c r="DO218" s="86">
        <v>63</v>
      </c>
      <c r="DP218" s="94">
        <v>32</v>
      </c>
      <c r="DQ218" s="95">
        <v>18</v>
      </c>
      <c r="DR218" s="95">
        <v>37</v>
      </c>
      <c r="DS218" s="87">
        <v>32</v>
      </c>
      <c r="DT218" s="86"/>
      <c r="DU218" s="95"/>
      <c r="DV218" s="86"/>
      <c r="DW218" s="94"/>
      <c r="DX218" s="87"/>
      <c r="DY218" s="218"/>
      <c r="DZ218" s="398"/>
      <c r="EA218" s="252"/>
      <c r="EB218" s="220"/>
      <c r="EC218" s="218"/>
      <c r="ED218" s="252"/>
      <c r="EE218" s="220"/>
    </row>
    <row r="219" spans="1:135" x14ac:dyDescent="0.3">
      <c r="A219" s="10">
        <v>3207</v>
      </c>
      <c r="B219" s="11" t="s">
        <v>345</v>
      </c>
      <c r="C219" s="32">
        <v>914</v>
      </c>
      <c r="D219" s="41">
        <v>158</v>
      </c>
      <c r="E219" s="63">
        <f t="shared" si="3"/>
        <v>0.17286652078774617</v>
      </c>
      <c r="F219" s="86"/>
      <c r="G219" s="86"/>
      <c r="H219" s="86"/>
      <c r="I219" s="86"/>
      <c r="J219" s="86"/>
      <c r="K219" s="87"/>
      <c r="L219" s="86"/>
      <c r="M219" s="94"/>
      <c r="N219" s="87"/>
      <c r="O219" s="218"/>
      <c r="P219" s="218"/>
      <c r="Q219" s="218"/>
      <c r="R219" s="218"/>
      <c r="S219" s="218"/>
      <c r="T219" s="218"/>
      <c r="U219" s="218"/>
      <c r="V219" s="218"/>
      <c r="W219" s="226"/>
      <c r="X219" s="219"/>
      <c r="Y219" s="219"/>
      <c r="Z219" s="222"/>
      <c r="AA219" s="218"/>
      <c r="AB219" s="218"/>
      <c r="AC219" s="218"/>
      <c r="AD219" s="218"/>
      <c r="AE219" s="218"/>
      <c r="AF219" s="226"/>
      <c r="AG219" s="398"/>
      <c r="AH219" s="221"/>
      <c r="AI219" s="222"/>
      <c r="AJ219" s="252"/>
      <c r="AK219" s="220"/>
      <c r="AL219" s="218"/>
      <c r="AM219" s="226"/>
      <c r="AN219" s="226"/>
      <c r="AO219" s="226"/>
      <c r="AP219" s="252"/>
      <c r="AQ219" s="219"/>
      <c r="AR219" s="222"/>
      <c r="AS219" s="252"/>
      <c r="AT219" s="226"/>
      <c r="AU219" s="218"/>
      <c r="AV219" s="218"/>
      <c r="AW219" s="218"/>
      <c r="AX219" s="218"/>
      <c r="AY219" s="220"/>
      <c r="AZ219" s="218"/>
      <c r="BA219" s="252"/>
      <c r="BB219" s="220"/>
      <c r="BC219" s="218"/>
      <c r="BD219" s="252"/>
      <c r="BE219" s="220"/>
      <c r="BF219" s="218"/>
      <c r="BG219" s="218"/>
      <c r="BH219" s="226"/>
      <c r="BI219" s="220"/>
      <c r="BJ219" s="265"/>
      <c r="BK219" s="268"/>
      <c r="BL219" s="266"/>
      <c r="BM219" s="218"/>
      <c r="BN219" s="218"/>
      <c r="BO219" s="226"/>
      <c r="BP219" s="398"/>
      <c r="BQ219" s="221"/>
      <c r="BR219" s="218"/>
      <c r="BS219" s="252"/>
      <c r="BT219" s="220"/>
      <c r="BU219" s="265"/>
      <c r="BV219" s="267"/>
      <c r="BW219" s="267"/>
      <c r="BX219" s="268"/>
      <c r="BY219" s="267"/>
      <c r="BZ219" s="268"/>
      <c r="CA219" s="266"/>
      <c r="CB219" s="86">
        <v>63</v>
      </c>
      <c r="CC219" s="86">
        <v>56</v>
      </c>
      <c r="CD219" s="86">
        <v>52</v>
      </c>
      <c r="CE219" s="86">
        <v>80</v>
      </c>
      <c r="CF219" s="86">
        <v>13</v>
      </c>
      <c r="CG219" s="153">
        <v>61</v>
      </c>
      <c r="CH219" s="86">
        <v>53</v>
      </c>
      <c r="CI219" s="114">
        <v>43</v>
      </c>
      <c r="CJ219" s="218"/>
      <c r="CK219" s="252"/>
      <c r="CL219" s="226"/>
      <c r="CM219" s="252"/>
      <c r="CN219" s="226"/>
      <c r="CO219" s="252"/>
      <c r="CP219" s="220"/>
      <c r="CQ219" s="86"/>
      <c r="CR219" s="95"/>
      <c r="CS219" s="94"/>
      <c r="CT219" s="87"/>
      <c r="CU219" s="86"/>
      <c r="CV219" s="94"/>
      <c r="CW219" s="95"/>
      <c r="CX219" s="94"/>
      <c r="CY219" s="95"/>
      <c r="CZ219" s="266"/>
      <c r="DA219" s="218"/>
      <c r="DB219" s="252"/>
      <c r="DC219" s="226"/>
      <c r="DD219" s="252"/>
      <c r="DE219" s="226"/>
      <c r="DF219" s="252"/>
      <c r="DG219" s="223"/>
      <c r="DH219" s="252"/>
      <c r="DI219" s="226"/>
      <c r="DJ219" s="221"/>
      <c r="DK219" s="218"/>
      <c r="DL219" s="226"/>
      <c r="DM219" s="252"/>
      <c r="DN219" s="220"/>
      <c r="DO219" s="265"/>
      <c r="DP219" s="268"/>
      <c r="DQ219" s="267"/>
      <c r="DR219" s="267"/>
      <c r="DS219" s="266"/>
      <c r="DT219" s="265"/>
      <c r="DU219" s="267"/>
      <c r="DV219" s="265"/>
      <c r="DW219" s="268"/>
      <c r="DX219" s="266"/>
      <c r="DY219" s="218"/>
      <c r="DZ219" s="398"/>
      <c r="EA219" s="252"/>
      <c r="EB219" s="220"/>
      <c r="EC219" s="218"/>
      <c r="ED219" s="252"/>
      <c r="EE219" s="220"/>
    </row>
    <row r="220" spans="1:135" x14ac:dyDescent="0.3">
      <c r="A220" s="10">
        <v>3208</v>
      </c>
      <c r="B220" s="11" t="s">
        <v>346</v>
      </c>
      <c r="C220" s="32">
        <v>776</v>
      </c>
      <c r="D220" s="41">
        <v>129</v>
      </c>
      <c r="E220" s="63">
        <f t="shared" si="3"/>
        <v>0.16623711340206185</v>
      </c>
      <c r="F220" s="86"/>
      <c r="G220" s="86"/>
      <c r="H220" s="86"/>
      <c r="I220" s="86"/>
      <c r="J220" s="86"/>
      <c r="K220" s="87"/>
      <c r="L220" s="86"/>
      <c r="M220" s="94"/>
      <c r="N220" s="87"/>
      <c r="O220" s="218"/>
      <c r="P220" s="218"/>
      <c r="Q220" s="218"/>
      <c r="R220" s="218"/>
      <c r="S220" s="218"/>
      <c r="T220" s="218"/>
      <c r="U220" s="218"/>
      <c r="V220" s="218"/>
      <c r="W220" s="226"/>
      <c r="X220" s="219"/>
      <c r="Y220" s="219"/>
      <c r="Z220" s="222"/>
      <c r="AA220" s="218"/>
      <c r="AB220" s="218"/>
      <c r="AC220" s="218"/>
      <c r="AD220" s="218"/>
      <c r="AE220" s="218"/>
      <c r="AF220" s="226"/>
      <c r="AG220" s="398"/>
      <c r="AH220" s="221"/>
      <c r="AI220" s="222"/>
      <c r="AJ220" s="252"/>
      <c r="AK220" s="220"/>
      <c r="AL220" s="218"/>
      <c r="AM220" s="226"/>
      <c r="AN220" s="226"/>
      <c r="AO220" s="226"/>
      <c r="AP220" s="252"/>
      <c r="AQ220" s="219"/>
      <c r="AR220" s="222"/>
      <c r="AS220" s="252"/>
      <c r="AT220" s="226"/>
      <c r="AU220" s="218"/>
      <c r="AV220" s="218"/>
      <c r="AW220" s="218"/>
      <c r="AX220" s="218"/>
      <c r="AY220" s="220"/>
      <c r="AZ220" s="218"/>
      <c r="BA220" s="252"/>
      <c r="BB220" s="220"/>
      <c r="BC220" s="218"/>
      <c r="BD220" s="252"/>
      <c r="BE220" s="220"/>
      <c r="BF220" s="218"/>
      <c r="BG220" s="218"/>
      <c r="BH220" s="226"/>
      <c r="BI220" s="220"/>
      <c r="BJ220" s="265"/>
      <c r="BK220" s="268"/>
      <c r="BL220" s="266"/>
      <c r="BM220" s="218"/>
      <c r="BN220" s="218"/>
      <c r="BO220" s="226"/>
      <c r="BP220" s="398"/>
      <c r="BQ220" s="221"/>
      <c r="BR220" s="218"/>
      <c r="BS220" s="252"/>
      <c r="BT220" s="220"/>
      <c r="BU220" s="265"/>
      <c r="BV220" s="267"/>
      <c r="BW220" s="267"/>
      <c r="BX220" s="268"/>
      <c r="BY220" s="267"/>
      <c r="BZ220" s="268"/>
      <c r="CA220" s="266"/>
      <c r="CB220" s="86">
        <v>71</v>
      </c>
      <c r="CC220" s="86">
        <v>26</v>
      </c>
      <c r="CD220" s="86">
        <v>52</v>
      </c>
      <c r="CE220" s="86">
        <v>50</v>
      </c>
      <c r="CF220" s="86">
        <v>17</v>
      </c>
      <c r="CG220" s="153">
        <v>40</v>
      </c>
      <c r="CH220" s="86">
        <v>75</v>
      </c>
      <c r="CI220" s="114">
        <v>8</v>
      </c>
      <c r="CJ220" s="218"/>
      <c r="CK220" s="252"/>
      <c r="CL220" s="226"/>
      <c r="CM220" s="252"/>
      <c r="CN220" s="226"/>
      <c r="CO220" s="252"/>
      <c r="CP220" s="220"/>
      <c r="CQ220" s="86"/>
      <c r="CR220" s="95"/>
      <c r="CS220" s="94"/>
      <c r="CT220" s="87"/>
      <c r="CU220" s="86"/>
      <c r="CV220" s="94"/>
      <c r="CW220" s="95"/>
      <c r="CX220" s="94"/>
      <c r="CY220" s="95"/>
      <c r="CZ220" s="266"/>
      <c r="DA220" s="218"/>
      <c r="DB220" s="252"/>
      <c r="DC220" s="226"/>
      <c r="DD220" s="252"/>
      <c r="DE220" s="226"/>
      <c r="DF220" s="252"/>
      <c r="DG220" s="223"/>
      <c r="DH220" s="252"/>
      <c r="DI220" s="226"/>
      <c r="DJ220" s="221"/>
      <c r="DK220" s="218"/>
      <c r="DL220" s="226"/>
      <c r="DM220" s="252"/>
      <c r="DN220" s="220"/>
      <c r="DO220" s="265"/>
      <c r="DP220" s="268"/>
      <c r="DQ220" s="267"/>
      <c r="DR220" s="267"/>
      <c r="DS220" s="266"/>
      <c r="DT220" s="265"/>
      <c r="DU220" s="267"/>
      <c r="DV220" s="265"/>
      <c r="DW220" s="268"/>
      <c r="DX220" s="266"/>
      <c r="DY220" s="218"/>
      <c r="DZ220" s="398"/>
      <c r="EA220" s="252"/>
      <c r="EB220" s="220"/>
      <c r="EC220" s="218"/>
      <c r="ED220" s="252"/>
      <c r="EE220" s="220"/>
    </row>
    <row r="221" spans="1:135" x14ac:dyDescent="0.3">
      <c r="A221" s="10">
        <v>3209</v>
      </c>
      <c r="B221" s="11" t="s">
        <v>347</v>
      </c>
      <c r="C221" s="32">
        <v>987</v>
      </c>
      <c r="D221" s="41">
        <v>243</v>
      </c>
      <c r="E221" s="63">
        <f t="shared" si="3"/>
        <v>0.24620060790273557</v>
      </c>
      <c r="F221" s="86"/>
      <c r="G221" s="86"/>
      <c r="H221" s="86"/>
      <c r="I221" s="86"/>
      <c r="J221" s="86"/>
      <c r="K221" s="87"/>
      <c r="L221" s="86"/>
      <c r="M221" s="94"/>
      <c r="N221" s="87"/>
      <c r="O221" s="218"/>
      <c r="P221" s="218"/>
      <c r="Q221" s="218"/>
      <c r="R221" s="218"/>
      <c r="S221" s="218"/>
      <c r="T221" s="218"/>
      <c r="U221" s="218"/>
      <c r="V221" s="218"/>
      <c r="W221" s="226"/>
      <c r="X221" s="219"/>
      <c r="Y221" s="219"/>
      <c r="Z221" s="222"/>
      <c r="AA221" s="218"/>
      <c r="AB221" s="218"/>
      <c r="AC221" s="218"/>
      <c r="AD221" s="218"/>
      <c r="AE221" s="218"/>
      <c r="AF221" s="226"/>
      <c r="AG221" s="398"/>
      <c r="AH221" s="221"/>
      <c r="AI221" s="222"/>
      <c r="AJ221" s="252"/>
      <c r="AK221" s="220"/>
      <c r="AL221" s="218"/>
      <c r="AM221" s="226"/>
      <c r="AN221" s="226"/>
      <c r="AO221" s="226"/>
      <c r="AP221" s="252"/>
      <c r="AQ221" s="219"/>
      <c r="AR221" s="222"/>
      <c r="AS221" s="252"/>
      <c r="AT221" s="226"/>
      <c r="AU221" s="218"/>
      <c r="AV221" s="218"/>
      <c r="AW221" s="218"/>
      <c r="AX221" s="218"/>
      <c r="AY221" s="220"/>
      <c r="AZ221" s="218"/>
      <c r="BA221" s="252"/>
      <c r="BB221" s="220"/>
      <c r="BC221" s="218"/>
      <c r="BD221" s="252"/>
      <c r="BE221" s="220"/>
      <c r="BF221" s="218"/>
      <c r="BG221" s="218"/>
      <c r="BH221" s="226"/>
      <c r="BI221" s="220"/>
      <c r="BJ221" s="265"/>
      <c r="BK221" s="268"/>
      <c r="BL221" s="266"/>
      <c r="BM221" s="218"/>
      <c r="BN221" s="218"/>
      <c r="BO221" s="226"/>
      <c r="BP221" s="398"/>
      <c r="BQ221" s="221"/>
      <c r="BR221" s="218"/>
      <c r="BS221" s="252"/>
      <c r="BT221" s="220"/>
      <c r="BU221" s="265"/>
      <c r="BV221" s="267"/>
      <c r="BW221" s="267"/>
      <c r="BX221" s="268"/>
      <c r="BY221" s="267"/>
      <c r="BZ221" s="268"/>
      <c r="CA221" s="266"/>
      <c r="CB221" s="86">
        <v>122</v>
      </c>
      <c r="CC221" s="86">
        <v>41</v>
      </c>
      <c r="CD221" s="86">
        <v>84</v>
      </c>
      <c r="CE221" s="86">
        <v>81</v>
      </c>
      <c r="CF221" s="86">
        <v>92</v>
      </c>
      <c r="CG221" s="153">
        <v>67</v>
      </c>
      <c r="CH221" s="86">
        <v>132</v>
      </c>
      <c r="CI221" s="114">
        <v>10</v>
      </c>
      <c r="CJ221" s="218"/>
      <c r="CK221" s="252"/>
      <c r="CL221" s="226"/>
      <c r="CM221" s="252"/>
      <c r="CN221" s="226"/>
      <c r="CO221" s="252"/>
      <c r="CP221" s="220"/>
      <c r="CQ221" s="86"/>
      <c r="CR221" s="95"/>
      <c r="CS221" s="94"/>
      <c r="CT221" s="87"/>
      <c r="CU221" s="86"/>
      <c r="CV221" s="94"/>
      <c r="CW221" s="95"/>
      <c r="CX221" s="94"/>
      <c r="CY221" s="95"/>
      <c r="CZ221" s="266"/>
      <c r="DA221" s="218"/>
      <c r="DB221" s="252"/>
      <c r="DC221" s="226"/>
      <c r="DD221" s="252"/>
      <c r="DE221" s="226"/>
      <c r="DF221" s="252"/>
      <c r="DG221" s="223"/>
      <c r="DH221" s="252"/>
      <c r="DI221" s="226"/>
      <c r="DJ221" s="221"/>
      <c r="DK221" s="218"/>
      <c r="DL221" s="226"/>
      <c r="DM221" s="252"/>
      <c r="DN221" s="220"/>
      <c r="DO221" s="265"/>
      <c r="DP221" s="268"/>
      <c r="DQ221" s="267"/>
      <c r="DR221" s="267"/>
      <c r="DS221" s="266"/>
      <c r="DT221" s="265"/>
      <c r="DU221" s="267"/>
      <c r="DV221" s="265"/>
      <c r="DW221" s="268"/>
      <c r="DX221" s="266"/>
      <c r="DY221" s="218"/>
      <c r="DZ221" s="398"/>
      <c r="EA221" s="252"/>
      <c r="EB221" s="220"/>
      <c r="EC221" s="218"/>
      <c r="ED221" s="252"/>
      <c r="EE221" s="220"/>
    </row>
    <row r="222" spans="1:135" x14ac:dyDescent="0.3">
      <c r="A222" s="10">
        <v>3210</v>
      </c>
      <c r="B222" s="11" t="s">
        <v>348</v>
      </c>
      <c r="C222" s="32">
        <v>843</v>
      </c>
      <c r="D222" s="41">
        <v>186</v>
      </c>
      <c r="E222" s="63">
        <f t="shared" si="3"/>
        <v>0.2206405693950178</v>
      </c>
      <c r="F222" s="86"/>
      <c r="G222" s="86"/>
      <c r="H222" s="86"/>
      <c r="I222" s="86"/>
      <c r="J222" s="86"/>
      <c r="K222" s="87"/>
      <c r="L222" s="86"/>
      <c r="M222" s="94"/>
      <c r="N222" s="87"/>
      <c r="O222" s="218"/>
      <c r="P222" s="218"/>
      <c r="Q222" s="218"/>
      <c r="R222" s="218"/>
      <c r="S222" s="218"/>
      <c r="T222" s="218"/>
      <c r="U222" s="218"/>
      <c r="V222" s="218"/>
      <c r="W222" s="226"/>
      <c r="X222" s="219"/>
      <c r="Y222" s="219"/>
      <c r="Z222" s="222"/>
      <c r="AA222" s="218"/>
      <c r="AB222" s="218"/>
      <c r="AC222" s="218"/>
      <c r="AD222" s="218"/>
      <c r="AE222" s="218"/>
      <c r="AF222" s="226"/>
      <c r="AG222" s="398"/>
      <c r="AH222" s="221"/>
      <c r="AI222" s="222"/>
      <c r="AJ222" s="252"/>
      <c r="AK222" s="220"/>
      <c r="AL222" s="218"/>
      <c r="AM222" s="226"/>
      <c r="AN222" s="226"/>
      <c r="AO222" s="226"/>
      <c r="AP222" s="252"/>
      <c r="AQ222" s="219"/>
      <c r="AR222" s="222"/>
      <c r="AS222" s="252"/>
      <c r="AT222" s="226"/>
      <c r="AU222" s="218"/>
      <c r="AV222" s="218"/>
      <c r="AW222" s="218"/>
      <c r="AX222" s="218"/>
      <c r="AY222" s="220"/>
      <c r="AZ222" s="218"/>
      <c r="BA222" s="252"/>
      <c r="BB222" s="220"/>
      <c r="BC222" s="218"/>
      <c r="BD222" s="252"/>
      <c r="BE222" s="220"/>
      <c r="BF222" s="218"/>
      <c r="BG222" s="218"/>
      <c r="BH222" s="226"/>
      <c r="BI222" s="220"/>
      <c r="BJ222" s="265"/>
      <c r="BK222" s="268"/>
      <c r="BL222" s="266"/>
      <c r="BM222" s="218"/>
      <c r="BN222" s="218"/>
      <c r="BO222" s="226"/>
      <c r="BP222" s="398"/>
      <c r="BQ222" s="221"/>
      <c r="BR222" s="218"/>
      <c r="BS222" s="252"/>
      <c r="BT222" s="220"/>
      <c r="BU222" s="265"/>
      <c r="BV222" s="267"/>
      <c r="BW222" s="267"/>
      <c r="BX222" s="268"/>
      <c r="BY222" s="267"/>
      <c r="BZ222" s="268"/>
      <c r="CA222" s="266"/>
      <c r="CB222" s="86">
        <v>95</v>
      </c>
      <c r="CC222" s="86">
        <v>37</v>
      </c>
      <c r="CD222" s="86">
        <v>85</v>
      </c>
      <c r="CE222" s="86">
        <v>62</v>
      </c>
      <c r="CF222" s="86">
        <v>33</v>
      </c>
      <c r="CG222" s="153">
        <v>55</v>
      </c>
      <c r="CH222" s="86">
        <v>102</v>
      </c>
      <c r="CI222" s="114">
        <v>9</v>
      </c>
      <c r="CJ222" s="218"/>
      <c r="CK222" s="252"/>
      <c r="CL222" s="226"/>
      <c r="CM222" s="252"/>
      <c r="CN222" s="226"/>
      <c r="CO222" s="252"/>
      <c r="CP222" s="220"/>
      <c r="CQ222" s="86"/>
      <c r="CR222" s="95"/>
      <c r="CS222" s="94"/>
      <c r="CT222" s="87"/>
      <c r="CU222" s="86"/>
      <c r="CV222" s="94"/>
      <c r="CW222" s="95"/>
      <c r="CX222" s="94"/>
      <c r="CY222" s="95"/>
      <c r="CZ222" s="266"/>
      <c r="DA222" s="218"/>
      <c r="DB222" s="252"/>
      <c r="DC222" s="226"/>
      <c r="DD222" s="252"/>
      <c r="DE222" s="226"/>
      <c r="DF222" s="252"/>
      <c r="DG222" s="223"/>
      <c r="DH222" s="252"/>
      <c r="DI222" s="226"/>
      <c r="DJ222" s="221"/>
      <c r="DK222" s="218"/>
      <c r="DL222" s="226"/>
      <c r="DM222" s="252"/>
      <c r="DN222" s="220"/>
      <c r="DO222" s="265"/>
      <c r="DP222" s="268"/>
      <c r="DQ222" s="267"/>
      <c r="DR222" s="267"/>
      <c r="DS222" s="266"/>
      <c r="DT222" s="265"/>
      <c r="DU222" s="267"/>
      <c r="DV222" s="265"/>
      <c r="DW222" s="268"/>
      <c r="DX222" s="266"/>
      <c r="DY222" s="218"/>
      <c r="DZ222" s="398"/>
      <c r="EA222" s="252"/>
      <c r="EB222" s="220"/>
      <c r="EC222" s="218"/>
      <c r="ED222" s="252"/>
      <c r="EE222" s="220"/>
    </row>
    <row r="223" spans="1:135" x14ac:dyDescent="0.3">
      <c r="A223" s="10">
        <v>3211</v>
      </c>
      <c r="B223" s="11" t="s">
        <v>349</v>
      </c>
      <c r="C223" s="32">
        <v>1165</v>
      </c>
      <c r="D223" s="41">
        <v>123</v>
      </c>
      <c r="E223" s="63">
        <f t="shared" si="3"/>
        <v>0.10557939914163091</v>
      </c>
      <c r="F223" s="86"/>
      <c r="G223" s="86"/>
      <c r="H223" s="86"/>
      <c r="I223" s="86"/>
      <c r="J223" s="86"/>
      <c r="K223" s="87"/>
      <c r="L223" s="86"/>
      <c r="M223" s="94"/>
      <c r="N223" s="87"/>
      <c r="O223" s="218"/>
      <c r="P223" s="218"/>
      <c r="Q223" s="218"/>
      <c r="R223" s="218"/>
      <c r="S223" s="218"/>
      <c r="T223" s="218"/>
      <c r="U223" s="218"/>
      <c r="V223" s="218"/>
      <c r="W223" s="226"/>
      <c r="X223" s="219"/>
      <c r="Y223" s="219"/>
      <c r="Z223" s="222"/>
      <c r="AA223" s="218"/>
      <c r="AB223" s="218"/>
      <c r="AC223" s="218"/>
      <c r="AD223" s="218"/>
      <c r="AE223" s="218"/>
      <c r="AF223" s="226"/>
      <c r="AG223" s="398"/>
      <c r="AH223" s="221"/>
      <c r="AI223" s="222"/>
      <c r="AJ223" s="252"/>
      <c r="AK223" s="220"/>
      <c r="AL223" s="218"/>
      <c r="AM223" s="226"/>
      <c r="AN223" s="226"/>
      <c r="AO223" s="226"/>
      <c r="AP223" s="252"/>
      <c r="AQ223" s="219"/>
      <c r="AR223" s="222"/>
      <c r="AS223" s="252"/>
      <c r="AT223" s="226"/>
      <c r="AU223" s="218"/>
      <c r="AV223" s="218"/>
      <c r="AW223" s="218"/>
      <c r="AX223" s="218"/>
      <c r="AY223" s="220"/>
      <c r="AZ223" s="218"/>
      <c r="BA223" s="252"/>
      <c r="BB223" s="220"/>
      <c r="BC223" s="218"/>
      <c r="BD223" s="252"/>
      <c r="BE223" s="220"/>
      <c r="BF223" s="218"/>
      <c r="BG223" s="218"/>
      <c r="BH223" s="226"/>
      <c r="BI223" s="220"/>
      <c r="BJ223" s="265"/>
      <c r="BK223" s="268"/>
      <c r="BL223" s="266"/>
      <c r="BM223" s="218"/>
      <c r="BN223" s="218"/>
      <c r="BO223" s="226"/>
      <c r="BP223" s="398"/>
      <c r="BQ223" s="221"/>
      <c r="BR223" s="218"/>
      <c r="BS223" s="252"/>
      <c r="BT223" s="220"/>
      <c r="BU223" s="265"/>
      <c r="BV223" s="267"/>
      <c r="BW223" s="267"/>
      <c r="BX223" s="268"/>
      <c r="BY223" s="267"/>
      <c r="BZ223" s="268"/>
      <c r="CA223" s="266"/>
      <c r="CB223" s="86">
        <v>68</v>
      </c>
      <c r="CC223" s="86">
        <v>25</v>
      </c>
      <c r="CD223" s="86">
        <v>28</v>
      </c>
      <c r="CE223" s="86">
        <v>44</v>
      </c>
      <c r="CF223" s="86">
        <v>23</v>
      </c>
      <c r="CG223" s="153">
        <v>23</v>
      </c>
      <c r="CH223" s="86">
        <v>57</v>
      </c>
      <c r="CI223" s="114">
        <v>5</v>
      </c>
      <c r="CJ223" s="218"/>
      <c r="CK223" s="252"/>
      <c r="CL223" s="226"/>
      <c r="CM223" s="252"/>
      <c r="CN223" s="226"/>
      <c r="CO223" s="252"/>
      <c r="CP223" s="220"/>
      <c r="CQ223" s="86"/>
      <c r="CR223" s="95"/>
      <c r="CS223" s="94"/>
      <c r="CT223" s="87"/>
      <c r="CU223" s="86"/>
      <c r="CV223" s="94"/>
      <c r="CW223" s="95"/>
      <c r="CX223" s="94"/>
      <c r="CY223" s="95"/>
      <c r="CZ223" s="266"/>
      <c r="DA223" s="218"/>
      <c r="DB223" s="252"/>
      <c r="DC223" s="226"/>
      <c r="DD223" s="252"/>
      <c r="DE223" s="226"/>
      <c r="DF223" s="252"/>
      <c r="DG223" s="223"/>
      <c r="DH223" s="252"/>
      <c r="DI223" s="226"/>
      <c r="DJ223" s="221"/>
      <c r="DK223" s="218"/>
      <c r="DL223" s="226"/>
      <c r="DM223" s="252"/>
      <c r="DN223" s="220"/>
      <c r="DO223" s="265"/>
      <c r="DP223" s="268"/>
      <c r="DQ223" s="267"/>
      <c r="DR223" s="267"/>
      <c r="DS223" s="266"/>
      <c r="DT223" s="265"/>
      <c r="DU223" s="267"/>
      <c r="DV223" s="265"/>
      <c r="DW223" s="268"/>
      <c r="DX223" s="266"/>
      <c r="DY223" s="218"/>
      <c r="DZ223" s="398"/>
      <c r="EA223" s="252"/>
      <c r="EB223" s="220"/>
      <c r="EC223" s="218"/>
      <c r="ED223" s="252"/>
      <c r="EE223" s="220"/>
    </row>
    <row r="224" spans="1:135" x14ac:dyDescent="0.3">
      <c r="A224" s="10">
        <v>3212</v>
      </c>
      <c r="B224" s="11" t="s">
        <v>350</v>
      </c>
      <c r="C224" s="32">
        <v>1067</v>
      </c>
      <c r="D224" s="41">
        <v>172</v>
      </c>
      <c r="E224" s="63">
        <f t="shared" si="3"/>
        <v>0.16119962511715089</v>
      </c>
      <c r="F224" s="86"/>
      <c r="G224" s="86"/>
      <c r="H224" s="86"/>
      <c r="I224" s="86"/>
      <c r="J224" s="86"/>
      <c r="K224" s="87"/>
      <c r="L224" s="86"/>
      <c r="M224" s="94"/>
      <c r="N224" s="87"/>
      <c r="O224" s="218"/>
      <c r="P224" s="218"/>
      <c r="Q224" s="218"/>
      <c r="R224" s="218"/>
      <c r="S224" s="218"/>
      <c r="T224" s="218"/>
      <c r="U224" s="218"/>
      <c r="V224" s="218"/>
      <c r="W224" s="226"/>
      <c r="X224" s="219"/>
      <c r="Y224" s="219"/>
      <c r="Z224" s="222"/>
      <c r="AA224" s="218"/>
      <c r="AB224" s="218"/>
      <c r="AC224" s="218"/>
      <c r="AD224" s="218"/>
      <c r="AE224" s="218"/>
      <c r="AF224" s="226"/>
      <c r="AG224" s="398"/>
      <c r="AH224" s="221"/>
      <c r="AI224" s="222"/>
      <c r="AJ224" s="252"/>
      <c r="AK224" s="220"/>
      <c r="AL224" s="218"/>
      <c r="AM224" s="226"/>
      <c r="AN224" s="226"/>
      <c r="AO224" s="226"/>
      <c r="AP224" s="252"/>
      <c r="AQ224" s="219"/>
      <c r="AR224" s="222"/>
      <c r="AS224" s="252"/>
      <c r="AT224" s="226"/>
      <c r="AU224" s="218"/>
      <c r="AV224" s="218"/>
      <c r="AW224" s="218"/>
      <c r="AX224" s="218"/>
      <c r="AY224" s="220"/>
      <c r="AZ224" s="218"/>
      <c r="BA224" s="252"/>
      <c r="BB224" s="220"/>
      <c r="BC224" s="218"/>
      <c r="BD224" s="252"/>
      <c r="BE224" s="220"/>
      <c r="BF224" s="218"/>
      <c r="BG224" s="218"/>
      <c r="BH224" s="226"/>
      <c r="BI224" s="220"/>
      <c r="BJ224" s="265"/>
      <c r="BK224" s="268"/>
      <c r="BL224" s="266"/>
      <c r="BM224" s="218"/>
      <c r="BN224" s="218"/>
      <c r="BO224" s="226"/>
      <c r="BP224" s="398"/>
      <c r="BQ224" s="221"/>
      <c r="BR224" s="218"/>
      <c r="BS224" s="252"/>
      <c r="BT224" s="220"/>
      <c r="BU224" s="265"/>
      <c r="BV224" s="267"/>
      <c r="BW224" s="267"/>
      <c r="BX224" s="268"/>
      <c r="BY224" s="267"/>
      <c r="BZ224" s="268"/>
      <c r="CA224" s="266"/>
      <c r="CB224" s="86">
        <v>89</v>
      </c>
      <c r="CC224" s="86">
        <v>44</v>
      </c>
      <c r="CD224" s="86">
        <v>66</v>
      </c>
      <c r="CE224" s="86">
        <v>75</v>
      </c>
      <c r="CF224" s="86">
        <v>45</v>
      </c>
      <c r="CG224" s="153">
        <v>56</v>
      </c>
      <c r="CH224" s="86">
        <v>97</v>
      </c>
      <c r="CI224" s="114">
        <v>10</v>
      </c>
      <c r="CJ224" s="218"/>
      <c r="CK224" s="252"/>
      <c r="CL224" s="226"/>
      <c r="CM224" s="252"/>
      <c r="CN224" s="226"/>
      <c r="CO224" s="252"/>
      <c r="CP224" s="220"/>
      <c r="CQ224" s="86"/>
      <c r="CR224" s="95"/>
      <c r="CS224" s="94"/>
      <c r="CT224" s="87"/>
      <c r="CU224" s="86"/>
      <c r="CV224" s="94"/>
      <c r="CW224" s="95"/>
      <c r="CX224" s="94"/>
      <c r="CY224" s="95"/>
      <c r="CZ224" s="266"/>
      <c r="DA224" s="218"/>
      <c r="DB224" s="252"/>
      <c r="DC224" s="226"/>
      <c r="DD224" s="252"/>
      <c r="DE224" s="226"/>
      <c r="DF224" s="252"/>
      <c r="DG224" s="223"/>
      <c r="DH224" s="252"/>
      <c r="DI224" s="226"/>
      <c r="DJ224" s="221"/>
      <c r="DK224" s="218"/>
      <c r="DL224" s="226"/>
      <c r="DM224" s="252"/>
      <c r="DN224" s="220"/>
      <c r="DO224" s="265"/>
      <c r="DP224" s="268"/>
      <c r="DQ224" s="267"/>
      <c r="DR224" s="267"/>
      <c r="DS224" s="266"/>
      <c r="DT224" s="265"/>
      <c r="DU224" s="267"/>
      <c r="DV224" s="265"/>
      <c r="DW224" s="268"/>
      <c r="DX224" s="266"/>
      <c r="DY224" s="218"/>
      <c r="DZ224" s="398"/>
      <c r="EA224" s="252"/>
      <c r="EB224" s="220"/>
      <c r="EC224" s="218"/>
      <c r="ED224" s="252"/>
      <c r="EE224" s="220"/>
    </row>
    <row r="225" spans="1:135" x14ac:dyDescent="0.3">
      <c r="A225" s="10">
        <v>3213</v>
      </c>
      <c r="B225" s="11" t="s">
        <v>351</v>
      </c>
      <c r="C225" s="32">
        <v>1134</v>
      </c>
      <c r="D225" s="41">
        <v>183</v>
      </c>
      <c r="E225" s="63">
        <f t="shared" si="3"/>
        <v>0.16137566137566137</v>
      </c>
      <c r="F225" s="86"/>
      <c r="G225" s="86"/>
      <c r="H225" s="86"/>
      <c r="I225" s="86"/>
      <c r="J225" s="86"/>
      <c r="K225" s="87"/>
      <c r="L225" s="86"/>
      <c r="M225" s="94"/>
      <c r="N225" s="87"/>
      <c r="O225" s="218"/>
      <c r="P225" s="218"/>
      <c r="Q225" s="218"/>
      <c r="R225" s="218"/>
      <c r="S225" s="218"/>
      <c r="T225" s="218"/>
      <c r="U225" s="218"/>
      <c r="V225" s="218"/>
      <c r="W225" s="226"/>
      <c r="X225" s="219"/>
      <c r="Y225" s="219"/>
      <c r="Z225" s="222"/>
      <c r="AA225" s="218"/>
      <c r="AB225" s="218"/>
      <c r="AC225" s="218"/>
      <c r="AD225" s="218"/>
      <c r="AE225" s="218"/>
      <c r="AF225" s="226"/>
      <c r="AG225" s="398"/>
      <c r="AH225" s="221"/>
      <c r="AI225" s="222"/>
      <c r="AJ225" s="252"/>
      <c r="AK225" s="220"/>
      <c r="AL225" s="218"/>
      <c r="AM225" s="226"/>
      <c r="AN225" s="226"/>
      <c r="AO225" s="226"/>
      <c r="AP225" s="252"/>
      <c r="AQ225" s="219"/>
      <c r="AR225" s="222"/>
      <c r="AS225" s="252"/>
      <c r="AT225" s="226"/>
      <c r="AU225" s="218"/>
      <c r="AV225" s="218"/>
      <c r="AW225" s="218"/>
      <c r="AX225" s="218"/>
      <c r="AY225" s="220"/>
      <c r="AZ225" s="218"/>
      <c r="BA225" s="252"/>
      <c r="BB225" s="220"/>
      <c r="BC225" s="218"/>
      <c r="BD225" s="252"/>
      <c r="BE225" s="220"/>
      <c r="BF225" s="218"/>
      <c r="BG225" s="218"/>
      <c r="BH225" s="226"/>
      <c r="BI225" s="220"/>
      <c r="BJ225" s="265"/>
      <c r="BK225" s="268"/>
      <c r="BL225" s="266"/>
      <c r="BM225" s="218"/>
      <c r="BN225" s="218"/>
      <c r="BO225" s="226"/>
      <c r="BP225" s="398"/>
      <c r="BQ225" s="221"/>
      <c r="BR225" s="218"/>
      <c r="BS225" s="252"/>
      <c r="BT225" s="220"/>
      <c r="BU225" s="265"/>
      <c r="BV225" s="267"/>
      <c r="BW225" s="267"/>
      <c r="BX225" s="268"/>
      <c r="BY225" s="267"/>
      <c r="BZ225" s="268"/>
      <c r="CA225" s="266"/>
      <c r="CB225" s="86">
        <v>87</v>
      </c>
      <c r="CC225" s="86">
        <v>32</v>
      </c>
      <c r="CD225" s="86">
        <v>60</v>
      </c>
      <c r="CE225" s="86">
        <v>65</v>
      </c>
      <c r="CF225" s="86">
        <v>27</v>
      </c>
      <c r="CG225" s="153">
        <v>93</v>
      </c>
      <c r="CH225" s="86">
        <v>93</v>
      </c>
      <c r="CI225" s="114">
        <v>10</v>
      </c>
      <c r="CJ225" s="218"/>
      <c r="CK225" s="252"/>
      <c r="CL225" s="226"/>
      <c r="CM225" s="252"/>
      <c r="CN225" s="226"/>
      <c r="CO225" s="252"/>
      <c r="CP225" s="220"/>
      <c r="CQ225" s="86"/>
      <c r="CR225" s="95"/>
      <c r="CS225" s="94"/>
      <c r="CT225" s="87"/>
      <c r="CU225" s="86"/>
      <c r="CV225" s="94"/>
      <c r="CW225" s="95"/>
      <c r="CX225" s="94"/>
      <c r="CY225" s="95"/>
      <c r="CZ225" s="266"/>
      <c r="DA225" s="218"/>
      <c r="DB225" s="252"/>
      <c r="DC225" s="226"/>
      <c r="DD225" s="252"/>
      <c r="DE225" s="226"/>
      <c r="DF225" s="252"/>
      <c r="DG225" s="223"/>
      <c r="DH225" s="252"/>
      <c r="DI225" s="226"/>
      <c r="DJ225" s="221"/>
      <c r="DK225" s="218"/>
      <c r="DL225" s="226"/>
      <c r="DM225" s="252"/>
      <c r="DN225" s="220"/>
      <c r="DO225" s="265"/>
      <c r="DP225" s="268"/>
      <c r="DQ225" s="267"/>
      <c r="DR225" s="267"/>
      <c r="DS225" s="266"/>
      <c r="DT225" s="265"/>
      <c r="DU225" s="267"/>
      <c r="DV225" s="265"/>
      <c r="DW225" s="268"/>
      <c r="DX225" s="266"/>
      <c r="DY225" s="218"/>
      <c r="DZ225" s="398"/>
      <c r="EA225" s="252"/>
      <c r="EB225" s="220"/>
      <c r="EC225" s="218"/>
      <c r="ED225" s="252"/>
      <c r="EE225" s="220"/>
    </row>
    <row r="226" spans="1:135" x14ac:dyDescent="0.3">
      <c r="A226" s="10">
        <v>3401</v>
      </c>
      <c r="B226" s="11" t="s">
        <v>352</v>
      </c>
      <c r="C226" s="32">
        <v>1396</v>
      </c>
      <c r="D226" s="41">
        <v>254</v>
      </c>
      <c r="E226" s="63">
        <f t="shared" si="3"/>
        <v>0.18194842406876791</v>
      </c>
      <c r="F226" s="86"/>
      <c r="G226" s="86"/>
      <c r="H226" s="86"/>
      <c r="I226" s="86"/>
      <c r="J226" s="86"/>
      <c r="K226" s="87"/>
      <c r="L226" s="86"/>
      <c r="M226" s="94"/>
      <c r="N226" s="87"/>
      <c r="O226" s="218"/>
      <c r="P226" s="218"/>
      <c r="Q226" s="218"/>
      <c r="R226" s="218"/>
      <c r="S226" s="218"/>
      <c r="T226" s="218"/>
      <c r="U226" s="218"/>
      <c r="V226" s="218"/>
      <c r="W226" s="226"/>
      <c r="X226" s="219"/>
      <c r="Y226" s="219"/>
      <c r="Z226" s="222"/>
      <c r="AA226" s="218"/>
      <c r="AB226" s="218"/>
      <c r="AC226" s="218"/>
      <c r="AD226" s="218"/>
      <c r="AE226" s="218"/>
      <c r="AF226" s="226"/>
      <c r="AG226" s="398"/>
      <c r="AH226" s="221"/>
      <c r="AI226" s="222"/>
      <c r="AJ226" s="252"/>
      <c r="AK226" s="220"/>
      <c r="AL226" s="218"/>
      <c r="AM226" s="226"/>
      <c r="AN226" s="226"/>
      <c r="AO226" s="226"/>
      <c r="AP226" s="252"/>
      <c r="AQ226" s="219"/>
      <c r="AR226" s="222"/>
      <c r="AS226" s="252"/>
      <c r="AT226" s="226"/>
      <c r="AU226" s="218"/>
      <c r="AV226" s="218"/>
      <c r="AW226" s="218"/>
      <c r="AX226" s="218"/>
      <c r="AY226" s="220"/>
      <c r="AZ226" s="218"/>
      <c r="BA226" s="252"/>
      <c r="BB226" s="220"/>
      <c r="BC226" s="218"/>
      <c r="BD226" s="252"/>
      <c r="BE226" s="220"/>
      <c r="BF226" s="218"/>
      <c r="BG226" s="218"/>
      <c r="BH226" s="226"/>
      <c r="BI226" s="220"/>
      <c r="BJ226" s="265"/>
      <c r="BK226" s="268"/>
      <c r="BL226" s="266"/>
      <c r="BM226" s="218"/>
      <c r="BN226" s="218"/>
      <c r="BO226" s="226"/>
      <c r="BP226" s="398"/>
      <c r="BQ226" s="221"/>
      <c r="BR226" s="218"/>
      <c r="BS226" s="252"/>
      <c r="BT226" s="220"/>
      <c r="BU226" s="265"/>
      <c r="BV226" s="267"/>
      <c r="BW226" s="267"/>
      <c r="BX226" s="268"/>
      <c r="BY226" s="267"/>
      <c r="BZ226" s="268"/>
      <c r="CA226" s="266"/>
      <c r="CB226" s="265"/>
      <c r="CC226" s="265"/>
      <c r="CD226" s="265"/>
      <c r="CE226" s="265"/>
      <c r="CF226" s="265"/>
      <c r="CG226" s="419"/>
      <c r="CH226" s="265"/>
      <c r="CI226" s="269"/>
      <c r="CJ226" s="218"/>
      <c r="CK226" s="252"/>
      <c r="CL226" s="226"/>
      <c r="CM226" s="252"/>
      <c r="CN226" s="226"/>
      <c r="CO226" s="252"/>
      <c r="CP226" s="220"/>
      <c r="CQ226" s="86">
        <v>64</v>
      </c>
      <c r="CR226" s="95">
        <v>85</v>
      </c>
      <c r="CS226" s="94">
        <v>96</v>
      </c>
      <c r="CT226" s="87">
        <v>94</v>
      </c>
      <c r="CU226" s="86"/>
      <c r="CV226" s="94"/>
      <c r="CW226" s="95"/>
      <c r="CX226" s="94"/>
      <c r="CY226" s="95"/>
      <c r="CZ226" s="266"/>
      <c r="DA226" s="218"/>
      <c r="DB226" s="252"/>
      <c r="DC226" s="226"/>
      <c r="DD226" s="252"/>
      <c r="DE226" s="226"/>
      <c r="DF226" s="252"/>
      <c r="DG226" s="223"/>
      <c r="DH226" s="252"/>
      <c r="DI226" s="226"/>
      <c r="DJ226" s="221"/>
      <c r="DK226" s="218"/>
      <c r="DL226" s="226"/>
      <c r="DM226" s="252"/>
      <c r="DN226" s="220"/>
      <c r="DO226" s="265"/>
      <c r="DP226" s="268"/>
      <c r="DQ226" s="267"/>
      <c r="DR226" s="267"/>
      <c r="DS226" s="266"/>
      <c r="DT226" s="265"/>
      <c r="DU226" s="267"/>
      <c r="DV226" s="265"/>
      <c r="DW226" s="268"/>
      <c r="DX226" s="266"/>
      <c r="DY226" s="86">
        <v>127</v>
      </c>
      <c r="DZ226" s="153">
        <v>141</v>
      </c>
      <c r="EA226" s="94">
        <v>86</v>
      </c>
      <c r="EB226" s="87">
        <v>96</v>
      </c>
      <c r="EC226" s="218"/>
      <c r="ED226" s="252"/>
      <c r="EE226" s="220"/>
    </row>
    <row r="227" spans="1:135" x14ac:dyDescent="0.3">
      <c r="A227" s="10">
        <v>3402</v>
      </c>
      <c r="B227" s="11" t="s">
        <v>353</v>
      </c>
      <c r="C227" s="32">
        <v>1485</v>
      </c>
      <c r="D227" s="41">
        <v>227</v>
      </c>
      <c r="E227" s="63">
        <f t="shared" si="3"/>
        <v>0.15286195286195287</v>
      </c>
      <c r="F227" s="86"/>
      <c r="G227" s="86"/>
      <c r="H227" s="86"/>
      <c r="I227" s="86"/>
      <c r="J227" s="86"/>
      <c r="K227" s="87"/>
      <c r="L227" s="86"/>
      <c r="M227" s="94"/>
      <c r="N227" s="87"/>
      <c r="O227" s="218"/>
      <c r="P227" s="218"/>
      <c r="Q227" s="218"/>
      <c r="R227" s="218"/>
      <c r="S227" s="218"/>
      <c r="T227" s="218"/>
      <c r="U227" s="218"/>
      <c r="V227" s="218"/>
      <c r="W227" s="226"/>
      <c r="X227" s="219"/>
      <c r="Y227" s="219"/>
      <c r="Z227" s="222"/>
      <c r="AA227" s="218"/>
      <c r="AB227" s="218"/>
      <c r="AC227" s="218"/>
      <c r="AD227" s="218"/>
      <c r="AE227" s="218"/>
      <c r="AF227" s="226"/>
      <c r="AG227" s="398"/>
      <c r="AH227" s="221"/>
      <c r="AI227" s="222"/>
      <c r="AJ227" s="252"/>
      <c r="AK227" s="220"/>
      <c r="AL227" s="218"/>
      <c r="AM227" s="226"/>
      <c r="AN227" s="226"/>
      <c r="AO227" s="226"/>
      <c r="AP227" s="252"/>
      <c r="AQ227" s="219"/>
      <c r="AR227" s="222"/>
      <c r="AS227" s="252"/>
      <c r="AT227" s="226"/>
      <c r="AU227" s="218"/>
      <c r="AV227" s="218"/>
      <c r="AW227" s="218"/>
      <c r="AX227" s="218"/>
      <c r="AY227" s="220"/>
      <c r="AZ227" s="218"/>
      <c r="BA227" s="252"/>
      <c r="BB227" s="220"/>
      <c r="BC227" s="218"/>
      <c r="BD227" s="252"/>
      <c r="BE227" s="220"/>
      <c r="BF227" s="218"/>
      <c r="BG227" s="218"/>
      <c r="BH227" s="226"/>
      <c r="BI227" s="220"/>
      <c r="BJ227" s="265"/>
      <c r="BK227" s="268"/>
      <c r="BL227" s="266"/>
      <c r="BM227" s="218"/>
      <c r="BN227" s="218"/>
      <c r="BO227" s="226"/>
      <c r="BP227" s="398"/>
      <c r="BQ227" s="221"/>
      <c r="BR227" s="218"/>
      <c r="BS227" s="252"/>
      <c r="BT227" s="220"/>
      <c r="BU227" s="265"/>
      <c r="BV227" s="267"/>
      <c r="BW227" s="267"/>
      <c r="BX227" s="268"/>
      <c r="BY227" s="267"/>
      <c r="BZ227" s="268"/>
      <c r="CA227" s="266"/>
      <c r="CB227" s="265"/>
      <c r="CC227" s="265"/>
      <c r="CD227" s="265"/>
      <c r="CE227" s="265"/>
      <c r="CF227" s="265"/>
      <c r="CG227" s="419"/>
      <c r="CH227" s="265"/>
      <c r="CI227" s="269"/>
      <c r="CJ227" s="218"/>
      <c r="CK227" s="252"/>
      <c r="CL227" s="226"/>
      <c r="CM227" s="252"/>
      <c r="CN227" s="226"/>
      <c r="CO227" s="252"/>
      <c r="CP227" s="220"/>
      <c r="CQ227" s="86">
        <v>57</v>
      </c>
      <c r="CR227" s="95">
        <v>97</v>
      </c>
      <c r="CS227" s="94">
        <v>105</v>
      </c>
      <c r="CT227" s="87">
        <v>98</v>
      </c>
      <c r="CU227" s="86"/>
      <c r="CV227" s="94"/>
      <c r="CW227" s="95"/>
      <c r="CX227" s="94"/>
      <c r="CY227" s="95"/>
      <c r="CZ227" s="266"/>
      <c r="DA227" s="218"/>
      <c r="DB227" s="252"/>
      <c r="DC227" s="226"/>
      <c r="DD227" s="252"/>
      <c r="DE227" s="226"/>
      <c r="DF227" s="252"/>
      <c r="DG227" s="223"/>
      <c r="DH227" s="252"/>
      <c r="DI227" s="226"/>
      <c r="DJ227" s="221"/>
      <c r="DK227" s="218"/>
      <c r="DL227" s="226"/>
      <c r="DM227" s="252"/>
      <c r="DN227" s="220"/>
      <c r="DO227" s="265"/>
      <c r="DP227" s="268"/>
      <c r="DQ227" s="267"/>
      <c r="DR227" s="267"/>
      <c r="DS227" s="266"/>
      <c r="DT227" s="265"/>
      <c r="DU227" s="267"/>
      <c r="DV227" s="265"/>
      <c r="DW227" s="268"/>
      <c r="DX227" s="266"/>
      <c r="DY227" s="86">
        <v>114</v>
      </c>
      <c r="DZ227" s="153">
        <v>125</v>
      </c>
      <c r="EA227" s="94">
        <v>76</v>
      </c>
      <c r="EB227" s="87">
        <v>102</v>
      </c>
      <c r="EC227" s="218"/>
      <c r="ED227" s="252"/>
      <c r="EE227" s="220"/>
    </row>
    <row r="228" spans="1:135" x14ac:dyDescent="0.3">
      <c r="A228" s="10">
        <v>3403</v>
      </c>
      <c r="B228" s="11" t="s">
        <v>354</v>
      </c>
      <c r="C228" s="32">
        <v>1600</v>
      </c>
      <c r="D228" s="41">
        <v>331</v>
      </c>
      <c r="E228" s="63">
        <f t="shared" si="3"/>
        <v>0.206875</v>
      </c>
      <c r="F228" s="86"/>
      <c r="G228" s="86"/>
      <c r="H228" s="86"/>
      <c r="I228" s="86"/>
      <c r="J228" s="86"/>
      <c r="K228" s="87"/>
      <c r="L228" s="86"/>
      <c r="M228" s="94"/>
      <c r="N228" s="87"/>
      <c r="O228" s="218"/>
      <c r="P228" s="218"/>
      <c r="Q228" s="218"/>
      <c r="R228" s="218"/>
      <c r="S228" s="218"/>
      <c r="T228" s="218"/>
      <c r="U228" s="218"/>
      <c r="V228" s="218"/>
      <c r="W228" s="226"/>
      <c r="X228" s="219"/>
      <c r="Y228" s="219"/>
      <c r="Z228" s="222"/>
      <c r="AA228" s="218"/>
      <c r="AB228" s="218"/>
      <c r="AC228" s="218"/>
      <c r="AD228" s="218"/>
      <c r="AE228" s="218"/>
      <c r="AF228" s="226"/>
      <c r="AG228" s="398"/>
      <c r="AH228" s="221"/>
      <c r="AI228" s="222"/>
      <c r="AJ228" s="252"/>
      <c r="AK228" s="220"/>
      <c r="AL228" s="218"/>
      <c r="AM228" s="226"/>
      <c r="AN228" s="226"/>
      <c r="AO228" s="226"/>
      <c r="AP228" s="252"/>
      <c r="AQ228" s="219"/>
      <c r="AR228" s="222"/>
      <c r="AS228" s="252"/>
      <c r="AT228" s="226"/>
      <c r="AU228" s="218"/>
      <c r="AV228" s="218"/>
      <c r="AW228" s="218"/>
      <c r="AX228" s="218"/>
      <c r="AY228" s="220"/>
      <c r="AZ228" s="218"/>
      <c r="BA228" s="252"/>
      <c r="BB228" s="220"/>
      <c r="BC228" s="218"/>
      <c r="BD228" s="252"/>
      <c r="BE228" s="220"/>
      <c r="BF228" s="218"/>
      <c r="BG228" s="218"/>
      <c r="BH228" s="226"/>
      <c r="BI228" s="220"/>
      <c r="BJ228" s="86"/>
      <c r="BK228" s="94"/>
      <c r="BL228" s="87"/>
      <c r="BM228" s="218"/>
      <c r="BN228" s="218"/>
      <c r="BO228" s="226"/>
      <c r="BP228" s="398"/>
      <c r="BQ228" s="221"/>
      <c r="BR228" s="218"/>
      <c r="BS228" s="252"/>
      <c r="BT228" s="220"/>
      <c r="BU228" s="265"/>
      <c r="BV228" s="267"/>
      <c r="BW228" s="267"/>
      <c r="BX228" s="268"/>
      <c r="BY228" s="267"/>
      <c r="BZ228" s="268"/>
      <c r="CA228" s="266"/>
      <c r="CB228" s="265"/>
      <c r="CC228" s="265"/>
      <c r="CD228" s="265"/>
      <c r="CE228" s="265"/>
      <c r="CF228" s="265"/>
      <c r="CG228" s="419"/>
      <c r="CH228" s="265"/>
      <c r="CI228" s="269"/>
      <c r="CJ228" s="218"/>
      <c r="CK228" s="252"/>
      <c r="CL228" s="226"/>
      <c r="CM228" s="252"/>
      <c r="CN228" s="226"/>
      <c r="CO228" s="252"/>
      <c r="CP228" s="220"/>
      <c r="CQ228" s="86">
        <v>75</v>
      </c>
      <c r="CR228" s="95">
        <v>124</v>
      </c>
      <c r="CS228" s="94">
        <v>134</v>
      </c>
      <c r="CT228" s="87">
        <v>108</v>
      </c>
      <c r="CU228" s="86"/>
      <c r="CV228" s="94"/>
      <c r="CW228" s="95"/>
      <c r="CX228" s="94"/>
      <c r="CY228" s="95"/>
      <c r="CZ228" s="266"/>
      <c r="DA228" s="218"/>
      <c r="DB228" s="252"/>
      <c r="DC228" s="226"/>
      <c r="DD228" s="252"/>
      <c r="DE228" s="226"/>
      <c r="DF228" s="252"/>
      <c r="DG228" s="223"/>
      <c r="DH228" s="252"/>
      <c r="DI228" s="226"/>
      <c r="DJ228" s="221"/>
      <c r="DK228" s="218"/>
      <c r="DL228" s="226"/>
      <c r="DM228" s="252"/>
      <c r="DN228" s="220"/>
      <c r="DO228" s="265"/>
      <c r="DP228" s="268"/>
      <c r="DQ228" s="267"/>
      <c r="DR228" s="267"/>
      <c r="DS228" s="266"/>
      <c r="DT228" s="265"/>
      <c r="DU228" s="267"/>
      <c r="DV228" s="265"/>
      <c r="DW228" s="268"/>
      <c r="DX228" s="266"/>
      <c r="DY228" s="86">
        <v>159</v>
      </c>
      <c r="DZ228" s="153">
        <v>172</v>
      </c>
      <c r="EA228" s="94">
        <v>122</v>
      </c>
      <c r="EB228" s="87">
        <v>133</v>
      </c>
      <c r="EC228" s="218"/>
      <c r="ED228" s="252"/>
      <c r="EE228" s="220"/>
    </row>
    <row r="229" spans="1:135" x14ac:dyDescent="0.3">
      <c r="A229" s="10">
        <v>3404</v>
      </c>
      <c r="B229" s="11" t="s">
        <v>355</v>
      </c>
      <c r="C229" s="32">
        <v>1344</v>
      </c>
      <c r="D229" s="41">
        <v>312</v>
      </c>
      <c r="E229" s="63">
        <f t="shared" si="3"/>
        <v>0.23214285714285715</v>
      </c>
      <c r="F229" s="86"/>
      <c r="G229" s="86"/>
      <c r="H229" s="86"/>
      <c r="I229" s="86"/>
      <c r="J229" s="86"/>
      <c r="K229" s="87"/>
      <c r="L229" s="86"/>
      <c r="M229" s="94"/>
      <c r="N229" s="87"/>
      <c r="O229" s="218"/>
      <c r="P229" s="218"/>
      <c r="Q229" s="218"/>
      <c r="R229" s="218"/>
      <c r="S229" s="218"/>
      <c r="T229" s="218"/>
      <c r="U229" s="218"/>
      <c r="V229" s="218"/>
      <c r="W229" s="226"/>
      <c r="X229" s="219"/>
      <c r="Y229" s="219"/>
      <c r="Z229" s="222"/>
      <c r="AA229" s="218"/>
      <c r="AB229" s="218"/>
      <c r="AC229" s="218"/>
      <c r="AD229" s="218"/>
      <c r="AE229" s="218"/>
      <c r="AF229" s="226"/>
      <c r="AG229" s="398"/>
      <c r="AH229" s="221"/>
      <c r="AI229" s="222"/>
      <c r="AJ229" s="252"/>
      <c r="AK229" s="220"/>
      <c r="AL229" s="218"/>
      <c r="AM229" s="226"/>
      <c r="AN229" s="226"/>
      <c r="AO229" s="226"/>
      <c r="AP229" s="252"/>
      <c r="AQ229" s="219"/>
      <c r="AR229" s="222"/>
      <c r="AS229" s="252"/>
      <c r="AT229" s="226"/>
      <c r="AU229" s="218"/>
      <c r="AV229" s="218"/>
      <c r="AW229" s="218"/>
      <c r="AX229" s="218"/>
      <c r="AY229" s="220"/>
      <c r="AZ229" s="218"/>
      <c r="BA229" s="252"/>
      <c r="BB229" s="220"/>
      <c r="BC229" s="218"/>
      <c r="BD229" s="252"/>
      <c r="BE229" s="220"/>
      <c r="BF229" s="218"/>
      <c r="BG229" s="218"/>
      <c r="BH229" s="226"/>
      <c r="BI229" s="220"/>
      <c r="BJ229" s="86"/>
      <c r="BK229" s="94"/>
      <c r="BL229" s="87"/>
      <c r="BM229" s="218"/>
      <c r="BN229" s="218"/>
      <c r="BO229" s="226"/>
      <c r="BP229" s="398"/>
      <c r="BQ229" s="221"/>
      <c r="BR229" s="218"/>
      <c r="BS229" s="252"/>
      <c r="BT229" s="220"/>
      <c r="BU229" s="265"/>
      <c r="BV229" s="267"/>
      <c r="BW229" s="267"/>
      <c r="BX229" s="268"/>
      <c r="BY229" s="267"/>
      <c r="BZ229" s="268"/>
      <c r="CA229" s="266"/>
      <c r="CB229" s="265"/>
      <c r="CC229" s="265"/>
      <c r="CD229" s="265"/>
      <c r="CE229" s="265"/>
      <c r="CF229" s="265"/>
      <c r="CG229" s="419"/>
      <c r="CH229" s="265"/>
      <c r="CI229" s="269"/>
      <c r="CJ229" s="218"/>
      <c r="CK229" s="252"/>
      <c r="CL229" s="226"/>
      <c r="CM229" s="252"/>
      <c r="CN229" s="226"/>
      <c r="CO229" s="252"/>
      <c r="CP229" s="220"/>
      <c r="CQ229" s="86">
        <v>86</v>
      </c>
      <c r="CR229" s="95">
        <v>123</v>
      </c>
      <c r="CS229" s="94">
        <v>135</v>
      </c>
      <c r="CT229" s="87">
        <v>135</v>
      </c>
      <c r="CU229" s="86"/>
      <c r="CV229" s="94"/>
      <c r="CW229" s="95"/>
      <c r="CX229" s="94"/>
      <c r="CY229" s="95"/>
      <c r="CZ229" s="266"/>
      <c r="DA229" s="218"/>
      <c r="DB229" s="252"/>
      <c r="DC229" s="226"/>
      <c r="DD229" s="252"/>
      <c r="DE229" s="226"/>
      <c r="DF229" s="252"/>
      <c r="DG229" s="223"/>
      <c r="DH229" s="252"/>
      <c r="DI229" s="226"/>
      <c r="DJ229" s="221"/>
      <c r="DK229" s="218"/>
      <c r="DL229" s="226"/>
      <c r="DM229" s="252"/>
      <c r="DN229" s="220"/>
      <c r="DO229" s="265"/>
      <c r="DP229" s="268"/>
      <c r="DQ229" s="267"/>
      <c r="DR229" s="267"/>
      <c r="DS229" s="266"/>
      <c r="DT229" s="265"/>
      <c r="DU229" s="267"/>
      <c r="DV229" s="265"/>
      <c r="DW229" s="268"/>
      <c r="DX229" s="266"/>
      <c r="DY229" s="86">
        <v>165</v>
      </c>
      <c r="DZ229" s="153">
        <v>174</v>
      </c>
      <c r="EA229" s="94">
        <v>112</v>
      </c>
      <c r="EB229" s="87">
        <v>127</v>
      </c>
      <c r="EC229" s="218"/>
      <c r="ED229" s="252"/>
      <c r="EE229" s="220"/>
    </row>
    <row r="230" spans="1:135" x14ac:dyDescent="0.3">
      <c r="A230" s="10">
        <v>3405</v>
      </c>
      <c r="B230" s="11" t="s">
        <v>356</v>
      </c>
      <c r="C230" s="32">
        <v>1395</v>
      </c>
      <c r="D230" s="41">
        <v>337</v>
      </c>
      <c r="E230" s="63">
        <f t="shared" si="3"/>
        <v>0.24157706093189965</v>
      </c>
      <c r="F230" s="86"/>
      <c r="G230" s="86"/>
      <c r="H230" s="86"/>
      <c r="I230" s="86"/>
      <c r="J230" s="86"/>
      <c r="K230" s="87"/>
      <c r="L230" s="86"/>
      <c r="M230" s="94"/>
      <c r="N230" s="87"/>
      <c r="O230" s="218"/>
      <c r="P230" s="218"/>
      <c r="Q230" s="218"/>
      <c r="R230" s="218"/>
      <c r="S230" s="218"/>
      <c r="T230" s="218"/>
      <c r="U230" s="218"/>
      <c r="V230" s="218"/>
      <c r="W230" s="226"/>
      <c r="X230" s="219"/>
      <c r="Y230" s="219"/>
      <c r="Z230" s="222"/>
      <c r="AA230" s="218"/>
      <c r="AB230" s="218"/>
      <c r="AC230" s="218"/>
      <c r="AD230" s="218"/>
      <c r="AE230" s="218"/>
      <c r="AF230" s="226"/>
      <c r="AG230" s="398"/>
      <c r="AH230" s="221"/>
      <c r="AI230" s="222"/>
      <c r="AJ230" s="252"/>
      <c r="AK230" s="220"/>
      <c r="AL230" s="218"/>
      <c r="AM230" s="226"/>
      <c r="AN230" s="226"/>
      <c r="AO230" s="226"/>
      <c r="AP230" s="252"/>
      <c r="AQ230" s="219"/>
      <c r="AR230" s="222"/>
      <c r="AS230" s="252"/>
      <c r="AT230" s="226"/>
      <c r="AU230" s="218"/>
      <c r="AV230" s="218"/>
      <c r="AW230" s="218"/>
      <c r="AX230" s="218"/>
      <c r="AY230" s="220"/>
      <c r="AZ230" s="218"/>
      <c r="BA230" s="252"/>
      <c r="BB230" s="220"/>
      <c r="BC230" s="218"/>
      <c r="BD230" s="252"/>
      <c r="BE230" s="220"/>
      <c r="BF230" s="218"/>
      <c r="BG230" s="218"/>
      <c r="BH230" s="226"/>
      <c r="BI230" s="220"/>
      <c r="BJ230" s="86"/>
      <c r="BK230" s="94"/>
      <c r="BL230" s="87"/>
      <c r="BM230" s="218"/>
      <c r="BN230" s="218"/>
      <c r="BO230" s="226"/>
      <c r="BP230" s="398"/>
      <c r="BQ230" s="221"/>
      <c r="BR230" s="218"/>
      <c r="BS230" s="252"/>
      <c r="BT230" s="220"/>
      <c r="BU230" s="86"/>
      <c r="BV230" s="95"/>
      <c r="BW230" s="95"/>
      <c r="BX230" s="94"/>
      <c r="BY230" s="95"/>
      <c r="BZ230" s="94"/>
      <c r="CA230" s="87"/>
      <c r="CB230" s="265"/>
      <c r="CC230" s="265"/>
      <c r="CD230" s="265"/>
      <c r="CE230" s="265"/>
      <c r="CF230" s="265"/>
      <c r="CG230" s="419"/>
      <c r="CH230" s="265"/>
      <c r="CI230" s="269"/>
      <c r="CJ230" s="218"/>
      <c r="CK230" s="252"/>
      <c r="CL230" s="226"/>
      <c r="CM230" s="252"/>
      <c r="CN230" s="226"/>
      <c r="CO230" s="252"/>
      <c r="CP230" s="220"/>
      <c r="CQ230" s="86">
        <v>76</v>
      </c>
      <c r="CR230" s="95">
        <v>124</v>
      </c>
      <c r="CS230" s="94">
        <v>128</v>
      </c>
      <c r="CT230" s="87">
        <v>154</v>
      </c>
      <c r="CU230" s="86"/>
      <c r="CV230" s="94"/>
      <c r="CW230" s="95"/>
      <c r="CX230" s="94"/>
      <c r="CY230" s="95"/>
      <c r="CZ230" s="266"/>
      <c r="DA230" s="218"/>
      <c r="DB230" s="252"/>
      <c r="DC230" s="226"/>
      <c r="DD230" s="252"/>
      <c r="DE230" s="226"/>
      <c r="DF230" s="252"/>
      <c r="DG230" s="223"/>
      <c r="DH230" s="252"/>
      <c r="DI230" s="226"/>
      <c r="DJ230" s="221"/>
      <c r="DK230" s="218"/>
      <c r="DL230" s="226"/>
      <c r="DM230" s="252"/>
      <c r="DN230" s="220"/>
      <c r="DO230" s="265"/>
      <c r="DP230" s="268"/>
      <c r="DQ230" s="267"/>
      <c r="DR230" s="267"/>
      <c r="DS230" s="266"/>
      <c r="DT230" s="265"/>
      <c r="DU230" s="267"/>
      <c r="DV230" s="265"/>
      <c r="DW230" s="268"/>
      <c r="DX230" s="266"/>
      <c r="DY230" s="86">
        <v>161</v>
      </c>
      <c r="DZ230" s="153">
        <v>179</v>
      </c>
      <c r="EA230" s="94">
        <v>126</v>
      </c>
      <c r="EB230" s="87">
        <v>128</v>
      </c>
      <c r="EC230" s="218"/>
      <c r="ED230" s="252"/>
      <c r="EE230" s="220"/>
    </row>
    <row r="231" spans="1:135" x14ac:dyDescent="0.3">
      <c r="A231" s="10">
        <v>3406</v>
      </c>
      <c r="B231" s="11" t="s">
        <v>759</v>
      </c>
      <c r="C231" s="32">
        <v>1236</v>
      </c>
      <c r="D231" s="41">
        <v>309</v>
      </c>
      <c r="E231" s="63">
        <f t="shared" si="3"/>
        <v>0.25</v>
      </c>
      <c r="F231" s="86"/>
      <c r="G231" s="86"/>
      <c r="H231" s="86"/>
      <c r="I231" s="86"/>
      <c r="J231" s="86"/>
      <c r="K231" s="87"/>
      <c r="L231" s="86"/>
      <c r="M231" s="94"/>
      <c r="N231" s="87"/>
      <c r="O231" s="218"/>
      <c r="P231" s="218"/>
      <c r="Q231" s="218"/>
      <c r="R231" s="218"/>
      <c r="S231" s="218"/>
      <c r="T231" s="218"/>
      <c r="U231" s="218"/>
      <c r="V231" s="218"/>
      <c r="W231" s="226"/>
      <c r="X231" s="219"/>
      <c r="Y231" s="219"/>
      <c r="Z231" s="222"/>
      <c r="AA231" s="218"/>
      <c r="AB231" s="218"/>
      <c r="AC231" s="218"/>
      <c r="AD231" s="218"/>
      <c r="AE231" s="218"/>
      <c r="AF231" s="226"/>
      <c r="AG231" s="398"/>
      <c r="AH231" s="221"/>
      <c r="AI231" s="222"/>
      <c r="AJ231" s="252"/>
      <c r="AK231" s="220"/>
      <c r="AL231" s="218"/>
      <c r="AM231" s="226"/>
      <c r="AN231" s="226"/>
      <c r="AO231" s="226"/>
      <c r="AP231" s="252"/>
      <c r="AQ231" s="219"/>
      <c r="AR231" s="222"/>
      <c r="AS231" s="252"/>
      <c r="AT231" s="226"/>
      <c r="AU231" s="218"/>
      <c r="AV231" s="218"/>
      <c r="AW231" s="218"/>
      <c r="AX231" s="218"/>
      <c r="AY231" s="220"/>
      <c r="AZ231" s="218"/>
      <c r="BA231" s="252"/>
      <c r="BB231" s="220"/>
      <c r="BC231" s="218"/>
      <c r="BD231" s="252"/>
      <c r="BE231" s="220"/>
      <c r="BF231" s="218"/>
      <c r="BG231" s="218"/>
      <c r="BH231" s="226"/>
      <c r="BI231" s="220"/>
      <c r="BJ231" s="86"/>
      <c r="BK231" s="94"/>
      <c r="BL231" s="87"/>
      <c r="BM231" s="218"/>
      <c r="BN231" s="218"/>
      <c r="BO231" s="226"/>
      <c r="BP231" s="398"/>
      <c r="BQ231" s="221"/>
      <c r="BR231" s="218"/>
      <c r="BS231" s="252"/>
      <c r="BT231" s="220"/>
      <c r="BU231" s="86"/>
      <c r="BV231" s="95"/>
      <c r="BW231" s="95"/>
      <c r="BX231" s="94"/>
      <c r="BY231" s="95"/>
      <c r="BZ231" s="94"/>
      <c r="CA231" s="87"/>
      <c r="CB231" s="265"/>
      <c r="CC231" s="265"/>
      <c r="CD231" s="265"/>
      <c r="CE231" s="265"/>
      <c r="CF231" s="265"/>
      <c r="CG231" s="419"/>
      <c r="CH231" s="265"/>
      <c r="CI231" s="269"/>
      <c r="CJ231" s="218"/>
      <c r="CK231" s="252"/>
      <c r="CL231" s="226"/>
      <c r="CM231" s="252"/>
      <c r="CN231" s="226"/>
      <c r="CO231" s="252"/>
      <c r="CP231" s="220"/>
      <c r="CQ231" s="86">
        <v>66</v>
      </c>
      <c r="CR231" s="95">
        <v>112</v>
      </c>
      <c r="CS231" s="94">
        <v>125</v>
      </c>
      <c r="CT231" s="87">
        <v>143</v>
      </c>
      <c r="CU231" s="86"/>
      <c r="CV231" s="94"/>
      <c r="CW231" s="95"/>
      <c r="CX231" s="94"/>
      <c r="CY231" s="95"/>
      <c r="CZ231" s="266"/>
      <c r="DA231" s="218"/>
      <c r="DB231" s="252"/>
      <c r="DC231" s="226"/>
      <c r="DD231" s="252"/>
      <c r="DE231" s="226"/>
      <c r="DF231" s="252"/>
      <c r="DG231" s="223"/>
      <c r="DH231" s="252"/>
      <c r="DI231" s="226"/>
      <c r="DJ231" s="221"/>
      <c r="DK231" s="218"/>
      <c r="DL231" s="226"/>
      <c r="DM231" s="252"/>
      <c r="DN231" s="220"/>
      <c r="DO231" s="265"/>
      <c r="DP231" s="268"/>
      <c r="DQ231" s="267"/>
      <c r="DR231" s="267"/>
      <c r="DS231" s="266"/>
      <c r="DT231" s="265"/>
      <c r="DU231" s="267"/>
      <c r="DV231" s="265"/>
      <c r="DW231" s="268"/>
      <c r="DX231" s="266"/>
      <c r="DY231" s="86">
        <v>159</v>
      </c>
      <c r="DZ231" s="153">
        <v>155</v>
      </c>
      <c r="EA231" s="94">
        <v>125</v>
      </c>
      <c r="EB231" s="87">
        <v>123</v>
      </c>
      <c r="EC231" s="218"/>
      <c r="ED231" s="252"/>
      <c r="EE231" s="220"/>
    </row>
    <row r="232" spans="1:135" x14ac:dyDescent="0.3">
      <c r="A232" s="10">
        <v>3407</v>
      </c>
      <c r="B232" s="11" t="s">
        <v>834</v>
      </c>
      <c r="C232" s="32">
        <v>418</v>
      </c>
      <c r="D232" s="41">
        <v>77</v>
      </c>
      <c r="E232" s="63"/>
      <c r="F232" s="86"/>
      <c r="G232" s="86"/>
      <c r="H232" s="86"/>
      <c r="I232" s="86"/>
      <c r="J232" s="86"/>
      <c r="K232" s="87"/>
      <c r="L232" s="86"/>
      <c r="M232" s="94"/>
      <c r="N232" s="87"/>
      <c r="O232" s="218"/>
      <c r="P232" s="218"/>
      <c r="Q232" s="218"/>
      <c r="R232" s="218"/>
      <c r="S232" s="218"/>
      <c r="T232" s="218"/>
      <c r="U232" s="218"/>
      <c r="V232" s="218"/>
      <c r="W232" s="226"/>
      <c r="X232" s="219"/>
      <c r="Y232" s="219"/>
      <c r="Z232" s="222"/>
      <c r="AA232" s="218"/>
      <c r="AB232" s="218"/>
      <c r="AC232" s="218"/>
      <c r="AD232" s="218"/>
      <c r="AE232" s="218"/>
      <c r="AF232" s="226"/>
      <c r="AG232" s="398"/>
      <c r="AH232" s="221"/>
      <c r="AI232" s="222"/>
      <c r="AJ232" s="252"/>
      <c r="AK232" s="220"/>
      <c r="AL232" s="218"/>
      <c r="AM232" s="226"/>
      <c r="AN232" s="226"/>
      <c r="AO232" s="226"/>
      <c r="AP232" s="252"/>
      <c r="AQ232" s="219"/>
      <c r="AR232" s="222"/>
      <c r="AS232" s="252"/>
      <c r="AT232" s="226"/>
      <c r="AU232" s="218"/>
      <c r="AV232" s="218"/>
      <c r="AW232" s="218"/>
      <c r="AX232" s="218"/>
      <c r="AY232" s="220"/>
      <c r="AZ232" s="218"/>
      <c r="BA232" s="252"/>
      <c r="BB232" s="220"/>
      <c r="BC232" s="218"/>
      <c r="BD232" s="252"/>
      <c r="BE232" s="220"/>
      <c r="BF232" s="218"/>
      <c r="BG232" s="218"/>
      <c r="BH232" s="226"/>
      <c r="BI232" s="220"/>
      <c r="BJ232" s="86"/>
      <c r="BK232" s="94"/>
      <c r="BL232" s="87"/>
      <c r="BM232" s="218"/>
      <c r="BN232" s="218"/>
      <c r="BO232" s="226"/>
      <c r="BP232" s="398"/>
      <c r="BQ232" s="221"/>
      <c r="BR232" s="218"/>
      <c r="BS232" s="252"/>
      <c r="BT232" s="220"/>
      <c r="BU232" s="86"/>
      <c r="BV232" s="95"/>
      <c r="BW232" s="95"/>
      <c r="BX232" s="94"/>
      <c r="BY232" s="95"/>
      <c r="BZ232" s="94"/>
      <c r="CA232" s="87"/>
      <c r="CB232" s="265"/>
      <c r="CC232" s="265"/>
      <c r="CD232" s="265"/>
      <c r="CE232" s="265"/>
      <c r="CF232" s="265"/>
      <c r="CG232" s="419"/>
      <c r="CH232" s="265"/>
      <c r="CI232" s="269"/>
      <c r="CJ232" s="218"/>
      <c r="CK232" s="252"/>
      <c r="CL232" s="226"/>
      <c r="CM232" s="252"/>
      <c r="CN232" s="226"/>
      <c r="CO232" s="252"/>
      <c r="CP232" s="220"/>
      <c r="CQ232" s="86">
        <v>18</v>
      </c>
      <c r="CR232" s="95">
        <v>24</v>
      </c>
      <c r="CS232" s="94">
        <v>28</v>
      </c>
      <c r="CT232" s="87">
        <v>32</v>
      </c>
      <c r="CU232" s="86"/>
      <c r="CV232" s="94"/>
      <c r="CW232" s="95"/>
      <c r="CX232" s="94"/>
      <c r="CY232" s="95"/>
      <c r="CZ232" s="266"/>
      <c r="DA232" s="218"/>
      <c r="DB232" s="252"/>
      <c r="DC232" s="226"/>
      <c r="DD232" s="252"/>
      <c r="DE232" s="226"/>
      <c r="DF232" s="252"/>
      <c r="DG232" s="223"/>
      <c r="DH232" s="252"/>
      <c r="DI232" s="226"/>
      <c r="DJ232" s="221"/>
      <c r="DK232" s="218"/>
      <c r="DL232" s="226"/>
      <c r="DM232" s="252"/>
      <c r="DN232" s="220"/>
      <c r="DO232" s="265"/>
      <c r="DP232" s="268"/>
      <c r="DQ232" s="267"/>
      <c r="DR232" s="267"/>
      <c r="DS232" s="266"/>
      <c r="DT232" s="265"/>
      <c r="DU232" s="267"/>
      <c r="DV232" s="265"/>
      <c r="DW232" s="268"/>
      <c r="DX232" s="266"/>
      <c r="DY232" s="86">
        <v>36</v>
      </c>
      <c r="DZ232" s="153">
        <v>33</v>
      </c>
      <c r="EA232" s="94">
        <v>38</v>
      </c>
      <c r="EB232" s="87">
        <v>27</v>
      </c>
      <c r="EC232" s="218"/>
      <c r="ED232" s="252"/>
      <c r="EE232" s="220"/>
    </row>
    <row r="233" spans="1:135" x14ac:dyDescent="0.3">
      <c r="A233" s="10">
        <v>3501</v>
      </c>
      <c r="B233" s="11" t="s">
        <v>357</v>
      </c>
      <c r="C233" s="32">
        <v>708</v>
      </c>
      <c r="D233" s="41">
        <v>281</v>
      </c>
      <c r="E233" s="63">
        <f t="shared" si="3"/>
        <v>0.39689265536723162</v>
      </c>
      <c r="F233" s="86"/>
      <c r="G233" s="86"/>
      <c r="H233" s="86"/>
      <c r="I233" s="86"/>
      <c r="J233" s="86"/>
      <c r="K233" s="87"/>
      <c r="L233" s="86"/>
      <c r="M233" s="94"/>
      <c r="N233" s="87"/>
      <c r="O233" s="86">
        <v>49</v>
      </c>
      <c r="P233" s="86">
        <v>32</v>
      </c>
      <c r="Q233" s="86">
        <v>34</v>
      </c>
      <c r="R233" s="86">
        <v>32</v>
      </c>
      <c r="S233" s="86">
        <v>94</v>
      </c>
      <c r="T233" s="86">
        <v>83</v>
      </c>
      <c r="U233" s="86">
        <v>93</v>
      </c>
      <c r="V233" s="86">
        <v>62</v>
      </c>
      <c r="W233" s="95">
        <v>125</v>
      </c>
      <c r="X233" s="98">
        <v>32</v>
      </c>
      <c r="Y233" s="98">
        <v>83</v>
      </c>
      <c r="Z233" s="222"/>
      <c r="AA233" s="218"/>
      <c r="AB233" s="218"/>
      <c r="AC233" s="218"/>
      <c r="AD233" s="218"/>
      <c r="AE233" s="218"/>
      <c r="AF233" s="226"/>
      <c r="AG233" s="398"/>
      <c r="AH233" s="221"/>
      <c r="AI233" s="222"/>
      <c r="AJ233" s="252"/>
      <c r="AK233" s="220"/>
      <c r="AL233" s="218"/>
      <c r="AM233" s="226"/>
      <c r="AN233" s="226"/>
      <c r="AO233" s="226"/>
      <c r="AP233" s="252"/>
      <c r="AQ233" s="219"/>
      <c r="AR233" s="222"/>
      <c r="AS233" s="252"/>
      <c r="AT233" s="226"/>
      <c r="AU233" s="218"/>
      <c r="AV233" s="218"/>
      <c r="AW233" s="218"/>
      <c r="AX233" s="218"/>
      <c r="AY233" s="220"/>
      <c r="AZ233" s="218"/>
      <c r="BA233" s="252"/>
      <c r="BB233" s="220"/>
      <c r="BC233" s="218"/>
      <c r="BD233" s="252"/>
      <c r="BE233" s="220"/>
      <c r="BF233" s="218"/>
      <c r="BG233" s="218"/>
      <c r="BH233" s="226"/>
      <c r="BI233" s="220"/>
      <c r="BJ233" s="86"/>
      <c r="BK233" s="94"/>
      <c r="BL233" s="87"/>
      <c r="BM233" s="218"/>
      <c r="BN233" s="218"/>
      <c r="BO233" s="226"/>
      <c r="BP233" s="398"/>
      <c r="BQ233" s="221"/>
      <c r="BR233" s="218"/>
      <c r="BS233" s="252"/>
      <c r="BT233" s="220"/>
      <c r="BU233" s="86"/>
      <c r="BV233" s="95"/>
      <c r="BW233" s="95"/>
      <c r="BX233" s="94"/>
      <c r="BY233" s="95"/>
      <c r="BZ233" s="94"/>
      <c r="CA233" s="87"/>
      <c r="CB233" s="265"/>
      <c r="CC233" s="265"/>
      <c r="CD233" s="265"/>
      <c r="CE233" s="265"/>
      <c r="CF233" s="265"/>
      <c r="CG233" s="419"/>
      <c r="CH233" s="265"/>
      <c r="CI233" s="269"/>
      <c r="CJ233" s="218"/>
      <c r="CK233" s="252"/>
      <c r="CL233" s="226"/>
      <c r="CM233" s="252"/>
      <c r="CN233" s="226"/>
      <c r="CO233" s="252"/>
      <c r="CP233" s="220"/>
      <c r="CQ233" s="86"/>
      <c r="CR233" s="95"/>
      <c r="CS233" s="94"/>
      <c r="CT233" s="87"/>
      <c r="CU233" s="86"/>
      <c r="CV233" s="94"/>
      <c r="CW233" s="95"/>
      <c r="CX233" s="94"/>
      <c r="CY233" s="95"/>
      <c r="CZ233" s="266"/>
      <c r="DA233" s="218"/>
      <c r="DB233" s="252"/>
      <c r="DC233" s="226"/>
      <c r="DD233" s="252"/>
      <c r="DE233" s="226"/>
      <c r="DF233" s="252"/>
      <c r="DG233" s="223"/>
      <c r="DH233" s="252"/>
      <c r="DI233" s="226"/>
      <c r="DJ233" s="221"/>
      <c r="DK233" s="218"/>
      <c r="DL233" s="226"/>
      <c r="DM233" s="252"/>
      <c r="DN233" s="220"/>
      <c r="DO233" s="265"/>
      <c r="DP233" s="268"/>
      <c r="DQ233" s="267"/>
      <c r="DR233" s="267"/>
      <c r="DS233" s="266"/>
      <c r="DT233" s="265"/>
      <c r="DU233" s="267"/>
      <c r="DV233" s="265"/>
      <c r="DW233" s="268"/>
      <c r="DX233" s="266"/>
      <c r="DY233" s="265"/>
      <c r="DZ233" s="419"/>
      <c r="EA233" s="268"/>
      <c r="EB233" s="266"/>
      <c r="EC233" s="218"/>
      <c r="ED233" s="252"/>
      <c r="EE233" s="220"/>
    </row>
    <row r="234" spans="1:135" x14ac:dyDescent="0.3">
      <c r="A234" s="10">
        <v>3502</v>
      </c>
      <c r="B234" s="11" t="s">
        <v>358</v>
      </c>
      <c r="C234" s="32">
        <v>1181</v>
      </c>
      <c r="D234" s="41">
        <v>420</v>
      </c>
      <c r="E234" s="63">
        <f t="shared" si="3"/>
        <v>0.35563082133784929</v>
      </c>
      <c r="F234" s="86"/>
      <c r="G234" s="86"/>
      <c r="H234" s="86"/>
      <c r="I234" s="86"/>
      <c r="J234" s="86"/>
      <c r="K234" s="87"/>
      <c r="L234" s="86"/>
      <c r="M234" s="94"/>
      <c r="N234" s="87"/>
      <c r="O234" s="86">
        <v>39</v>
      </c>
      <c r="P234" s="86">
        <v>49</v>
      </c>
      <c r="Q234" s="86">
        <v>52</v>
      </c>
      <c r="R234" s="86">
        <v>32</v>
      </c>
      <c r="S234" s="86">
        <v>199</v>
      </c>
      <c r="T234" s="86">
        <v>140</v>
      </c>
      <c r="U234" s="86">
        <v>191</v>
      </c>
      <c r="V234" s="86">
        <v>77</v>
      </c>
      <c r="W234" s="95">
        <v>216</v>
      </c>
      <c r="X234" s="98">
        <v>37</v>
      </c>
      <c r="Y234" s="98">
        <v>87</v>
      </c>
      <c r="Z234" s="222"/>
      <c r="AA234" s="218"/>
      <c r="AB234" s="218"/>
      <c r="AC234" s="218"/>
      <c r="AD234" s="218"/>
      <c r="AE234" s="218"/>
      <c r="AF234" s="226"/>
      <c r="AG234" s="398"/>
      <c r="AH234" s="221"/>
      <c r="AI234" s="222"/>
      <c r="AJ234" s="252"/>
      <c r="AK234" s="220"/>
      <c r="AL234" s="218"/>
      <c r="AM234" s="226"/>
      <c r="AN234" s="226"/>
      <c r="AO234" s="226"/>
      <c r="AP234" s="252"/>
      <c r="AQ234" s="219"/>
      <c r="AR234" s="222"/>
      <c r="AS234" s="252"/>
      <c r="AT234" s="226"/>
      <c r="AU234" s="218"/>
      <c r="AV234" s="218"/>
      <c r="AW234" s="218"/>
      <c r="AX234" s="218"/>
      <c r="AY234" s="220"/>
      <c r="AZ234" s="218"/>
      <c r="BA234" s="252"/>
      <c r="BB234" s="220"/>
      <c r="BC234" s="218"/>
      <c r="BD234" s="252"/>
      <c r="BE234" s="220"/>
      <c r="BF234" s="218"/>
      <c r="BG234" s="218"/>
      <c r="BH234" s="226"/>
      <c r="BI234" s="220"/>
      <c r="BJ234" s="86"/>
      <c r="BK234" s="94"/>
      <c r="BL234" s="87"/>
      <c r="BM234" s="218"/>
      <c r="BN234" s="218"/>
      <c r="BO234" s="226"/>
      <c r="BP234" s="398"/>
      <c r="BQ234" s="221"/>
      <c r="BR234" s="218"/>
      <c r="BS234" s="252"/>
      <c r="BT234" s="220"/>
      <c r="BU234" s="86"/>
      <c r="BV234" s="95"/>
      <c r="BW234" s="95"/>
      <c r="BX234" s="94"/>
      <c r="BY234" s="95"/>
      <c r="BZ234" s="94"/>
      <c r="CA234" s="87"/>
      <c r="CB234" s="265"/>
      <c r="CC234" s="265"/>
      <c r="CD234" s="265"/>
      <c r="CE234" s="265"/>
      <c r="CF234" s="265"/>
      <c r="CG234" s="419"/>
      <c r="CH234" s="265"/>
      <c r="CI234" s="269"/>
      <c r="CJ234" s="218"/>
      <c r="CK234" s="252"/>
      <c r="CL234" s="226"/>
      <c r="CM234" s="252"/>
      <c r="CN234" s="226"/>
      <c r="CO234" s="252"/>
      <c r="CP234" s="220"/>
      <c r="CQ234" s="86"/>
      <c r="CR234" s="95"/>
      <c r="CS234" s="94"/>
      <c r="CT234" s="87"/>
      <c r="CU234" s="86"/>
      <c r="CV234" s="94"/>
      <c r="CW234" s="95"/>
      <c r="CX234" s="94"/>
      <c r="CY234" s="95"/>
      <c r="CZ234" s="266"/>
      <c r="DA234" s="218"/>
      <c r="DB234" s="252"/>
      <c r="DC234" s="226"/>
      <c r="DD234" s="252"/>
      <c r="DE234" s="226"/>
      <c r="DF234" s="252"/>
      <c r="DG234" s="223"/>
      <c r="DH234" s="252"/>
      <c r="DI234" s="226"/>
      <c r="DJ234" s="221"/>
      <c r="DK234" s="218"/>
      <c r="DL234" s="226"/>
      <c r="DM234" s="252"/>
      <c r="DN234" s="220"/>
      <c r="DO234" s="265"/>
      <c r="DP234" s="268"/>
      <c r="DQ234" s="267"/>
      <c r="DR234" s="267"/>
      <c r="DS234" s="266"/>
      <c r="DT234" s="265"/>
      <c r="DU234" s="267"/>
      <c r="DV234" s="265"/>
      <c r="DW234" s="268"/>
      <c r="DX234" s="266"/>
      <c r="DY234" s="265"/>
      <c r="DZ234" s="419"/>
      <c r="EA234" s="268"/>
      <c r="EB234" s="266"/>
      <c r="EC234" s="218"/>
      <c r="ED234" s="252"/>
      <c r="EE234" s="220"/>
    </row>
    <row r="235" spans="1:135" x14ac:dyDescent="0.3">
      <c r="A235" s="10">
        <v>3503</v>
      </c>
      <c r="B235" s="11" t="s">
        <v>359</v>
      </c>
      <c r="C235" s="32">
        <v>881</v>
      </c>
      <c r="D235" s="41">
        <v>312</v>
      </c>
      <c r="E235" s="63">
        <f t="shared" si="3"/>
        <v>0.35414301929625425</v>
      </c>
      <c r="F235" s="86"/>
      <c r="G235" s="86"/>
      <c r="H235" s="86"/>
      <c r="I235" s="86"/>
      <c r="J235" s="86"/>
      <c r="K235" s="87"/>
      <c r="L235" s="86"/>
      <c r="M235" s="94"/>
      <c r="N235" s="87"/>
      <c r="O235" s="86">
        <v>47</v>
      </c>
      <c r="P235" s="86">
        <v>37</v>
      </c>
      <c r="Q235" s="86">
        <v>26</v>
      </c>
      <c r="R235" s="86">
        <v>30</v>
      </c>
      <c r="S235" s="86">
        <v>133</v>
      </c>
      <c r="T235" s="86">
        <v>104</v>
      </c>
      <c r="U235" s="86">
        <v>138</v>
      </c>
      <c r="V235" s="86">
        <v>74</v>
      </c>
      <c r="W235" s="95">
        <v>141</v>
      </c>
      <c r="X235" s="98">
        <v>23</v>
      </c>
      <c r="Y235" s="98">
        <v>57</v>
      </c>
      <c r="Z235" s="222"/>
      <c r="AA235" s="218"/>
      <c r="AB235" s="218"/>
      <c r="AC235" s="218"/>
      <c r="AD235" s="218"/>
      <c r="AE235" s="218"/>
      <c r="AF235" s="226"/>
      <c r="AG235" s="398"/>
      <c r="AH235" s="221"/>
      <c r="AI235" s="222"/>
      <c r="AJ235" s="252"/>
      <c r="AK235" s="220"/>
      <c r="AL235" s="86">
        <v>0</v>
      </c>
      <c r="AM235" s="95">
        <v>1</v>
      </c>
      <c r="AN235" s="95">
        <v>1</v>
      </c>
      <c r="AO235" s="95">
        <v>1</v>
      </c>
      <c r="AP235" s="94">
        <v>0</v>
      </c>
      <c r="AQ235" s="98">
        <v>0</v>
      </c>
      <c r="AR235" s="222"/>
      <c r="AS235" s="252"/>
      <c r="AT235" s="226"/>
      <c r="AU235" s="218"/>
      <c r="AV235" s="218"/>
      <c r="AW235" s="218"/>
      <c r="AX235" s="218"/>
      <c r="AY235" s="220"/>
      <c r="AZ235" s="218"/>
      <c r="BA235" s="252"/>
      <c r="BB235" s="220"/>
      <c r="BC235" s="218"/>
      <c r="BD235" s="252"/>
      <c r="BE235" s="220"/>
      <c r="BF235" s="218"/>
      <c r="BG235" s="218"/>
      <c r="BH235" s="226"/>
      <c r="BI235" s="220"/>
      <c r="BJ235" s="86"/>
      <c r="BK235" s="94"/>
      <c r="BL235" s="87"/>
      <c r="BM235" s="218"/>
      <c r="BN235" s="218"/>
      <c r="BO235" s="226"/>
      <c r="BP235" s="398"/>
      <c r="BQ235" s="221"/>
      <c r="BR235" s="218"/>
      <c r="BS235" s="252"/>
      <c r="BT235" s="220"/>
      <c r="BU235" s="86"/>
      <c r="BV235" s="95"/>
      <c r="BW235" s="95"/>
      <c r="BX235" s="94"/>
      <c r="BY235" s="95"/>
      <c r="BZ235" s="94"/>
      <c r="CA235" s="87"/>
      <c r="CB235" s="265"/>
      <c r="CC235" s="265"/>
      <c r="CD235" s="265"/>
      <c r="CE235" s="265"/>
      <c r="CF235" s="265"/>
      <c r="CG235" s="419"/>
      <c r="CH235" s="265"/>
      <c r="CI235" s="269"/>
      <c r="CJ235" s="218"/>
      <c r="CK235" s="252"/>
      <c r="CL235" s="226"/>
      <c r="CM235" s="252"/>
      <c r="CN235" s="226"/>
      <c r="CO235" s="252"/>
      <c r="CP235" s="220"/>
      <c r="CQ235" s="86"/>
      <c r="CR235" s="95"/>
      <c r="CS235" s="94"/>
      <c r="CT235" s="87"/>
      <c r="CU235" s="86"/>
      <c r="CV235" s="94"/>
      <c r="CW235" s="95"/>
      <c r="CX235" s="94"/>
      <c r="CY235" s="95"/>
      <c r="CZ235" s="266"/>
      <c r="DA235" s="218"/>
      <c r="DB235" s="252"/>
      <c r="DC235" s="226"/>
      <c r="DD235" s="252"/>
      <c r="DE235" s="226"/>
      <c r="DF235" s="252"/>
      <c r="DG235" s="223"/>
      <c r="DH235" s="252"/>
      <c r="DI235" s="226"/>
      <c r="DJ235" s="221"/>
      <c r="DK235" s="218"/>
      <c r="DL235" s="226"/>
      <c r="DM235" s="252"/>
      <c r="DN235" s="220"/>
      <c r="DO235" s="265"/>
      <c r="DP235" s="268"/>
      <c r="DQ235" s="267"/>
      <c r="DR235" s="267"/>
      <c r="DS235" s="266"/>
      <c r="DT235" s="265"/>
      <c r="DU235" s="267"/>
      <c r="DV235" s="265"/>
      <c r="DW235" s="268"/>
      <c r="DX235" s="266"/>
      <c r="DY235" s="265"/>
      <c r="DZ235" s="419"/>
      <c r="EA235" s="268"/>
      <c r="EB235" s="266"/>
      <c r="EC235" s="218"/>
      <c r="ED235" s="252"/>
      <c r="EE235" s="220"/>
    </row>
    <row r="236" spans="1:135" x14ac:dyDescent="0.3">
      <c r="A236" s="10">
        <v>3504</v>
      </c>
      <c r="B236" s="11" t="s">
        <v>360</v>
      </c>
      <c r="C236" s="32">
        <v>724</v>
      </c>
      <c r="D236" s="41">
        <v>272</v>
      </c>
      <c r="E236" s="63">
        <f t="shared" si="3"/>
        <v>0.37569060773480661</v>
      </c>
      <c r="F236" s="86"/>
      <c r="G236" s="86"/>
      <c r="H236" s="86"/>
      <c r="I236" s="86"/>
      <c r="J236" s="86"/>
      <c r="K236" s="87"/>
      <c r="L236" s="86"/>
      <c r="M236" s="94"/>
      <c r="N236" s="87"/>
      <c r="O236" s="86">
        <v>49</v>
      </c>
      <c r="P236" s="86">
        <v>31</v>
      </c>
      <c r="Q236" s="86">
        <v>26</v>
      </c>
      <c r="R236" s="86">
        <v>12</v>
      </c>
      <c r="S236" s="86">
        <v>120</v>
      </c>
      <c r="T236" s="86">
        <v>88</v>
      </c>
      <c r="U236" s="86">
        <v>112</v>
      </c>
      <c r="V236" s="86">
        <v>54</v>
      </c>
      <c r="W236" s="95">
        <v>129</v>
      </c>
      <c r="X236" s="98">
        <v>18</v>
      </c>
      <c r="Y236" s="98">
        <v>60</v>
      </c>
      <c r="Z236" s="222"/>
      <c r="AA236" s="218"/>
      <c r="AB236" s="218"/>
      <c r="AC236" s="218"/>
      <c r="AD236" s="218"/>
      <c r="AE236" s="218"/>
      <c r="AF236" s="226"/>
      <c r="AG236" s="398"/>
      <c r="AH236" s="221"/>
      <c r="AI236" s="115">
        <v>6</v>
      </c>
      <c r="AJ236" s="94">
        <v>6</v>
      </c>
      <c r="AK236" s="87">
        <v>0</v>
      </c>
      <c r="AL236" s="265"/>
      <c r="AM236" s="267"/>
      <c r="AN236" s="267"/>
      <c r="AO236" s="267"/>
      <c r="AP236" s="268"/>
      <c r="AQ236" s="270"/>
      <c r="AR236" s="222"/>
      <c r="AS236" s="252"/>
      <c r="AT236" s="226"/>
      <c r="AU236" s="218"/>
      <c r="AV236" s="218"/>
      <c r="AW236" s="218"/>
      <c r="AX236" s="218"/>
      <c r="AY236" s="220"/>
      <c r="AZ236" s="218"/>
      <c r="BA236" s="252"/>
      <c r="BB236" s="220"/>
      <c r="BC236" s="218"/>
      <c r="BD236" s="252"/>
      <c r="BE236" s="220"/>
      <c r="BF236" s="218"/>
      <c r="BG236" s="218"/>
      <c r="BH236" s="226"/>
      <c r="BI236" s="220"/>
      <c r="BJ236" s="265"/>
      <c r="BK236" s="268"/>
      <c r="BL236" s="266"/>
      <c r="BM236" s="218"/>
      <c r="BN236" s="218"/>
      <c r="BO236" s="226"/>
      <c r="BP236" s="398"/>
      <c r="BQ236" s="221"/>
      <c r="BR236" s="218"/>
      <c r="BS236" s="252"/>
      <c r="BT236" s="220"/>
      <c r="BU236" s="265"/>
      <c r="BV236" s="267"/>
      <c r="BW236" s="267"/>
      <c r="BX236" s="268"/>
      <c r="BY236" s="267"/>
      <c r="BZ236" s="268"/>
      <c r="CA236" s="87"/>
      <c r="CB236" s="265"/>
      <c r="CC236" s="265"/>
      <c r="CD236" s="265"/>
      <c r="CE236" s="265"/>
      <c r="CF236" s="265"/>
      <c r="CG236" s="419"/>
      <c r="CH236" s="265"/>
      <c r="CI236" s="269"/>
      <c r="CJ236" s="218"/>
      <c r="CK236" s="252"/>
      <c r="CL236" s="226"/>
      <c r="CM236" s="252"/>
      <c r="CN236" s="226"/>
      <c r="CO236" s="252"/>
      <c r="CP236" s="220"/>
      <c r="CQ236" s="86"/>
      <c r="CR236" s="95"/>
      <c r="CS236" s="94"/>
      <c r="CT236" s="87"/>
      <c r="CU236" s="86"/>
      <c r="CV236" s="94"/>
      <c r="CW236" s="95"/>
      <c r="CX236" s="94"/>
      <c r="CY236" s="95"/>
      <c r="CZ236" s="266"/>
      <c r="DA236" s="218"/>
      <c r="DB236" s="252"/>
      <c r="DC236" s="226"/>
      <c r="DD236" s="252"/>
      <c r="DE236" s="226"/>
      <c r="DF236" s="252"/>
      <c r="DG236" s="223"/>
      <c r="DH236" s="252"/>
      <c r="DI236" s="226"/>
      <c r="DJ236" s="221"/>
      <c r="DK236" s="218"/>
      <c r="DL236" s="226"/>
      <c r="DM236" s="252"/>
      <c r="DN236" s="220"/>
      <c r="DO236" s="265"/>
      <c r="DP236" s="268"/>
      <c r="DQ236" s="267"/>
      <c r="DR236" s="267"/>
      <c r="DS236" s="266"/>
      <c r="DT236" s="265"/>
      <c r="DU236" s="267"/>
      <c r="DV236" s="265"/>
      <c r="DW236" s="268"/>
      <c r="DX236" s="266"/>
      <c r="DY236" s="265"/>
      <c r="DZ236" s="419"/>
      <c r="EA236" s="268"/>
      <c r="EB236" s="266"/>
      <c r="EC236" s="218"/>
      <c r="ED236" s="252"/>
      <c r="EE236" s="220"/>
    </row>
    <row r="237" spans="1:135" x14ac:dyDescent="0.3">
      <c r="A237" s="10">
        <v>3505</v>
      </c>
      <c r="B237" s="11" t="s">
        <v>361</v>
      </c>
      <c r="C237" s="32">
        <v>1024</v>
      </c>
      <c r="D237" s="41">
        <v>255</v>
      </c>
      <c r="E237" s="63">
        <f t="shared" si="3"/>
        <v>0.2490234375</v>
      </c>
      <c r="F237" s="86"/>
      <c r="G237" s="86"/>
      <c r="H237" s="86"/>
      <c r="I237" s="86"/>
      <c r="J237" s="86"/>
      <c r="K237" s="87"/>
      <c r="L237" s="86"/>
      <c r="M237" s="94"/>
      <c r="N237" s="87"/>
      <c r="O237" s="86">
        <v>47</v>
      </c>
      <c r="P237" s="86">
        <v>44</v>
      </c>
      <c r="Q237" s="86">
        <v>24</v>
      </c>
      <c r="R237" s="86">
        <v>23</v>
      </c>
      <c r="S237" s="86">
        <v>93</v>
      </c>
      <c r="T237" s="86">
        <v>47</v>
      </c>
      <c r="U237" s="86">
        <v>106</v>
      </c>
      <c r="V237" s="86">
        <v>67</v>
      </c>
      <c r="W237" s="95">
        <v>105</v>
      </c>
      <c r="X237" s="98">
        <v>32</v>
      </c>
      <c r="Y237" s="98">
        <v>69</v>
      </c>
      <c r="Z237" s="222"/>
      <c r="AA237" s="218"/>
      <c r="AB237" s="218"/>
      <c r="AC237" s="218"/>
      <c r="AD237" s="218"/>
      <c r="AE237" s="218"/>
      <c r="AF237" s="226"/>
      <c r="AG237" s="398"/>
      <c r="AH237" s="221"/>
      <c r="AI237" s="271"/>
      <c r="AJ237" s="268"/>
      <c r="AK237" s="266"/>
      <c r="AL237" s="265"/>
      <c r="AM237" s="267"/>
      <c r="AN237" s="267"/>
      <c r="AO237" s="267"/>
      <c r="AP237" s="268"/>
      <c r="AQ237" s="270"/>
      <c r="AR237" s="222"/>
      <c r="AS237" s="252"/>
      <c r="AT237" s="226"/>
      <c r="AU237" s="218"/>
      <c r="AV237" s="218"/>
      <c r="AW237" s="218"/>
      <c r="AX237" s="218"/>
      <c r="AY237" s="220"/>
      <c r="AZ237" s="218"/>
      <c r="BA237" s="252"/>
      <c r="BB237" s="220"/>
      <c r="BC237" s="218"/>
      <c r="BD237" s="252"/>
      <c r="BE237" s="220"/>
      <c r="BF237" s="218"/>
      <c r="BG237" s="218"/>
      <c r="BH237" s="226"/>
      <c r="BI237" s="220"/>
      <c r="BJ237" s="265"/>
      <c r="BK237" s="268"/>
      <c r="BL237" s="266"/>
      <c r="BM237" s="218"/>
      <c r="BN237" s="218"/>
      <c r="BO237" s="226"/>
      <c r="BP237" s="398"/>
      <c r="BQ237" s="221"/>
      <c r="BR237" s="218"/>
      <c r="BS237" s="252"/>
      <c r="BT237" s="220"/>
      <c r="BU237" s="265"/>
      <c r="BV237" s="267"/>
      <c r="BW237" s="267"/>
      <c r="BX237" s="268"/>
      <c r="BY237" s="267"/>
      <c r="BZ237" s="268"/>
      <c r="CA237" s="87"/>
      <c r="CB237" s="265"/>
      <c r="CC237" s="265"/>
      <c r="CD237" s="265"/>
      <c r="CE237" s="265"/>
      <c r="CF237" s="265"/>
      <c r="CG237" s="419"/>
      <c r="CH237" s="265"/>
      <c r="CI237" s="269"/>
      <c r="CJ237" s="218"/>
      <c r="CK237" s="252"/>
      <c r="CL237" s="226"/>
      <c r="CM237" s="252"/>
      <c r="CN237" s="226"/>
      <c r="CO237" s="252"/>
      <c r="CP237" s="220"/>
      <c r="CQ237" s="86"/>
      <c r="CR237" s="95"/>
      <c r="CS237" s="94"/>
      <c r="CT237" s="87"/>
      <c r="CU237" s="86"/>
      <c r="CV237" s="94"/>
      <c r="CW237" s="95"/>
      <c r="CX237" s="94"/>
      <c r="CY237" s="95"/>
      <c r="CZ237" s="266"/>
      <c r="DA237" s="218"/>
      <c r="DB237" s="252"/>
      <c r="DC237" s="226"/>
      <c r="DD237" s="252"/>
      <c r="DE237" s="226"/>
      <c r="DF237" s="252"/>
      <c r="DG237" s="223"/>
      <c r="DH237" s="252"/>
      <c r="DI237" s="226"/>
      <c r="DJ237" s="221"/>
      <c r="DK237" s="218"/>
      <c r="DL237" s="226"/>
      <c r="DM237" s="252"/>
      <c r="DN237" s="220"/>
      <c r="DO237" s="265"/>
      <c r="DP237" s="268"/>
      <c r="DQ237" s="267"/>
      <c r="DR237" s="267"/>
      <c r="DS237" s="266"/>
      <c r="DT237" s="265"/>
      <c r="DU237" s="267"/>
      <c r="DV237" s="265"/>
      <c r="DW237" s="268"/>
      <c r="DX237" s="266"/>
      <c r="DY237" s="265"/>
      <c r="DZ237" s="419"/>
      <c r="EA237" s="268"/>
      <c r="EB237" s="266"/>
      <c r="EC237" s="218"/>
      <c r="ED237" s="252"/>
      <c r="EE237" s="220"/>
    </row>
    <row r="238" spans="1:135" x14ac:dyDescent="0.3">
      <c r="A238" s="10">
        <v>3506</v>
      </c>
      <c r="B238" s="11" t="s">
        <v>362</v>
      </c>
      <c r="C238" s="32">
        <v>718</v>
      </c>
      <c r="D238" s="41">
        <v>254</v>
      </c>
      <c r="E238" s="63">
        <f t="shared" si="3"/>
        <v>0.35376044568245124</v>
      </c>
      <c r="F238" s="86"/>
      <c r="G238" s="86"/>
      <c r="H238" s="86"/>
      <c r="I238" s="86"/>
      <c r="J238" s="86"/>
      <c r="K238" s="87"/>
      <c r="L238" s="86"/>
      <c r="M238" s="94"/>
      <c r="N238" s="87"/>
      <c r="O238" s="86">
        <v>34</v>
      </c>
      <c r="P238" s="86">
        <v>39</v>
      </c>
      <c r="Q238" s="86">
        <v>18</v>
      </c>
      <c r="R238" s="86">
        <v>17</v>
      </c>
      <c r="S238" s="86">
        <v>88</v>
      </c>
      <c r="T238" s="86">
        <v>75</v>
      </c>
      <c r="U238" s="86">
        <v>100</v>
      </c>
      <c r="V238" s="86">
        <v>84</v>
      </c>
      <c r="W238" s="95">
        <v>128</v>
      </c>
      <c r="X238" s="98">
        <v>16</v>
      </c>
      <c r="Y238" s="98">
        <v>79</v>
      </c>
      <c r="Z238" s="222"/>
      <c r="AA238" s="218"/>
      <c r="AB238" s="218"/>
      <c r="AC238" s="218"/>
      <c r="AD238" s="218"/>
      <c r="AE238" s="218"/>
      <c r="AF238" s="226"/>
      <c r="AG238" s="398"/>
      <c r="AH238" s="221"/>
      <c r="AI238" s="271"/>
      <c r="AJ238" s="268"/>
      <c r="AK238" s="266"/>
      <c r="AL238" s="265"/>
      <c r="AM238" s="267"/>
      <c r="AN238" s="267"/>
      <c r="AO238" s="267"/>
      <c r="AP238" s="268"/>
      <c r="AQ238" s="270"/>
      <c r="AR238" s="222"/>
      <c r="AS238" s="252"/>
      <c r="AT238" s="226"/>
      <c r="AU238" s="218"/>
      <c r="AV238" s="218"/>
      <c r="AW238" s="218"/>
      <c r="AX238" s="218"/>
      <c r="AY238" s="220"/>
      <c r="AZ238" s="218"/>
      <c r="BA238" s="252"/>
      <c r="BB238" s="220"/>
      <c r="BC238" s="218"/>
      <c r="BD238" s="252"/>
      <c r="BE238" s="220"/>
      <c r="BF238" s="218"/>
      <c r="BG238" s="218"/>
      <c r="BH238" s="226"/>
      <c r="BI238" s="220"/>
      <c r="BJ238" s="265"/>
      <c r="BK238" s="268"/>
      <c r="BL238" s="266"/>
      <c r="BM238" s="218"/>
      <c r="BN238" s="218"/>
      <c r="BO238" s="226"/>
      <c r="BP238" s="398"/>
      <c r="BQ238" s="221"/>
      <c r="BR238" s="218"/>
      <c r="BS238" s="252"/>
      <c r="BT238" s="220"/>
      <c r="BU238" s="265"/>
      <c r="BV238" s="267"/>
      <c r="BW238" s="267"/>
      <c r="BX238" s="268"/>
      <c r="BY238" s="267"/>
      <c r="BZ238" s="268"/>
      <c r="CA238" s="87"/>
      <c r="CB238" s="265"/>
      <c r="CC238" s="265"/>
      <c r="CD238" s="265"/>
      <c r="CE238" s="265"/>
      <c r="CF238" s="265"/>
      <c r="CG238" s="419"/>
      <c r="CH238" s="265"/>
      <c r="CI238" s="269"/>
      <c r="CJ238" s="218"/>
      <c r="CK238" s="252"/>
      <c r="CL238" s="226"/>
      <c r="CM238" s="252"/>
      <c r="CN238" s="226"/>
      <c r="CO238" s="252"/>
      <c r="CP238" s="220"/>
      <c r="CQ238" s="86"/>
      <c r="CR238" s="95"/>
      <c r="CS238" s="94"/>
      <c r="CT238" s="87"/>
      <c r="CU238" s="86"/>
      <c r="CV238" s="94"/>
      <c r="CW238" s="95"/>
      <c r="CX238" s="94"/>
      <c r="CY238" s="95"/>
      <c r="CZ238" s="266"/>
      <c r="DA238" s="218"/>
      <c r="DB238" s="252"/>
      <c r="DC238" s="226"/>
      <c r="DD238" s="252"/>
      <c r="DE238" s="226"/>
      <c r="DF238" s="252"/>
      <c r="DG238" s="223"/>
      <c r="DH238" s="252"/>
      <c r="DI238" s="226"/>
      <c r="DJ238" s="221"/>
      <c r="DK238" s="218"/>
      <c r="DL238" s="226"/>
      <c r="DM238" s="252"/>
      <c r="DN238" s="220"/>
      <c r="DO238" s="265"/>
      <c r="DP238" s="268"/>
      <c r="DQ238" s="267"/>
      <c r="DR238" s="267"/>
      <c r="DS238" s="266"/>
      <c r="DT238" s="265"/>
      <c r="DU238" s="267"/>
      <c r="DV238" s="265"/>
      <c r="DW238" s="268"/>
      <c r="DX238" s="266"/>
      <c r="DY238" s="265"/>
      <c r="DZ238" s="419"/>
      <c r="EA238" s="268"/>
      <c r="EB238" s="266"/>
      <c r="EC238" s="218"/>
      <c r="ED238" s="252"/>
      <c r="EE238" s="220"/>
    </row>
    <row r="239" spans="1:135" x14ac:dyDescent="0.3">
      <c r="A239" s="10">
        <v>3701</v>
      </c>
      <c r="B239" s="11" t="s">
        <v>363</v>
      </c>
      <c r="C239" s="32">
        <v>757</v>
      </c>
      <c r="D239" s="41">
        <v>341</v>
      </c>
      <c r="E239" s="63">
        <f t="shared" si="3"/>
        <v>0.45046235138705415</v>
      </c>
      <c r="F239" s="86"/>
      <c r="G239" s="86"/>
      <c r="H239" s="86"/>
      <c r="I239" s="86"/>
      <c r="J239" s="86"/>
      <c r="K239" s="87"/>
      <c r="L239" s="86"/>
      <c r="M239" s="94"/>
      <c r="N239" s="87"/>
      <c r="O239" s="265"/>
      <c r="P239" s="265"/>
      <c r="Q239" s="265"/>
      <c r="R239" s="265"/>
      <c r="S239" s="265"/>
      <c r="T239" s="265"/>
      <c r="U239" s="265"/>
      <c r="V239" s="265"/>
      <c r="W239" s="267"/>
      <c r="X239" s="270"/>
      <c r="Y239" s="270"/>
      <c r="Z239" s="115">
        <v>117</v>
      </c>
      <c r="AA239" s="86">
        <v>49</v>
      </c>
      <c r="AB239" s="86">
        <v>124</v>
      </c>
      <c r="AC239" s="86">
        <v>66</v>
      </c>
      <c r="AD239" s="86">
        <v>115</v>
      </c>
      <c r="AE239" s="86">
        <v>118</v>
      </c>
      <c r="AF239" s="95">
        <v>112</v>
      </c>
      <c r="AG239" s="153">
        <v>83</v>
      </c>
      <c r="AH239" s="114">
        <v>166</v>
      </c>
      <c r="AI239" s="271"/>
      <c r="AJ239" s="268"/>
      <c r="AK239" s="266"/>
      <c r="AL239" s="265"/>
      <c r="AM239" s="267"/>
      <c r="AN239" s="267"/>
      <c r="AO239" s="267"/>
      <c r="AP239" s="268"/>
      <c r="AQ239" s="270"/>
      <c r="AR239" s="222"/>
      <c r="AS239" s="252"/>
      <c r="AT239" s="226"/>
      <c r="AU239" s="218"/>
      <c r="AV239" s="218"/>
      <c r="AW239" s="218"/>
      <c r="AX239" s="218"/>
      <c r="AY239" s="220"/>
      <c r="AZ239" s="218"/>
      <c r="BA239" s="252"/>
      <c r="BB239" s="220"/>
      <c r="BC239" s="218"/>
      <c r="BD239" s="252"/>
      <c r="BE239" s="220"/>
      <c r="BF239" s="218"/>
      <c r="BG239" s="218"/>
      <c r="BH239" s="226"/>
      <c r="BI239" s="220"/>
      <c r="BJ239" s="265"/>
      <c r="BK239" s="268"/>
      <c r="BL239" s="266"/>
      <c r="BM239" s="218"/>
      <c r="BN239" s="218"/>
      <c r="BO239" s="226"/>
      <c r="BP239" s="398"/>
      <c r="BQ239" s="221"/>
      <c r="BR239" s="218"/>
      <c r="BS239" s="252"/>
      <c r="BT239" s="220"/>
      <c r="BU239" s="86">
        <v>18</v>
      </c>
      <c r="BV239" s="95">
        <v>17</v>
      </c>
      <c r="BW239" s="95">
        <v>5</v>
      </c>
      <c r="BX239" s="94">
        <v>18</v>
      </c>
      <c r="BY239" s="95">
        <v>7</v>
      </c>
      <c r="BZ239" s="94">
        <v>10</v>
      </c>
      <c r="CA239" s="87">
        <v>20</v>
      </c>
      <c r="CB239" s="265"/>
      <c r="CC239" s="265"/>
      <c r="CD239" s="265"/>
      <c r="CE239" s="265"/>
      <c r="CF239" s="265"/>
      <c r="CG239" s="419"/>
      <c r="CH239" s="265"/>
      <c r="CI239" s="269"/>
      <c r="CJ239" s="218"/>
      <c r="CK239" s="252"/>
      <c r="CL239" s="226"/>
      <c r="CM239" s="252"/>
      <c r="CN239" s="226"/>
      <c r="CO239" s="252"/>
      <c r="CP239" s="220"/>
      <c r="CQ239" s="86"/>
      <c r="CR239" s="95"/>
      <c r="CS239" s="94"/>
      <c r="CT239" s="87"/>
      <c r="CU239" s="86"/>
      <c r="CV239" s="94"/>
      <c r="CW239" s="95"/>
      <c r="CX239" s="94"/>
      <c r="CY239" s="95"/>
      <c r="CZ239" s="266"/>
      <c r="DA239" s="218"/>
      <c r="DB239" s="252"/>
      <c r="DC239" s="226"/>
      <c r="DD239" s="252"/>
      <c r="DE239" s="226"/>
      <c r="DF239" s="252"/>
      <c r="DG239" s="223"/>
      <c r="DH239" s="252"/>
      <c r="DI239" s="226"/>
      <c r="DJ239" s="221"/>
      <c r="DK239" s="218"/>
      <c r="DL239" s="226"/>
      <c r="DM239" s="252"/>
      <c r="DN239" s="220"/>
      <c r="DO239" s="265"/>
      <c r="DP239" s="268"/>
      <c r="DQ239" s="267"/>
      <c r="DR239" s="267"/>
      <c r="DS239" s="266"/>
      <c r="DT239" s="265"/>
      <c r="DU239" s="267"/>
      <c r="DV239" s="265"/>
      <c r="DW239" s="268"/>
      <c r="DX239" s="266"/>
      <c r="DY239" s="265"/>
      <c r="DZ239" s="419"/>
      <c r="EA239" s="268"/>
      <c r="EB239" s="266"/>
      <c r="EC239" s="218"/>
      <c r="ED239" s="252"/>
      <c r="EE239" s="220"/>
    </row>
    <row r="240" spans="1:135" x14ac:dyDescent="0.3">
      <c r="A240" s="10">
        <v>3702</v>
      </c>
      <c r="B240" s="11" t="s">
        <v>364</v>
      </c>
      <c r="C240" s="32">
        <v>1456</v>
      </c>
      <c r="D240" s="41">
        <v>341</v>
      </c>
      <c r="E240" s="63">
        <f t="shared" si="3"/>
        <v>0.2342032967032967</v>
      </c>
      <c r="F240" s="86"/>
      <c r="G240" s="86"/>
      <c r="H240" s="86"/>
      <c r="I240" s="86"/>
      <c r="J240" s="86"/>
      <c r="K240" s="87"/>
      <c r="L240" s="86"/>
      <c r="M240" s="94"/>
      <c r="N240" s="87"/>
      <c r="O240" s="265"/>
      <c r="P240" s="265"/>
      <c r="Q240" s="265"/>
      <c r="R240" s="265"/>
      <c r="S240" s="265"/>
      <c r="T240" s="265"/>
      <c r="U240" s="265"/>
      <c r="V240" s="265"/>
      <c r="W240" s="267"/>
      <c r="X240" s="270"/>
      <c r="Y240" s="270"/>
      <c r="Z240" s="115">
        <v>106</v>
      </c>
      <c r="AA240" s="86">
        <v>72</v>
      </c>
      <c r="AB240" s="86">
        <v>139</v>
      </c>
      <c r="AC240" s="86">
        <v>92</v>
      </c>
      <c r="AD240" s="86">
        <v>85</v>
      </c>
      <c r="AE240" s="86">
        <v>115</v>
      </c>
      <c r="AF240" s="95">
        <v>131</v>
      </c>
      <c r="AG240" s="153">
        <v>144</v>
      </c>
      <c r="AH240" s="114">
        <v>192</v>
      </c>
      <c r="AI240" s="271"/>
      <c r="AJ240" s="268"/>
      <c r="AK240" s="266"/>
      <c r="AL240" s="265"/>
      <c r="AM240" s="267"/>
      <c r="AN240" s="267"/>
      <c r="AO240" s="267"/>
      <c r="AP240" s="268"/>
      <c r="AQ240" s="270"/>
      <c r="AR240" s="222"/>
      <c r="AS240" s="252"/>
      <c r="AT240" s="226"/>
      <c r="AU240" s="218"/>
      <c r="AV240" s="218"/>
      <c r="AW240" s="218"/>
      <c r="AX240" s="218"/>
      <c r="AY240" s="220"/>
      <c r="AZ240" s="218"/>
      <c r="BA240" s="252"/>
      <c r="BB240" s="220"/>
      <c r="BC240" s="218"/>
      <c r="BD240" s="252"/>
      <c r="BE240" s="220"/>
      <c r="BF240" s="218"/>
      <c r="BG240" s="218"/>
      <c r="BH240" s="226"/>
      <c r="BI240" s="220"/>
      <c r="BJ240" s="265"/>
      <c r="BK240" s="268"/>
      <c r="BL240" s="266"/>
      <c r="BM240" s="218"/>
      <c r="BN240" s="218"/>
      <c r="BO240" s="226"/>
      <c r="BP240" s="398"/>
      <c r="BQ240" s="221"/>
      <c r="BR240" s="218"/>
      <c r="BS240" s="252"/>
      <c r="BT240" s="220"/>
      <c r="BU240" s="265"/>
      <c r="BV240" s="267"/>
      <c r="BW240" s="267"/>
      <c r="BX240" s="268"/>
      <c r="BY240" s="267"/>
      <c r="BZ240" s="268"/>
      <c r="CA240" s="266"/>
      <c r="CB240" s="86"/>
      <c r="CC240" s="86"/>
      <c r="CD240" s="86"/>
      <c r="CE240" s="86"/>
      <c r="CF240" s="86"/>
      <c r="CG240" s="153"/>
      <c r="CH240" s="86"/>
      <c r="CI240" s="114"/>
      <c r="CJ240" s="218"/>
      <c r="CK240" s="252"/>
      <c r="CL240" s="226"/>
      <c r="CM240" s="252"/>
      <c r="CN240" s="226"/>
      <c r="CO240" s="252"/>
      <c r="CP240" s="220"/>
      <c r="CQ240" s="86"/>
      <c r="CR240" s="95"/>
      <c r="CS240" s="94"/>
      <c r="CT240" s="87"/>
      <c r="CU240" s="86"/>
      <c r="CV240" s="94"/>
      <c r="CW240" s="95"/>
      <c r="CX240" s="94"/>
      <c r="CY240" s="95"/>
      <c r="CZ240" s="266"/>
      <c r="DA240" s="218"/>
      <c r="DB240" s="252"/>
      <c r="DC240" s="226"/>
      <c r="DD240" s="252"/>
      <c r="DE240" s="226"/>
      <c r="DF240" s="252"/>
      <c r="DG240" s="223"/>
      <c r="DH240" s="252"/>
      <c r="DI240" s="226"/>
      <c r="DJ240" s="221"/>
      <c r="DK240" s="218"/>
      <c r="DL240" s="226"/>
      <c r="DM240" s="252"/>
      <c r="DN240" s="220"/>
      <c r="DO240" s="265"/>
      <c r="DP240" s="268"/>
      <c r="DQ240" s="267"/>
      <c r="DR240" s="267"/>
      <c r="DS240" s="266"/>
      <c r="DT240" s="265"/>
      <c r="DU240" s="267"/>
      <c r="DV240" s="265"/>
      <c r="DW240" s="268"/>
      <c r="DX240" s="266"/>
      <c r="DY240" s="265"/>
      <c r="DZ240" s="419"/>
      <c r="EA240" s="268"/>
      <c r="EB240" s="266"/>
      <c r="EC240" s="218"/>
      <c r="ED240" s="252"/>
      <c r="EE240" s="220"/>
    </row>
    <row r="241" spans="1:135" x14ac:dyDescent="0.3">
      <c r="A241" s="10">
        <v>3703</v>
      </c>
      <c r="B241" s="11" t="s">
        <v>365</v>
      </c>
      <c r="C241" s="32">
        <v>1064</v>
      </c>
      <c r="D241" s="41">
        <v>254</v>
      </c>
      <c r="E241" s="63">
        <f t="shared" si="3"/>
        <v>0.2387218045112782</v>
      </c>
      <c r="F241" s="86"/>
      <c r="G241" s="86"/>
      <c r="H241" s="86"/>
      <c r="I241" s="86"/>
      <c r="J241" s="86"/>
      <c r="K241" s="87"/>
      <c r="L241" s="86"/>
      <c r="M241" s="94"/>
      <c r="N241" s="87"/>
      <c r="O241" s="265"/>
      <c r="P241" s="265"/>
      <c r="Q241" s="265"/>
      <c r="R241" s="265"/>
      <c r="S241" s="265"/>
      <c r="T241" s="265"/>
      <c r="U241" s="265"/>
      <c r="V241" s="265"/>
      <c r="W241" s="267"/>
      <c r="X241" s="270"/>
      <c r="Y241" s="270"/>
      <c r="Z241" s="115">
        <v>54</v>
      </c>
      <c r="AA241" s="86">
        <v>42</v>
      </c>
      <c r="AB241" s="86">
        <v>99</v>
      </c>
      <c r="AC241" s="86">
        <v>66</v>
      </c>
      <c r="AD241" s="86">
        <v>57</v>
      </c>
      <c r="AE241" s="86">
        <v>62</v>
      </c>
      <c r="AF241" s="95">
        <v>52</v>
      </c>
      <c r="AG241" s="153">
        <v>81</v>
      </c>
      <c r="AH241" s="114">
        <v>114</v>
      </c>
      <c r="AI241" s="271"/>
      <c r="AJ241" s="268"/>
      <c r="AK241" s="266"/>
      <c r="AL241" s="265"/>
      <c r="AM241" s="267"/>
      <c r="AN241" s="267"/>
      <c r="AO241" s="267"/>
      <c r="AP241" s="268"/>
      <c r="AQ241" s="270"/>
      <c r="AR241" s="222"/>
      <c r="AS241" s="252"/>
      <c r="AT241" s="226"/>
      <c r="AU241" s="218"/>
      <c r="AV241" s="218"/>
      <c r="AW241" s="218"/>
      <c r="AX241" s="218"/>
      <c r="AY241" s="220"/>
      <c r="AZ241" s="218"/>
      <c r="BA241" s="252"/>
      <c r="BB241" s="220"/>
      <c r="BC241" s="218"/>
      <c r="BD241" s="252"/>
      <c r="BE241" s="220"/>
      <c r="BF241" s="218"/>
      <c r="BG241" s="218"/>
      <c r="BH241" s="226"/>
      <c r="BI241" s="220"/>
      <c r="BJ241" s="265"/>
      <c r="BK241" s="268"/>
      <c r="BL241" s="266"/>
      <c r="BM241" s="218"/>
      <c r="BN241" s="218"/>
      <c r="BO241" s="226"/>
      <c r="BP241" s="398"/>
      <c r="BQ241" s="221"/>
      <c r="BR241" s="218"/>
      <c r="BS241" s="252"/>
      <c r="BT241" s="220"/>
      <c r="BU241" s="86">
        <v>17</v>
      </c>
      <c r="BV241" s="95">
        <v>24</v>
      </c>
      <c r="BW241" s="95">
        <v>21</v>
      </c>
      <c r="BX241" s="94">
        <v>21</v>
      </c>
      <c r="BY241" s="95">
        <v>6</v>
      </c>
      <c r="BZ241" s="94">
        <v>21</v>
      </c>
      <c r="CA241" s="87">
        <v>21</v>
      </c>
      <c r="CB241" s="265"/>
      <c r="CC241" s="265"/>
      <c r="CD241" s="265"/>
      <c r="CE241" s="265"/>
      <c r="CF241" s="265"/>
      <c r="CG241" s="419"/>
      <c r="CH241" s="265"/>
      <c r="CI241" s="269"/>
      <c r="CJ241" s="218"/>
      <c r="CK241" s="252"/>
      <c r="CL241" s="226"/>
      <c r="CM241" s="252"/>
      <c r="CN241" s="226"/>
      <c r="CO241" s="252"/>
      <c r="CP241" s="220"/>
      <c r="CQ241" s="86"/>
      <c r="CR241" s="95"/>
      <c r="CS241" s="94"/>
      <c r="CT241" s="87"/>
      <c r="CU241" s="86"/>
      <c r="CV241" s="94"/>
      <c r="CW241" s="95"/>
      <c r="CX241" s="94"/>
      <c r="CY241" s="95"/>
      <c r="CZ241" s="266"/>
      <c r="DA241" s="218"/>
      <c r="DB241" s="252"/>
      <c r="DC241" s="226"/>
      <c r="DD241" s="252"/>
      <c r="DE241" s="226"/>
      <c r="DF241" s="252"/>
      <c r="DG241" s="223"/>
      <c r="DH241" s="252"/>
      <c r="DI241" s="226"/>
      <c r="DJ241" s="221"/>
      <c r="DK241" s="218"/>
      <c r="DL241" s="226"/>
      <c r="DM241" s="252"/>
      <c r="DN241" s="220"/>
      <c r="DO241" s="265"/>
      <c r="DP241" s="268"/>
      <c r="DQ241" s="267"/>
      <c r="DR241" s="267"/>
      <c r="DS241" s="266"/>
      <c r="DT241" s="265"/>
      <c r="DU241" s="267"/>
      <c r="DV241" s="265"/>
      <c r="DW241" s="268"/>
      <c r="DX241" s="266"/>
      <c r="DY241" s="265"/>
      <c r="DZ241" s="419"/>
      <c r="EA241" s="268"/>
      <c r="EB241" s="266"/>
      <c r="EC241" s="218"/>
      <c r="ED241" s="252"/>
      <c r="EE241" s="220"/>
    </row>
    <row r="242" spans="1:135" x14ac:dyDescent="0.3">
      <c r="A242" s="10">
        <v>3704</v>
      </c>
      <c r="B242" s="11" t="s">
        <v>366</v>
      </c>
      <c r="C242" s="32">
        <v>1017</v>
      </c>
      <c r="D242" s="41">
        <v>202</v>
      </c>
      <c r="E242" s="63">
        <f t="shared" si="3"/>
        <v>0.19862340216322516</v>
      </c>
      <c r="F242" s="86"/>
      <c r="G242" s="86"/>
      <c r="H242" s="86"/>
      <c r="I242" s="86"/>
      <c r="J242" s="86"/>
      <c r="K242" s="87"/>
      <c r="L242" s="86"/>
      <c r="M242" s="94"/>
      <c r="N242" s="87"/>
      <c r="O242" s="265"/>
      <c r="P242" s="265"/>
      <c r="Q242" s="265"/>
      <c r="R242" s="265"/>
      <c r="S242" s="265"/>
      <c r="T242" s="265"/>
      <c r="U242" s="265"/>
      <c r="V242" s="265"/>
      <c r="W242" s="267"/>
      <c r="X242" s="270"/>
      <c r="Y242" s="270"/>
      <c r="Z242" s="115">
        <v>63</v>
      </c>
      <c r="AA242" s="86">
        <v>38</v>
      </c>
      <c r="AB242" s="86">
        <v>77</v>
      </c>
      <c r="AC242" s="86">
        <v>59</v>
      </c>
      <c r="AD242" s="86">
        <v>59</v>
      </c>
      <c r="AE242" s="86">
        <v>75</v>
      </c>
      <c r="AF242" s="95">
        <v>63</v>
      </c>
      <c r="AG242" s="153">
        <v>76</v>
      </c>
      <c r="AH242" s="114">
        <v>111</v>
      </c>
      <c r="AI242" s="271"/>
      <c r="AJ242" s="268"/>
      <c r="AK242" s="266"/>
      <c r="AL242" s="265"/>
      <c r="AM242" s="267"/>
      <c r="AN242" s="267"/>
      <c r="AO242" s="267"/>
      <c r="AP242" s="268"/>
      <c r="AQ242" s="270"/>
      <c r="AR242" s="222"/>
      <c r="AS242" s="252"/>
      <c r="AT242" s="226"/>
      <c r="AU242" s="218"/>
      <c r="AV242" s="218"/>
      <c r="AW242" s="218"/>
      <c r="AX242" s="218"/>
      <c r="AY242" s="220"/>
      <c r="AZ242" s="218"/>
      <c r="BA242" s="252"/>
      <c r="BB242" s="220"/>
      <c r="BC242" s="218"/>
      <c r="BD242" s="252"/>
      <c r="BE242" s="220"/>
      <c r="BF242" s="218"/>
      <c r="BG242" s="218"/>
      <c r="BH242" s="226"/>
      <c r="BI242" s="220"/>
      <c r="BJ242" s="265"/>
      <c r="BK242" s="268"/>
      <c r="BL242" s="266"/>
      <c r="BM242" s="218"/>
      <c r="BN242" s="218"/>
      <c r="BO242" s="226"/>
      <c r="BP242" s="398"/>
      <c r="BQ242" s="221"/>
      <c r="BR242" s="218"/>
      <c r="BS242" s="252"/>
      <c r="BT242" s="220"/>
      <c r="BU242" s="265"/>
      <c r="BV242" s="267"/>
      <c r="BW242" s="267"/>
      <c r="BX242" s="268"/>
      <c r="BY242" s="267"/>
      <c r="BZ242" s="268"/>
      <c r="CA242" s="266"/>
      <c r="CB242" s="86"/>
      <c r="CC242" s="86"/>
      <c r="CD242" s="86"/>
      <c r="CE242" s="86"/>
      <c r="CF242" s="86"/>
      <c r="CG242" s="153"/>
      <c r="CH242" s="86"/>
      <c r="CI242" s="114"/>
      <c r="CJ242" s="218"/>
      <c r="CK242" s="252"/>
      <c r="CL242" s="226"/>
      <c r="CM242" s="252"/>
      <c r="CN242" s="226"/>
      <c r="CO242" s="252"/>
      <c r="CP242" s="220"/>
      <c r="CQ242" s="86"/>
      <c r="CR242" s="95"/>
      <c r="CS242" s="94"/>
      <c r="CT242" s="87"/>
      <c r="CU242" s="86"/>
      <c r="CV242" s="94"/>
      <c r="CW242" s="95"/>
      <c r="CX242" s="94"/>
      <c r="CY242" s="95"/>
      <c r="CZ242" s="266"/>
      <c r="DA242" s="218"/>
      <c r="DB242" s="252"/>
      <c r="DC242" s="226"/>
      <c r="DD242" s="252"/>
      <c r="DE242" s="226"/>
      <c r="DF242" s="252"/>
      <c r="DG242" s="223"/>
      <c r="DH242" s="252"/>
      <c r="DI242" s="226"/>
      <c r="DJ242" s="221"/>
      <c r="DK242" s="218"/>
      <c r="DL242" s="226"/>
      <c r="DM242" s="252"/>
      <c r="DN242" s="220"/>
      <c r="DO242" s="265"/>
      <c r="DP242" s="268"/>
      <c r="DQ242" s="267"/>
      <c r="DR242" s="267"/>
      <c r="DS242" s="266"/>
      <c r="DT242" s="265"/>
      <c r="DU242" s="267"/>
      <c r="DV242" s="265"/>
      <c r="DW242" s="268"/>
      <c r="DX242" s="266"/>
      <c r="DY242" s="265"/>
      <c r="DZ242" s="419"/>
      <c r="EA242" s="268"/>
      <c r="EB242" s="266"/>
      <c r="EC242" s="218"/>
      <c r="ED242" s="252"/>
      <c r="EE242" s="220"/>
    </row>
    <row r="243" spans="1:135" x14ac:dyDescent="0.3">
      <c r="A243" s="10">
        <v>3705</v>
      </c>
      <c r="B243" s="11" t="s">
        <v>367</v>
      </c>
      <c r="C243" s="32">
        <v>984</v>
      </c>
      <c r="D243" s="41">
        <v>300</v>
      </c>
      <c r="E243" s="63">
        <f t="shared" si="3"/>
        <v>0.3048780487804878</v>
      </c>
      <c r="F243" s="86"/>
      <c r="G243" s="86"/>
      <c r="H243" s="86"/>
      <c r="I243" s="86"/>
      <c r="J243" s="86"/>
      <c r="K243" s="87"/>
      <c r="L243" s="86"/>
      <c r="M243" s="94"/>
      <c r="N243" s="87"/>
      <c r="O243" s="265"/>
      <c r="P243" s="265"/>
      <c r="Q243" s="265"/>
      <c r="R243" s="265"/>
      <c r="S243" s="265"/>
      <c r="T243" s="265"/>
      <c r="U243" s="265"/>
      <c r="V243" s="265"/>
      <c r="W243" s="267"/>
      <c r="X243" s="270"/>
      <c r="Y243" s="270"/>
      <c r="Z243" s="115">
        <v>95</v>
      </c>
      <c r="AA243" s="86">
        <v>54</v>
      </c>
      <c r="AB243" s="86">
        <v>134</v>
      </c>
      <c r="AC243" s="86">
        <v>73</v>
      </c>
      <c r="AD243" s="86">
        <v>107</v>
      </c>
      <c r="AE243" s="86">
        <v>114</v>
      </c>
      <c r="AF243" s="95">
        <v>103</v>
      </c>
      <c r="AG243" s="153">
        <v>129</v>
      </c>
      <c r="AH243" s="114">
        <v>175</v>
      </c>
      <c r="AI243" s="271"/>
      <c r="AJ243" s="268"/>
      <c r="AK243" s="266"/>
      <c r="AL243" s="86"/>
      <c r="AM243" s="95"/>
      <c r="AN243" s="95"/>
      <c r="AO243" s="95"/>
      <c r="AP243" s="94"/>
      <c r="AQ243" s="98"/>
      <c r="AR243" s="222"/>
      <c r="AS243" s="252"/>
      <c r="AT243" s="226"/>
      <c r="AU243" s="218"/>
      <c r="AV243" s="218"/>
      <c r="AW243" s="218"/>
      <c r="AX243" s="218"/>
      <c r="AY243" s="220"/>
      <c r="AZ243" s="218"/>
      <c r="BA243" s="252"/>
      <c r="BB243" s="220"/>
      <c r="BC243" s="218"/>
      <c r="BD243" s="252"/>
      <c r="BE243" s="220"/>
      <c r="BF243" s="218"/>
      <c r="BG243" s="218"/>
      <c r="BH243" s="226"/>
      <c r="BI243" s="220"/>
      <c r="BJ243" s="86"/>
      <c r="BK243" s="94"/>
      <c r="BL243" s="87"/>
      <c r="BM243" s="218"/>
      <c r="BN243" s="218"/>
      <c r="BO243" s="226"/>
      <c r="BP243" s="398"/>
      <c r="BQ243" s="221"/>
      <c r="BR243" s="218"/>
      <c r="BS243" s="252"/>
      <c r="BT243" s="220"/>
      <c r="BU243" s="265"/>
      <c r="BV243" s="267"/>
      <c r="BW243" s="267"/>
      <c r="BX243" s="268"/>
      <c r="BY243" s="267"/>
      <c r="BZ243" s="268"/>
      <c r="CA243" s="266"/>
      <c r="CB243" s="265"/>
      <c r="CC243" s="265"/>
      <c r="CD243" s="265"/>
      <c r="CE243" s="265"/>
      <c r="CF243" s="265"/>
      <c r="CG243" s="419"/>
      <c r="CH243" s="265"/>
      <c r="CI243" s="269"/>
      <c r="CJ243" s="218"/>
      <c r="CK243" s="252"/>
      <c r="CL243" s="226"/>
      <c r="CM243" s="252"/>
      <c r="CN243" s="226"/>
      <c r="CO243" s="252"/>
      <c r="CP243" s="220"/>
      <c r="CQ243" s="86"/>
      <c r="CR243" s="95"/>
      <c r="CS243" s="94"/>
      <c r="CT243" s="87"/>
      <c r="CU243" s="86"/>
      <c r="CV243" s="94"/>
      <c r="CW243" s="95"/>
      <c r="CX243" s="94"/>
      <c r="CY243" s="95"/>
      <c r="CZ243" s="266"/>
      <c r="DA243" s="218"/>
      <c r="DB243" s="252"/>
      <c r="DC243" s="226"/>
      <c r="DD243" s="252"/>
      <c r="DE243" s="226"/>
      <c r="DF243" s="252"/>
      <c r="DG243" s="223"/>
      <c r="DH243" s="252"/>
      <c r="DI243" s="226"/>
      <c r="DJ243" s="221"/>
      <c r="DK243" s="218"/>
      <c r="DL243" s="226"/>
      <c r="DM243" s="252"/>
      <c r="DN243" s="220"/>
      <c r="DO243" s="265"/>
      <c r="DP243" s="268"/>
      <c r="DQ243" s="267"/>
      <c r="DR243" s="267"/>
      <c r="DS243" s="266"/>
      <c r="DT243" s="265"/>
      <c r="DU243" s="267"/>
      <c r="DV243" s="265"/>
      <c r="DW243" s="268"/>
      <c r="DX243" s="266"/>
      <c r="DY243" s="265"/>
      <c r="DZ243" s="419"/>
      <c r="EA243" s="268"/>
      <c r="EB243" s="266"/>
      <c r="EC243" s="218"/>
      <c r="ED243" s="252"/>
      <c r="EE243" s="220"/>
    </row>
    <row r="244" spans="1:135" x14ac:dyDescent="0.3">
      <c r="A244" s="10">
        <v>3706</v>
      </c>
      <c r="B244" s="11" t="s">
        <v>368</v>
      </c>
      <c r="C244" s="32">
        <v>780</v>
      </c>
      <c r="D244" s="41">
        <v>245</v>
      </c>
      <c r="E244" s="63">
        <f t="shared" si="3"/>
        <v>0.3141025641025641</v>
      </c>
      <c r="F244" s="86"/>
      <c r="G244" s="86"/>
      <c r="H244" s="86"/>
      <c r="I244" s="86"/>
      <c r="J244" s="86"/>
      <c r="K244" s="87"/>
      <c r="L244" s="86"/>
      <c r="M244" s="94"/>
      <c r="N244" s="87"/>
      <c r="O244" s="265"/>
      <c r="P244" s="265"/>
      <c r="Q244" s="265"/>
      <c r="R244" s="265"/>
      <c r="S244" s="265"/>
      <c r="T244" s="265"/>
      <c r="U244" s="265"/>
      <c r="V244" s="265"/>
      <c r="W244" s="267"/>
      <c r="X244" s="270"/>
      <c r="Y244" s="270"/>
      <c r="Z244" s="115">
        <v>59</v>
      </c>
      <c r="AA244" s="86">
        <v>48</v>
      </c>
      <c r="AB244" s="86">
        <v>121</v>
      </c>
      <c r="AC244" s="86">
        <v>78</v>
      </c>
      <c r="AD244" s="86">
        <v>67</v>
      </c>
      <c r="AE244" s="86">
        <v>61</v>
      </c>
      <c r="AF244" s="95">
        <v>93</v>
      </c>
      <c r="AG244" s="153">
        <v>103</v>
      </c>
      <c r="AH244" s="114">
        <v>130</v>
      </c>
      <c r="AI244" s="271"/>
      <c r="AJ244" s="268"/>
      <c r="AK244" s="266"/>
      <c r="AL244" s="86"/>
      <c r="AM244" s="95"/>
      <c r="AN244" s="95"/>
      <c r="AO244" s="95"/>
      <c r="AP244" s="94"/>
      <c r="AQ244" s="98"/>
      <c r="AR244" s="222"/>
      <c r="AS244" s="252"/>
      <c r="AT244" s="226"/>
      <c r="AU244" s="218"/>
      <c r="AV244" s="218"/>
      <c r="AW244" s="218"/>
      <c r="AX244" s="218"/>
      <c r="AY244" s="220"/>
      <c r="AZ244" s="218"/>
      <c r="BA244" s="252"/>
      <c r="BB244" s="220"/>
      <c r="BC244" s="218"/>
      <c r="BD244" s="252"/>
      <c r="BE244" s="220"/>
      <c r="BF244" s="218"/>
      <c r="BG244" s="218"/>
      <c r="BH244" s="226"/>
      <c r="BI244" s="220"/>
      <c r="BJ244" s="86"/>
      <c r="BK244" s="94"/>
      <c r="BL244" s="87"/>
      <c r="BM244" s="218"/>
      <c r="BN244" s="218"/>
      <c r="BO244" s="226"/>
      <c r="BP244" s="398"/>
      <c r="BQ244" s="221"/>
      <c r="BR244" s="218"/>
      <c r="BS244" s="252"/>
      <c r="BT244" s="220"/>
      <c r="BU244" s="265"/>
      <c r="BV244" s="267"/>
      <c r="BW244" s="267"/>
      <c r="BX244" s="268"/>
      <c r="BY244" s="267"/>
      <c r="BZ244" s="268"/>
      <c r="CA244" s="266"/>
      <c r="CB244" s="265"/>
      <c r="CC244" s="265"/>
      <c r="CD244" s="265"/>
      <c r="CE244" s="265"/>
      <c r="CF244" s="265"/>
      <c r="CG244" s="419"/>
      <c r="CH244" s="265"/>
      <c r="CI244" s="269"/>
      <c r="CJ244" s="218"/>
      <c r="CK244" s="252"/>
      <c r="CL244" s="226"/>
      <c r="CM244" s="252"/>
      <c r="CN244" s="226"/>
      <c r="CO244" s="252"/>
      <c r="CP244" s="220"/>
      <c r="CQ244" s="86"/>
      <c r="CR244" s="95"/>
      <c r="CS244" s="94"/>
      <c r="CT244" s="87"/>
      <c r="CU244" s="86"/>
      <c r="CV244" s="94"/>
      <c r="CW244" s="95"/>
      <c r="CX244" s="94"/>
      <c r="CY244" s="95"/>
      <c r="CZ244" s="266"/>
      <c r="DA244" s="218"/>
      <c r="DB244" s="252"/>
      <c r="DC244" s="226"/>
      <c r="DD244" s="252"/>
      <c r="DE244" s="226"/>
      <c r="DF244" s="252"/>
      <c r="DG244" s="223"/>
      <c r="DH244" s="252"/>
      <c r="DI244" s="226"/>
      <c r="DJ244" s="221"/>
      <c r="DK244" s="218"/>
      <c r="DL244" s="226"/>
      <c r="DM244" s="252"/>
      <c r="DN244" s="220"/>
      <c r="DO244" s="265"/>
      <c r="DP244" s="268"/>
      <c r="DQ244" s="267"/>
      <c r="DR244" s="267"/>
      <c r="DS244" s="266"/>
      <c r="DT244" s="265"/>
      <c r="DU244" s="267"/>
      <c r="DV244" s="265"/>
      <c r="DW244" s="268"/>
      <c r="DX244" s="266"/>
      <c r="DY244" s="265"/>
      <c r="DZ244" s="419"/>
      <c r="EA244" s="268"/>
      <c r="EB244" s="266"/>
      <c r="EC244" s="218"/>
      <c r="ED244" s="252"/>
      <c r="EE244" s="220"/>
    </row>
    <row r="245" spans="1:135" x14ac:dyDescent="0.3">
      <c r="A245" s="10">
        <v>3707</v>
      </c>
      <c r="B245" s="11" t="s">
        <v>369</v>
      </c>
      <c r="C245" s="32">
        <v>610</v>
      </c>
      <c r="D245" s="41">
        <v>292</v>
      </c>
      <c r="E245" s="63">
        <f t="shared" si="3"/>
        <v>0.47868852459016392</v>
      </c>
      <c r="F245" s="86"/>
      <c r="G245" s="86"/>
      <c r="H245" s="86"/>
      <c r="I245" s="86"/>
      <c r="J245" s="86"/>
      <c r="K245" s="87"/>
      <c r="L245" s="86"/>
      <c r="M245" s="94"/>
      <c r="N245" s="87"/>
      <c r="O245" s="265"/>
      <c r="P245" s="265"/>
      <c r="Q245" s="265"/>
      <c r="R245" s="265"/>
      <c r="S245" s="265"/>
      <c r="T245" s="265"/>
      <c r="U245" s="265"/>
      <c r="V245" s="265"/>
      <c r="W245" s="267"/>
      <c r="X245" s="270"/>
      <c r="Y245" s="270"/>
      <c r="Z245" s="115">
        <v>79</v>
      </c>
      <c r="AA245" s="86">
        <v>27</v>
      </c>
      <c r="AB245" s="86">
        <v>174</v>
      </c>
      <c r="AC245" s="86">
        <v>51</v>
      </c>
      <c r="AD245" s="86">
        <v>88</v>
      </c>
      <c r="AE245" s="86">
        <v>69</v>
      </c>
      <c r="AF245" s="95">
        <v>133</v>
      </c>
      <c r="AG245" s="153">
        <v>119</v>
      </c>
      <c r="AH245" s="114">
        <v>163</v>
      </c>
      <c r="AI245" s="115"/>
      <c r="AJ245" s="94"/>
      <c r="AK245" s="87"/>
      <c r="AL245" s="86"/>
      <c r="AM245" s="95"/>
      <c r="AN245" s="95"/>
      <c r="AO245" s="95"/>
      <c r="AP245" s="94"/>
      <c r="AQ245" s="98"/>
      <c r="AR245" s="222"/>
      <c r="AS245" s="252"/>
      <c r="AT245" s="226"/>
      <c r="AU245" s="218"/>
      <c r="AV245" s="218"/>
      <c r="AW245" s="218"/>
      <c r="AX245" s="218"/>
      <c r="AY245" s="220"/>
      <c r="AZ245" s="218"/>
      <c r="BA245" s="252"/>
      <c r="BB245" s="220"/>
      <c r="BC245" s="218"/>
      <c r="BD245" s="252"/>
      <c r="BE245" s="220"/>
      <c r="BF245" s="218"/>
      <c r="BG245" s="218"/>
      <c r="BH245" s="226"/>
      <c r="BI245" s="220"/>
      <c r="BJ245" s="86"/>
      <c r="BK245" s="94"/>
      <c r="BL245" s="87"/>
      <c r="BM245" s="218"/>
      <c r="BN245" s="218"/>
      <c r="BO245" s="226"/>
      <c r="BP245" s="398"/>
      <c r="BQ245" s="221"/>
      <c r="BR245" s="218"/>
      <c r="BS245" s="252"/>
      <c r="BT245" s="220"/>
      <c r="BU245" s="265"/>
      <c r="BV245" s="267"/>
      <c r="BW245" s="267"/>
      <c r="BX245" s="268"/>
      <c r="BY245" s="267"/>
      <c r="BZ245" s="268"/>
      <c r="CA245" s="266"/>
      <c r="CB245" s="265"/>
      <c r="CC245" s="265"/>
      <c r="CD245" s="265"/>
      <c r="CE245" s="265"/>
      <c r="CF245" s="265"/>
      <c r="CG245" s="419"/>
      <c r="CH245" s="265"/>
      <c r="CI245" s="269"/>
      <c r="CJ245" s="218"/>
      <c r="CK245" s="252"/>
      <c r="CL245" s="226"/>
      <c r="CM245" s="252"/>
      <c r="CN245" s="226"/>
      <c r="CO245" s="252"/>
      <c r="CP245" s="220"/>
      <c r="CQ245" s="86"/>
      <c r="CR245" s="95"/>
      <c r="CS245" s="94"/>
      <c r="CT245" s="87"/>
      <c r="CU245" s="86"/>
      <c r="CV245" s="94"/>
      <c r="CW245" s="95"/>
      <c r="CX245" s="94"/>
      <c r="CY245" s="95"/>
      <c r="CZ245" s="266"/>
      <c r="DA245" s="218"/>
      <c r="DB245" s="252"/>
      <c r="DC245" s="226"/>
      <c r="DD245" s="252"/>
      <c r="DE245" s="226"/>
      <c r="DF245" s="252"/>
      <c r="DG245" s="223"/>
      <c r="DH245" s="252"/>
      <c r="DI245" s="226"/>
      <c r="DJ245" s="221"/>
      <c r="DK245" s="218"/>
      <c r="DL245" s="226"/>
      <c r="DM245" s="252"/>
      <c r="DN245" s="220"/>
      <c r="DO245" s="265"/>
      <c r="DP245" s="268"/>
      <c r="DQ245" s="267"/>
      <c r="DR245" s="267"/>
      <c r="DS245" s="266"/>
      <c r="DT245" s="265"/>
      <c r="DU245" s="267"/>
      <c r="DV245" s="265"/>
      <c r="DW245" s="268"/>
      <c r="DX245" s="266"/>
      <c r="DY245" s="265"/>
      <c r="DZ245" s="419"/>
      <c r="EA245" s="268"/>
      <c r="EB245" s="266"/>
      <c r="EC245" s="218"/>
      <c r="ED245" s="252"/>
      <c r="EE245" s="220"/>
    </row>
    <row r="246" spans="1:135" x14ac:dyDescent="0.3">
      <c r="A246" s="10">
        <v>3801</v>
      </c>
      <c r="B246" s="11" t="s">
        <v>370</v>
      </c>
      <c r="C246" s="32">
        <v>1132</v>
      </c>
      <c r="D246" s="41">
        <v>561</v>
      </c>
      <c r="E246" s="63">
        <f t="shared" si="3"/>
        <v>0.49558303886925797</v>
      </c>
      <c r="F246" s="86"/>
      <c r="G246" s="86"/>
      <c r="H246" s="86"/>
      <c r="I246" s="86"/>
      <c r="J246" s="86"/>
      <c r="K246" s="87"/>
      <c r="L246" s="86"/>
      <c r="M246" s="94"/>
      <c r="N246" s="87"/>
      <c r="O246" s="265"/>
      <c r="P246" s="265"/>
      <c r="Q246" s="265"/>
      <c r="R246" s="265"/>
      <c r="S246" s="265"/>
      <c r="T246" s="265"/>
      <c r="U246" s="265"/>
      <c r="V246" s="265"/>
      <c r="W246" s="267"/>
      <c r="X246" s="270"/>
      <c r="Y246" s="270"/>
      <c r="Z246" s="271"/>
      <c r="AA246" s="265"/>
      <c r="AB246" s="265"/>
      <c r="AC246" s="265"/>
      <c r="AD246" s="265"/>
      <c r="AE246" s="265"/>
      <c r="AF246" s="267"/>
      <c r="AG246" s="419"/>
      <c r="AH246" s="269"/>
      <c r="AI246" s="115">
        <v>284</v>
      </c>
      <c r="AJ246" s="94">
        <v>273</v>
      </c>
      <c r="AK246" s="87">
        <v>31</v>
      </c>
      <c r="AL246" s="86"/>
      <c r="AM246" s="95"/>
      <c r="AN246" s="95"/>
      <c r="AO246" s="95"/>
      <c r="AP246" s="94"/>
      <c r="AQ246" s="98"/>
      <c r="AR246" s="222"/>
      <c r="AS246" s="252"/>
      <c r="AT246" s="226"/>
      <c r="AU246" s="218"/>
      <c r="AV246" s="218"/>
      <c r="AW246" s="218"/>
      <c r="AX246" s="218"/>
      <c r="AY246" s="220"/>
      <c r="AZ246" s="218"/>
      <c r="BA246" s="252"/>
      <c r="BB246" s="220"/>
      <c r="BC246" s="218"/>
      <c r="BD246" s="252"/>
      <c r="BE246" s="220"/>
      <c r="BF246" s="218"/>
      <c r="BG246" s="218"/>
      <c r="BH246" s="226"/>
      <c r="BI246" s="220"/>
      <c r="BJ246" s="86"/>
      <c r="BK246" s="94"/>
      <c r="BL246" s="87"/>
      <c r="BM246" s="218"/>
      <c r="BN246" s="218"/>
      <c r="BO246" s="226"/>
      <c r="BP246" s="398"/>
      <c r="BQ246" s="221"/>
      <c r="BR246" s="218"/>
      <c r="BS246" s="252"/>
      <c r="BT246" s="220"/>
      <c r="BU246" s="265"/>
      <c r="BV246" s="267"/>
      <c r="BW246" s="267"/>
      <c r="BX246" s="268"/>
      <c r="BY246" s="267"/>
      <c r="BZ246" s="268"/>
      <c r="CA246" s="266"/>
      <c r="CB246" s="265"/>
      <c r="CC246" s="265"/>
      <c r="CD246" s="265"/>
      <c r="CE246" s="265"/>
      <c r="CF246" s="265"/>
      <c r="CG246" s="419"/>
      <c r="CH246" s="265"/>
      <c r="CI246" s="269"/>
      <c r="CJ246" s="218"/>
      <c r="CK246" s="252"/>
      <c r="CL246" s="226"/>
      <c r="CM246" s="252"/>
      <c r="CN246" s="226"/>
      <c r="CO246" s="252"/>
      <c r="CP246" s="220"/>
      <c r="CQ246" s="86"/>
      <c r="CR246" s="95"/>
      <c r="CS246" s="94"/>
      <c r="CT246" s="87"/>
      <c r="CU246" s="86"/>
      <c r="CV246" s="94"/>
      <c r="CW246" s="95"/>
      <c r="CX246" s="94"/>
      <c r="CY246" s="95"/>
      <c r="CZ246" s="266"/>
      <c r="DA246" s="218"/>
      <c r="DB246" s="252"/>
      <c r="DC246" s="226"/>
      <c r="DD246" s="252"/>
      <c r="DE246" s="226"/>
      <c r="DF246" s="252"/>
      <c r="DG246" s="223"/>
      <c r="DH246" s="252"/>
      <c r="DI246" s="226"/>
      <c r="DJ246" s="221"/>
      <c r="DK246" s="218"/>
      <c r="DL246" s="226"/>
      <c r="DM246" s="252"/>
      <c r="DN246" s="220"/>
      <c r="DO246" s="265"/>
      <c r="DP246" s="268"/>
      <c r="DQ246" s="267"/>
      <c r="DR246" s="267"/>
      <c r="DS246" s="266"/>
      <c r="DT246" s="265"/>
      <c r="DU246" s="267"/>
      <c r="DV246" s="265"/>
      <c r="DW246" s="268"/>
      <c r="DX246" s="266"/>
      <c r="DY246" s="265"/>
      <c r="DZ246" s="419"/>
      <c r="EA246" s="268"/>
      <c r="EB246" s="266"/>
      <c r="EC246" s="218"/>
      <c r="ED246" s="252"/>
      <c r="EE246" s="220"/>
    </row>
    <row r="247" spans="1:135" x14ac:dyDescent="0.3">
      <c r="A247" s="10">
        <v>3802</v>
      </c>
      <c r="B247" s="11" t="s">
        <v>371</v>
      </c>
      <c r="C247" s="32">
        <v>781</v>
      </c>
      <c r="D247" s="41">
        <v>345</v>
      </c>
      <c r="E247" s="63">
        <f t="shared" si="3"/>
        <v>0.44174135723431496</v>
      </c>
      <c r="F247" s="86"/>
      <c r="G247" s="86"/>
      <c r="H247" s="86"/>
      <c r="I247" s="86"/>
      <c r="J247" s="86"/>
      <c r="K247" s="87"/>
      <c r="L247" s="86"/>
      <c r="M247" s="94"/>
      <c r="N247" s="87"/>
      <c r="O247" s="265"/>
      <c r="P247" s="265"/>
      <c r="Q247" s="265"/>
      <c r="R247" s="265"/>
      <c r="S247" s="265"/>
      <c r="T247" s="265"/>
      <c r="U247" s="265"/>
      <c r="V247" s="265"/>
      <c r="W247" s="267"/>
      <c r="X247" s="270"/>
      <c r="Y247" s="270"/>
      <c r="Z247" s="271"/>
      <c r="AA247" s="265"/>
      <c r="AB247" s="265"/>
      <c r="AC247" s="265"/>
      <c r="AD247" s="265"/>
      <c r="AE247" s="265"/>
      <c r="AF247" s="267"/>
      <c r="AG247" s="419"/>
      <c r="AH247" s="269"/>
      <c r="AI247" s="115">
        <v>185</v>
      </c>
      <c r="AJ247" s="94">
        <v>160</v>
      </c>
      <c r="AK247" s="87">
        <v>14</v>
      </c>
      <c r="AL247" s="86"/>
      <c r="AM247" s="95"/>
      <c r="AN247" s="95"/>
      <c r="AO247" s="95"/>
      <c r="AP247" s="94"/>
      <c r="AQ247" s="98"/>
      <c r="AR247" s="222"/>
      <c r="AS247" s="252"/>
      <c r="AT247" s="226"/>
      <c r="AU247" s="218"/>
      <c r="AV247" s="218"/>
      <c r="AW247" s="218"/>
      <c r="AX247" s="218"/>
      <c r="AY247" s="220"/>
      <c r="AZ247" s="218"/>
      <c r="BA247" s="252"/>
      <c r="BB247" s="220"/>
      <c r="BC247" s="218"/>
      <c r="BD247" s="252"/>
      <c r="BE247" s="220"/>
      <c r="BF247" s="218"/>
      <c r="BG247" s="218"/>
      <c r="BH247" s="226"/>
      <c r="BI247" s="220"/>
      <c r="BJ247" s="86"/>
      <c r="BK247" s="94"/>
      <c r="BL247" s="87"/>
      <c r="BM247" s="218"/>
      <c r="BN247" s="218"/>
      <c r="BO247" s="226"/>
      <c r="BP247" s="398"/>
      <c r="BQ247" s="221"/>
      <c r="BR247" s="218"/>
      <c r="BS247" s="252"/>
      <c r="BT247" s="220"/>
      <c r="BU247" s="265"/>
      <c r="BV247" s="267"/>
      <c r="BW247" s="267"/>
      <c r="BX247" s="268"/>
      <c r="BY247" s="267"/>
      <c r="BZ247" s="268"/>
      <c r="CA247" s="266"/>
      <c r="CB247" s="265"/>
      <c r="CC247" s="265"/>
      <c r="CD247" s="265"/>
      <c r="CE247" s="265"/>
      <c r="CF247" s="265"/>
      <c r="CG247" s="419"/>
      <c r="CH247" s="265"/>
      <c r="CI247" s="269"/>
      <c r="CJ247" s="218"/>
      <c r="CK247" s="252"/>
      <c r="CL247" s="226"/>
      <c r="CM247" s="252"/>
      <c r="CN247" s="226"/>
      <c r="CO247" s="252"/>
      <c r="CP247" s="220"/>
      <c r="CQ247" s="86"/>
      <c r="CR247" s="95"/>
      <c r="CS247" s="94"/>
      <c r="CT247" s="87"/>
      <c r="CU247" s="86"/>
      <c r="CV247" s="94"/>
      <c r="CW247" s="95"/>
      <c r="CX247" s="94"/>
      <c r="CY247" s="95"/>
      <c r="CZ247" s="266"/>
      <c r="DA247" s="218"/>
      <c r="DB247" s="252"/>
      <c r="DC247" s="226"/>
      <c r="DD247" s="252"/>
      <c r="DE247" s="226"/>
      <c r="DF247" s="252"/>
      <c r="DG247" s="223"/>
      <c r="DH247" s="252"/>
      <c r="DI247" s="226"/>
      <c r="DJ247" s="221"/>
      <c r="DK247" s="218"/>
      <c r="DL247" s="226"/>
      <c r="DM247" s="252"/>
      <c r="DN247" s="220"/>
      <c r="DO247" s="265"/>
      <c r="DP247" s="268"/>
      <c r="DQ247" s="267"/>
      <c r="DR247" s="267"/>
      <c r="DS247" s="266"/>
      <c r="DT247" s="265"/>
      <c r="DU247" s="267"/>
      <c r="DV247" s="265"/>
      <c r="DW247" s="268"/>
      <c r="DX247" s="266"/>
      <c r="DY247" s="265"/>
      <c r="DZ247" s="419"/>
      <c r="EA247" s="268"/>
      <c r="EB247" s="266"/>
      <c r="EC247" s="218"/>
      <c r="ED247" s="252"/>
      <c r="EE247" s="220"/>
    </row>
    <row r="248" spans="1:135" x14ac:dyDescent="0.3">
      <c r="A248" s="10">
        <v>3803</v>
      </c>
      <c r="B248" s="11" t="s">
        <v>372</v>
      </c>
      <c r="C248" s="32">
        <v>808</v>
      </c>
      <c r="D248" s="41">
        <v>435</v>
      </c>
      <c r="E248" s="63">
        <f t="shared" si="3"/>
        <v>0.5383663366336634</v>
      </c>
      <c r="F248" s="86">
        <v>0</v>
      </c>
      <c r="G248" s="86">
        <v>0</v>
      </c>
      <c r="H248" s="86">
        <v>0</v>
      </c>
      <c r="I248" s="86">
        <v>0</v>
      </c>
      <c r="J248" s="86">
        <v>0</v>
      </c>
      <c r="K248" s="87">
        <v>0</v>
      </c>
      <c r="L248" s="86"/>
      <c r="M248" s="94"/>
      <c r="N248" s="87"/>
      <c r="O248" s="265"/>
      <c r="P248" s="265"/>
      <c r="Q248" s="265"/>
      <c r="R248" s="265"/>
      <c r="S248" s="265"/>
      <c r="T248" s="265"/>
      <c r="U248" s="265"/>
      <c r="V248" s="265"/>
      <c r="W248" s="267"/>
      <c r="X248" s="270"/>
      <c r="Y248" s="270"/>
      <c r="Z248" s="271"/>
      <c r="AA248" s="265"/>
      <c r="AB248" s="265"/>
      <c r="AC248" s="265"/>
      <c r="AD248" s="265"/>
      <c r="AE248" s="265"/>
      <c r="AF248" s="267"/>
      <c r="AG248" s="419"/>
      <c r="AH248" s="269"/>
      <c r="AI248" s="115">
        <v>204</v>
      </c>
      <c r="AJ248" s="94">
        <v>191</v>
      </c>
      <c r="AK248" s="87">
        <v>33</v>
      </c>
      <c r="AL248" s="86"/>
      <c r="AM248" s="95"/>
      <c r="AN248" s="95"/>
      <c r="AO248" s="95"/>
      <c r="AP248" s="94"/>
      <c r="AQ248" s="98"/>
      <c r="AR248" s="222"/>
      <c r="AS248" s="252"/>
      <c r="AT248" s="226"/>
      <c r="AU248" s="218"/>
      <c r="AV248" s="218"/>
      <c r="AW248" s="218"/>
      <c r="AX248" s="218"/>
      <c r="AY248" s="220"/>
      <c r="AZ248" s="218"/>
      <c r="BA248" s="252"/>
      <c r="BB248" s="220"/>
      <c r="BC248" s="218"/>
      <c r="BD248" s="252"/>
      <c r="BE248" s="220"/>
      <c r="BF248" s="218"/>
      <c r="BG248" s="218"/>
      <c r="BH248" s="226"/>
      <c r="BI248" s="220"/>
      <c r="BJ248" s="86"/>
      <c r="BK248" s="94"/>
      <c r="BL248" s="87"/>
      <c r="BM248" s="218"/>
      <c r="BN248" s="218"/>
      <c r="BO248" s="226"/>
      <c r="BP248" s="398"/>
      <c r="BQ248" s="221"/>
      <c r="BR248" s="218"/>
      <c r="BS248" s="252"/>
      <c r="BT248" s="220"/>
      <c r="BU248" s="265"/>
      <c r="BV248" s="267"/>
      <c r="BW248" s="267"/>
      <c r="BX248" s="268"/>
      <c r="BY248" s="267"/>
      <c r="BZ248" s="268"/>
      <c r="CA248" s="266"/>
      <c r="CB248" s="265"/>
      <c r="CC248" s="265"/>
      <c r="CD248" s="265"/>
      <c r="CE248" s="265"/>
      <c r="CF248" s="265"/>
      <c r="CG248" s="419"/>
      <c r="CH248" s="265"/>
      <c r="CI248" s="269"/>
      <c r="CJ248" s="218"/>
      <c r="CK248" s="252"/>
      <c r="CL248" s="226"/>
      <c r="CM248" s="252"/>
      <c r="CN248" s="226"/>
      <c r="CO248" s="252"/>
      <c r="CP248" s="220"/>
      <c r="CQ248" s="86"/>
      <c r="CR248" s="95"/>
      <c r="CS248" s="94"/>
      <c r="CT248" s="87"/>
      <c r="CU248" s="86"/>
      <c r="CV248" s="94"/>
      <c r="CW248" s="95"/>
      <c r="CX248" s="94"/>
      <c r="CY248" s="95"/>
      <c r="CZ248" s="266"/>
      <c r="DA248" s="218"/>
      <c r="DB248" s="252"/>
      <c r="DC248" s="226"/>
      <c r="DD248" s="252"/>
      <c r="DE248" s="226"/>
      <c r="DF248" s="252"/>
      <c r="DG248" s="223"/>
      <c r="DH248" s="252"/>
      <c r="DI248" s="226"/>
      <c r="DJ248" s="221"/>
      <c r="DK248" s="218"/>
      <c r="DL248" s="226"/>
      <c r="DM248" s="252"/>
      <c r="DN248" s="220"/>
      <c r="DO248" s="265"/>
      <c r="DP248" s="268"/>
      <c r="DQ248" s="267"/>
      <c r="DR248" s="267"/>
      <c r="DS248" s="266"/>
      <c r="DT248" s="265"/>
      <c r="DU248" s="267"/>
      <c r="DV248" s="265"/>
      <c r="DW248" s="268"/>
      <c r="DX248" s="266"/>
      <c r="DY248" s="265"/>
      <c r="DZ248" s="419"/>
      <c r="EA248" s="268"/>
      <c r="EB248" s="266"/>
      <c r="EC248" s="218"/>
      <c r="ED248" s="252"/>
      <c r="EE248" s="220"/>
    </row>
    <row r="249" spans="1:135" x14ac:dyDescent="0.3">
      <c r="A249" s="10">
        <v>3804</v>
      </c>
      <c r="B249" s="11" t="s">
        <v>373</v>
      </c>
      <c r="C249" s="32">
        <v>1211</v>
      </c>
      <c r="D249" s="41">
        <v>665</v>
      </c>
      <c r="E249" s="63">
        <f t="shared" si="3"/>
        <v>0.54913294797687862</v>
      </c>
      <c r="F249" s="86"/>
      <c r="G249" s="86"/>
      <c r="H249" s="86"/>
      <c r="I249" s="86"/>
      <c r="J249" s="86"/>
      <c r="K249" s="87"/>
      <c r="L249" s="86"/>
      <c r="M249" s="94"/>
      <c r="N249" s="87"/>
      <c r="O249" s="86">
        <v>7</v>
      </c>
      <c r="P249" s="86">
        <v>3</v>
      </c>
      <c r="Q249" s="86">
        <v>2</v>
      </c>
      <c r="R249" s="86">
        <v>8</v>
      </c>
      <c r="S249" s="86">
        <v>9</v>
      </c>
      <c r="T249" s="86">
        <v>2</v>
      </c>
      <c r="U249" s="86">
        <v>12</v>
      </c>
      <c r="V249" s="86">
        <v>3</v>
      </c>
      <c r="W249" s="95">
        <v>10</v>
      </c>
      <c r="X249" s="98">
        <v>10</v>
      </c>
      <c r="Y249" s="98">
        <v>5</v>
      </c>
      <c r="Z249" s="271"/>
      <c r="AA249" s="265"/>
      <c r="AB249" s="265"/>
      <c r="AC249" s="265"/>
      <c r="AD249" s="265"/>
      <c r="AE249" s="265"/>
      <c r="AF249" s="267"/>
      <c r="AG249" s="419"/>
      <c r="AH249" s="269"/>
      <c r="AI249" s="115">
        <v>314</v>
      </c>
      <c r="AJ249" s="94">
        <v>287</v>
      </c>
      <c r="AK249" s="87">
        <v>31</v>
      </c>
      <c r="AL249" s="86"/>
      <c r="AM249" s="95"/>
      <c r="AN249" s="95"/>
      <c r="AO249" s="95"/>
      <c r="AP249" s="94"/>
      <c r="AQ249" s="98"/>
      <c r="AR249" s="222"/>
      <c r="AS249" s="252"/>
      <c r="AT249" s="226"/>
      <c r="AU249" s="218"/>
      <c r="AV249" s="218"/>
      <c r="AW249" s="218"/>
      <c r="AX249" s="218"/>
      <c r="AY249" s="220"/>
      <c r="AZ249" s="218"/>
      <c r="BA249" s="252"/>
      <c r="BB249" s="220"/>
      <c r="BC249" s="218"/>
      <c r="BD249" s="252"/>
      <c r="BE249" s="220"/>
      <c r="BF249" s="218"/>
      <c r="BG249" s="218"/>
      <c r="BH249" s="226"/>
      <c r="BI249" s="220"/>
      <c r="BJ249" s="86"/>
      <c r="BK249" s="94"/>
      <c r="BL249" s="87"/>
      <c r="BM249" s="218"/>
      <c r="BN249" s="218"/>
      <c r="BO249" s="226"/>
      <c r="BP249" s="398"/>
      <c r="BQ249" s="221"/>
      <c r="BR249" s="218"/>
      <c r="BS249" s="252"/>
      <c r="BT249" s="220"/>
      <c r="BU249" s="265"/>
      <c r="BV249" s="267"/>
      <c r="BW249" s="267"/>
      <c r="BX249" s="268"/>
      <c r="BY249" s="267"/>
      <c r="BZ249" s="268"/>
      <c r="CA249" s="266"/>
      <c r="CB249" s="265"/>
      <c r="CC249" s="265"/>
      <c r="CD249" s="265"/>
      <c r="CE249" s="265"/>
      <c r="CF249" s="265"/>
      <c r="CG249" s="419"/>
      <c r="CH249" s="265"/>
      <c r="CI249" s="269"/>
      <c r="CJ249" s="218"/>
      <c r="CK249" s="252"/>
      <c r="CL249" s="226"/>
      <c r="CM249" s="252"/>
      <c r="CN249" s="226"/>
      <c r="CO249" s="252"/>
      <c r="CP249" s="220"/>
      <c r="CQ249" s="86"/>
      <c r="CR249" s="95"/>
      <c r="CS249" s="94"/>
      <c r="CT249" s="87"/>
      <c r="CU249" s="86"/>
      <c r="CV249" s="94"/>
      <c r="CW249" s="95"/>
      <c r="CX249" s="94"/>
      <c r="CY249" s="95"/>
      <c r="CZ249" s="266"/>
      <c r="DA249" s="218"/>
      <c r="DB249" s="252"/>
      <c r="DC249" s="226"/>
      <c r="DD249" s="252"/>
      <c r="DE249" s="226"/>
      <c r="DF249" s="252"/>
      <c r="DG249" s="223"/>
      <c r="DH249" s="252"/>
      <c r="DI249" s="226"/>
      <c r="DJ249" s="221"/>
      <c r="DK249" s="218"/>
      <c r="DL249" s="226"/>
      <c r="DM249" s="252"/>
      <c r="DN249" s="220"/>
      <c r="DO249" s="265"/>
      <c r="DP249" s="268"/>
      <c r="DQ249" s="267"/>
      <c r="DR249" s="267"/>
      <c r="DS249" s="266"/>
      <c r="DT249" s="265"/>
      <c r="DU249" s="267"/>
      <c r="DV249" s="265"/>
      <c r="DW249" s="268"/>
      <c r="DX249" s="266"/>
      <c r="DY249" s="265"/>
      <c r="DZ249" s="419"/>
      <c r="EA249" s="268"/>
      <c r="EB249" s="266"/>
      <c r="EC249" s="218"/>
      <c r="ED249" s="252"/>
      <c r="EE249" s="220"/>
    </row>
    <row r="250" spans="1:135" x14ac:dyDescent="0.3">
      <c r="A250" s="10">
        <v>3805</v>
      </c>
      <c r="B250" s="11" t="s">
        <v>374</v>
      </c>
      <c r="C250" s="32">
        <v>611</v>
      </c>
      <c r="D250" s="41">
        <v>272</v>
      </c>
      <c r="E250" s="63">
        <f t="shared" si="3"/>
        <v>0.44517184942716859</v>
      </c>
      <c r="F250" s="86"/>
      <c r="G250" s="86"/>
      <c r="H250" s="86"/>
      <c r="I250" s="86"/>
      <c r="J250" s="86"/>
      <c r="K250" s="87"/>
      <c r="L250" s="86"/>
      <c r="M250" s="94"/>
      <c r="N250" s="87"/>
      <c r="O250" s="265"/>
      <c r="P250" s="265"/>
      <c r="Q250" s="265"/>
      <c r="R250" s="265"/>
      <c r="S250" s="265"/>
      <c r="T250" s="265"/>
      <c r="U250" s="265"/>
      <c r="V250" s="265"/>
      <c r="W250" s="267"/>
      <c r="X250" s="270"/>
      <c r="Y250" s="270"/>
      <c r="Z250" s="271"/>
      <c r="AA250" s="265"/>
      <c r="AB250" s="265"/>
      <c r="AC250" s="265"/>
      <c r="AD250" s="265"/>
      <c r="AE250" s="265"/>
      <c r="AF250" s="267"/>
      <c r="AG250" s="419"/>
      <c r="AH250" s="269"/>
      <c r="AI250" s="115">
        <v>145</v>
      </c>
      <c r="AJ250" s="94">
        <v>115</v>
      </c>
      <c r="AK250" s="87">
        <v>16</v>
      </c>
      <c r="AL250" s="86"/>
      <c r="AM250" s="95"/>
      <c r="AN250" s="95"/>
      <c r="AO250" s="95"/>
      <c r="AP250" s="94"/>
      <c r="AQ250" s="98"/>
      <c r="AR250" s="222"/>
      <c r="AS250" s="252"/>
      <c r="AT250" s="226"/>
      <c r="AU250" s="218"/>
      <c r="AV250" s="218"/>
      <c r="AW250" s="218"/>
      <c r="AX250" s="218"/>
      <c r="AY250" s="220"/>
      <c r="AZ250" s="218"/>
      <c r="BA250" s="252"/>
      <c r="BB250" s="220"/>
      <c r="BC250" s="218"/>
      <c r="BD250" s="252"/>
      <c r="BE250" s="220"/>
      <c r="BF250" s="218"/>
      <c r="BG250" s="218"/>
      <c r="BH250" s="226"/>
      <c r="BI250" s="220"/>
      <c r="BJ250" s="86"/>
      <c r="BK250" s="94"/>
      <c r="BL250" s="87"/>
      <c r="BM250" s="218"/>
      <c r="BN250" s="218"/>
      <c r="BO250" s="226"/>
      <c r="BP250" s="398"/>
      <c r="BQ250" s="221"/>
      <c r="BR250" s="218"/>
      <c r="BS250" s="252"/>
      <c r="BT250" s="220"/>
      <c r="BU250" s="265"/>
      <c r="BV250" s="267"/>
      <c r="BW250" s="267"/>
      <c r="BX250" s="268"/>
      <c r="BY250" s="267"/>
      <c r="BZ250" s="268"/>
      <c r="CA250" s="266"/>
      <c r="CB250" s="265"/>
      <c r="CC250" s="265"/>
      <c r="CD250" s="265"/>
      <c r="CE250" s="265"/>
      <c r="CF250" s="265"/>
      <c r="CG250" s="419"/>
      <c r="CH250" s="265"/>
      <c r="CI250" s="269"/>
      <c r="CJ250" s="218"/>
      <c r="CK250" s="252"/>
      <c r="CL250" s="226"/>
      <c r="CM250" s="252"/>
      <c r="CN250" s="226"/>
      <c r="CO250" s="252"/>
      <c r="CP250" s="220"/>
      <c r="CQ250" s="86"/>
      <c r="CR250" s="95"/>
      <c r="CS250" s="94"/>
      <c r="CT250" s="87"/>
      <c r="CU250" s="86"/>
      <c r="CV250" s="94"/>
      <c r="CW250" s="95"/>
      <c r="CX250" s="94"/>
      <c r="CY250" s="95"/>
      <c r="CZ250" s="266"/>
      <c r="DA250" s="218"/>
      <c r="DB250" s="252"/>
      <c r="DC250" s="226"/>
      <c r="DD250" s="252"/>
      <c r="DE250" s="226"/>
      <c r="DF250" s="252"/>
      <c r="DG250" s="223"/>
      <c r="DH250" s="252"/>
      <c r="DI250" s="226"/>
      <c r="DJ250" s="221"/>
      <c r="DK250" s="218"/>
      <c r="DL250" s="226"/>
      <c r="DM250" s="252"/>
      <c r="DN250" s="220"/>
      <c r="DO250" s="265"/>
      <c r="DP250" s="268"/>
      <c r="DQ250" s="267"/>
      <c r="DR250" s="267"/>
      <c r="DS250" s="266"/>
      <c r="DT250" s="265"/>
      <c r="DU250" s="267"/>
      <c r="DV250" s="265"/>
      <c r="DW250" s="268"/>
      <c r="DX250" s="266"/>
      <c r="DY250" s="265"/>
      <c r="DZ250" s="419"/>
      <c r="EA250" s="268"/>
      <c r="EB250" s="266"/>
      <c r="EC250" s="218"/>
      <c r="ED250" s="252"/>
      <c r="EE250" s="220"/>
    </row>
    <row r="251" spans="1:135" x14ac:dyDescent="0.3">
      <c r="A251" s="10">
        <v>3806</v>
      </c>
      <c r="B251" s="11" t="s">
        <v>375</v>
      </c>
      <c r="C251" s="32">
        <v>1112</v>
      </c>
      <c r="D251" s="41">
        <v>538</v>
      </c>
      <c r="E251" s="63">
        <f t="shared" si="3"/>
        <v>0.48381294964028776</v>
      </c>
      <c r="F251" s="86"/>
      <c r="G251" s="86"/>
      <c r="H251" s="86"/>
      <c r="I251" s="86"/>
      <c r="J251" s="86"/>
      <c r="K251" s="87"/>
      <c r="L251" s="86"/>
      <c r="M251" s="94"/>
      <c r="N251" s="87"/>
      <c r="O251" s="265"/>
      <c r="P251" s="265"/>
      <c r="Q251" s="265"/>
      <c r="R251" s="265"/>
      <c r="S251" s="265"/>
      <c r="T251" s="265"/>
      <c r="U251" s="265"/>
      <c r="V251" s="265"/>
      <c r="W251" s="267"/>
      <c r="X251" s="270"/>
      <c r="Y251" s="270"/>
      <c r="Z251" s="271"/>
      <c r="AA251" s="265"/>
      <c r="AB251" s="265"/>
      <c r="AC251" s="265"/>
      <c r="AD251" s="265"/>
      <c r="AE251" s="265"/>
      <c r="AF251" s="267"/>
      <c r="AG251" s="419"/>
      <c r="AH251" s="269"/>
      <c r="AI251" s="115">
        <v>268</v>
      </c>
      <c r="AJ251" s="94">
        <v>245</v>
      </c>
      <c r="AK251" s="87">
        <v>36</v>
      </c>
      <c r="AL251" s="86"/>
      <c r="AM251" s="95"/>
      <c r="AN251" s="95"/>
      <c r="AO251" s="95"/>
      <c r="AP251" s="94"/>
      <c r="AQ251" s="98"/>
      <c r="AR251" s="222"/>
      <c r="AS251" s="252"/>
      <c r="AT251" s="226"/>
      <c r="AU251" s="218"/>
      <c r="AV251" s="218"/>
      <c r="AW251" s="218"/>
      <c r="AX251" s="218"/>
      <c r="AY251" s="220"/>
      <c r="AZ251" s="218"/>
      <c r="BA251" s="252"/>
      <c r="BB251" s="220"/>
      <c r="BC251" s="218"/>
      <c r="BD251" s="252"/>
      <c r="BE251" s="220"/>
      <c r="BF251" s="218"/>
      <c r="BG251" s="218"/>
      <c r="BH251" s="226"/>
      <c r="BI251" s="220"/>
      <c r="BJ251" s="86"/>
      <c r="BK251" s="94"/>
      <c r="BL251" s="87"/>
      <c r="BM251" s="218"/>
      <c r="BN251" s="218"/>
      <c r="BO251" s="226"/>
      <c r="BP251" s="398"/>
      <c r="BQ251" s="221"/>
      <c r="BR251" s="218"/>
      <c r="BS251" s="252"/>
      <c r="BT251" s="220"/>
      <c r="BU251" s="265"/>
      <c r="BV251" s="267"/>
      <c r="BW251" s="267"/>
      <c r="BX251" s="268"/>
      <c r="BY251" s="267"/>
      <c r="BZ251" s="268"/>
      <c r="CA251" s="266"/>
      <c r="CB251" s="265"/>
      <c r="CC251" s="265"/>
      <c r="CD251" s="265"/>
      <c r="CE251" s="265"/>
      <c r="CF251" s="265"/>
      <c r="CG251" s="419"/>
      <c r="CH251" s="265"/>
      <c r="CI251" s="269"/>
      <c r="CJ251" s="218"/>
      <c r="CK251" s="252"/>
      <c r="CL251" s="226"/>
      <c r="CM251" s="252"/>
      <c r="CN251" s="226"/>
      <c r="CO251" s="252"/>
      <c r="CP251" s="220"/>
      <c r="CQ251" s="86"/>
      <c r="CR251" s="95"/>
      <c r="CS251" s="94"/>
      <c r="CT251" s="87"/>
      <c r="CU251" s="86"/>
      <c r="CV251" s="94"/>
      <c r="CW251" s="95"/>
      <c r="CX251" s="94"/>
      <c r="CY251" s="95"/>
      <c r="CZ251" s="266"/>
      <c r="DA251" s="218"/>
      <c r="DB251" s="252"/>
      <c r="DC251" s="226"/>
      <c r="DD251" s="252"/>
      <c r="DE251" s="226"/>
      <c r="DF251" s="252"/>
      <c r="DG251" s="223"/>
      <c r="DH251" s="252"/>
      <c r="DI251" s="226"/>
      <c r="DJ251" s="221"/>
      <c r="DK251" s="218"/>
      <c r="DL251" s="226"/>
      <c r="DM251" s="252"/>
      <c r="DN251" s="220"/>
      <c r="DO251" s="265"/>
      <c r="DP251" s="268"/>
      <c r="DQ251" s="267"/>
      <c r="DR251" s="267"/>
      <c r="DS251" s="266"/>
      <c r="DT251" s="265"/>
      <c r="DU251" s="267"/>
      <c r="DV251" s="265"/>
      <c r="DW251" s="268"/>
      <c r="DX251" s="266"/>
      <c r="DY251" s="265"/>
      <c r="DZ251" s="419"/>
      <c r="EA251" s="268"/>
      <c r="EB251" s="266"/>
      <c r="EC251" s="218"/>
      <c r="ED251" s="252"/>
      <c r="EE251" s="220"/>
    </row>
    <row r="252" spans="1:135" x14ac:dyDescent="0.3">
      <c r="A252" s="10">
        <v>3807</v>
      </c>
      <c r="B252" s="11" t="s">
        <v>376</v>
      </c>
      <c r="C252" s="32">
        <v>656</v>
      </c>
      <c r="D252" s="41">
        <v>343</v>
      </c>
      <c r="E252" s="63">
        <f t="shared" si="3"/>
        <v>0.52286585365853655</v>
      </c>
      <c r="F252" s="86"/>
      <c r="G252" s="86"/>
      <c r="H252" s="86"/>
      <c r="I252" s="86"/>
      <c r="J252" s="86"/>
      <c r="K252" s="87"/>
      <c r="L252" s="86"/>
      <c r="M252" s="94"/>
      <c r="N252" s="87"/>
      <c r="O252" s="265"/>
      <c r="P252" s="265"/>
      <c r="Q252" s="265"/>
      <c r="R252" s="265"/>
      <c r="S252" s="265"/>
      <c r="T252" s="265"/>
      <c r="U252" s="265"/>
      <c r="V252" s="265"/>
      <c r="W252" s="267"/>
      <c r="X252" s="270"/>
      <c r="Y252" s="270"/>
      <c r="Z252" s="271"/>
      <c r="AA252" s="265"/>
      <c r="AB252" s="265"/>
      <c r="AC252" s="265"/>
      <c r="AD252" s="265"/>
      <c r="AE252" s="265"/>
      <c r="AF252" s="267"/>
      <c r="AG252" s="419"/>
      <c r="AH252" s="114"/>
      <c r="AI252" s="115">
        <v>158</v>
      </c>
      <c r="AJ252" s="94">
        <v>145</v>
      </c>
      <c r="AK252" s="87">
        <v>12</v>
      </c>
      <c r="AL252" s="86"/>
      <c r="AM252" s="95"/>
      <c r="AN252" s="95"/>
      <c r="AO252" s="95"/>
      <c r="AP252" s="94"/>
      <c r="AQ252" s="98"/>
      <c r="AR252" s="222"/>
      <c r="AS252" s="252"/>
      <c r="AT252" s="226"/>
      <c r="AU252" s="218"/>
      <c r="AV252" s="218"/>
      <c r="AW252" s="218"/>
      <c r="AX252" s="218"/>
      <c r="AY252" s="220"/>
      <c r="AZ252" s="218"/>
      <c r="BA252" s="252"/>
      <c r="BB252" s="220"/>
      <c r="BC252" s="218"/>
      <c r="BD252" s="252"/>
      <c r="BE252" s="220"/>
      <c r="BF252" s="218"/>
      <c r="BG252" s="218"/>
      <c r="BH252" s="226"/>
      <c r="BI252" s="220"/>
      <c r="BJ252" s="86"/>
      <c r="BK252" s="94"/>
      <c r="BL252" s="87"/>
      <c r="BM252" s="218"/>
      <c r="BN252" s="218"/>
      <c r="BO252" s="226"/>
      <c r="BP252" s="398"/>
      <c r="BQ252" s="221"/>
      <c r="BR252" s="218"/>
      <c r="BS252" s="252"/>
      <c r="BT252" s="220"/>
      <c r="BU252" s="265"/>
      <c r="BV252" s="267"/>
      <c r="BW252" s="267"/>
      <c r="BX252" s="268"/>
      <c r="BY252" s="267"/>
      <c r="BZ252" s="268"/>
      <c r="CA252" s="266"/>
      <c r="CB252" s="265"/>
      <c r="CC252" s="265"/>
      <c r="CD252" s="265"/>
      <c r="CE252" s="265"/>
      <c r="CF252" s="265"/>
      <c r="CG252" s="419"/>
      <c r="CH252" s="265"/>
      <c r="CI252" s="269"/>
      <c r="CJ252" s="218"/>
      <c r="CK252" s="252"/>
      <c r="CL252" s="226"/>
      <c r="CM252" s="252"/>
      <c r="CN252" s="226"/>
      <c r="CO252" s="252"/>
      <c r="CP252" s="220"/>
      <c r="CQ252" s="86"/>
      <c r="CR252" s="95"/>
      <c r="CS252" s="94"/>
      <c r="CT252" s="87"/>
      <c r="CU252" s="86"/>
      <c r="CV252" s="94"/>
      <c r="CW252" s="95"/>
      <c r="CX252" s="94"/>
      <c r="CY252" s="95"/>
      <c r="CZ252" s="266"/>
      <c r="DA252" s="218"/>
      <c r="DB252" s="252"/>
      <c r="DC252" s="226"/>
      <c r="DD252" s="252"/>
      <c r="DE252" s="226"/>
      <c r="DF252" s="252"/>
      <c r="DG252" s="223"/>
      <c r="DH252" s="252"/>
      <c r="DI252" s="226"/>
      <c r="DJ252" s="221"/>
      <c r="DK252" s="218"/>
      <c r="DL252" s="226"/>
      <c r="DM252" s="252"/>
      <c r="DN252" s="220"/>
      <c r="DO252" s="265"/>
      <c r="DP252" s="268"/>
      <c r="DQ252" s="267"/>
      <c r="DR252" s="267"/>
      <c r="DS252" s="266"/>
      <c r="DT252" s="265"/>
      <c r="DU252" s="267"/>
      <c r="DV252" s="265"/>
      <c r="DW252" s="268"/>
      <c r="DX252" s="266"/>
      <c r="DY252" s="265"/>
      <c r="DZ252" s="419"/>
      <c r="EA252" s="268"/>
      <c r="EB252" s="266"/>
      <c r="EC252" s="218"/>
      <c r="ED252" s="252"/>
      <c r="EE252" s="220"/>
    </row>
    <row r="253" spans="1:135" x14ac:dyDescent="0.3">
      <c r="A253" s="10">
        <v>3808</v>
      </c>
      <c r="B253" s="11" t="s">
        <v>377</v>
      </c>
      <c r="C253" s="32">
        <v>817</v>
      </c>
      <c r="D253" s="41">
        <v>405</v>
      </c>
      <c r="E253" s="63">
        <f t="shared" si="3"/>
        <v>0.49571603427172584</v>
      </c>
      <c r="F253" s="86">
        <v>0</v>
      </c>
      <c r="G253" s="86">
        <v>0</v>
      </c>
      <c r="H253" s="86">
        <v>0</v>
      </c>
      <c r="I253" s="86">
        <v>0</v>
      </c>
      <c r="J253" s="86">
        <v>1</v>
      </c>
      <c r="K253" s="87">
        <v>1</v>
      </c>
      <c r="L253" s="86"/>
      <c r="M253" s="94"/>
      <c r="N253" s="87"/>
      <c r="O253" s="265"/>
      <c r="P253" s="265"/>
      <c r="Q253" s="265"/>
      <c r="R253" s="265"/>
      <c r="S253" s="265"/>
      <c r="T253" s="265"/>
      <c r="U253" s="265"/>
      <c r="V253" s="265"/>
      <c r="W253" s="267"/>
      <c r="X253" s="270"/>
      <c r="Y253" s="270"/>
      <c r="Z253" s="271"/>
      <c r="AA253" s="265"/>
      <c r="AB253" s="265"/>
      <c r="AC253" s="265"/>
      <c r="AD253" s="265"/>
      <c r="AE253" s="265"/>
      <c r="AF253" s="267"/>
      <c r="AG253" s="419"/>
      <c r="AH253" s="114"/>
      <c r="AI253" s="115">
        <v>213</v>
      </c>
      <c r="AJ253" s="94">
        <v>197</v>
      </c>
      <c r="AK253" s="87">
        <v>28</v>
      </c>
      <c r="AL253" s="86"/>
      <c r="AM253" s="95"/>
      <c r="AN253" s="95"/>
      <c r="AO253" s="95"/>
      <c r="AP253" s="94"/>
      <c r="AQ253" s="98"/>
      <c r="AR253" s="222"/>
      <c r="AS253" s="252"/>
      <c r="AT253" s="226"/>
      <c r="AU253" s="218"/>
      <c r="AV253" s="218"/>
      <c r="AW253" s="218"/>
      <c r="AX253" s="218"/>
      <c r="AY253" s="220"/>
      <c r="AZ253" s="218"/>
      <c r="BA253" s="252"/>
      <c r="BB253" s="220"/>
      <c r="BC253" s="218"/>
      <c r="BD253" s="252"/>
      <c r="BE253" s="220"/>
      <c r="BF253" s="218"/>
      <c r="BG253" s="218"/>
      <c r="BH253" s="226"/>
      <c r="BI253" s="220"/>
      <c r="BJ253" s="86"/>
      <c r="BK253" s="94"/>
      <c r="BL253" s="87"/>
      <c r="BM253" s="218"/>
      <c r="BN253" s="218"/>
      <c r="BO253" s="226"/>
      <c r="BP253" s="398"/>
      <c r="BQ253" s="221"/>
      <c r="BR253" s="218"/>
      <c r="BS253" s="252"/>
      <c r="BT253" s="220"/>
      <c r="BU253" s="265"/>
      <c r="BV253" s="267"/>
      <c r="BW253" s="267"/>
      <c r="BX253" s="268"/>
      <c r="BY253" s="267"/>
      <c r="BZ253" s="268"/>
      <c r="CA253" s="266"/>
      <c r="CB253" s="265"/>
      <c r="CC253" s="265"/>
      <c r="CD253" s="265"/>
      <c r="CE253" s="265"/>
      <c r="CF253" s="265"/>
      <c r="CG253" s="419"/>
      <c r="CH253" s="265"/>
      <c r="CI253" s="269"/>
      <c r="CJ253" s="218"/>
      <c r="CK253" s="252"/>
      <c r="CL253" s="226"/>
      <c r="CM253" s="252"/>
      <c r="CN253" s="226"/>
      <c r="CO253" s="252"/>
      <c r="CP253" s="220"/>
      <c r="CQ253" s="86"/>
      <c r="CR253" s="95"/>
      <c r="CS253" s="94"/>
      <c r="CT253" s="87"/>
      <c r="CU253" s="86"/>
      <c r="CV253" s="94"/>
      <c r="CW253" s="95"/>
      <c r="CX253" s="94"/>
      <c r="CY253" s="95"/>
      <c r="CZ253" s="266"/>
      <c r="DA253" s="218"/>
      <c r="DB253" s="252"/>
      <c r="DC253" s="226"/>
      <c r="DD253" s="252"/>
      <c r="DE253" s="226"/>
      <c r="DF253" s="252"/>
      <c r="DG253" s="223"/>
      <c r="DH253" s="252"/>
      <c r="DI253" s="226"/>
      <c r="DJ253" s="221"/>
      <c r="DK253" s="218"/>
      <c r="DL253" s="226"/>
      <c r="DM253" s="252"/>
      <c r="DN253" s="220"/>
      <c r="DO253" s="265"/>
      <c r="DP253" s="268"/>
      <c r="DQ253" s="267"/>
      <c r="DR253" s="267"/>
      <c r="DS253" s="266"/>
      <c r="DT253" s="265"/>
      <c r="DU253" s="267"/>
      <c r="DV253" s="265"/>
      <c r="DW253" s="268"/>
      <c r="DX253" s="266"/>
      <c r="DY253" s="265"/>
      <c r="DZ253" s="419"/>
      <c r="EA253" s="268"/>
      <c r="EB253" s="266"/>
      <c r="EC253" s="218"/>
      <c r="ED253" s="252"/>
      <c r="EE253" s="220"/>
    </row>
    <row r="254" spans="1:135" x14ac:dyDescent="0.3">
      <c r="A254" s="10">
        <v>4001</v>
      </c>
      <c r="B254" s="11" t="s">
        <v>378</v>
      </c>
      <c r="C254" s="32">
        <v>1268</v>
      </c>
      <c r="D254" s="41">
        <v>594</v>
      </c>
      <c r="E254" s="63">
        <f t="shared" si="3"/>
        <v>0.46845425867507884</v>
      </c>
      <c r="F254" s="86"/>
      <c r="G254" s="86"/>
      <c r="H254" s="86"/>
      <c r="I254" s="86"/>
      <c r="J254" s="86"/>
      <c r="K254" s="87"/>
      <c r="L254" s="86"/>
      <c r="M254" s="94"/>
      <c r="N254" s="87"/>
      <c r="O254" s="265"/>
      <c r="P254" s="265"/>
      <c r="Q254" s="265"/>
      <c r="R254" s="265"/>
      <c r="S254" s="265"/>
      <c r="T254" s="265"/>
      <c r="U254" s="265"/>
      <c r="V254" s="265"/>
      <c r="W254" s="267"/>
      <c r="X254" s="270"/>
      <c r="Y254" s="270"/>
      <c r="Z254" s="271"/>
      <c r="AA254" s="265"/>
      <c r="AB254" s="265"/>
      <c r="AC254" s="265"/>
      <c r="AD254" s="265"/>
      <c r="AE254" s="265"/>
      <c r="AF254" s="267"/>
      <c r="AG254" s="419"/>
      <c r="AH254" s="114"/>
      <c r="AI254" s="222"/>
      <c r="AJ254" s="252"/>
      <c r="AK254" s="220"/>
      <c r="AL254" s="86"/>
      <c r="AM254" s="95"/>
      <c r="AN254" s="95"/>
      <c r="AO254" s="95"/>
      <c r="AP254" s="94"/>
      <c r="AQ254" s="98"/>
      <c r="AR254" s="222"/>
      <c r="AS254" s="252"/>
      <c r="AT254" s="226"/>
      <c r="AU254" s="218"/>
      <c r="AV254" s="218"/>
      <c r="AW254" s="218"/>
      <c r="AX254" s="218"/>
      <c r="AY254" s="220"/>
      <c r="AZ254" s="218"/>
      <c r="BA254" s="252"/>
      <c r="BB254" s="220"/>
      <c r="BC254" s="218"/>
      <c r="BD254" s="252"/>
      <c r="BE254" s="220"/>
      <c r="BF254" s="218"/>
      <c r="BG254" s="218"/>
      <c r="BH254" s="226"/>
      <c r="BI254" s="220"/>
      <c r="BJ254" s="86"/>
      <c r="BK254" s="94"/>
      <c r="BL254" s="87"/>
      <c r="BM254" s="218"/>
      <c r="BN254" s="218"/>
      <c r="BO254" s="226"/>
      <c r="BP254" s="398"/>
      <c r="BQ254" s="221"/>
      <c r="BR254" s="218"/>
      <c r="BS254" s="252"/>
      <c r="BT254" s="220"/>
      <c r="BU254" s="86">
        <v>300</v>
      </c>
      <c r="BV254" s="95">
        <v>318</v>
      </c>
      <c r="BW254" s="95">
        <v>94</v>
      </c>
      <c r="BX254" s="94">
        <v>187</v>
      </c>
      <c r="BY254" s="95">
        <v>128</v>
      </c>
      <c r="BZ254" s="94">
        <v>255</v>
      </c>
      <c r="CA254" s="87">
        <v>211</v>
      </c>
      <c r="CB254" s="265"/>
      <c r="CC254" s="265"/>
      <c r="CD254" s="265"/>
      <c r="CE254" s="265"/>
      <c r="CF254" s="265"/>
      <c r="CG254" s="419"/>
      <c r="CH254" s="265"/>
      <c r="CI254" s="269"/>
      <c r="CJ254" s="218"/>
      <c r="CK254" s="252"/>
      <c r="CL254" s="226"/>
      <c r="CM254" s="252"/>
      <c r="CN254" s="226"/>
      <c r="CO254" s="252"/>
      <c r="CP254" s="220"/>
      <c r="CQ254" s="86"/>
      <c r="CR254" s="95"/>
      <c r="CS254" s="94"/>
      <c r="CT254" s="87"/>
      <c r="CU254" s="86"/>
      <c r="CV254" s="94"/>
      <c r="CW254" s="95"/>
      <c r="CX254" s="94"/>
      <c r="CY254" s="95"/>
      <c r="CZ254" s="266"/>
      <c r="DA254" s="218"/>
      <c r="DB254" s="252"/>
      <c r="DC254" s="226"/>
      <c r="DD254" s="252"/>
      <c r="DE254" s="226"/>
      <c r="DF254" s="252"/>
      <c r="DG254" s="223"/>
      <c r="DH254" s="252"/>
      <c r="DI254" s="226"/>
      <c r="DJ254" s="221"/>
      <c r="DK254" s="218"/>
      <c r="DL254" s="226"/>
      <c r="DM254" s="252"/>
      <c r="DN254" s="220"/>
      <c r="DO254" s="265"/>
      <c r="DP254" s="268"/>
      <c r="DQ254" s="267"/>
      <c r="DR254" s="267"/>
      <c r="DS254" s="266"/>
      <c r="DT254" s="265"/>
      <c r="DU254" s="267"/>
      <c r="DV254" s="265"/>
      <c r="DW254" s="268"/>
      <c r="DX254" s="266"/>
      <c r="DY254" s="265"/>
      <c r="DZ254" s="419"/>
      <c r="EA254" s="268"/>
      <c r="EB254" s="266"/>
      <c r="EC254" s="218"/>
      <c r="ED254" s="252"/>
      <c r="EE254" s="220"/>
    </row>
    <row r="255" spans="1:135" x14ac:dyDescent="0.3">
      <c r="A255" s="10">
        <v>4002</v>
      </c>
      <c r="B255" s="11" t="s">
        <v>379</v>
      </c>
      <c r="C255" s="32">
        <v>1172</v>
      </c>
      <c r="D255" s="41">
        <v>530</v>
      </c>
      <c r="E255" s="63">
        <f t="shared" si="3"/>
        <v>0.4522184300341297</v>
      </c>
      <c r="F255" s="86"/>
      <c r="G255" s="86"/>
      <c r="H255" s="86"/>
      <c r="I255" s="86"/>
      <c r="J255" s="86"/>
      <c r="K255" s="87"/>
      <c r="L255" s="86"/>
      <c r="M255" s="94"/>
      <c r="N255" s="87"/>
      <c r="O255" s="265"/>
      <c r="P255" s="265"/>
      <c r="Q255" s="265"/>
      <c r="R255" s="265"/>
      <c r="S255" s="265"/>
      <c r="T255" s="265"/>
      <c r="U255" s="265"/>
      <c r="V255" s="265"/>
      <c r="W255" s="267"/>
      <c r="X255" s="270"/>
      <c r="Y255" s="270"/>
      <c r="Z255" s="271"/>
      <c r="AA255" s="265"/>
      <c r="AB255" s="265"/>
      <c r="AC255" s="265"/>
      <c r="AD255" s="265"/>
      <c r="AE255" s="265"/>
      <c r="AF255" s="267"/>
      <c r="AG255" s="419"/>
      <c r="AH255" s="114"/>
      <c r="AI255" s="222"/>
      <c r="AJ255" s="252"/>
      <c r="AK255" s="220"/>
      <c r="AL255" s="86"/>
      <c r="AM255" s="95"/>
      <c r="AN255" s="95"/>
      <c r="AO255" s="95"/>
      <c r="AP255" s="94"/>
      <c r="AQ255" s="98"/>
      <c r="AR255" s="222"/>
      <c r="AS255" s="252"/>
      <c r="AT255" s="226"/>
      <c r="AU255" s="218"/>
      <c r="AV255" s="218"/>
      <c r="AW255" s="218"/>
      <c r="AX255" s="218"/>
      <c r="AY255" s="220"/>
      <c r="AZ255" s="218"/>
      <c r="BA255" s="252"/>
      <c r="BB255" s="220"/>
      <c r="BC255" s="218"/>
      <c r="BD255" s="252"/>
      <c r="BE255" s="220"/>
      <c r="BF255" s="218"/>
      <c r="BG255" s="218"/>
      <c r="BH255" s="226"/>
      <c r="BI255" s="220"/>
      <c r="BJ255" s="86"/>
      <c r="BK255" s="94"/>
      <c r="BL255" s="87"/>
      <c r="BM255" s="218"/>
      <c r="BN255" s="218"/>
      <c r="BO255" s="226"/>
      <c r="BP255" s="398"/>
      <c r="BQ255" s="221"/>
      <c r="BR255" s="218"/>
      <c r="BS255" s="252"/>
      <c r="BT255" s="220"/>
      <c r="BU255" s="86">
        <v>268</v>
      </c>
      <c r="BV255" s="95">
        <v>268</v>
      </c>
      <c r="BW255" s="95">
        <v>92</v>
      </c>
      <c r="BX255" s="94">
        <v>205</v>
      </c>
      <c r="BY255" s="95">
        <v>118</v>
      </c>
      <c r="BZ255" s="94">
        <v>221</v>
      </c>
      <c r="CA255" s="87">
        <v>216</v>
      </c>
      <c r="CB255" s="86"/>
      <c r="CC255" s="86"/>
      <c r="CD255" s="86"/>
      <c r="CE255" s="86"/>
      <c r="CF255" s="86"/>
      <c r="CG255" s="153"/>
      <c r="CH255" s="86"/>
      <c r="CI255" s="114"/>
      <c r="CJ255" s="218"/>
      <c r="CK255" s="252"/>
      <c r="CL255" s="226"/>
      <c r="CM255" s="252"/>
      <c r="CN255" s="226"/>
      <c r="CO255" s="252"/>
      <c r="CP255" s="220"/>
      <c r="CQ255" s="86"/>
      <c r="CR255" s="95"/>
      <c r="CS255" s="94"/>
      <c r="CT255" s="87"/>
      <c r="CU255" s="86"/>
      <c r="CV255" s="94"/>
      <c r="CW255" s="95"/>
      <c r="CX255" s="94"/>
      <c r="CY255" s="95"/>
      <c r="CZ255" s="266"/>
      <c r="DA255" s="218"/>
      <c r="DB255" s="252"/>
      <c r="DC255" s="226"/>
      <c r="DD255" s="252"/>
      <c r="DE255" s="226"/>
      <c r="DF255" s="252"/>
      <c r="DG255" s="223"/>
      <c r="DH255" s="252"/>
      <c r="DI255" s="226"/>
      <c r="DJ255" s="221"/>
      <c r="DK255" s="218"/>
      <c r="DL255" s="226"/>
      <c r="DM255" s="252"/>
      <c r="DN255" s="220"/>
      <c r="DO255" s="265"/>
      <c r="DP255" s="268"/>
      <c r="DQ255" s="267"/>
      <c r="DR255" s="267"/>
      <c r="DS255" s="266"/>
      <c r="DT255" s="265"/>
      <c r="DU255" s="267"/>
      <c r="DV255" s="265"/>
      <c r="DW255" s="268"/>
      <c r="DX255" s="266"/>
      <c r="DY255" s="265"/>
      <c r="DZ255" s="419"/>
      <c r="EA255" s="268"/>
      <c r="EB255" s="266"/>
      <c r="EC255" s="218"/>
      <c r="ED255" s="252"/>
      <c r="EE255" s="220"/>
    </row>
    <row r="256" spans="1:135" x14ac:dyDescent="0.3">
      <c r="A256" s="10">
        <v>4003</v>
      </c>
      <c r="B256" s="11" t="s">
        <v>380</v>
      </c>
      <c r="C256" s="32">
        <v>1337</v>
      </c>
      <c r="D256" s="41">
        <v>613</v>
      </c>
      <c r="E256" s="63">
        <f t="shared" si="3"/>
        <v>0.45848915482423336</v>
      </c>
      <c r="F256" s="86"/>
      <c r="G256" s="86"/>
      <c r="H256" s="86"/>
      <c r="I256" s="86"/>
      <c r="J256" s="86"/>
      <c r="K256" s="87"/>
      <c r="L256" s="86"/>
      <c r="M256" s="94"/>
      <c r="N256" s="87"/>
      <c r="O256" s="265"/>
      <c r="P256" s="265"/>
      <c r="Q256" s="265"/>
      <c r="R256" s="265"/>
      <c r="S256" s="265"/>
      <c r="T256" s="265"/>
      <c r="U256" s="265"/>
      <c r="V256" s="265"/>
      <c r="W256" s="267"/>
      <c r="X256" s="270"/>
      <c r="Y256" s="270"/>
      <c r="Z256" s="271"/>
      <c r="AA256" s="265"/>
      <c r="AB256" s="265"/>
      <c r="AC256" s="265"/>
      <c r="AD256" s="265"/>
      <c r="AE256" s="265"/>
      <c r="AF256" s="267"/>
      <c r="AG256" s="419"/>
      <c r="AH256" s="114"/>
      <c r="AI256" s="222"/>
      <c r="AJ256" s="252"/>
      <c r="AK256" s="220"/>
      <c r="AL256" s="86"/>
      <c r="AM256" s="95"/>
      <c r="AN256" s="95"/>
      <c r="AO256" s="95"/>
      <c r="AP256" s="94"/>
      <c r="AQ256" s="98"/>
      <c r="AR256" s="222"/>
      <c r="AS256" s="252"/>
      <c r="AT256" s="226"/>
      <c r="AU256" s="218"/>
      <c r="AV256" s="218"/>
      <c r="AW256" s="218"/>
      <c r="AX256" s="218"/>
      <c r="AY256" s="220"/>
      <c r="AZ256" s="218"/>
      <c r="BA256" s="252"/>
      <c r="BB256" s="220"/>
      <c r="BC256" s="218"/>
      <c r="BD256" s="252"/>
      <c r="BE256" s="220"/>
      <c r="BF256" s="218"/>
      <c r="BG256" s="218"/>
      <c r="BH256" s="226"/>
      <c r="BI256" s="220"/>
      <c r="BJ256" s="86"/>
      <c r="BK256" s="94"/>
      <c r="BL256" s="87"/>
      <c r="BM256" s="218"/>
      <c r="BN256" s="218"/>
      <c r="BO256" s="226"/>
      <c r="BP256" s="398"/>
      <c r="BQ256" s="221"/>
      <c r="BR256" s="218"/>
      <c r="BS256" s="252"/>
      <c r="BT256" s="220"/>
      <c r="BU256" s="86">
        <v>297</v>
      </c>
      <c r="BV256" s="95">
        <v>299</v>
      </c>
      <c r="BW256" s="95">
        <v>100</v>
      </c>
      <c r="BX256" s="94">
        <v>229</v>
      </c>
      <c r="BY256" s="95">
        <v>194</v>
      </c>
      <c r="BZ256" s="94">
        <v>239</v>
      </c>
      <c r="CA256" s="87">
        <v>227</v>
      </c>
      <c r="CB256" s="86"/>
      <c r="CC256" s="86"/>
      <c r="CD256" s="86"/>
      <c r="CE256" s="86"/>
      <c r="CF256" s="86"/>
      <c r="CG256" s="153"/>
      <c r="CH256" s="86"/>
      <c r="CI256" s="114"/>
      <c r="CJ256" s="218"/>
      <c r="CK256" s="252"/>
      <c r="CL256" s="226"/>
      <c r="CM256" s="252"/>
      <c r="CN256" s="226"/>
      <c r="CO256" s="252"/>
      <c r="CP256" s="220"/>
      <c r="CQ256" s="86"/>
      <c r="CR256" s="95"/>
      <c r="CS256" s="94"/>
      <c r="CT256" s="87"/>
      <c r="CU256" s="86"/>
      <c r="CV256" s="94"/>
      <c r="CW256" s="95"/>
      <c r="CX256" s="94"/>
      <c r="CY256" s="95"/>
      <c r="CZ256" s="266"/>
      <c r="DA256" s="218"/>
      <c r="DB256" s="252"/>
      <c r="DC256" s="226"/>
      <c r="DD256" s="252"/>
      <c r="DE256" s="226"/>
      <c r="DF256" s="252"/>
      <c r="DG256" s="223"/>
      <c r="DH256" s="252"/>
      <c r="DI256" s="226"/>
      <c r="DJ256" s="221"/>
      <c r="DK256" s="218"/>
      <c r="DL256" s="226"/>
      <c r="DM256" s="252"/>
      <c r="DN256" s="220"/>
      <c r="DO256" s="265"/>
      <c r="DP256" s="268"/>
      <c r="DQ256" s="267"/>
      <c r="DR256" s="267"/>
      <c r="DS256" s="266"/>
      <c r="DT256" s="265"/>
      <c r="DU256" s="267"/>
      <c r="DV256" s="265"/>
      <c r="DW256" s="268"/>
      <c r="DX256" s="266"/>
      <c r="DY256" s="265"/>
      <c r="DZ256" s="419"/>
      <c r="EA256" s="268"/>
      <c r="EB256" s="266"/>
      <c r="EC256" s="218"/>
      <c r="ED256" s="252"/>
      <c r="EE256" s="220"/>
    </row>
    <row r="257" spans="1:135" x14ac:dyDescent="0.3">
      <c r="A257" s="10">
        <v>4004</v>
      </c>
      <c r="B257" s="11" t="s">
        <v>381</v>
      </c>
      <c r="C257" s="32">
        <v>617</v>
      </c>
      <c r="D257" s="41">
        <v>285</v>
      </c>
      <c r="E257" s="63">
        <f t="shared" si="3"/>
        <v>0.46191247974068073</v>
      </c>
      <c r="F257" s="86"/>
      <c r="G257" s="86"/>
      <c r="H257" s="86"/>
      <c r="I257" s="86"/>
      <c r="J257" s="86"/>
      <c r="K257" s="87"/>
      <c r="L257" s="86"/>
      <c r="M257" s="94"/>
      <c r="N257" s="87"/>
      <c r="O257" s="265"/>
      <c r="P257" s="265"/>
      <c r="Q257" s="265"/>
      <c r="R257" s="265"/>
      <c r="S257" s="265"/>
      <c r="T257" s="265"/>
      <c r="U257" s="265"/>
      <c r="V257" s="265"/>
      <c r="W257" s="267"/>
      <c r="X257" s="270"/>
      <c r="Y257" s="270"/>
      <c r="Z257" s="271"/>
      <c r="AA257" s="265"/>
      <c r="AB257" s="265"/>
      <c r="AC257" s="265"/>
      <c r="AD257" s="265"/>
      <c r="AE257" s="265"/>
      <c r="AF257" s="267"/>
      <c r="AG257" s="419"/>
      <c r="AH257" s="114"/>
      <c r="AI257" s="222"/>
      <c r="AJ257" s="252"/>
      <c r="AK257" s="220"/>
      <c r="AL257" s="86"/>
      <c r="AM257" s="95"/>
      <c r="AN257" s="95"/>
      <c r="AO257" s="95"/>
      <c r="AP257" s="94"/>
      <c r="AQ257" s="98"/>
      <c r="AR257" s="222"/>
      <c r="AS257" s="252"/>
      <c r="AT257" s="226"/>
      <c r="AU257" s="218"/>
      <c r="AV257" s="218"/>
      <c r="AW257" s="218"/>
      <c r="AX257" s="218"/>
      <c r="AY257" s="220"/>
      <c r="AZ257" s="218"/>
      <c r="BA257" s="252"/>
      <c r="BB257" s="220"/>
      <c r="BC257" s="218"/>
      <c r="BD257" s="252"/>
      <c r="BE257" s="220"/>
      <c r="BF257" s="218"/>
      <c r="BG257" s="218"/>
      <c r="BH257" s="226"/>
      <c r="BI257" s="220"/>
      <c r="BJ257" s="86"/>
      <c r="BK257" s="94"/>
      <c r="BL257" s="87"/>
      <c r="BM257" s="218"/>
      <c r="BN257" s="218"/>
      <c r="BO257" s="226"/>
      <c r="BP257" s="398"/>
      <c r="BQ257" s="221"/>
      <c r="BR257" s="218"/>
      <c r="BS257" s="252"/>
      <c r="BT257" s="220"/>
      <c r="BU257" s="86">
        <v>166</v>
      </c>
      <c r="BV257" s="95">
        <v>173</v>
      </c>
      <c r="BW257" s="95">
        <v>59</v>
      </c>
      <c r="BX257" s="94">
        <v>80</v>
      </c>
      <c r="BY257" s="95">
        <v>58</v>
      </c>
      <c r="BZ257" s="94">
        <v>145</v>
      </c>
      <c r="CA257" s="87">
        <v>79</v>
      </c>
      <c r="CB257" s="86"/>
      <c r="CC257" s="86"/>
      <c r="CD257" s="86"/>
      <c r="CE257" s="86"/>
      <c r="CF257" s="86"/>
      <c r="CG257" s="153"/>
      <c r="CH257" s="86"/>
      <c r="CI257" s="114"/>
      <c r="CJ257" s="218"/>
      <c r="CK257" s="252"/>
      <c r="CL257" s="226"/>
      <c r="CM257" s="252"/>
      <c r="CN257" s="226"/>
      <c r="CO257" s="252"/>
      <c r="CP257" s="220"/>
      <c r="CQ257" s="86"/>
      <c r="CR257" s="95"/>
      <c r="CS257" s="94"/>
      <c r="CT257" s="87"/>
      <c r="CU257" s="86"/>
      <c r="CV257" s="94"/>
      <c r="CW257" s="95"/>
      <c r="CX257" s="94"/>
      <c r="CY257" s="95"/>
      <c r="CZ257" s="266"/>
      <c r="DA257" s="218"/>
      <c r="DB257" s="252"/>
      <c r="DC257" s="226"/>
      <c r="DD257" s="252"/>
      <c r="DE257" s="226"/>
      <c r="DF257" s="252"/>
      <c r="DG257" s="223"/>
      <c r="DH257" s="252"/>
      <c r="DI257" s="226"/>
      <c r="DJ257" s="221"/>
      <c r="DK257" s="218"/>
      <c r="DL257" s="226"/>
      <c r="DM257" s="252"/>
      <c r="DN257" s="220"/>
      <c r="DO257" s="265"/>
      <c r="DP257" s="268"/>
      <c r="DQ257" s="267"/>
      <c r="DR257" s="267"/>
      <c r="DS257" s="266"/>
      <c r="DT257" s="265"/>
      <c r="DU257" s="267"/>
      <c r="DV257" s="265"/>
      <c r="DW257" s="268"/>
      <c r="DX257" s="266"/>
      <c r="DY257" s="265"/>
      <c r="DZ257" s="419"/>
      <c r="EA257" s="268"/>
      <c r="EB257" s="266"/>
      <c r="EC257" s="218"/>
      <c r="ED257" s="252"/>
      <c r="EE257" s="220"/>
    </row>
    <row r="258" spans="1:135" x14ac:dyDescent="0.3">
      <c r="A258" s="10">
        <v>4005</v>
      </c>
      <c r="B258" s="11" t="s">
        <v>382</v>
      </c>
      <c r="C258" s="32">
        <v>666</v>
      </c>
      <c r="D258" s="41">
        <v>268</v>
      </c>
      <c r="E258" s="63">
        <f t="shared" si="3"/>
        <v>0.40240240240240238</v>
      </c>
      <c r="F258" s="86"/>
      <c r="G258" s="86"/>
      <c r="H258" s="86"/>
      <c r="I258" s="86"/>
      <c r="J258" s="86"/>
      <c r="K258" s="87"/>
      <c r="L258" s="86"/>
      <c r="M258" s="94"/>
      <c r="N258" s="87"/>
      <c r="O258" s="265"/>
      <c r="P258" s="265"/>
      <c r="Q258" s="265"/>
      <c r="R258" s="265"/>
      <c r="S258" s="265"/>
      <c r="T258" s="265"/>
      <c r="U258" s="265"/>
      <c r="V258" s="265"/>
      <c r="W258" s="267"/>
      <c r="X258" s="270"/>
      <c r="Y258" s="270"/>
      <c r="Z258" s="271"/>
      <c r="AA258" s="265"/>
      <c r="AB258" s="265"/>
      <c r="AC258" s="265"/>
      <c r="AD258" s="265"/>
      <c r="AE258" s="265"/>
      <c r="AF258" s="267"/>
      <c r="AG258" s="419"/>
      <c r="AH258" s="114"/>
      <c r="AI258" s="222"/>
      <c r="AJ258" s="252"/>
      <c r="AK258" s="220"/>
      <c r="AL258" s="86"/>
      <c r="AM258" s="95"/>
      <c r="AN258" s="95"/>
      <c r="AO258" s="95"/>
      <c r="AP258" s="94"/>
      <c r="AQ258" s="98"/>
      <c r="AR258" s="222"/>
      <c r="AS258" s="252"/>
      <c r="AT258" s="226"/>
      <c r="AU258" s="218"/>
      <c r="AV258" s="218"/>
      <c r="AW258" s="218"/>
      <c r="AX258" s="218"/>
      <c r="AY258" s="220"/>
      <c r="AZ258" s="218"/>
      <c r="BA258" s="252"/>
      <c r="BB258" s="220"/>
      <c r="BC258" s="218"/>
      <c r="BD258" s="252"/>
      <c r="BE258" s="220"/>
      <c r="BF258" s="218"/>
      <c r="BG258" s="218"/>
      <c r="BH258" s="226"/>
      <c r="BI258" s="220"/>
      <c r="BJ258" s="86"/>
      <c r="BK258" s="94"/>
      <c r="BL258" s="87"/>
      <c r="BM258" s="218"/>
      <c r="BN258" s="218"/>
      <c r="BO258" s="226"/>
      <c r="BP258" s="398"/>
      <c r="BQ258" s="221"/>
      <c r="BR258" s="218"/>
      <c r="BS258" s="252"/>
      <c r="BT258" s="220"/>
      <c r="BU258" s="86">
        <v>136</v>
      </c>
      <c r="BV258" s="95">
        <v>141</v>
      </c>
      <c r="BW258" s="95">
        <v>48</v>
      </c>
      <c r="BX258" s="94">
        <v>90</v>
      </c>
      <c r="BY258" s="95">
        <v>65</v>
      </c>
      <c r="BZ258" s="94">
        <v>105</v>
      </c>
      <c r="CA258" s="87">
        <v>83</v>
      </c>
      <c r="CB258" s="86"/>
      <c r="CC258" s="86"/>
      <c r="CD258" s="86"/>
      <c r="CE258" s="86"/>
      <c r="CF258" s="86"/>
      <c r="CG258" s="153"/>
      <c r="CH258" s="86"/>
      <c r="CI258" s="114"/>
      <c r="CJ258" s="218"/>
      <c r="CK258" s="252"/>
      <c r="CL258" s="226"/>
      <c r="CM258" s="252"/>
      <c r="CN258" s="226"/>
      <c r="CO258" s="252"/>
      <c r="CP258" s="220"/>
      <c r="CQ258" s="86"/>
      <c r="CR258" s="95"/>
      <c r="CS258" s="94"/>
      <c r="CT258" s="87"/>
      <c r="CU258" s="86"/>
      <c r="CV258" s="94"/>
      <c r="CW258" s="95"/>
      <c r="CX258" s="94"/>
      <c r="CY258" s="95"/>
      <c r="CZ258" s="266"/>
      <c r="DA258" s="218"/>
      <c r="DB258" s="252"/>
      <c r="DC258" s="226"/>
      <c r="DD258" s="252"/>
      <c r="DE258" s="226"/>
      <c r="DF258" s="252"/>
      <c r="DG258" s="223"/>
      <c r="DH258" s="252"/>
      <c r="DI258" s="226"/>
      <c r="DJ258" s="221"/>
      <c r="DK258" s="218"/>
      <c r="DL258" s="226"/>
      <c r="DM258" s="252"/>
      <c r="DN258" s="220"/>
      <c r="DO258" s="265"/>
      <c r="DP258" s="268"/>
      <c r="DQ258" s="267"/>
      <c r="DR258" s="267"/>
      <c r="DS258" s="266"/>
      <c r="DT258" s="265"/>
      <c r="DU258" s="267"/>
      <c r="DV258" s="265"/>
      <c r="DW258" s="268"/>
      <c r="DX258" s="266"/>
      <c r="DY258" s="265"/>
      <c r="DZ258" s="419"/>
      <c r="EA258" s="268"/>
      <c r="EB258" s="266"/>
      <c r="EC258" s="218"/>
      <c r="ED258" s="252"/>
      <c r="EE258" s="220"/>
    </row>
    <row r="259" spans="1:135" x14ac:dyDescent="0.3">
      <c r="A259" s="10">
        <v>4006</v>
      </c>
      <c r="B259" s="11" t="s">
        <v>383</v>
      </c>
      <c r="C259" s="32">
        <v>1025</v>
      </c>
      <c r="D259" s="41">
        <v>435</v>
      </c>
      <c r="E259" s="63">
        <f t="shared" si="3"/>
        <v>0.42439024390243901</v>
      </c>
      <c r="F259" s="86"/>
      <c r="G259" s="86"/>
      <c r="H259" s="86"/>
      <c r="I259" s="86"/>
      <c r="J259" s="86"/>
      <c r="K259" s="87"/>
      <c r="L259" s="86"/>
      <c r="M259" s="94"/>
      <c r="N259" s="87"/>
      <c r="O259" s="265"/>
      <c r="P259" s="265"/>
      <c r="Q259" s="265"/>
      <c r="R259" s="265"/>
      <c r="S259" s="265"/>
      <c r="T259" s="265"/>
      <c r="U259" s="265"/>
      <c r="V259" s="265"/>
      <c r="W259" s="267"/>
      <c r="X259" s="270"/>
      <c r="Y259" s="270"/>
      <c r="Z259" s="271"/>
      <c r="AA259" s="265"/>
      <c r="AB259" s="265"/>
      <c r="AC259" s="265"/>
      <c r="AD259" s="265"/>
      <c r="AE259" s="265"/>
      <c r="AF259" s="267"/>
      <c r="AG259" s="419"/>
      <c r="AH259" s="114"/>
      <c r="AI259" s="222"/>
      <c r="AJ259" s="252"/>
      <c r="AK259" s="220"/>
      <c r="AL259" s="86"/>
      <c r="AM259" s="95"/>
      <c r="AN259" s="95"/>
      <c r="AO259" s="95"/>
      <c r="AP259" s="94"/>
      <c r="AQ259" s="98"/>
      <c r="AR259" s="222"/>
      <c r="AS259" s="252"/>
      <c r="AT259" s="226"/>
      <c r="AU259" s="218"/>
      <c r="AV259" s="218"/>
      <c r="AW259" s="218"/>
      <c r="AX259" s="218"/>
      <c r="AY259" s="220"/>
      <c r="AZ259" s="218"/>
      <c r="BA259" s="252"/>
      <c r="BB259" s="220"/>
      <c r="BC259" s="218"/>
      <c r="BD259" s="252"/>
      <c r="BE259" s="220"/>
      <c r="BF259" s="218"/>
      <c r="BG259" s="218"/>
      <c r="BH259" s="226"/>
      <c r="BI259" s="220"/>
      <c r="BJ259" s="86"/>
      <c r="BK259" s="94"/>
      <c r="BL259" s="87"/>
      <c r="BM259" s="218"/>
      <c r="BN259" s="218"/>
      <c r="BO259" s="226"/>
      <c r="BP259" s="398"/>
      <c r="BQ259" s="221"/>
      <c r="BR259" s="218"/>
      <c r="BS259" s="252"/>
      <c r="BT259" s="220"/>
      <c r="BU259" s="86">
        <v>238</v>
      </c>
      <c r="BV259" s="95">
        <v>227</v>
      </c>
      <c r="BW259" s="95">
        <v>117</v>
      </c>
      <c r="BX259" s="94">
        <v>140</v>
      </c>
      <c r="BY259" s="95">
        <v>123</v>
      </c>
      <c r="BZ259" s="94">
        <v>173</v>
      </c>
      <c r="CA259" s="87">
        <v>136</v>
      </c>
      <c r="CB259" s="86"/>
      <c r="CC259" s="86"/>
      <c r="CD259" s="86"/>
      <c r="CE259" s="86"/>
      <c r="CF259" s="86"/>
      <c r="CG259" s="153"/>
      <c r="CH259" s="86"/>
      <c r="CI259" s="114"/>
      <c r="CJ259" s="218"/>
      <c r="CK259" s="252"/>
      <c r="CL259" s="226"/>
      <c r="CM259" s="252"/>
      <c r="CN259" s="226"/>
      <c r="CO259" s="252"/>
      <c r="CP259" s="220"/>
      <c r="CQ259" s="86"/>
      <c r="CR259" s="95"/>
      <c r="CS259" s="94"/>
      <c r="CT259" s="87"/>
      <c r="CU259" s="86"/>
      <c r="CV259" s="94"/>
      <c r="CW259" s="95"/>
      <c r="CX259" s="94"/>
      <c r="CY259" s="95"/>
      <c r="CZ259" s="266"/>
      <c r="DA259" s="218"/>
      <c r="DB259" s="252"/>
      <c r="DC259" s="226"/>
      <c r="DD259" s="252"/>
      <c r="DE259" s="226"/>
      <c r="DF259" s="252"/>
      <c r="DG259" s="223"/>
      <c r="DH259" s="252"/>
      <c r="DI259" s="226"/>
      <c r="DJ259" s="221"/>
      <c r="DK259" s="218"/>
      <c r="DL259" s="226"/>
      <c r="DM259" s="252"/>
      <c r="DN259" s="220"/>
      <c r="DO259" s="265"/>
      <c r="DP259" s="268"/>
      <c r="DQ259" s="267"/>
      <c r="DR259" s="267"/>
      <c r="DS259" s="266"/>
      <c r="DT259" s="265"/>
      <c r="DU259" s="267"/>
      <c r="DV259" s="265"/>
      <c r="DW259" s="268"/>
      <c r="DX259" s="266"/>
      <c r="DY259" s="265"/>
      <c r="DZ259" s="419"/>
      <c r="EA259" s="268"/>
      <c r="EB259" s="266"/>
      <c r="EC259" s="218"/>
      <c r="ED259" s="252"/>
      <c r="EE259" s="220"/>
    </row>
    <row r="260" spans="1:135" x14ac:dyDescent="0.3">
      <c r="A260" s="10">
        <v>4007</v>
      </c>
      <c r="B260" s="11" t="s">
        <v>384</v>
      </c>
      <c r="C260" s="32">
        <v>600</v>
      </c>
      <c r="D260" s="41">
        <v>264</v>
      </c>
      <c r="E260" s="63">
        <f t="shared" si="3"/>
        <v>0.44</v>
      </c>
      <c r="F260" s="86"/>
      <c r="G260" s="86"/>
      <c r="H260" s="86"/>
      <c r="I260" s="86"/>
      <c r="J260" s="86"/>
      <c r="K260" s="87"/>
      <c r="L260" s="86"/>
      <c r="M260" s="94"/>
      <c r="N260" s="87"/>
      <c r="O260" s="86"/>
      <c r="P260" s="86"/>
      <c r="Q260" s="86"/>
      <c r="R260" s="86"/>
      <c r="S260" s="86"/>
      <c r="T260" s="86"/>
      <c r="U260" s="86"/>
      <c r="V260" s="86"/>
      <c r="W260" s="95"/>
      <c r="X260" s="98"/>
      <c r="Y260" s="98"/>
      <c r="Z260" s="115"/>
      <c r="AA260" s="86"/>
      <c r="AB260" s="86"/>
      <c r="AC260" s="86"/>
      <c r="AD260" s="86"/>
      <c r="AE260" s="86"/>
      <c r="AF260" s="95"/>
      <c r="AG260" s="153"/>
      <c r="AH260" s="114"/>
      <c r="AI260" s="222"/>
      <c r="AJ260" s="252"/>
      <c r="AK260" s="220"/>
      <c r="AL260" s="86"/>
      <c r="AM260" s="95"/>
      <c r="AN260" s="95"/>
      <c r="AO260" s="95"/>
      <c r="AP260" s="94"/>
      <c r="AQ260" s="98"/>
      <c r="AR260" s="222"/>
      <c r="AS260" s="252"/>
      <c r="AT260" s="226"/>
      <c r="AU260" s="218"/>
      <c r="AV260" s="218"/>
      <c r="AW260" s="218"/>
      <c r="AX260" s="218"/>
      <c r="AY260" s="220"/>
      <c r="AZ260" s="218"/>
      <c r="BA260" s="252"/>
      <c r="BB260" s="220"/>
      <c r="BC260" s="218"/>
      <c r="BD260" s="252"/>
      <c r="BE260" s="220"/>
      <c r="BF260" s="218"/>
      <c r="BG260" s="218"/>
      <c r="BH260" s="226"/>
      <c r="BI260" s="220"/>
      <c r="BJ260" s="86"/>
      <c r="BK260" s="94"/>
      <c r="BL260" s="87"/>
      <c r="BM260" s="218"/>
      <c r="BN260" s="218"/>
      <c r="BO260" s="226"/>
      <c r="BP260" s="398"/>
      <c r="BQ260" s="221"/>
      <c r="BR260" s="218"/>
      <c r="BS260" s="252"/>
      <c r="BT260" s="220"/>
      <c r="BU260" s="86">
        <v>143</v>
      </c>
      <c r="BV260" s="95">
        <v>143</v>
      </c>
      <c r="BW260" s="95">
        <v>39</v>
      </c>
      <c r="BX260" s="94">
        <v>81</v>
      </c>
      <c r="BY260" s="95">
        <v>73</v>
      </c>
      <c r="BZ260" s="94">
        <v>115</v>
      </c>
      <c r="CA260" s="87">
        <v>91</v>
      </c>
      <c r="CB260" s="86"/>
      <c r="CC260" s="86"/>
      <c r="CD260" s="86"/>
      <c r="CE260" s="86"/>
      <c r="CF260" s="86"/>
      <c r="CG260" s="153"/>
      <c r="CH260" s="86"/>
      <c r="CI260" s="114"/>
      <c r="CJ260" s="218"/>
      <c r="CK260" s="252"/>
      <c r="CL260" s="226"/>
      <c r="CM260" s="252"/>
      <c r="CN260" s="226"/>
      <c r="CO260" s="252"/>
      <c r="CP260" s="220"/>
      <c r="CQ260" s="86"/>
      <c r="CR260" s="95"/>
      <c r="CS260" s="94"/>
      <c r="CT260" s="87"/>
      <c r="CU260" s="86"/>
      <c r="CV260" s="94"/>
      <c r="CW260" s="95"/>
      <c r="CX260" s="94"/>
      <c r="CY260" s="95"/>
      <c r="CZ260" s="266"/>
      <c r="DA260" s="218"/>
      <c r="DB260" s="252"/>
      <c r="DC260" s="226"/>
      <c r="DD260" s="252"/>
      <c r="DE260" s="226"/>
      <c r="DF260" s="252"/>
      <c r="DG260" s="223"/>
      <c r="DH260" s="252"/>
      <c r="DI260" s="226"/>
      <c r="DJ260" s="221"/>
      <c r="DK260" s="218"/>
      <c r="DL260" s="226"/>
      <c r="DM260" s="252"/>
      <c r="DN260" s="220"/>
      <c r="DO260" s="265"/>
      <c r="DP260" s="268"/>
      <c r="DQ260" s="267"/>
      <c r="DR260" s="267"/>
      <c r="DS260" s="266"/>
      <c r="DT260" s="265"/>
      <c r="DU260" s="267"/>
      <c r="DV260" s="265"/>
      <c r="DW260" s="268"/>
      <c r="DX260" s="266"/>
      <c r="DY260" s="265"/>
      <c r="DZ260" s="419"/>
      <c r="EA260" s="268"/>
      <c r="EB260" s="266"/>
      <c r="EC260" s="218"/>
      <c r="ED260" s="252"/>
      <c r="EE260" s="220"/>
    </row>
    <row r="261" spans="1:135" x14ac:dyDescent="0.3">
      <c r="A261" s="10">
        <v>4008</v>
      </c>
      <c r="B261" s="11" t="s">
        <v>385</v>
      </c>
      <c r="C261" s="32">
        <v>1079</v>
      </c>
      <c r="D261" s="41">
        <v>402</v>
      </c>
      <c r="E261" s="63">
        <f t="shared" si="3"/>
        <v>0.37256719184430026</v>
      </c>
      <c r="F261" s="86"/>
      <c r="G261" s="86"/>
      <c r="H261" s="86"/>
      <c r="I261" s="86"/>
      <c r="J261" s="86"/>
      <c r="K261" s="87"/>
      <c r="L261" s="86"/>
      <c r="M261" s="94"/>
      <c r="N261" s="87"/>
      <c r="O261" s="86"/>
      <c r="P261" s="86"/>
      <c r="Q261" s="86"/>
      <c r="R261" s="86"/>
      <c r="S261" s="86"/>
      <c r="T261" s="86"/>
      <c r="U261" s="86"/>
      <c r="V261" s="86"/>
      <c r="W261" s="95"/>
      <c r="X261" s="98"/>
      <c r="Y261" s="98"/>
      <c r="Z261" s="115"/>
      <c r="AA261" s="86"/>
      <c r="AB261" s="86"/>
      <c r="AC261" s="86"/>
      <c r="AD261" s="86"/>
      <c r="AE261" s="86"/>
      <c r="AF261" s="95"/>
      <c r="AG261" s="153"/>
      <c r="AH261" s="114"/>
      <c r="AI261" s="222"/>
      <c r="AJ261" s="252"/>
      <c r="AK261" s="220"/>
      <c r="AL261" s="86"/>
      <c r="AM261" s="95"/>
      <c r="AN261" s="95"/>
      <c r="AO261" s="95"/>
      <c r="AP261" s="94"/>
      <c r="AQ261" s="98"/>
      <c r="AR261" s="222"/>
      <c r="AS261" s="252"/>
      <c r="AT261" s="226"/>
      <c r="AU261" s="218"/>
      <c r="AV261" s="218"/>
      <c r="AW261" s="218"/>
      <c r="AX261" s="218"/>
      <c r="AY261" s="220"/>
      <c r="AZ261" s="218"/>
      <c r="BA261" s="252"/>
      <c r="BB261" s="220"/>
      <c r="BC261" s="218"/>
      <c r="BD261" s="252"/>
      <c r="BE261" s="220"/>
      <c r="BF261" s="218"/>
      <c r="BG261" s="218"/>
      <c r="BH261" s="226"/>
      <c r="BI261" s="220"/>
      <c r="BJ261" s="86"/>
      <c r="BK261" s="94"/>
      <c r="BL261" s="87"/>
      <c r="BM261" s="218"/>
      <c r="BN261" s="218"/>
      <c r="BO261" s="226"/>
      <c r="BP261" s="398"/>
      <c r="BQ261" s="221"/>
      <c r="BR261" s="218"/>
      <c r="BS261" s="252"/>
      <c r="BT261" s="220"/>
      <c r="BU261" s="86">
        <v>221</v>
      </c>
      <c r="BV261" s="95">
        <v>212</v>
      </c>
      <c r="BW261" s="95">
        <v>108</v>
      </c>
      <c r="BX261" s="94">
        <v>139</v>
      </c>
      <c r="BY261" s="95">
        <v>119</v>
      </c>
      <c r="BZ261" s="94">
        <v>180</v>
      </c>
      <c r="CA261" s="87">
        <v>124</v>
      </c>
      <c r="CB261" s="86"/>
      <c r="CC261" s="86"/>
      <c r="CD261" s="86"/>
      <c r="CE261" s="86"/>
      <c r="CF261" s="86"/>
      <c r="CG261" s="153"/>
      <c r="CH261" s="86"/>
      <c r="CI261" s="114"/>
      <c r="CJ261" s="218"/>
      <c r="CK261" s="252"/>
      <c r="CL261" s="226"/>
      <c r="CM261" s="252"/>
      <c r="CN261" s="226"/>
      <c r="CO261" s="252"/>
      <c r="CP261" s="220"/>
      <c r="CQ261" s="86"/>
      <c r="CR261" s="95"/>
      <c r="CS261" s="94"/>
      <c r="CT261" s="87"/>
      <c r="CU261" s="86"/>
      <c r="CV261" s="94"/>
      <c r="CW261" s="95"/>
      <c r="CX261" s="94"/>
      <c r="CY261" s="95"/>
      <c r="CZ261" s="266"/>
      <c r="DA261" s="218"/>
      <c r="DB261" s="252"/>
      <c r="DC261" s="226"/>
      <c r="DD261" s="252"/>
      <c r="DE261" s="226"/>
      <c r="DF261" s="252"/>
      <c r="DG261" s="223"/>
      <c r="DH261" s="252"/>
      <c r="DI261" s="226"/>
      <c r="DJ261" s="221"/>
      <c r="DK261" s="218"/>
      <c r="DL261" s="226"/>
      <c r="DM261" s="252"/>
      <c r="DN261" s="220"/>
      <c r="DO261" s="265"/>
      <c r="DP261" s="268"/>
      <c r="DQ261" s="267"/>
      <c r="DR261" s="267"/>
      <c r="DS261" s="266"/>
      <c r="DT261" s="265"/>
      <c r="DU261" s="267"/>
      <c r="DV261" s="265"/>
      <c r="DW261" s="268"/>
      <c r="DX261" s="266"/>
      <c r="DY261" s="265"/>
      <c r="DZ261" s="419"/>
      <c r="EA261" s="268"/>
      <c r="EB261" s="266"/>
      <c r="EC261" s="218"/>
      <c r="ED261" s="252"/>
      <c r="EE261" s="220"/>
    </row>
    <row r="262" spans="1:135" x14ac:dyDescent="0.3">
      <c r="A262" s="10">
        <v>4009</v>
      </c>
      <c r="B262" s="11" t="s">
        <v>386</v>
      </c>
      <c r="C262" s="32">
        <v>1029</v>
      </c>
      <c r="D262" s="41">
        <v>443</v>
      </c>
      <c r="E262" s="63">
        <f t="shared" si="3"/>
        <v>0.43051506316812438</v>
      </c>
      <c r="F262" s="86"/>
      <c r="G262" s="86"/>
      <c r="H262" s="86"/>
      <c r="I262" s="86"/>
      <c r="J262" s="86"/>
      <c r="K262" s="87"/>
      <c r="L262" s="86"/>
      <c r="M262" s="94"/>
      <c r="N262" s="87"/>
      <c r="O262" s="86"/>
      <c r="P262" s="86"/>
      <c r="Q262" s="86"/>
      <c r="R262" s="86"/>
      <c r="S262" s="86"/>
      <c r="T262" s="86"/>
      <c r="U262" s="86"/>
      <c r="V262" s="86"/>
      <c r="W262" s="95"/>
      <c r="X262" s="98"/>
      <c r="Y262" s="98"/>
      <c r="Z262" s="115"/>
      <c r="AA262" s="86"/>
      <c r="AB262" s="86"/>
      <c r="AC262" s="86"/>
      <c r="AD262" s="86"/>
      <c r="AE262" s="86"/>
      <c r="AF262" s="95"/>
      <c r="AG262" s="153"/>
      <c r="AH262" s="114"/>
      <c r="AI262" s="222"/>
      <c r="AJ262" s="252"/>
      <c r="AK262" s="220"/>
      <c r="AL262" s="86"/>
      <c r="AM262" s="95"/>
      <c r="AN262" s="95"/>
      <c r="AO262" s="95"/>
      <c r="AP262" s="94"/>
      <c r="AQ262" s="98"/>
      <c r="AR262" s="222"/>
      <c r="AS262" s="252"/>
      <c r="AT262" s="226"/>
      <c r="AU262" s="218"/>
      <c r="AV262" s="218"/>
      <c r="AW262" s="218"/>
      <c r="AX262" s="218"/>
      <c r="AY262" s="220"/>
      <c r="AZ262" s="218"/>
      <c r="BA262" s="252"/>
      <c r="BB262" s="220"/>
      <c r="BC262" s="218"/>
      <c r="BD262" s="252"/>
      <c r="BE262" s="220"/>
      <c r="BF262" s="218"/>
      <c r="BG262" s="218"/>
      <c r="BH262" s="226"/>
      <c r="BI262" s="220"/>
      <c r="BJ262" s="86"/>
      <c r="BK262" s="94"/>
      <c r="BL262" s="87"/>
      <c r="BM262" s="218"/>
      <c r="BN262" s="218"/>
      <c r="BO262" s="226"/>
      <c r="BP262" s="398"/>
      <c r="BQ262" s="221"/>
      <c r="BR262" s="218"/>
      <c r="BS262" s="252"/>
      <c r="BT262" s="220"/>
      <c r="BU262" s="86">
        <v>227</v>
      </c>
      <c r="BV262" s="95">
        <v>238</v>
      </c>
      <c r="BW262" s="95">
        <v>100</v>
      </c>
      <c r="BX262" s="94">
        <v>137</v>
      </c>
      <c r="BY262" s="95">
        <v>139</v>
      </c>
      <c r="BZ262" s="94">
        <v>168</v>
      </c>
      <c r="CA262" s="87">
        <v>145</v>
      </c>
      <c r="CB262" s="86"/>
      <c r="CC262" s="86"/>
      <c r="CD262" s="86"/>
      <c r="CE262" s="86"/>
      <c r="CF262" s="86"/>
      <c r="CG262" s="153"/>
      <c r="CH262" s="86"/>
      <c r="CI262" s="114"/>
      <c r="CJ262" s="218"/>
      <c r="CK262" s="252"/>
      <c r="CL262" s="226"/>
      <c r="CM262" s="252"/>
      <c r="CN262" s="226"/>
      <c r="CO262" s="252"/>
      <c r="CP262" s="220"/>
      <c r="CQ262" s="86"/>
      <c r="CR262" s="95"/>
      <c r="CS262" s="94"/>
      <c r="CT262" s="87"/>
      <c r="CU262" s="86"/>
      <c r="CV262" s="94"/>
      <c r="CW262" s="95"/>
      <c r="CX262" s="94"/>
      <c r="CY262" s="95"/>
      <c r="CZ262" s="266"/>
      <c r="DA262" s="218"/>
      <c r="DB262" s="252"/>
      <c r="DC262" s="226"/>
      <c r="DD262" s="252"/>
      <c r="DE262" s="226"/>
      <c r="DF262" s="252"/>
      <c r="DG262" s="223"/>
      <c r="DH262" s="252"/>
      <c r="DI262" s="226"/>
      <c r="DJ262" s="221"/>
      <c r="DK262" s="218"/>
      <c r="DL262" s="226"/>
      <c r="DM262" s="252"/>
      <c r="DN262" s="220"/>
      <c r="DO262" s="265"/>
      <c r="DP262" s="268"/>
      <c r="DQ262" s="267"/>
      <c r="DR262" s="267"/>
      <c r="DS262" s="266"/>
      <c r="DT262" s="265"/>
      <c r="DU262" s="267"/>
      <c r="DV262" s="265"/>
      <c r="DW262" s="268"/>
      <c r="DX262" s="266"/>
      <c r="DY262" s="265"/>
      <c r="DZ262" s="419"/>
      <c r="EA262" s="268"/>
      <c r="EB262" s="266"/>
      <c r="EC262" s="218"/>
      <c r="ED262" s="252"/>
      <c r="EE262" s="220"/>
    </row>
    <row r="263" spans="1:135" x14ac:dyDescent="0.3">
      <c r="A263" s="10">
        <v>4111</v>
      </c>
      <c r="B263" s="11" t="s">
        <v>387</v>
      </c>
      <c r="C263" s="32">
        <v>1542</v>
      </c>
      <c r="D263" s="41">
        <v>187</v>
      </c>
      <c r="E263" s="63">
        <f t="shared" si="3"/>
        <v>0.12127107652399481</v>
      </c>
      <c r="F263" s="86"/>
      <c r="G263" s="86"/>
      <c r="H263" s="86"/>
      <c r="I263" s="86"/>
      <c r="J263" s="86"/>
      <c r="K263" s="87"/>
      <c r="L263" s="86"/>
      <c r="M263" s="94"/>
      <c r="N263" s="87"/>
      <c r="O263" s="86"/>
      <c r="P263" s="86"/>
      <c r="Q263" s="86"/>
      <c r="R263" s="86"/>
      <c r="S263" s="86"/>
      <c r="T263" s="86"/>
      <c r="U263" s="86"/>
      <c r="V263" s="86"/>
      <c r="W263" s="95"/>
      <c r="X263" s="98"/>
      <c r="Y263" s="98"/>
      <c r="Z263" s="115"/>
      <c r="AA263" s="86"/>
      <c r="AB263" s="86"/>
      <c r="AC263" s="86"/>
      <c r="AD263" s="86"/>
      <c r="AE263" s="86"/>
      <c r="AF263" s="95"/>
      <c r="AG263" s="153"/>
      <c r="AH263" s="114"/>
      <c r="AI263" s="222"/>
      <c r="AJ263" s="252"/>
      <c r="AK263" s="220"/>
      <c r="AL263" s="86"/>
      <c r="AM263" s="95"/>
      <c r="AN263" s="95"/>
      <c r="AO263" s="95"/>
      <c r="AP263" s="94"/>
      <c r="AQ263" s="98"/>
      <c r="AR263" s="222"/>
      <c r="AS263" s="252"/>
      <c r="AT263" s="226"/>
      <c r="AU263" s="218"/>
      <c r="AV263" s="218"/>
      <c r="AW263" s="218"/>
      <c r="AX263" s="218"/>
      <c r="AY263" s="220"/>
      <c r="AZ263" s="86">
        <v>101</v>
      </c>
      <c r="BA263" s="94">
        <v>87</v>
      </c>
      <c r="BB263" s="87">
        <v>86</v>
      </c>
      <c r="BC263" s="218"/>
      <c r="BD263" s="252"/>
      <c r="BE263" s="220"/>
      <c r="BF263" s="218"/>
      <c r="BG263" s="218"/>
      <c r="BH263" s="226"/>
      <c r="BI263" s="220"/>
      <c r="BJ263" s="86"/>
      <c r="BK263" s="94"/>
      <c r="BL263" s="87"/>
      <c r="BM263" s="218"/>
      <c r="BN263" s="218"/>
      <c r="BO263" s="226"/>
      <c r="BP263" s="398"/>
      <c r="BQ263" s="221"/>
      <c r="BR263" s="218"/>
      <c r="BS263" s="252"/>
      <c r="BT263" s="220"/>
      <c r="BU263" s="265"/>
      <c r="BV263" s="267"/>
      <c r="BW263" s="267"/>
      <c r="BX263" s="268"/>
      <c r="BY263" s="267"/>
      <c r="BZ263" s="268"/>
      <c r="CA263" s="266"/>
      <c r="CB263" s="86"/>
      <c r="CC263" s="86"/>
      <c r="CD263" s="86"/>
      <c r="CE263" s="86"/>
      <c r="CF263" s="86"/>
      <c r="CG263" s="153"/>
      <c r="CH263" s="86"/>
      <c r="CI263" s="114"/>
      <c r="CJ263" s="218"/>
      <c r="CK263" s="252"/>
      <c r="CL263" s="226"/>
      <c r="CM263" s="252"/>
      <c r="CN263" s="226"/>
      <c r="CO263" s="252"/>
      <c r="CP263" s="220"/>
      <c r="CQ263" s="86"/>
      <c r="CR263" s="95"/>
      <c r="CS263" s="94"/>
      <c r="CT263" s="87"/>
      <c r="CU263" s="86"/>
      <c r="CV263" s="94"/>
      <c r="CW263" s="95"/>
      <c r="CX263" s="94"/>
      <c r="CY263" s="95"/>
      <c r="CZ263" s="266"/>
      <c r="DA263" s="218"/>
      <c r="DB263" s="252"/>
      <c r="DC263" s="226"/>
      <c r="DD263" s="252"/>
      <c r="DE263" s="226"/>
      <c r="DF263" s="252"/>
      <c r="DG263" s="223"/>
      <c r="DH263" s="252"/>
      <c r="DI263" s="226"/>
      <c r="DJ263" s="221"/>
      <c r="DK263" s="218"/>
      <c r="DL263" s="226"/>
      <c r="DM263" s="252"/>
      <c r="DN263" s="220"/>
      <c r="DO263" s="265"/>
      <c r="DP263" s="268"/>
      <c r="DQ263" s="267"/>
      <c r="DR263" s="267"/>
      <c r="DS263" s="266"/>
      <c r="DT263" s="265"/>
      <c r="DU263" s="267"/>
      <c r="DV263" s="265"/>
      <c r="DW263" s="268"/>
      <c r="DX263" s="266"/>
      <c r="DY263" s="265"/>
      <c r="DZ263" s="419"/>
      <c r="EA263" s="268"/>
      <c r="EB263" s="266"/>
      <c r="EC263" s="218"/>
      <c r="ED263" s="252"/>
      <c r="EE263" s="220"/>
    </row>
    <row r="264" spans="1:135" x14ac:dyDescent="0.3">
      <c r="A264" s="10">
        <v>4121</v>
      </c>
      <c r="B264" s="11" t="s">
        <v>388</v>
      </c>
      <c r="C264" s="32">
        <v>1023</v>
      </c>
      <c r="D264" s="41">
        <v>160</v>
      </c>
      <c r="E264" s="63">
        <f t="shared" si="3"/>
        <v>0.15640273704789834</v>
      </c>
      <c r="F264" s="86"/>
      <c r="G264" s="86"/>
      <c r="H264" s="86"/>
      <c r="I264" s="86"/>
      <c r="J264" s="86"/>
      <c r="K264" s="87"/>
      <c r="L264" s="86"/>
      <c r="M264" s="94"/>
      <c r="N264" s="87"/>
      <c r="O264" s="86"/>
      <c r="P264" s="86"/>
      <c r="Q264" s="86"/>
      <c r="R264" s="86"/>
      <c r="S264" s="86"/>
      <c r="T264" s="86"/>
      <c r="U264" s="86"/>
      <c r="V264" s="86"/>
      <c r="W264" s="95"/>
      <c r="X264" s="98"/>
      <c r="Y264" s="98"/>
      <c r="Z264" s="115"/>
      <c r="AA264" s="86"/>
      <c r="AB264" s="86"/>
      <c r="AC264" s="86"/>
      <c r="AD264" s="86"/>
      <c r="AE264" s="86"/>
      <c r="AF264" s="95"/>
      <c r="AG264" s="153"/>
      <c r="AH264" s="114"/>
      <c r="AI264" s="222"/>
      <c r="AJ264" s="252"/>
      <c r="AK264" s="220"/>
      <c r="AL264" s="86"/>
      <c r="AM264" s="95"/>
      <c r="AN264" s="95"/>
      <c r="AO264" s="95"/>
      <c r="AP264" s="94"/>
      <c r="AQ264" s="98"/>
      <c r="AR264" s="222"/>
      <c r="AS264" s="252"/>
      <c r="AT264" s="226"/>
      <c r="AU264" s="218"/>
      <c r="AV264" s="218"/>
      <c r="AW264" s="218"/>
      <c r="AX264" s="218"/>
      <c r="AY264" s="220"/>
      <c r="AZ264" s="86">
        <v>88</v>
      </c>
      <c r="BA264" s="94">
        <v>62</v>
      </c>
      <c r="BB264" s="87">
        <v>71</v>
      </c>
      <c r="BC264" s="218"/>
      <c r="BD264" s="252"/>
      <c r="BE264" s="220"/>
      <c r="BF264" s="218"/>
      <c r="BG264" s="218"/>
      <c r="BH264" s="226"/>
      <c r="BI264" s="220"/>
      <c r="BJ264" s="86"/>
      <c r="BK264" s="94"/>
      <c r="BL264" s="87"/>
      <c r="BM264" s="218"/>
      <c r="BN264" s="218"/>
      <c r="BO264" s="226"/>
      <c r="BP264" s="398"/>
      <c r="BQ264" s="221"/>
      <c r="BR264" s="218"/>
      <c r="BS264" s="252"/>
      <c r="BT264" s="220"/>
      <c r="BU264" s="265"/>
      <c r="BV264" s="267"/>
      <c r="BW264" s="267"/>
      <c r="BX264" s="268"/>
      <c r="BY264" s="267"/>
      <c r="BZ264" s="268"/>
      <c r="CA264" s="266"/>
      <c r="CB264" s="265"/>
      <c r="CC264" s="265"/>
      <c r="CD264" s="265"/>
      <c r="CE264" s="265"/>
      <c r="CF264" s="265"/>
      <c r="CG264" s="419"/>
      <c r="CH264" s="265"/>
      <c r="CI264" s="269"/>
      <c r="CJ264" s="218"/>
      <c r="CK264" s="252"/>
      <c r="CL264" s="226"/>
      <c r="CM264" s="252"/>
      <c r="CN264" s="226"/>
      <c r="CO264" s="252"/>
      <c r="CP264" s="220"/>
      <c r="CQ264" s="86"/>
      <c r="CR264" s="95"/>
      <c r="CS264" s="94"/>
      <c r="CT264" s="87"/>
      <c r="CU264" s="86"/>
      <c r="CV264" s="94"/>
      <c r="CW264" s="95"/>
      <c r="CX264" s="94"/>
      <c r="CY264" s="95"/>
      <c r="CZ264" s="266"/>
      <c r="DA264" s="218"/>
      <c r="DB264" s="252"/>
      <c r="DC264" s="226"/>
      <c r="DD264" s="252"/>
      <c r="DE264" s="226"/>
      <c r="DF264" s="252"/>
      <c r="DG264" s="223"/>
      <c r="DH264" s="252"/>
      <c r="DI264" s="226"/>
      <c r="DJ264" s="221"/>
      <c r="DK264" s="218"/>
      <c r="DL264" s="226"/>
      <c r="DM264" s="252"/>
      <c r="DN264" s="220"/>
      <c r="DO264" s="265"/>
      <c r="DP264" s="268"/>
      <c r="DQ264" s="267"/>
      <c r="DR264" s="267"/>
      <c r="DS264" s="266"/>
      <c r="DT264" s="265"/>
      <c r="DU264" s="267"/>
      <c r="DV264" s="265"/>
      <c r="DW264" s="268"/>
      <c r="DX264" s="266"/>
      <c r="DY264" s="265"/>
      <c r="DZ264" s="419"/>
      <c r="EA264" s="268"/>
      <c r="EB264" s="266"/>
      <c r="EC264" s="218"/>
      <c r="ED264" s="252"/>
      <c r="EE264" s="220"/>
    </row>
    <row r="265" spans="1:135" x14ac:dyDescent="0.3">
      <c r="A265" s="10">
        <v>4131</v>
      </c>
      <c r="B265" s="11" t="s">
        <v>389</v>
      </c>
      <c r="C265" s="32">
        <v>1060</v>
      </c>
      <c r="D265" s="41">
        <v>168</v>
      </c>
      <c r="E265" s="63">
        <f t="shared" si="3"/>
        <v>0.15849056603773584</v>
      </c>
      <c r="F265" s="86"/>
      <c r="G265" s="86"/>
      <c r="H265" s="86"/>
      <c r="I265" s="86"/>
      <c r="J265" s="86"/>
      <c r="K265" s="87"/>
      <c r="L265" s="86"/>
      <c r="M265" s="94"/>
      <c r="N265" s="87"/>
      <c r="O265" s="86"/>
      <c r="P265" s="86"/>
      <c r="Q265" s="86"/>
      <c r="R265" s="86"/>
      <c r="S265" s="86"/>
      <c r="T265" s="86"/>
      <c r="U265" s="86"/>
      <c r="V265" s="86"/>
      <c r="W265" s="95"/>
      <c r="X265" s="98"/>
      <c r="Y265" s="98"/>
      <c r="Z265" s="115"/>
      <c r="AA265" s="86"/>
      <c r="AB265" s="86"/>
      <c r="AC265" s="86"/>
      <c r="AD265" s="86"/>
      <c r="AE265" s="86"/>
      <c r="AF265" s="95"/>
      <c r="AG265" s="153"/>
      <c r="AH265" s="114"/>
      <c r="AI265" s="222"/>
      <c r="AJ265" s="252"/>
      <c r="AK265" s="220"/>
      <c r="AL265" s="86"/>
      <c r="AM265" s="95"/>
      <c r="AN265" s="95"/>
      <c r="AO265" s="95"/>
      <c r="AP265" s="94"/>
      <c r="AQ265" s="98"/>
      <c r="AR265" s="222"/>
      <c r="AS265" s="252"/>
      <c r="AT265" s="226"/>
      <c r="AU265" s="218"/>
      <c r="AV265" s="218"/>
      <c r="AW265" s="218"/>
      <c r="AX265" s="218"/>
      <c r="AY265" s="220"/>
      <c r="AZ265" s="86">
        <v>82</v>
      </c>
      <c r="BA265" s="94">
        <v>72</v>
      </c>
      <c r="BB265" s="87">
        <v>74</v>
      </c>
      <c r="BC265" s="218"/>
      <c r="BD265" s="252"/>
      <c r="BE265" s="220"/>
      <c r="BF265" s="218"/>
      <c r="BG265" s="218"/>
      <c r="BH265" s="226"/>
      <c r="BI265" s="220"/>
      <c r="BJ265" s="86"/>
      <c r="BK265" s="94"/>
      <c r="BL265" s="87"/>
      <c r="BM265" s="218"/>
      <c r="BN265" s="218"/>
      <c r="BO265" s="226"/>
      <c r="BP265" s="398"/>
      <c r="BQ265" s="221"/>
      <c r="BR265" s="218"/>
      <c r="BS265" s="252"/>
      <c r="BT265" s="220"/>
      <c r="BU265" s="265"/>
      <c r="BV265" s="267"/>
      <c r="BW265" s="267"/>
      <c r="BX265" s="268"/>
      <c r="BY265" s="267"/>
      <c r="BZ265" s="268"/>
      <c r="CA265" s="266"/>
      <c r="CB265" s="265"/>
      <c r="CC265" s="265"/>
      <c r="CD265" s="265"/>
      <c r="CE265" s="265"/>
      <c r="CF265" s="265"/>
      <c r="CG265" s="419"/>
      <c r="CH265" s="265"/>
      <c r="CI265" s="269"/>
      <c r="CJ265" s="218"/>
      <c r="CK265" s="252"/>
      <c r="CL265" s="226"/>
      <c r="CM265" s="252"/>
      <c r="CN265" s="226"/>
      <c r="CO265" s="252"/>
      <c r="CP265" s="220"/>
      <c r="CQ265" s="86"/>
      <c r="CR265" s="95"/>
      <c r="CS265" s="94"/>
      <c r="CT265" s="87"/>
      <c r="CU265" s="86"/>
      <c r="CV265" s="94"/>
      <c r="CW265" s="95"/>
      <c r="CX265" s="94"/>
      <c r="CY265" s="95"/>
      <c r="CZ265" s="266"/>
      <c r="DA265" s="218"/>
      <c r="DB265" s="252"/>
      <c r="DC265" s="226"/>
      <c r="DD265" s="252"/>
      <c r="DE265" s="226"/>
      <c r="DF265" s="252"/>
      <c r="DG265" s="223"/>
      <c r="DH265" s="252"/>
      <c r="DI265" s="226"/>
      <c r="DJ265" s="221"/>
      <c r="DK265" s="218"/>
      <c r="DL265" s="226"/>
      <c r="DM265" s="252"/>
      <c r="DN265" s="220"/>
      <c r="DO265" s="265"/>
      <c r="DP265" s="268"/>
      <c r="DQ265" s="267"/>
      <c r="DR265" s="267"/>
      <c r="DS265" s="266"/>
      <c r="DT265" s="265"/>
      <c r="DU265" s="267"/>
      <c r="DV265" s="265"/>
      <c r="DW265" s="268"/>
      <c r="DX265" s="266"/>
      <c r="DY265" s="265"/>
      <c r="DZ265" s="419"/>
      <c r="EA265" s="268"/>
      <c r="EB265" s="266"/>
      <c r="EC265" s="218"/>
      <c r="ED265" s="252"/>
      <c r="EE265" s="220"/>
    </row>
    <row r="266" spans="1:135" x14ac:dyDescent="0.3">
      <c r="A266" s="10">
        <v>4141</v>
      </c>
      <c r="B266" s="11" t="s">
        <v>390</v>
      </c>
      <c r="C266" s="32">
        <v>925</v>
      </c>
      <c r="D266" s="41">
        <v>121</v>
      </c>
      <c r="E266" s="63">
        <f t="shared" si="3"/>
        <v>0.13081081081081081</v>
      </c>
      <c r="F266" s="86"/>
      <c r="G266" s="86"/>
      <c r="H266" s="86"/>
      <c r="I266" s="86"/>
      <c r="J266" s="86"/>
      <c r="K266" s="87"/>
      <c r="L266" s="86"/>
      <c r="M266" s="94"/>
      <c r="N266" s="87"/>
      <c r="O266" s="86"/>
      <c r="P266" s="86"/>
      <c r="Q266" s="86"/>
      <c r="R266" s="86"/>
      <c r="S266" s="86"/>
      <c r="T266" s="86"/>
      <c r="U266" s="86"/>
      <c r="V266" s="86"/>
      <c r="W266" s="95"/>
      <c r="X266" s="98"/>
      <c r="Y266" s="98"/>
      <c r="Z266" s="115"/>
      <c r="AA266" s="86"/>
      <c r="AB266" s="86"/>
      <c r="AC266" s="86"/>
      <c r="AD266" s="86"/>
      <c r="AE266" s="86"/>
      <c r="AF266" s="95"/>
      <c r="AG266" s="153"/>
      <c r="AH266" s="114"/>
      <c r="AI266" s="222"/>
      <c r="AJ266" s="252"/>
      <c r="AK266" s="220"/>
      <c r="AL266" s="86"/>
      <c r="AM266" s="95"/>
      <c r="AN266" s="95"/>
      <c r="AO266" s="95"/>
      <c r="AP266" s="94"/>
      <c r="AQ266" s="98"/>
      <c r="AR266" s="222"/>
      <c r="AS266" s="252"/>
      <c r="AT266" s="226"/>
      <c r="AU266" s="218"/>
      <c r="AV266" s="218"/>
      <c r="AW266" s="218"/>
      <c r="AX266" s="218"/>
      <c r="AY266" s="220"/>
      <c r="AZ266" s="86">
        <v>69</v>
      </c>
      <c r="BA266" s="94">
        <v>52</v>
      </c>
      <c r="BB266" s="87">
        <v>50</v>
      </c>
      <c r="BC266" s="218"/>
      <c r="BD266" s="252"/>
      <c r="BE266" s="220"/>
      <c r="BF266" s="218"/>
      <c r="BG266" s="218"/>
      <c r="BH266" s="226"/>
      <c r="BI266" s="220"/>
      <c r="BJ266" s="86"/>
      <c r="BK266" s="94"/>
      <c r="BL266" s="87"/>
      <c r="BM266" s="218"/>
      <c r="BN266" s="218"/>
      <c r="BO266" s="226"/>
      <c r="BP266" s="398"/>
      <c r="BQ266" s="221"/>
      <c r="BR266" s="218"/>
      <c r="BS266" s="252"/>
      <c r="BT266" s="220"/>
      <c r="BU266" s="265"/>
      <c r="BV266" s="267"/>
      <c r="BW266" s="267"/>
      <c r="BX266" s="268"/>
      <c r="BY266" s="267"/>
      <c r="BZ266" s="268"/>
      <c r="CA266" s="266"/>
      <c r="CB266" s="265"/>
      <c r="CC266" s="265"/>
      <c r="CD266" s="265"/>
      <c r="CE266" s="265"/>
      <c r="CF266" s="265"/>
      <c r="CG266" s="419"/>
      <c r="CH266" s="265"/>
      <c r="CI266" s="269"/>
      <c r="CJ266" s="218"/>
      <c r="CK266" s="252"/>
      <c r="CL266" s="226"/>
      <c r="CM266" s="252"/>
      <c r="CN266" s="226"/>
      <c r="CO266" s="252"/>
      <c r="CP266" s="220"/>
      <c r="CQ266" s="86"/>
      <c r="CR266" s="95"/>
      <c r="CS266" s="94"/>
      <c r="CT266" s="87"/>
      <c r="CU266" s="86"/>
      <c r="CV266" s="94"/>
      <c r="CW266" s="95"/>
      <c r="CX266" s="94"/>
      <c r="CY266" s="95"/>
      <c r="CZ266" s="266"/>
      <c r="DA266" s="218"/>
      <c r="DB266" s="252"/>
      <c r="DC266" s="226"/>
      <c r="DD266" s="252"/>
      <c r="DE266" s="226"/>
      <c r="DF266" s="252"/>
      <c r="DG266" s="223"/>
      <c r="DH266" s="252"/>
      <c r="DI266" s="226"/>
      <c r="DJ266" s="221"/>
      <c r="DK266" s="218"/>
      <c r="DL266" s="226"/>
      <c r="DM266" s="252"/>
      <c r="DN266" s="220"/>
      <c r="DO266" s="265"/>
      <c r="DP266" s="268"/>
      <c r="DQ266" s="267"/>
      <c r="DR266" s="267"/>
      <c r="DS266" s="266"/>
      <c r="DT266" s="265"/>
      <c r="DU266" s="267"/>
      <c r="DV266" s="265"/>
      <c r="DW266" s="268"/>
      <c r="DX266" s="266"/>
      <c r="DY266" s="265"/>
      <c r="DZ266" s="419"/>
      <c r="EA266" s="268"/>
      <c r="EB266" s="266"/>
      <c r="EC266" s="218"/>
      <c r="ED266" s="252"/>
      <c r="EE266" s="220"/>
    </row>
    <row r="267" spans="1:135" x14ac:dyDescent="0.3">
      <c r="A267" s="10">
        <v>4311</v>
      </c>
      <c r="B267" s="11" t="s">
        <v>391</v>
      </c>
      <c r="C267" s="32">
        <v>565</v>
      </c>
      <c r="D267" s="41">
        <v>107</v>
      </c>
      <c r="E267" s="63">
        <f t="shared" si="3"/>
        <v>0.18938053097345134</v>
      </c>
      <c r="F267" s="86"/>
      <c r="G267" s="86"/>
      <c r="H267" s="86"/>
      <c r="I267" s="86"/>
      <c r="J267" s="86"/>
      <c r="K267" s="87"/>
      <c r="L267" s="86"/>
      <c r="M267" s="94"/>
      <c r="N267" s="87"/>
      <c r="O267" s="86"/>
      <c r="P267" s="86"/>
      <c r="Q267" s="86"/>
      <c r="R267" s="86"/>
      <c r="S267" s="86"/>
      <c r="T267" s="86"/>
      <c r="U267" s="86"/>
      <c r="V267" s="86"/>
      <c r="W267" s="95"/>
      <c r="X267" s="98"/>
      <c r="Y267" s="98"/>
      <c r="Z267" s="115"/>
      <c r="AA267" s="86"/>
      <c r="AB267" s="86"/>
      <c r="AC267" s="86"/>
      <c r="AD267" s="86"/>
      <c r="AE267" s="86"/>
      <c r="AF267" s="95"/>
      <c r="AG267" s="153"/>
      <c r="AH267" s="114"/>
      <c r="AI267" s="222"/>
      <c r="AJ267" s="252"/>
      <c r="AK267" s="220"/>
      <c r="AL267" s="86"/>
      <c r="AM267" s="95"/>
      <c r="AN267" s="95"/>
      <c r="AO267" s="95"/>
      <c r="AP267" s="94"/>
      <c r="AQ267" s="98"/>
      <c r="AR267" s="222"/>
      <c r="AS267" s="252"/>
      <c r="AT267" s="226"/>
      <c r="AU267" s="218"/>
      <c r="AV267" s="218"/>
      <c r="AW267" s="218"/>
      <c r="AX267" s="218"/>
      <c r="AY267" s="220"/>
      <c r="AZ267" s="265"/>
      <c r="BA267" s="268"/>
      <c r="BB267" s="266"/>
      <c r="BC267" s="86">
        <v>36</v>
      </c>
      <c r="BD267" s="94">
        <v>44</v>
      </c>
      <c r="BE267" s="87">
        <v>45</v>
      </c>
      <c r="BF267" s="218"/>
      <c r="BG267" s="218"/>
      <c r="BH267" s="226"/>
      <c r="BI267" s="220"/>
      <c r="BJ267" s="86"/>
      <c r="BK267" s="94"/>
      <c r="BL267" s="87"/>
      <c r="BM267" s="218"/>
      <c r="BN267" s="218"/>
      <c r="BO267" s="226"/>
      <c r="BP267" s="398"/>
      <c r="BQ267" s="221"/>
      <c r="BR267" s="218"/>
      <c r="BS267" s="252"/>
      <c r="BT267" s="220"/>
      <c r="BU267" s="265"/>
      <c r="BV267" s="267"/>
      <c r="BW267" s="267"/>
      <c r="BX267" s="268"/>
      <c r="BY267" s="267"/>
      <c r="BZ267" s="268"/>
      <c r="CA267" s="266"/>
      <c r="CB267" s="265"/>
      <c r="CC267" s="265"/>
      <c r="CD267" s="265"/>
      <c r="CE267" s="265"/>
      <c r="CF267" s="265"/>
      <c r="CG267" s="419"/>
      <c r="CH267" s="265"/>
      <c r="CI267" s="269"/>
      <c r="CJ267" s="218"/>
      <c r="CK267" s="252"/>
      <c r="CL267" s="226"/>
      <c r="CM267" s="252"/>
      <c r="CN267" s="226"/>
      <c r="CO267" s="252"/>
      <c r="CP267" s="220"/>
      <c r="CQ267" s="86"/>
      <c r="CR267" s="95"/>
      <c r="CS267" s="94"/>
      <c r="CT267" s="87"/>
      <c r="CU267" s="86"/>
      <c r="CV267" s="94"/>
      <c r="CW267" s="95"/>
      <c r="CX267" s="94"/>
      <c r="CY267" s="95"/>
      <c r="CZ267" s="266"/>
      <c r="DA267" s="218"/>
      <c r="DB267" s="252"/>
      <c r="DC267" s="226"/>
      <c r="DD267" s="252"/>
      <c r="DE267" s="226"/>
      <c r="DF267" s="252"/>
      <c r="DG267" s="223"/>
      <c r="DH267" s="252"/>
      <c r="DI267" s="226"/>
      <c r="DJ267" s="221"/>
      <c r="DK267" s="218"/>
      <c r="DL267" s="226"/>
      <c r="DM267" s="252"/>
      <c r="DN267" s="220"/>
      <c r="DO267" s="265"/>
      <c r="DP267" s="268"/>
      <c r="DQ267" s="267"/>
      <c r="DR267" s="267"/>
      <c r="DS267" s="266"/>
      <c r="DT267" s="265"/>
      <c r="DU267" s="267"/>
      <c r="DV267" s="265"/>
      <c r="DW267" s="268"/>
      <c r="DX267" s="266"/>
      <c r="DY267" s="265"/>
      <c r="DZ267" s="419"/>
      <c r="EA267" s="268"/>
      <c r="EB267" s="266"/>
      <c r="EC267" s="218"/>
      <c r="ED267" s="252"/>
      <c r="EE267" s="220"/>
    </row>
    <row r="268" spans="1:135" x14ac:dyDescent="0.3">
      <c r="A268" s="10">
        <v>4312</v>
      </c>
      <c r="B268" s="11" t="s">
        <v>392</v>
      </c>
      <c r="C268" s="32">
        <v>1174</v>
      </c>
      <c r="D268" s="41">
        <v>203</v>
      </c>
      <c r="E268" s="63">
        <f t="shared" si="3"/>
        <v>0.17291311754684838</v>
      </c>
      <c r="F268" s="86"/>
      <c r="G268" s="86"/>
      <c r="H268" s="86"/>
      <c r="I268" s="86"/>
      <c r="J268" s="86"/>
      <c r="K268" s="87"/>
      <c r="L268" s="86"/>
      <c r="M268" s="94"/>
      <c r="N268" s="87"/>
      <c r="O268" s="86"/>
      <c r="P268" s="86"/>
      <c r="Q268" s="86"/>
      <c r="R268" s="86"/>
      <c r="S268" s="86"/>
      <c r="T268" s="86"/>
      <c r="U268" s="86"/>
      <c r="V268" s="86"/>
      <c r="W268" s="95"/>
      <c r="X268" s="98"/>
      <c r="Y268" s="98"/>
      <c r="Z268" s="115"/>
      <c r="AA268" s="86"/>
      <c r="AB268" s="86"/>
      <c r="AC268" s="86"/>
      <c r="AD268" s="86"/>
      <c r="AE268" s="86"/>
      <c r="AF268" s="95"/>
      <c r="AG268" s="153"/>
      <c r="AH268" s="114"/>
      <c r="AI268" s="222"/>
      <c r="AJ268" s="252"/>
      <c r="AK268" s="220"/>
      <c r="AL268" s="86"/>
      <c r="AM268" s="95"/>
      <c r="AN268" s="95"/>
      <c r="AO268" s="95"/>
      <c r="AP268" s="94"/>
      <c r="AQ268" s="98"/>
      <c r="AR268" s="222"/>
      <c r="AS268" s="252"/>
      <c r="AT268" s="226"/>
      <c r="AU268" s="218"/>
      <c r="AV268" s="218"/>
      <c r="AW268" s="218"/>
      <c r="AX268" s="218"/>
      <c r="AY268" s="220"/>
      <c r="AZ268" s="265"/>
      <c r="BA268" s="268"/>
      <c r="BB268" s="266"/>
      <c r="BC268" s="86">
        <v>82</v>
      </c>
      <c r="BD268" s="94">
        <v>93</v>
      </c>
      <c r="BE268" s="87">
        <v>84</v>
      </c>
      <c r="BF268" s="218"/>
      <c r="BG268" s="218"/>
      <c r="BH268" s="226"/>
      <c r="BI268" s="220"/>
      <c r="BJ268" s="86"/>
      <c r="BK268" s="94"/>
      <c r="BL268" s="87"/>
      <c r="BM268" s="218"/>
      <c r="BN268" s="218"/>
      <c r="BO268" s="226"/>
      <c r="BP268" s="398"/>
      <c r="BQ268" s="221"/>
      <c r="BR268" s="218"/>
      <c r="BS268" s="252"/>
      <c r="BT268" s="220"/>
      <c r="BU268" s="265"/>
      <c r="BV268" s="267"/>
      <c r="BW268" s="267"/>
      <c r="BX268" s="268"/>
      <c r="BY268" s="267"/>
      <c r="BZ268" s="268"/>
      <c r="CA268" s="266"/>
      <c r="CB268" s="265"/>
      <c r="CC268" s="265"/>
      <c r="CD268" s="265"/>
      <c r="CE268" s="265"/>
      <c r="CF268" s="265"/>
      <c r="CG268" s="419"/>
      <c r="CH268" s="265"/>
      <c r="CI268" s="269"/>
      <c r="CJ268" s="218"/>
      <c r="CK268" s="252"/>
      <c r="CL268" s="226"/>
      <c r="CM268" s="252"/>
      <c r="CN268" s="226"/>
      <c r="CO268" s="252"/>
      <c r="CP268" s="220"/>
      <c r="CQ268" s="86"/>
      <c r="CR268" s="95"/>
      <c r="CS268" s="94"/>
      <c r="CT268" s="87"/>
      <c r="CU268" s="86"/>
      <c r="CV268" s="94"/>
      <c r="CW268" s="95"/>
      <c r="CX268" s="94"/>
      <c r="CY268" s="95"/>
      <c r="CZ268" s="266"/>
      <c r="DA268" s="218"/>
      <c r="DB268" s="252"/>
      <c r="DC268" s="226"/>
      <c r="DD268" s="252"/>
      <c r="DE268" s="226"/>
      <c r="DF268" s="252"/>
      <c r="DG268" s="223"/>
      <c r="DH268" s="252"/>
      <c r="DI268" s="226"/>
      <c r="DJ268" s="221"/>
      <c r="DK268" s="218"/>
      <c r="DL268" s="226"/>
      <c r="DM268" s="252"/>
      <c r="DN268" s="220"/>
      <c r="DO268" s="265"/>
      <c r="DP268" s="268"/>
      <c r="DQ268" s="267"/>
      <c r="DR268" s="267"/>
      <c r="DS268" s="266"/>
      <c r="DT268" s="265"/>
      <c r="DU268" s="267"/>
      <c r="DV268" s="265"/>
      <c r="DW268" s="268"/>
      <c r="DX268" s="266"/>
      <c r="DY268" s="265"/>
      <c r="DZ268" s="419"/>
      <c r="EA268" s="268"/>
      <c r="EB268" s="266"/>
      <c r="EC268" s="218"/>
      <c r="ED268" s="252"/>
      <c r="EE268" s="220"/>
    </row>
    <row r="269" spans="1:135" x14ac:dyDescent="0.3">
      <c r="A269" s="10">
        <v>4321</v>
      </c>
      <c r="B269" s="11" t="s">
        <v>393</v>
      </c>
      <c r="C269" s="32">
        <v>1060</v>
      </c>
      <c r="D269" s="41">
        <v>150</v>
      </c>
      <c r="E269" s="63">
        <f t="shared" si="3"/>
        <v>0.14150943396226415</v>
      </c>
      <c r="F269" s="86"/>
      <c r="G269" s="86"/>
      <c r="H269" s="86"/>
      <c r="I269" s="86"/>
      <c r="J269" s="86"/>
      <c r="K269" s="87"/>
      <c r="L269" s="86"/>
      <c r="M269" s="94"/>
      <c r="N269" s="87"/>
      <c r="O269" s="86"/>
      <c r="P269" s="86"/>
      <c r="Q269" s="86"/>
      <c r="R269" s="86"/>
      <c r="S269" s="86"/>
      <c r="T269" s="86"/>
      <c r="U269" s="86"/>
      <c r="V269" s="86"/>
      <c r="W269" s="95"/>
      <c r="X269" s="98"/>
      <c r="Y269" s="98"/>
      <c r="Z269" s="115"/>
      <c r="AA269" s="86"/>
      <c r="AB269" s="86"/>
      <c r="AC269" s="86"/>
      <c r="AD269" s="86"/>
      <c r="AE269" s="86"/>
      <c r="AF269" s="95"/>
      <c r="AG269" s="153"/>
      <c r="AH269" s="114"/>
      <c r="AI269" s="222"/>
      <c r="AJ269" s="252"/>
      <c r="AK269" s="220"/>
      <c r="AL269" s="86"/>
      <c r="AM269" s="95"/>
      <c r="AN269" s="95"/>
      <c r="AO269" s="95"/>
      <c r="AP269" s="94"/>
      <c r="AQ269" s="98"/>
      <c r="AR269" s="222"/>
      <c r="AS269" s="252"/>
      <c r="AT269" s="226"/>
      <c r="AU269" s="218"/>
      <c r="AV269" s="218"/>
      <c r="AW269" s="218"/>
      <c r="AX269" s="218"/>
      <c r="AY269" s="220"/>
      <c r="AZ269" s="265"/>
      <c r="BA269" s="268"/>
      <c r="BB269" s="266"/>
      <c r="BC269" s="86">
        <v>47</v>
      </c>
      <c r="BD269" s="94">
        <v>56</v>
      </c>
      <c r="BE269" s="87">
        <v>50</v>
      </c>
      <c r="BF269" s="218"/>
      <c r="BG269" s="218"/>
      <c r="BH269" s="226"/>
      <c r="BI269" s="220"/>
      <c r="BJ269" s="86"/>
      <c r="BK269" s="94"/>
      <c r="BL269" s="87"/>
      <c r="BM269" s="218"/>
      <c r="BN269" s="218"/>
      <c r="BO269" s="226"/>
      <c r="BP269" s="398"/>
      <c r="BQ269" s="221"/>
      <c r="BR269" s="218"/>
      <c r="BS269" s="252"/>
      <c r="BT269" s="220"/>
      <c r="BU269" s="265"/>
      <c r="BV269" s="267"/>
      <c r="BW269" s="267"/>
      <c r="BX269" s="268"/>
      <c r="BY269" s="267"/>
      <c r="BZ269" s="268"/>
      <c r="CA269" s="266"/>
      <c r="CB269" s="265"/>
      <c r="CC269" s="265"/>
      <c r="CD269" s="265"/>
      <c r="CE269" s="265"/>
      <c r="CF269" s="265"/>
      <c r="CG269" s="419"/>
      <c r="CH269" s="265"/>
      <c r="CI269" s="269"/>
      <c r="CJ269" s="218"/>
      <c r="CK269" s="252"/>
      <c r="CL269" s="226"/>
      <c r="CM269" s="252"/>
      <c r="CN269" s="226"/>
      <c r="CO269" s="252"/>
      <c r="CP269" s="220"/>
      <c r="CQ269" s="86">
        <v>11</v>
      </c>
      <c r="CR269" s="95">
        <v>10</v>
      </c>
      <c r="CS269" s="94">
        <v>12</v>
      </c>
      <c r="CT269" s="87">
        <v>13</v>
      </c>
      <c r="CU269" s="86"/>
      <c r="CV269" s="94"/>
      <c r="CW269" s="95"/>
      <c r="CX269" s="94"/>
      <c r="CY269" s="95"/>
      <c r="CZ269" s="266"/>
      <c r="DA269" s="218"/>
      <c r="DB269" s="252"/>
      <c r="DC269" s="226"/>
      <c r="DD269" s="252"/>
      <c r="DE269" s="226"/>
      <c r="DF269" s="252"/>
      <c r="DG269" s="223"/>
      <c r="DH269" s="252"/>
      <c r="DI269" s="226"/>
      <c r="DJ269" s="221"/>
      <c r="DK269" s="218"/>
      <c r="DL269" s="226"/>
      <c r="DM269" s="252"/>
      <c r="DN269" s="220"/>
      <c r="DO269" s="86">
        <v>11</v>
      </c>
      <c r="DP269" s="94">
        <v>10</v>
      </c>
      <c r="DQ269" s="95">
        <v>7</v>
      </c>
      <c r="DR269" s="95">
        <v>9</v>
      </c>
      <c r="DS269" s="87">
        <v>4</v>
      </c>
      <c r="DT269" s="86"/>
      <c r="DU269" s="95"/>
      <c r="DV269" s="86"/>
      <c r="DW269" s="94"/>
      <c r="DX269" s="87"/>
      <c r="DY269" s="86"/>
      <c r="DZ269" s="153"/>
      <c r="EA269" s="94"/>
      <c r="EB269" s="87"/>
      <c r="EC269" s="218"/>
      <c r="ED269" s="252"/>
      <c r="EE269" s="220"/>
    </row>
    <row r="270" spans="1:135" x14ac:dyDescent="0.3">
      <c r="A270" s="10">
        <v>4331</v>
      </c>
      <c r="B270" s="11" t="s">
        <v>394</v>
      </c>
      <c r="C270" s="32">
        <v>1149</v>
      </c>
      <c r="D270" s="41">
        <v>182</v>
      </c>
      <c r="E270" s="63">
        <f t="shared" si="3"/>
        <v>0.15839860748476936</v>
      </c>
      <c r="F270" s="86"/>
      <c r="G270" s="86"/>
      <c r="H270" s="86"/>
      <c r="I270" s="86"/>
      <c r="J270" s="86"/>
      <c r="K270" s="87"/>
      <c r="L270" s="86"/>
      <c r="M270" s="94"/>
      <c r="N270" s="87"/>
      <c r="O270" s="86"/>
      <c r="P270" s="86"/>
      <c r="Q270" s="86"/>
      <c r="R270" s="86"/>
      <c r="S270" s="86"/>
      <c r="T270" s="86"/>
      <c r="U270" s="86"/>
      <c r="V270" s="86"/>
      <c r="W270" s="95"/>
      <c r="X270" s="98"/>
      <c r="Y270" s="98"/>
      <c r="Z270" s="115"/>
      <c r="AA270" s="86"/>
      <c r="AB270" s="86"/>
      <c r="AC270" s="86"/>
      <c r="AD270" s="86"/>
      <c r="AE270" s="86"/>
      <c r="AF270" s="95"/>
      <c r="AG270" s="153"/>
      <c r="AH270" s="114"/>
      <c r="AI270" s="222"/>
      <c r="AJ270" s="252"/>
      <c r="AK270" s="220"/>
      <c r="AL270" s="86"/>
      <c r="AM270" s="95"/>
      <c r="AN270" s="95"/>
      <c r="AO270" s="95"/>
      <c r="AP270" s="94"/>
      <c r="AQ270" s="98"/>
      <c r="AR270" s="222"/>
      <c r="AS270" s="252"/>
      <c r="AT270" s="226"/>
      <c r="AU270" s="218"/>
      <c r="AV270" s="218"/>
      <c r="AW270" s="218"/>
      <c r="AX270" s="218"/>
      <c r="AY270" s="220"/>
      <c r="AZ270" s="265"/>
      <c r="BA270" s="268"/>
      <c r="BB270" s="266"/>
      <c r="BC270" s="86">
        <v>67</v>
      </c>
      <c r="BD270" s="94">
        <v>83</v>
      </c>
      <c r="BE270" s="87">
        <v>65</v>
      </c>
      <c r="BF270" s="218"/>
      <c r="BG270" s="218"/>
      <c r="BH270" s="226"/>
      <c r="BI270" s="220"/>
      <c r="BJ270" s="86"/>
      <c r="BK270" s="94"/>
      <c r="BL270" s="87"/>
      <c r="BM270" s="218"/>
      <c r="BN270" s="218"/>
      <c r="BO270" s="226"/>
      <c r="BP270" s="398"/>
      <c r="BQ270" s="221"/>
      <c r="BR270" s="218"/>
      <c r="BS270" s="252"/>
      <c r="BT270" s="220"/>
      <c r="BU270" s="265"/>
      <c r="BV270" s="267"/>
      <c r="BW270" s="267"/>
      <c r="BX270" s="268"/>
      <c r="BY270" s="267"/>
      <c r="BZ270" s="268"/>
      <c r="CA270" s="266"/>
      <c r="CB270" s="265"/>
      <c r="CC270" s="265"/>
      <c r="CD270" s="265"/>
      <c r="CE270" s="265"/>
      <c r="CF270" s="265"/>
      <c r="CG270" s="419"/>
      <c r="CH270" s="265"/>
      <c r="CI270" s="269"/>
      <c r="CJ270" s="218"/>
      <c r="CK270" s="252"/>
      <c r="CL270" s="226"/>
      <c r="CM270" s="252"/>
      <c r="CN270" s="226"/>
      <c r="CO270" s="252"/>
      <c r="CP270" s="220"/>
      <c r="CQ270" s="86"/>
      <c r="CR270" s="95"/>
      <c r="CS270" s="94"/>
      <c r="CT270" s="87"/>
      <c r="CU270" s="86"/>
      <c r="CV270" s="94"/>
      <c r="CW270" s="95"/>
      <c r="CX270" s="94"/>
      <c r="CY270" s="95"/>
      <c r="CZ270" s="266"/>
      <c r="DA270" s="218"/>
      <c r="DB270" s="252"/>
      <c r="DC270" s="226"/>
      <c r="DD270" s="252"/>
      <c r="DE270" s="226"/>
      <c r="DF270" s="252"/>
      <c r="DG270" s="223"/>
      <c r="DH270" s="252"/>
      <c r="DI270" s="226"/>
      <c r="DJ270" s="221"/>
      <c r="DK270" s="218"/>
      <c r="DL270" s="226"/>
      <c r="DM270" s="252"/>
      <c r="DN270" s="220"/>
      <c r="DO270" s="86"/>
      <c r="DP270" s="94"/>
      <c r="DQ270" s="95"/>
      <c r="DR270" s="95"/>
      <c r="DS270" s="266"/>
      <c r="DT270" s="86"/>
      <c r="DU270" s="95"/>
      <c r="DV270" s="86"/>
      <c r="DW270" s="94"/>
      <c r="DX270" s="266"/>
      <c r="DY270" s="86"/>
      <c r="DZ270" s="153"/>
      <c r="EA270" s="94"/>
      <c r="EB270" s="266"/>
      <c r="EC270" s="218"/>
      <c r="ED270" s="252"/>
      <c r="EE270" s="220"/>
    </row>
    <row r="271" spans="1:135" x14ac:dyDescent="0.3">
      <c r="A271" s="10">
        <v>4341</v>
      </c>
      <c r="B271" s="11" t="s">
        <v>395</v>
      </c>
      <c r="C271" s="32">
        <v>1145</v>
      </c>
      <c r="D271" s="41">
        <v>273</v>
      </c>
      <c r="E271" s="63">
        <f t="shared" si="3"/>
        <v>0.23842794759825328</v>
      </c>
      <c r="F271" s="86"/>
      <c r="G271" s="86"/>
      <c r="H271" s="86"/>
      <c r="I271" s="86"/>
      <c r="J271" s="86"/>
      <c r="K271" s="87"/>
      <c r="L271" s="86"/>
      <c r="M271" s="94"/>
      <c r="N271" s="87"/>
      <c r="O271" s="86"/>
      <c r="P271" s="86"/>
      <c r="Q271" s="86"/>
      <c r="R271" s="86"/>
      <c r="S271" s="86"/>
      <c r="T271" s="86"/>
      <c r="U271" s="86"/>
      <c r="V271" s="86"/>
      <c r="W271" s="95"/>
      <c r="X271" s="98"/>
      <c r="Y271" s="98"/>
      <c r="Z271" s="115"/>
      <c r="AA271" s="86"/>
      <c r="AB271" s="86"/>
      <c r="AC271" s="86"/>
      <c r="AD271" s="86"/>
      <c r="AE271" s="86"/>
      <c r="AF271" s="95"/>
      <c r="AG271" s="153"/>
      <c r="AH271" s="114"/>
      <c r="AI271" s="222"/>
      <c r="AJ271" s="252"/>
      <c r="AK271" s="220"/>
      <c r="AL271" s="86"/>
      <c r="AM271" s="95"/>
      <c r="AN271" s="95"/>
      <c r="AO271" s="95"/>
      <c r="AP271" s="94"/>
      <c r="AQ271" s="98"/>
      <c r="AR271" s="222"/>
      <c r="AS271" s="252"/>
      <c r="AT271" s="226"/>
      <c r="AU271" s="218"/>
      <c r="AV271" s="218"/>
      <c r="AW271" s="218"/>
      <c r="AX271" s="218"/>
      <c r="AY271" s="220"/>
      <c r="AZ271" s="265"/>
      <c r="BA271" s="268"/>
      <c r="BB271" s="266"/>
      <c r="BC271" s="86">
        <v>101</v>
      </c>
      <c r="BD271" s="94">
        <v>120</v>
      </c>
      <c r="BE271" s="87">
        <v>98</v>
      </c>
      <c r="BF271" s="218"/>
      <c r="BG271" s="218"/>
      <c r="BH271" s="226"/>
      <c r="BI271" s="220"/>
      <c r="BJ271" s="86"/>
      <c r="BK271" s="94"/>
      <c r="BL271" s="87"/>
      <c r="BM271" s="218"/>
      <c r="BN271" s="218"/>
      <c r="BO271" s="226"/>
      <c r="BP271" s="398"/>
      <c r="BQ271" s="221"/>
      <c r="BR271" s="218"/>
      <c r="BS271" s="252"/>
      <c r="BT271" s="220"/>
      <c r="BU271" s="265"/>
      <c r="BV271" s="267"/>
      <c r="BW271" s="267"/>
      <c r="BX271" s="268"/>
      <c r="BY271" s="267"/>
      <c r="BZ271" s="268"/>
      <c r="CA271" s="266"/>
      <c r="CB271" s="265"/>
      <c r="CC271" s="265"/>
      <c r="CD271" s="265"/>
      <c r="CE271" s="265"/>
      <c r="CF271" s="265"/>
      <c r="CG271" s="419"/>
      <c r="CH271" s="265"/>
      <c r="CI271" s="269"/>
      <c r="CJ271" s="218"/>
      <c r="CK271" s="252"/>
      <c r="CL271" s="226"/>
      <c r="CM271" s="252"/>
      <c r="CN271" s="226"/>
      <c r="CO271" s="252"/>
      <c r="CP271" s="220"/>
      <c r="CQ271" s="86"/>
      <c r="CR271" s="95"/>
      <c r="CS271" s="94"/>
      <c r="CT271" s="87"/>
      <c r="CU271" s="86"/>
      <c r="CV271" s="94"/>
      <c r="CW271" s="95"/>
      <c r="CX271" s="94"/>
      <c r="CY271" s="95"/>
      <c r="CZ271" s="266"/>
      <c r="DA271" s="218"/>
      <c r="DB271" s="252"/>
      <c r="DC271" s="226"/>
      <c r="DD271" s="252"/>
      <c r="DE271" s="226"/>
      <c r="DF271" s="252"/>
      <c r="DG271" s="223"/>
      <c r="DH271" s="252"/>
      <c r="DI271" s="226"/>
      <c r="DJ271" s="221"/>
      <c r="DK271" s="218"/>
      <c r="DL271" s="226"/>
      <c r="DM271" s="252"/>
      <c r="DN271" s="220"/>
      <c r="DO271" s="86"/>
      <c r="DP271" s="94"/>
      <c r="DQ271" s="95"/>
      <c r="DR271" s="95"/>
      <c r="DS271" s="266"/>
      <c r="DT271" s="86"/>
      <c r="DU271" s="95"/>
      <c r="DV271" s="86"/>
      <c r="DW271" s="94"/>
      <c r="DX271" s="266"/>
      <c r="DY271" s="86"/>
      <c r="DZ271" s="153"/>
      <c r="EA271" s="94"/>
      <c r="EB271" s="266"/>
      <c r="EC271" s="218"/>
      <c r="ED271" s="252"/>
      <c r="EE271" s="220"/>
    </row>
    <row r="272" spans="1:135" x14ac:dyDescent="0.3">
      <c r="A272" s="10">
        <v>4342</v>
      </c>
      <c r="B272" s="11" t="s">
        <v>396</v>
      </c>
      <c r="C272" s="32">
        <v>555</v>
      </c>
      <c r="D272" s="41">
        <v>121</v>
      </c>
      <c r="E272" s="63">
        <f t="shared" si="3"/>
        <v>0.21801801801801801</v>
      </c>
      <c r="F272" s="86"/>
      <c r="G272" s="86"/>
      <c r="H272" s="86"/>
      <c r="I272" s="86"/>
      <c r="J272" s="86"/>
      <c r="K272" s="87"/>
      <c r="L272" s="86"/>
      <c r="M272" s="94"/>
      <c r="N272" s="87"/>
      <c r="O272" s="86"/>
      <c r="P272" s="86"/>
      <c r="Q272" s="86"/>
      <c r="R272" s="86"/>
      <c r="S272" s="86"/>
      <c r="T272" s="86"/>
      <c r="U272" s="86"/>
      <c r="V272" s="86"/>
      <c r="W272" s="95"/>
      <c r="X272" s="98"/>
      <c r="Y272" s="98"/>
      <c r="Z272" s="115"/>
      <c r="AA272" s="86"/>
      <c r="AB272" s="86"/>
      <c r="AC272" s="86"/>
      <c r="AD272" s="86"/>
      <c r="AE272" s="86"/>
      <c r="AF272" s="95"/>
      <c r="AG272" s="153"/>
      <c r="AH272" s="114"/>
      <c r="AI272" s="222"/>
      <c r="AJ272" s="252"/>
      <c r="AK272" s="220"/>
      <c r="AL272" s="86"/>
      <c r="AM272" s="95"/>
      <c r="AN272" s="95"/>
      <c r="AO272" s="95"/>
      <c r="AP272" s="94"/>
      <c r="AQ272" s="98"/>
      <c r="AR272" s="222"/>
      <c r="AS272" s="252"/>
      <c r="AT272" s="226"/>
      <c r="AU272" s="218"/>
      <c r="AV272" s="218"/>
      <c r="AW272" s="218"/>
      <c r="AX272" s="218"/>
      <c r="AY272" s="220"/>
      <c r="AZ272" s="265"/>
      <c r="BA272" s="268"/>
      <c r="BB272" s="266"/>
      <c r="BC272" s="86">
        <v>52</v>
      </c>
      <c r="BD272" s="94">
        <v>64</v>
      </c>
      <c r="BE272" s="87">
        <v>47</v>
      </c>
      <c r="BF272" s="218"/>
      <c r="BG272" s="218"/>
      <c r="BH272" s="226"/>
      <c r="BI272" s="220"/>
      <c r="BJ272" s="86"/>
      <c r="BK272" s="94"/>
      <c r="BL272" s="87"/>
      <c r="BM272" s="218"/>
      <c r="BN272" s="218"/>
      <c r="BO272" s="226"/>
      <c r="BP272" s="398"/>
      <c r="BQ272" s="221"/>
      <c r="BR272" s="218"/>
      <c r="BS272" s="252"/>
      <c r="BT272" s="220"/>
      <c r="BU272" s="265"/>
      <c r="BV272" s="267"/>
      <c r="BW272" s="267"/>
      <c r="BX272" s="268"/>
      <c r="BY272" s="267"/>
      <c r="BZ272" s="268"/>
      <c r="CA272" s="266"/>
      <c r="CB272" s="265"/>
      <c r="CC272" s="265"/>
      <c r="CD272" s="265"/>
      <c r="CE272" s="265"/>
      <c r="CF272" s="265"/>
      <c r="CG272" s="419"/>
      <c r="CH272" s="265"/>
      <c r="CI272" s="269"/>
      <c r="CJ272" s="218"/>
      <c r="CK272" s="252"/>
      <c r="CL272" s="226"/>
      <c r="CM272" s="252"/>
      <c r="CN272" s="226"/>
      <c r="CO272" s="252"/>
      <c r="CP272" s="220"/>
      <c r="CQ272" s="86"/>
      <c r="CR272" s="95"/>
      <c r="CS272" s="94"/>
      <c r="CT272" s="87"/>
      <c r="CU272" s="86"/>
      <c r="CV272" s="94"/>
      <c r="CW272" s="95"/>
      <c r="CX272" s="94"/>
      <c r="CY272" s="95"/>
      <c r="CZ272" s="266"/>
      <c r="DA272" s="218"/>
      <c r="DB272" s="252"/>
      <c r="DC272" s="226"/>
      <c r="DD272" s="252"/>
      <c r="DE272" s="226"/>
      <c r="DF272" s="252"/>
      <c r="DG272" s="223"/>
      <c r="DH272" s="252"/>
      <c r="DI272" s="226"/>
      <c r="DJ272" s="221"/>
      <c r="DK272" s="218"/>
      <c r="DL272" s="226"/>
      <c r="DM272" s="252"/>
      <c r="DN272" s="220"/>
      <c r="DO272" s="86"/>
      <c r="DP272" s="94"/>
      <c r="DQ272" s="95"/>
      <c r="DR272" s="95"/>
      <c r="DS272" s="266"/>
      <c r="DT272" s="86"/>
      <c r="DU272" s="95"/>
      <c r="DV272" s="86"/>
      <c r="DW272" s="94"/>
      <c r="DX272" s="266"/>
      <c r="DY272" s="86"/>
      <c r="DZ272" s="153"/>
      <c r="EA272" s="94"/>
      <c r="EB272" s="266"/>
      <c r="EC272" s="218"/>
      <c r="ED272" s="252"/>
      <c r="EE272" s="220"/>
    </row>
    <row r="273" spans="1:135" x14ac:dyDescent="0.3">
      <c r="A273" s="10">
        <v>4343</v>
      </c>
      <c r="B273" s="11" t="s">
        <v>397</v>
      </c>
      <c r="C273" s="32">
        <v>795</v>
      </c>
      <c r="D273" s="41">
        <v>116</v>
      </c>
      <c r="E273" s="63">
        <f t="shared" si="3"/>
        <v>0.14591194968553459</v>
      </c>
      <c r="F273" s="86"/>
      <c r="G273" s="86"/>
      <c r="H273" s="86"/>
      <c r="I273" s="86"/>
      <c r="J273" s="86"/>
      <c r="K273" s="87"/>
      <c r="L273" s="86"/>
      <c r="M273" s="94"/>
      <c r="N273" s="87"/>
      <c r="O273" s="86"/>
      <c r="P273" s="86"/>
      <c r="Q273" s="86"/>
      <c r="R273" s="86"/>
      <c r="S273" s="86"/>
      <c r="T273" s="86"/>
      <c r="U273" s="86"/>
      <c r="V273" s="86"/>
      <c r="W273" s="95"/>
      <c r="X273" s="98"/>
      <c r="Y273" s="98"/>
      <c r="Z273" s="115"/>
      <c r="AA273" s="86"/>
      <c r="AB273" s="86"/>
      <c r="AC273" s="86"/>
      <c r="AD273" s="86"/>
      <c r="AE273" s="86"/>
      <c r="AF273" s="95"/>
      <c r="AG273" s="153"/>
      <c r="AH273" s="114"/>
      <c r="AI273" s="222"/>
      <c r="AJ273" s="252"/>
      <c r="AK273" s="220"/>
      <c r="AL273" s="86"/>
      <c r="AM273" s="95"/>
      <c r="AN273" s="95"/>
      <c r="AO273" s="95"/>
      <c r="AP273" s="94"/>
      <c r="AQ273" s="98"/>
      <c r="AR273" s="222"/>
      <c r="AS273" s="252"/>
      <c r="AT273" s="226"/>
      <c r="AU273" s="218"/>
      <c r="AV273" s="218"/>
      <c r="AW273" s="218"/>
      <c r="AX273" s="218"/>
      <c r="AY273" s="220"/>
      <c r="AZ273" s="265"/>
      <c r="BA273" s="268"/>
      <c r="BB273" s="266"/>
      <c r="BC273" s="86">
        <v>58</v>
      </c>
      <c r="BD273" s="94">
        <v>56</v>
      </c>
      <c r="BE273" s="87">
        <v>60</v>
      </c>
      <c r="BF273" s="218"/>
      <c r="BG273" s="218"/>
      <c r="BH273" s="226"/>
      <c r="BI273" s="220"/>
      <c r="BJ273" s="86"/>
      <c r="BK273" s="94"/>
      <c r="BL273" s="87"/>
      <c r="BM273" s="218"/>
      <c r="BN273" s="218"/>
      <c r="BO273" s="226"/>
      <c r="BP273" s="398"/>
      <c r="BQ273" s="221"/>
      <c r="BR273" s="218"/>
      <c r="BS273" s="252"/>
      <c r="BT273" s="220"/>
      <c r="BU273" s="265"/>
      <c r="BV273" s="267"/>
      <c r="BW273" s="267"/>
      <c r="BX273" s="268"/>
      <c r="BY273" s="267"/>
      <c r="BZ273" s="268"/>
      <c r="CA273" s="266"/>
      <c r="CB273" s="265"/>
      <c r="CC273" s="265"/>
      <c r="CD273" s="265"/>
      <c r="CE273" s="265"/>
      <c r="CF273" s="265"/>
      <c r="CG273" s="419"/>
      <c r="CH273" s="265"/>
      <c r="CI273" s="269"/>
      <c r="CJ273" s="218"/>
      <c r="CK273" s="252"/>
      <c r="CL273" s="226"/>
      <c r="CM273" s="252"/>
      <c r="CN273" s="226"/>
      <c r="CO273" s="252"/>
      <c r="CP273" s="220"/>
      <c r="CQ273" s="86"/>
      <c r="CR273" s="95"/>
      <c r="CS273" s="94"/>
      <c r="CT273" s="87"/>
      <c r="CU273" s="86"/>
      <c r="CV273" s="94"/>
      <c r="CW273" s="95"/>
      <c r="CX273" s="94"/>
      <c r="CY273" s="95"/>
      <c r="CZ273" s="266"/>
      <c r="DA273" s="218"/>
      <c r="DB273" s="252"/>
      <c r="DC273" s="226"/>
      <c r="DD273" s="252"/>
      <c r="DE273" s="226"/>
      <c r="DF273" s="252"/>
      <c r="DG273" s="223"/>
      <c r="DH273" s="252"/>
      <c r="DI273" s="226"/>
      <c r="DJ273" s="221"/>
      <c r="DK273" s="218"/>
      <c r="DL273" s="226"/>
      <c r="DM273" s="252"/>
      <c r="DN273" s="220"/>
      <c r="DO273" s="86"/>
      <c r="DP273" s="94"/>
      <c r="DQ273" s="95"/>
      <c r="DR273" s="95"/>
      <c r="DS273" s="266"/>
      <c r="DT273" s="86"/>
      <c r="DU273" s="95"/>
      <c r="DV273" s="86"/>
      <c r="DW273" s="94"/>
      <c r="DX273" s="266"/>
      <c r="DY273" s="86"/>
      <c r="DZ273" s="153"/>
      <c r="EA273" s="94"/>
      <c r="EB273" s="266"/>
      <c r="EC273" s="218"/>
      <c r="ED273" s="252"/>
      <c r="EE273" s="220"/>
    </row>
    <row r="274" spans="1:135" x14ac:dyDescent="0.3">
      <c r="A274" s="10">
        <v>4411</v>
      </c>
      <c r="B274" s="11" t="s">
        <v>398</v>
      </c>
      <c r="C274" s="32">
        <v>841</v>
      </c>
      <c r="D274" s="41">
        <v>112</v>
      </c>
      <c r="E274" s="63">
        <f t="shared" si="3"/>
        <v>0.13317479191438764</v>
      </c>
      <c r="F274" s="86"/>
      <c r="G274" s="86"/>
      <c r="H274" s="86"/>
      <c r="I274" s="86"/>
      <c r="J274" s="86"/>
      <c r="K274" s="87"/>
      <c r="L274" s="86"/>
      <c r="M274" s="94"/>
      <c r="N274" s="87"/>
      <c r="O274" s="86"/>
      <c r="P274" s="86"/>
      <c r="Q274" s="86"/>
      <c r="R274" s="86"/>
      <c r="S274" s="86"/>
      <c r="T274" s="86"/>
      <c r="U274" s="86"/>
      <c r="V274" s="86"/>
      <c r="W274" s="95"/>
      <c r="X274" s="98"/>
      <c r="Y274" s="98"/>
      <c r="Z274" s="115"/>
      <c r="AA274" s="86"/>
      <c r="AB274" s="86"/>
      <c r="AC274" s="86"/>
      <c r="AD274" s="86"/>
      <c r="AE274" s="86"/>
      <c r="AF274" s="95"/>
      <c r="AG274" s="153"/>
      <c r="AH274" s="114"/>
      <c r="AI274" s="222"/>
      <c r="AJ274" s="252"/>
      <c r="AK274" s="220"/>
      <c r="AL274" s="86"/>
      <c r="AM274" s="95"/>
      <c r="AN274" s="95"/>
      <c r="AO274" s="95"/>
      <c r="AP274" s="94"/>
      <c r="AQ274" s="98"/>
      <c r="AR274" s="222"/>
      <c r="AS274" s="252"/>
      <c r="AT274" s="226"/>
      <c r="AU274" s="218"/>
      <c r="AV274" s="218"/>
      <c r="AW274" s="218"/>
      <c r="AX274" s="218"/>
      <c r="AY274" s="220"/>
      <c r="AZ274" s="265"/>
      <c r="BA274" s="268"/>
      <c r="BB274" s="266"/>
      <c r="BC274" s="265"/>
      <c r="BD274" s="268"/>
      <c r="BE274" s="266"/>
      <c r="BF274" s="86">
        <v>48</v>
      </c>
      <c r="BG274" s="86">
        <v>57</v>
      </c>
      <c r="BH274" s="95">
        <v>46</v>
      </c>
      <c r="BI274" s="87">
        <v>31</v>
      </c>
      <c r="BJ274" s="265"/>
      <c r="BK274" s="268"/>
      <c r="BL274" s="266"/>
      <c r="BM274" s="218"/>
      <c r="BN274" s="218"/>
      <c r="BO274" s="226"/>
      <c r="BP274" s="398"/>
      <c r="BQ274" s="221"/>
      <c r="BR274" s="218"/>
      <c r="BS274" s="252"/>
      <c r="BT274" s="220"/>
      <c r="BU274" s="265"/>
      <c r="BV274" s="267"/>
      <c r="BW274" s="267"/>
      <c r="BX274" s="268"/>
      <c r="BY274" s="267"/>
      <c r="BZ274" s="268"/>
      <c r="CA274" s="266"/>
      <c r="CB274" s="265"/>
      <c r="CC274" s="265"/>
      <c r="CD274" s="265"/>
      <c r="CE274" s="265"/>
      <c r="CF274" s="265"/>
      <c r="CG274" s="419"/>
      <c r="CH274" s="265"/>
      <c r="CI274" s="269"/>
      <c r="CJ274" s="218"/>
      <c r="CK274" s="252"/>
      <c r="CL274" s="226"/>
      <c r="CM274" s="252"/>
      <c r="CN274" s="226"/>
      <c r="CO274" s="252"/>
      <c r="CP274" s="220"/>
      <c r="CQ274" s="86"/>
      <c r="CR274" s="95"/>
      <c r="CS274" s="94"/>
      <c r="CT274" s="87"/>
      <c r="CU274" s="86"/>
      <c r="CV274" s="94"/>
      <c r="CW274" s="95"/>
      <c r="CX274" s="94"/>
      <c r="CY274" s="95"/>
      <c r="CZ274" s="266"/>
      <c r="DA274" s="218"/>
      <c r="DB274" s="252"/>
      <c r="DC274" s="226"/>
      <c r="DD274" s="252"/>
      <c r="DE274" s="226"/>
      <c r="DF274" s="252"/>
      <c r="DG274" s="223"/>
      <c r="DH274" s="252"/>
      <c r="DI274" s="226"/>
      <c r="DJ274" s="221"/>
      <c r="DK274" s="218"/>
      <c r="DL274" s="226"/>
      <c r="DM274" s="252"/>
      <c r="DN274" s="220"/>
      <c r="DO274" s="86"/>
      <c r="DP274" s="94"/>
      <c r="DQ274" s="95"/>
      <c r="DR274" s="95"/>
      <c r="DS274" s="266"/>
      <c r="DT274" s="86"/>
      <c r="DU274" s="95"/>
      <c r="DV274" s="86"/>
      <c r="DW274" s="94"/>
      <c r="DX274" s="266"/>
      <c r="DY274" s="86"/>
      <c r="DZ274" s="153"/>
      <c r="EA274" s="94"/>
      <c r="EB274" s="266"/>
      <c r="EC274" s="218"/>
      <c r="ED274" s="252"/>
      <c r="EE274" s="220"/>
    </row>
    <row r="275" spans="1:135" x14ac:dyDescent="0.3">
      <c r="A275" s="10">
        <v>4412</v>
      </c>
      <c r="B275" s="11" t="s">
        <v>399</v>
      </c>
      <c r="C275" s="32">
        <v>1220</v>
      </c>
      <c r="D275" s="41">
        <v>217</v>
      </c>
      <c r="E275" s="63">
        <f t="shared" si="3"/>
        <v>0.1778688524590164</v>
      </c>
      <c r="F275" s="86"/>
      <c r="G275" s="86"/>
      <c r="H275" s="86"/>
      <c r="I275" s="86"/>
      <c r="J275" s="86"/>
      <c r="K275" s="87"/>
      <c r="L275" s="86"/>
      <c r="M275" s="94"/>
      <c r="N275" s="87"/>
      <c r="O275" s="86"/>
      <c r="P275" s="86"/>
      <c r="Q275" s="86"/>
      <c r="R275" s="86"/>
      <c r="S275" s="86"/>
      <c r="T275" s="86"/>
      <c r="U275" s="86"/>
      <c r="V275" s="86"/>
      <c r="W275" s="95"/>
      <c r="X275" s="98"/>
      <c r="Y275" s="98"/>
      <c r="Z275" s="115"/>
      <c r="AA275" s="86"/>
      <c r="AB275" s="86"/>
      <c r="AC275" s="86"/>
      <c r="AD275" s="86"/>
      <c r="AE275" s="86"/>
      <c r="AF275" s="95"/>
      <c r="AG275" s="153"/>
      <c r="AH275" s="114"/>
      <c r="AI275" s="222"/>
      <c r="AJ275" s="252"/>
      <c r="AK275" s="220"/>
      <c r="AL275" s="86"/>
      <c r="AM275" s="95"/>
      <c r="AN275" s="95"/>
      <c r="AO275" s="95"/>
      <c r="AP275" s="94"/>
      <c r="AQ275" s="98"/>
      <c r="AR275" s="222"/>
      <c r="AS275" s="252"/>
      <c r="AT275" s="226"/>
      <c r="AU275" s="218"/>
      <c r="AV275" s="218"/>
      <c r="AW275" s="218"/>
      <c r="AX275" s="218"/>
      <c r="AY275" s="220"/>
      <c r="AZ275" s="265"/>
      <c r="BA275" s="268"/>
      <c r="BB275" s="266"/>
      <c r="BC275" s="265"/>
      <c r="BD275" s="268"/>
      <c r="BE275" s="266"/>
      <c r="BF275" s="86">
        <v>108</v>
      </c>
      <c r="BG275" s="86">
        <v>85</v>
      </c>
      <c r="BH275" s="95">
        <v>67</v>
      </c>
      <c r="BI275" s="87">
        <v>95</v>
      </c>
      <c r="BJ275" s="265"/>
      <c r="BK275" s="268"/>
      <c r="BL275" s="266"/>
      <c r="BM275" s="218"/>
      <c r="BN275" s="218"/>
      <c r="BO275" s="226"/>
      <c r="BP275" s="398"/>
      <c r="BQ275" s="221"/>
      <c r="BR275" s="218"/>
      <c r="BS275" s="252"/>
      <c r="BT275" s="220"/>
      <c r="BU275" s="265"/>
      <c r="BV275" s="267"/>
      <c r="BW275" s="267"/>
      <c r="BX275" s="268"/>
      <c r="BY275" s="267"/>
      <c r="BZ275" s="268"/>
      <c r="CA275" s="266"/>
      <c r="CB275" s="265"/>
      <c r="CC275" s="265"/>
      <c r="CD275" s="265"/>
      <c r="CE275" s="265"/>
      <c r="CF275" s="265"/>
      <c r="CG275" s="419"/>
      <c r="CH275" s="265"/>
      <c r="CI275" s="269"/>
      <c r="CJ275" s="218"/>
      <c r="CK275" s="252"/>
      <c r="CL275" s="226"/>
      <c r="CM275" s="252"/>
      <c r="CN275" s="226"/>
      <c r="CO275" s="252"/>
      <c r="CP275" s="220"/>
      <c r="CQ275" s="86"/>
      <c r="CR275" s="95"/>
      <c r="CS275" s="94"/>
      <c r="CT275" s="87"/>
      <c r="CU275" s="86"/>
      <c r="CV275" s="94"/>
      <c r="CW275" s="95"/>
      <c r="CX275" s="94"/>
      <c r="CY275" s="95"/>
      <c r="CZ275" s="266"/>
      <c r="DA275" s="218"/>
      <c r="DB275" s="252"/>
      <c r="DC275" s="226"/>
      <c r="DD275" s="252"/>
      <c r="DE275" s="226"/>
      <c r="DF275" s="252"/>
      <c r="DG275" s="223"/>
      <c r="DH275" s="252"/>
      <c r="DI275" s="226"/>
      <c r="DJ275" s="221"/>
      <c r="DK275" s="218"/>
      <c r="DL275" s="226"/>
      <c r="DM275" s="252"/>
      <c r="DN275" s="220"/>
      <c r="DO275" s="86"/>
      <c r="DP275" s="94"/>
      <c r="DQ275" s="95"/>
      <c r="DR275" s="95"/>
      <c r="DS275" s="266"/>
      <c r="DT275" s="86"/>
      <c r="DU275" s="95"/>
      <c r="DV275" s="86"/>
      <c r="DW275" s="94"/>
      <c r="DX275" s="266"/>
      <c r="DY275" s="86"/>
      <c r="DZ275" s="153"/>
      <c r="EA275" s="94"/>
      <c r="EB275" s="266"/>
      <c r="EC275" s="218"/>
      <c r="ED275" s="252"/>
      <c r="EE275" s="220"/>
    </row>
    <row r="276" spans="1:135" x14ac:dyDescent="0.3">
      <c r="A276" s="10">
        <v>4413</v>
      </c>
      <c r="B276" s="11" t="s">
        <v>783</v>
      </c>
      <c r="C276" s="32">
        <v>1073</v>
      </c>
      <c r="D276" s="41">
        <v>231</v>
      </c>
      <c r="E276" s="63">
        <f>SUM(D276/C276)</f>
        <v>0.21528424976700838</v>
      </c>
      <c r="F276" s="86"/>
      <c r="G276" s="86"/>
      <c r="H276" s="86"/>
      <c r="I276" s="86"/>
      <c r="J276" s="86"/>
      <c r="K276" s="87"/>
      <c r="L276" s="86"/>
      <c r="M276" s="94"/>
      <c r="N276" s="87"/>
      <c r="O276" s="86"/>
      <c r="P276" s="86"/>
      <c r="Q276" s="86"/>
      <c r="R276" s="86"/>
      <c r="S276" s="86"/>
      <c r="T276" s="86"/>
      <c r="U276" s="86"/>
      <c r="V276" s="86"/>
      <c r="W276" s="95"/>
      <c r="X276" s="98"/>
      <c r="Y276" s="98"/>
      <c r="Z276" s="115"/>
      <c r="AA276" s="86"/>
      <c r="AB276" s="86"/>
      <c r="AC276" s="86"/>
      <c r="AD276" s="86"/>
      <c r="AE276" s="86"/>
      <c r="AF276" s="95"/>
      <c r="AG276" s="153"/>
      <c r="AH276" s="114"/>
      <c r="AI276" s="222"/>
      <c r="AJ276" s="252"/>
      <c r="AK276" s="220"/>
      <c r="AL276" s="86"/>
      <c r="AM276" s="95"/>
      <c r="AN276" s="95"/>
      <c r="AO276" s="95"/>
      <c r="AP276" s="94"/>
      <c r="AQ276" s="98"/>
      <c r="AR276" s="222"/>
      <c r="AS276" s="252"/>
      <c r="AT276" s="226"/>
      <c r="AU276" s="218"/>
      <c r="AV276" s="218"/>
      <c r="AW276" s="218"/>
      <c r="AX276" s="218"/>
      <c r="AY276" s="220"/>
      <c r="AZ276" s="265"/>
      <c r="BA276" s="268"/>
      <c r="BB276" s="266"/>
      <c r="BC276" s="265"/>
      <c r="BD276" s="268"/>
      <c r="BE276" s="266"/>
      <c r="BF276" s="86">
        <v>114</v>
      </c>
      <c r="BG276" s="86">
        <v>100</v>
      </c>
      <c r="BH276" s="95">
        <v>91</v>
      </c>
      <c r="BI276" s="87">
        <v>75</v>
      </c>
      <c r="BJ276" s="265"/>
      <c r="BK276" s="268"/>
      <c r="BL276" s="266"/>
      <c r="BM276" s="218"/>
      <c r="BN276" s="218"/>
      <c r="BO276" s="226"/>
      <c r="BP276" s="398"/>
      <c r="BQ276" s="221"/>
      <c r="BR276" s="218"/>
      <c r="BS276" s="252"/>
      <c r="BT276" s="220"/>
      <c r="BU276" s="265"/>
      <c r="BV276" s="267"/>
      <c r="BW276" s="267"/>
      <c r="BX276" s="268"/>
      <c r="BY276" s="267"/>
      <c r="BZ276" s="268"/>
      <c r="CA276" s="266"/>
      <c r="CB276" s="265"/>
      <c r="CC276" s="265"/>
      <c r="CD276" s="265"/>
      <c r="CE276" s="265"/>
      <c r="CF276" s="265"/>
      <c r="CG276" s="419"/>
      <c r="CH276" s="265"/>
      <c r="CI276" s="269"/>
      <c r="CJ276" s="218"/>
      <c r="CK276" s="252"/>
      <c r="CL276" s="226"/>
      <c r="CM276" s="252"/>
      <c r="CN276" s="226"/>
      <c r="CO276" s="252"/>
      <c r="CP276" s="220"/>
      <c r="CQ276" s="86"/>
      <c r="CR276" s="95"/>
      <c r="CS276" s="94"/>
      <c r="CT276" s="87"/>
      <c r="CU276" s="86"/>
      <c r="CV276" s="94"/>
      <c r="CW276" s="95"/>
      <c r="CX276" s="94"/>
      <c r="CY276" s="95"/>
      <c r="CZ276" s="266"/>
      <c r="DA276" s="218"/>
      <c r="DB276" s="252"/>
      <c r="DC276" s="226"/>
      <c r="DD276" s="252"/>
      <c r="DE276" s="226"/>
      <c r="DF276" s="252"/>
      <c r="DG276" s="223"/>
      <c r="DH276" s="252"/>
      <c r="DI276" s="226"/>
      <c r="DJ276" s="221"/>
      <c r="DK276" s="218"/>
      <c r="DL276" s="226"/>
      <c r="DM276" s="252"/>
      <c r="DN276" s="220"/>
      <c r="DO276" s="86"/>
      <c r="DP276" s="94"/>
      <c r="DQ276" s="95"/>
      <c r="DR276" s="95"/>
      <c r="DS276" s="266"/>
      <c r="DT276" s="86"/>
      <c r="DU276" s="95"/>
      <c r="DV276" s="86"/>
      <c r="DW276" s="94"/>
      <c r="DX276" s="266"/>
      <c r="DY276" s="86"/>
      <c r="DZ276" s="153"/>
      <c r="EA276" s="94"/>
      <c r="EB276" s="266"/>
      <c r="EC276" s="218"/>
      <c r="ED276" s="252"/>
      <c r="EE276" s="220"/>
    </row>
    <row r="277" spans="1:135" x14ac:dyDescent="0.3">
      <c r="A277" s="10">
        <v>4421</v>
      </c>
      <c r="B277" s="11" t="s">
        <v>400</v>
      </c>
      <c r="C277" s="32">
        <v>1023</v>
      </c>
      <c r="D277" s="41">
        <v>258</v>
      </c>
      <c r="E277" s="63">
        <f t="shared" si="3"/>
        <v>0.25219941348973607</v>
      </c>
      <c r="F277" s="86"/>
      <c r="G277" s="86"/>
      <c r="H277" s="86"/>
      <c r="I277" s="86"/>
      <c r="J277" s="86"/>
      <c r="K277" s="87"/>
      <c r="L277" s="86"/>
      <c r="M277" s="94"/>
      <c r="N277" s="87"/>
      <c r="O277" s="86"/>
      <c r="P277" s="86"/>
      <c r="Q277" s="86"/>
      <c r="R277" s="86"/>
      <c r="S277" s="86"/>
      <c r="T277" s="86"/>
      <c r="U277" s="86"/>
      <c r="V277" s="86"/>
      <c r="W277" s="95"/>
      <c r="X277" s="98"/>
      <c r="Y277" s="98"/>
      <c r="Z277" s="115"/>
      <c r="AA277" s="86"/>
      <c r="AB277" s="86"/>
      <c r="AC277" s="86"/>
      <c r="AD277" s="86"/>
      <c r="AE277" s="86"/>
      <c r="AF277" s="95"/>
      <c r="AG277" s="153"/>
      <c r="AH277" s="114"/>
      <c r="AI277" s="222"/>
      <c r="AJ277" s="252"/>
      <c r="AK277" s="220"/>
      <c r="AL277" s="86"/>
      <c r="AM277" s="95"/>
      <c r="AN277" s="95"/>
      <c r="AO277" s="95"/>
      <c r="AP277" s="94"/>
      <c r="AQ277" s="98"/>
      <c r="AR277" s="222"/>
      <c r="AS277" s="252"/>
      <c r="AT277" s="226"/>
      <c r="AU277" s="218"/>
      <c r="AV277" s="218"/>
      <c r="AW277" s="218"/>
      <c r="AX277" s="218"/>
      <c r="AY277" s="220"/>
      <c r="AZ277" s="265"/>
      <c r="BA277" s="268"/>
      <c r="BB277" s="266"/>
      <c r="BC277" s="265"/>
      <c r="BD277" s="268"/>
      <c r="BE277" s="266"/>
      <c r="BF277" s="86">
        <v>130</v>
      </c>
      <c r="BG277" s="86">
        <v>129</v>
      </c>
      <c r="BH277" s="95">
        <v>108</v>
      </c>
      <c r="BI277" s="87">
        <v>78</v>
      </c>
      <c r="BJ277" s="265"/>
      <c r="BK277" s="268"/>
      <c r="BL277" s="266"/>
      <c r="BM277" s="218"/>
      <c r="BN277" s="218"/>
      <c r="BO277" s="226"/>
      <c r="BP277" s="398"/>
      <c r="BQ277" s="221"/>
      <c r="BR277" s="218"/>
      <c r="BS277" s="252"/>
      <c r="BT277" s="220"/>
      <c r="BU277" s="265"/>
      <c r="BV277" s="267"/>
      <c r="BW277" s="267"/>
      <c r="BX277" s="268"/>
      <c r="BY277" s="267"/>
      <c r="BZ277" s="268"/>
      <c r="CA277" s="266"/>
      <c r="CB277" s="265"/>
      <c r="CC277" s="265"/>
      <c r="CD277" s="265"/>
      <c r="CE277" s="265"/>
      <c r="CF277" s="265"/>
      <c r="CG277" s="419"/>
      <c r="CH277" s="265"/>
      <c r="CI277" s="269"/>
      <c r="CJ277" s="218"/>
      <c r="CK277" s="252"/>
      <c r="CL277" s="226"/>
      <c r="CM277" s="252"/>
      <c r="CN277" s="226"/>
      <c r="CO277" s="252"/>
      <c r="CP277" s="220"/>
      <c r="CQ277" s="86"/>
      <c r="CR277" s="95"/>
      <c r="CS277" s="94"/>
      <c r="CT277" s="87"/>
      <c r="CU277" s="86"/>
      <c r="CV277" s="94"/>
      <c r="CW277" s="95"/>
      <c r="CX277" s="94"/>
      <c r="CY277" s="95"/>
      <c r="CZ277" s="266"/>
      <c r="DA277" s="218"/>
      <c r="DB277" s="252"/>
      <c r="DC277" s="226"/>
      <c r="DD277" s="252"/>
      <c r="DE277" s="226"/>
      <c r="DF277" s="252"/>
      <c r="DG277" s="223"/>
      <c r="DH277" s="252"/>
      <c r="DI277" s="226"/>
      <c r="DJ277" s="221"/>
      <c r="DK277" s="218"/>
      <c r="DL277" s="226"/>
      <c r="DM277" s="252"/>
      <c r="DN277" s="220"/>
      <c r="DO277" s="86"/>
      <c r="DP277" s="94"/>
      <c r="DQ277" s="95"/>
      <c r="DR277" s="95"/>
      <c r="DS277" s="266"/>
      <c r="DT277" s="86"/>
      <c r="DU277" s="95"/>
      <c r="DV277" s="86"/>
      <c r="DW277" s="94"/>
      <c r="DX277" s="266"/>
      <c r="DY277" s="86"/>
      <c r="DZ277" s="153"/>
      <c r="EA277" s="94"/>
      <c r="EB277" s="266"/>
      <c r="EC277" s="218"/>
      <c r="ED277" s="252"/>
      <c r="EE277" s="220"/>
    </row>
    <row r="278" spans="1:135" x14ac:dyDescent="0.3">
      <c r="A278" s="10">
        <v>4422</v>
      </c>
      <c r="B278" s="11" t="s">
        <v>401</v>
      </c>
      <c r="C278" s="32">
        <v>1241</v>
      </c>
      <c r="D278" s="41">
        <v>262</v>
      </c>
      <c r="E278" s="63">
        <f t="shared" si="3"/>
        <v>0.21112006446414183</v>
      </c>
      <c r="F278" s="86"/>
      <c r="G278" s="86"/>
      <c r="H278" s="86"/>
      <c r="I278" s="86"/>
      <c r="J278" s="86"/>
      <c r="K278" s="87"/>
      <c r="L278" s="86"/>
      <c r="M278" s="94"/>
      <c r="N278" s="87"/>
      <c r="O278" s="86"/>
      <c r="P278" s="86"/>
      <c r="Q278" s="86"/>
      <c r="R278" s="86"/>
      <c r="S278" s="86"/>
      <c r="T278" s="86"/>
      <c r="U278" s="86"/>
      <c r="V278" s="86"/>
      <c r="W278" s="95"/>
      <c r="X278" s="98"/>
      <c r="Y278" s="98"/>
      <c r="Z278" s="115"/>
      <c r="AA278" s="86"/>
      <c r="AB278" s="86"/>
      <c r="AC278" s="86"/>
      <c r="AD278" s="86"/>
      <c r="AE278" s="86"/>
      <c r="AF278" s="95"/>
      <c r="AG278" s="153"/>
      <c r="AH278" s="114"/>
      <c r="AI278" s="222"/>
      <c r="AJ278" s="252"/>
      <c r="AK278" s="220"/>
      <c r="AL278" s="86"/>
      <c r="AM278" s="95"/>
      <c r="AN278" s="95"/>
      <c r="AO278" s="95"/>
      <c r="AP278" s="94"/>
      <c r="AQ278" s="98"/>
      <c r="AR278" s="222"/>
      <c r="AS278" s="252"/>
      <c r="AT278" s="226"/>
      <c r="AU278" s="218"/>
      <c r="AV278" s="218"/>
      <c r="AW278" s="218"/>
      <c r="AX278" s="218"/>
      <c r="AY278" s="220"/>
      <c r="AZ278" s="265"/>
      <c r="BA278" s="268"/>
      <c r="BB278" s="266"/>
      <c r="BC278" s="265"/>
      <c r="BD278" s="268"/>
      <c r="BE278" s="266"/>
      <c r="BF278" s="86">
        <v>121</v>
      </c>
      <c r="BG278" s="86">
        <v>137</v>
      </c>
      <c r="BH278" s="95">
        <v>119</v>
      </c>
      <c r="BI278" s="87">
        <v>74</v>
      </c>
      <c r="BJ278" s="265"/>
      <c r="BK278" s="268"/>
      <c r="BL278" s="266"/>
      <c r="BM278" s="218"/>
      <c r="BN278" s="218"/>
      <c r="BO278" s="226"/>
      <c r="BP278" s="398"/>
      <c r="BQ278" s="221"/>
      <c r="BR278" s="218"/>
      <c r="BS278" s="252"/>
      <c r="BT278" s="220"/>
      <c r="BU278" s="265"/>
      <c r="BV278" s="267"/>
      <c r="BW278" s="267"/>
      <c r="BX278" s="268"/>
      <c r="BY278" s="267"/>
      <c r="BZ278" s="268"/>
      <c r="CA278" s="87"/>
      <c r="CB278" s="265"/>
      <c r="CC278" s="265"/>
      <c r="CD278" s="265"/>
      <c r="CE278" s="265"/>
      <c r="CF278" s="265"/>
      <c r="CG278" s="419"/>
      <c r="CH278" s="265"/>
      <c r="CI278" s="269"/>
      <c r="CJ278" s="218"/>
      <c r="CK278" s="252"/>
      <c r="CL278" s="226"/>
      <c r="CM278" s="252"/>
      <c r="CN278" s="226"/>
      <c r="CO278" s="252"/>
      <c r="CP278" s="220"/>
      <c r="CQ278" s="86"/>
      <c r="CR278" s="95"/>
      <c r="CS278" s="94"/>
      <c r="CT278" s="87"/>
      <c r="CU278" s="86"/>
      <c r="CV278" s="94"/>
      <c r="CW278" s="95"/>
      <c r="CX278" s="94"/>
      <c r="CY278" s="95"/>
      <c r="CZ278" s="266"/>
      <c r="DA278" s="218"/>
      <c r="DB278" s="252"/>
      <c r="DC278" s="226"/>
      <c r="DD278" s="252"/>
      <c r="DE278" s="226"/>
      <c r="DF278" s="252"/>
      <c r="DG278" s="223"/>
      <c r="DH278" s="252"/>
      <c r="DI278" s="226"/>
      <c r="DJ278" s="221"/>
      <c r="DK278" s="218"/>
      <c r="DL278" s="226"/>
      <c r="DM278" s="252"/>
      <c r="DN278" s="220"/>
      <c r="DO278" s="86"/>
      <c r="DP278" s="94"/>
      <c r="DQ278" s="95"/>
      <c r="DR278" s="95"/>
      <c r="DS278" s="266"/>
      <c r="DT278" s="86"/>
      <c r="DU278" s="95"/>
      <c r="DV278" s="86"/>
      <c r="DW278" s="94"/>
      <c r="DX278" s="266"/>
      <c r="DY278" s="86"/>
      <c r="DZ278" s="153"/>
      <c r="EA278" s="94"/>
      <c r="EB278" s="266"/>
      <c r="EC278" s="218"/>
      <c r="ED278" s="252"/>
      <c r="EE278" s="220"/>
    </row>
    <row r="279" spans="1:135" x14ac:dyDescent="0.3">
      <c r="A279" s="10">
        <v>4423</v>
      </c>
      <c r="B279" s="11" t="s">
        <v>402</v>
      </c>
      <c r="C279" s="32">
        <v>1052</v>
      </c>
      <c r="D279" s="41">
        <v>192</v>
      </c>
      <c r="E279" s="63">
        <f t="shared" si="3"/>
        <v>0.18250950570342206</v>
      </c>
      <c r="F279" s="86"/>
      <c r="G279" s="86"/>
      <c r="H279" s="86"/>
      <c r="I279" s="86"/>
      <c r="J279" s="86"/>
      <c r="K279" s="87"/>
      <c r="L279" s="86"/>
      <c r="M279" s="94"/>
      <c r="N279" s="87"/>
      <c r="O279" s="86"/>
      <c r="P279" s="86"/>
      <c r="Q279" s="86"/>
      <c r="R279" s="86"/>
      <c r="S279" s="86"/>
      <c r="T279" s="86"/>
      <c r="U279" s="86"/>
      <c r="V279" s="86"/>
      <c r="W279" s="95"/>
      <c r="X279" s="98"/>
      <c r="Y279" s="98"/>
      <c r="Z279" s="115"/>
      <c r="AA279" s="86"/>
      <c r="AB279" s="86"/>
      <c r="AC279" s="86"/>
      <c r="AD279" s="86"/>
      <c r="AE279" s="86"/>
      <c r="AF279" s="95"/>
      <c r="AG279" s="153"/>
      <c r="AH279" s="114"/>
      <c r="AI279" s="222"/>
      <c r="AJ279" s="252"/>
      <c r="AK279" s="220"/>
      <c r="AL279" s="86"/>
      <c r="AM279" s="95"/>
      <c r="AN279" s="95"/>
      <c r="AO279" s="95"/>
      <c r="AP279" s="94"/>
      <c r="AQ279" s="98"/>
      <c r="AR279" s="222"/>
      <c r="AS279" s="252"/>
      <c r="AT279" s="226"/>
      <c r="AU279" s="218"/>
      <c r="AV279" s="218"/>
      <c r="AW279" s="218"/>
      <c r="AX279" s="218"/>
      <c r="AY279" s="220"/>
      <c r="AZ279" s="265"/>
      <c r="BA279" s="268"/>
      <c r="BB279" s="266"/>
      <c r="BC279" s="265"/>
      <c r="BD279" s="268"/>
      <c r="BE279" s="266"/>
      <c r="BF279" s="86">
        <v>95</v>
      </c>
      <c r="BG279" s="86">
        <v>108</v>
      </c>
      <c r="BH279" s="95">
        <v>77</v>
      </c>
      <c r="BI279" s="87">
        <v>56</v>
      </c>
      <c r="BJ279" s="265"/>
      <c r="BK279" s="268"/>
      <c r="BL279" s="266"/>
      <c r="BM279" s="218"/>
      <c r="BN279" s="218"/>
      <c r="BO279" s="226"/>
      <c r="BP279" s="398"/>
      <c r="BQ279" s="221"/>
      <c r="BR279" s="218"/>
      <c r="BS279" s="252"/>
      <c r="BT279" s="220"/>
      <c r="BU279" s="265"/>
      <c r="BV279" s="267"/>
      <c r="BW279" s="267"/>
      <c r="BX279" s="268"/>
      <c r="BY279" s="267"/>
      <c r="BZ279" s="268"/>
      <c r="CA279" s="87"/>
      <c r="CB279" s="265"/>
      <c r="CC279" s="265"/>
      <c r="CD279" s="265"/>
      <c r="CE279" s="265"/>
      <c r="CF279" s="265"/>
      <c r="CG279" s="419"/>
      <c r="CH279" s="265"/>
      <c r="CI279" s="269"/>
      <c r="CJ279" s="218"/>
      <c r="CK279" s="252"/>
      <c r="CL279" s="226"/>
      <c r="CM279" s="252"/>
      <c r="CN279" s="226"/>
      <c r="CO279" s="252"/>
      <c r="CP279" s="220"/>
      <c r="CQ279" s="86"/>
      <c r="CR279" s="95"/>
      <c r="CS279" s="94"/>
      <c r="CT279" s="87"/>
      <c r="CU279" s="86"/>
      <c r="CV279" s="94"/>
      <c r="CW279" s="95"/>
      <c r="CX279" s="94"/>
      <c r="CY279" s="95"/>
      <c r="CZ279" s="266"/>
      <c r="DA279" s="218"/>
      <c r="DB279" s="252"/>
      <c r="DC279" s="226"/>
      <c r="DD279" s="252"/>
      <c r="DE279" s="226"/>
      <c r="DF279" s="252"/>
      <c r="DG279" s="223"/>
      <c r="DH279" s="252"/>
      <c r="DI279" s="226"/>
      <c r="DJ279" s="221"/>
      <c r="DK279" s="218"/>
      <c r="DL279" s="226"/>
      <c r="DM279" s="252"/>
      <c r="DN279" s="220"/>
      <c r="DO279" s="86"/>
      <c r="DP279" s="94"/>
      <c r="DQ279" s="95"/>
      <c r="DR279" s="95"/>
      <c r="DS279" s="266"/>
      <c r="DT279" s="86"/>
      <c r="DU279" s="95"/>
      <c r="DV279" s="86"/>
      <c r="DW279" s="94"/>
      <c r="DX279" s="266"/>
      <c r="DY279" s="86"/>
      <c r="DZ279" s="153"/>
      <c r="EA279" s="94"/>
      <c r="EB279" s="266"/>
      <c r="EC279" s="218"/>
      <c r="ED279" s="252"/>
      <c r="EE279" s="220"/>
    </row>
    <row r="280" spans="1:135" x14ac:dyDescent="0.3">
      <c r="A280" s="10">
        <v>4431</v>
      </c>
      <c r="B280" s="11" t="s">
        <v>403</v>
      </c>
      <c r="C280" s="32">
        <v>955</v>
      </c>
      <c r="D280" s="41">
        <v>143</v>
      </c>
      <c r="E280" s="63">
        <f t="shared" ref="E280:E343" si="4">SUM(D280/C280)</f>
        <v>0.14973821989528796</v>
      </c>
      <c r="F280" s="86"/>
      <c r="G280" s="86"/>
      <c r="H280" s="86"/>
      <c r="I280" s="86"/>
      <c r="J280" s="86"/>
      <c r="K280" s="87"/>
      <c r="L280" s="86"/>
      <c r="M280" s="94"/>
      <c r="N280" s="87"/>
      <c r="O280" s="86"/>
      <c r="P280" s="86"/>
      <c r="Q280" s="86"/>
      <c r="R280" s="86"/>
      <c r="S280" s="86"/>
      <c r="T280" s="86"/>
      <c r="U280" s="86"/>
      <c r="V280" s="86"/>
      <c r="W280" s="95"/>
      <c r="X280" s="98"/>
      <c r="Y280" s="98"/>
      <c r="Z280" s="115"/>
      <c r="AA280" s="86"/>
      <c r="AB280" s="86"/>
      <c r="AC280" s="86"/>
      <c r="AD280" s="86"/>
      <c r="AE280" s="86"/>
      <c r="AF280" s="95"/>
      <c r="AG280" s="153"/>
      <c r="AH280" s="114"/>
      <c r="AI280" s="222"/>
      <c r="AJ280" s="252"/>
      <c r="AK280" s="220"/>
      <c r="AL280" s="86"/>
      <c r="AM280" s="95"/>
      <c r="AN280" s="95"/>
      <c r="AO280" s="95"/>
      <c r="AP280" s="94"/>
      <c r="AQ280" s="98"/>
      <c r="AR280" s="222"/>
      <c r="AS280" s="252"/>
      <c r="AT280" s="226"/>
      <c r="AU280" s="218"/>
      <c r="AV280" s="218"/>
      <c r="AW280" s="218"/>
      <c r="AX280" s="218"/>
      <c r="AY280" s="220"/>
      <c r="AZ280" s="265"/>
      <c r="BA280" s="268"/>
      <c r="BB280" s="266"/>
      <c r="BC280" s="265"/>
      <c r="BD280" s="268"/>
      <c r="BE280" s="266"/>
      <c r="BF280" s="86">
        <v>79</v>
      </c>
      <c r="BG280" s="86">
        <v>78</v>
      </c>
      <c r="BH280" s="95">
        <v>56</v>
      </c>
      <c r="BI280" s="87">
        <v>55</v>
      </c>
      <c r="BJ280" s="265"/>
      <c r="BK280" s="268"/>
      <c r="BL280" s="266"/>
      <c r="BM280" s="218"/>
      <c r="BN280" s="218"/>
      <c r="BO280" s="226"/>
      <c r="BP280" s="398"/>
      <c r="BQ280" s="221"/>
      <c r="BR280" s="218"/>
      <c r="BS280" s="252"/>
      <c r="BT280" s="220"/>
      <c r="BU280" s="265"/>
      <c r="BV280" s="267"/>
      <c r="BW280" s="267"/>
      <c r="BX280" s="268"/>
      <c r="BY280" s="267"/>
      <c r="BZ280" s="268"/>
      <c r="CA280" s="87"/>
      <c r="CB280" s="265"/>
      <c r="CC280" s="265"/>
      <c r="CD280" s="265"/>
      <c r="CE280" s="265"/>
      <c r="CF280" s="265"/>
      <c r="CG280" s="419"/>
      <c r="CH280" s="265"/>
      <c r="CI280" s="269"/>
      <c r="CJ280" s="218"/>
      <c r="CK280" s="252"/>
      <c r="CL280" s="226"/>
      <c r="CM280" s="252"/>
      <c r="CN280" s="226"/>
      <c r="CO280" s="252"/>
      <c r="CP280" s="220"/>
      <c r="CQ280" s="86"/>
      <c r="CR280" s="95"/>
      <c r="CS280" s="94"/>
      <c r="CT280" s="87"/>
      <c r="CU280" s="86"/>
      <c r="CV280" s="94"/>
      <c r="CW280" s="95"/>
      <c r="CX280" s="94"/>
      <c r="CY280" s="95"/>
      <c r="CZ280" s="266"/>
      <c r="DA280" s="218"/>
      <c r="DB280" s="252"/>
      <c r="DC280" s="226"/>
      <c r="DD280" s="252"/>
      <c r="DE280" s="226"/>
      <c r="DF280" s="252"/>
      <c r="DG280" s="223"/>
      <c r="DH280" s="252"/>
      <c r="DI280" s="226"/>
      <c r="DJ280" s="221"/>
      <c r="DK280" s="218"/>
      <c r="DL280" s="226"/>
      <c r="DM280" s="252"/>
      <c r="DN280" s="220"/>
      <c r="DO280" s="86"/>
      <c r="DP280" s="94"/>
      <c r="DQ280" s="95"/>
      <c r="DR280" s="95"/>
      <c r="DS280" s="266"/>
      <c r="DT280" s="86"/>
      <c r="DU280" s="95"/>
      <c r="DV280" s="86"/>
      <c r="DW280" s="94"/>
      <c r="DX280" s="266"/>
      <c r="DY280" s="86"/>
      <c r="DZ280" s="153"/>
      <c r="EA280" s="94"/>
      <c r="EB280" s="266"/>
      <c r="EC280" s="218"/>
      <c r="ED280" s="252"/>
      <c r="EE280" s="220"/>
    </row>
    <row r="281" spans="1:135" x14ac:dyDescent="0.3">
      <c r="A281" s="10">
        <v>4432</v>
      </c>
      <c r="B281" s="11" t="s">
        <v>404</v>
      </c>
      <c r="C281" s="32">
        <v>864</v>
      </c>
      <c r="D281" s="41">
        <v>164</v>
      </c>
      <c r="E281" s="63">
        <f t="shared" si="4"/>
        <v>0.18981481481481483</v>
      </c>
      <c r="F281" s="86"/>
      <c r="G281" s="86"/>
      <c r="H281" s="86"/>
      <c r="I281" s="86"/>
      <c r="J281" s="86"/>
      <c r="K281" s="87"/>
      <c r="L281" s="86"/>
      <c r="M281" s="94"/>
      <c r="N281" s="87"/>
      <c r="O281" s="86"/>
      <c r="P281" s="86"/>
      <c r="Q281" s="86"/>
      <c r="R281" s="86"/>
      <c r="S281" s="86"/>
      <c r="T281" s="86"/>
      <c r="U281" s="86"/>
      <c r="V281" s="86"/>
      <c r="W281" s="95"/>
      <c r="X281" s="98"/>
      <c r="Y281" s="98"/>
      <c r="Z281" s="115"/>
      <c r="AA281" s="86"/>
      <c r="AB281" s="86"/>
      <c r="AC281" s="86"/>
      <c r="AD281" s="86"/>
      <c r="AE281" s="86"/>
      <c r="AF281" s="95"/>
      <c r="AG281" s="153"/>
      <c r="AH281" s="114"/>
      <c r="AI281" s="222"/>
      <c r="AJ281" s="252"/>
      <c r="AK281" s="220"/>
      <c r="AL281" s="86"/>
      <c r="AM281" s="95"/>
      <c r="AN281" s="95"/>
      <c r="AO281" s="95"/>
      <c r="AP281" s="94"/>
      <c r="AQ281" s="98"/>
      <c r="AR281" s="222"/>
      <c r="AS281" s="252"/>
      <c r="AT281" s="226"/>
      <c r="AU281" s="218"/>
      <c r="AV281" s="218"/>
      <c r="AW281" s="218"/>
      <c r="AX281" s="218"/>
      <c r="AY281" s="220"/>
      <c r="AZ281" s="265"/>
      <c r="BA281" s="268"/>
      <c r="BB281" s="266"/>
      <c r="BC281" s="265"/>
      <c r="BD281" s="268"/>
      <c r="BE281" s="266"/>
      <c r="BF281" s="86">
        <v>79</v>
      </c>
      <c r="BG281" s="86">
        <v>89</v>
      </c>
      <c r="BH281" s="95">
        <v>75</v>
      </c>
      <c r="BI281" s="87">
        <v>62</v>
      </c>
      <c r="BJ281" s="265"/>
      <c r="BK281" s="268"/>
      <c r="BL281" s="266"/>
      <c r="BM281" s="218"/>
      <c r="BN281" s="218"/>
      <c r="BO281" s="226"/>
      <c r="BP281" s="398"/>
      <c r="BQ281" s="221"/>
      <c r="BR281" s="218"/>
      <c r="BS281" s="252"/>
      <c r="BT281" s="220"/>
      <c r="BU281" s="265"/>
      <c r="BV281" s="267"/>
      <c r="BW281" s="267"/>
      <c r="BX281" s="268"/>
      <c r="BY281" s="267"/>
      <c r="BZ281" s="268"/>
      <c r="CA281" s="87"/>
      <c r="CB281" s="265"/>
      <c r="CC281" s="265"/>
      <c r="CD281" s="265"/>
      <c r="CE281" s="265"/>
      <c r="CF281" s="265"/>
      <c r="CG281" s="419"/>
      <c r="CH281" s="265"/>
      <c r="CI281" s="269"/>
      <c r="CJ281" s="218"/>
      <c r="CK281" s="252"/>
      <c r="CL281" s="226"/>
      <c r="CM281" s="252"/>
      <c r="CN281" s="226"/>
      <c r="CO281" s="252"/>
      <c r="CP281" s="220"/>
      <c r="CQ281" s="86"/>
      <c r="CR281" s="95"/>
      <c r="CS281" s="94"/>
      <c r="CT281" s="87"/>
      <c r="CU281" s="86"/>
      <c r="CV281" s="94"/>
      <c r="CW281" s="95"/>
      <c r="CX281" s="94"/>
      <c r="CY281" s="95"/>
      <c r="CZ281" s="266"/>
      <c r="DA281" s="218"/>
      <c r="DB281" s="252"/>
      <c r="DC281" s="226"/>
      <c r="DD281" s="252"/>
      <c r="DE281" s="226"/>
      <c r="DF281" s="252"/>
      <c r="DG281" s="223"/>
      <c r="DH281" s="252"/>
      <c r="DI281" s="226"/>
      <c r="DJ281" s="221"/>
      <c r="DK281" s="218"/>
      <c r="DL281" s="226"/>
      <c r="DM281" s="252"/>
      <c r="DN281" s="220"/>
      <c r="DO281" s="86"/>
      <c r="DP281" s="94"/>
      <c r="DQ281" s="95"/>
      <c r="DR281" s="95"/>
      <c r="DS281" s="266"/>
      <c r="DT281" s="86"/>
      <c r="DU281" s="95"/>
      <c r="DV281" s="86"/>
      <c r="DW281" s="94"/>
      <c r="DX281" s="266"/>
      <c r="DY281" s="86"/>
      <c r="DZ281" s="153"/>
      <c r="EA281" s="94"/>
      <c r="EB281" s="266"/>
      <c r="EC281" s="218"/>
      <c r="ED281" s="252"/>
      <c r="EE281" s="220"/>
    </row>
    <row r="282" spans="1:135" x14ac:dyDescent="0.3">
      <c r="A282" s="10">
        <v>4433</v>
      </c>
      <c r="B282" s="11" t="s">
        <v>405</v>
      </c>
      <c r="C282" s="32">
        <v>1497</v>
      </c>
      <c r="D282" s="41">
        <v>341</v>
      </c>
      <c r="E282" s="63">
        <f t="shared" si="4"/>
        <v>0.22778891115564462</v>
      </c>
      <c r="F282" s="86"/>
      <c r="G282" s="86"/>
      <c r="H282" s="86"/>
      <c r="I282" s="86"/>
      <c r="J282" s="86"/>
      <c r="K282" s="87"/>
      <c r="L282" s="86"/>
      <c r="M282" s="94"/>
      <c r="N282" s="87"/>
      <c r="O282" s="86"/>
      <c r="P282" s="86"/>
      <c r="Q282" s="86"/>
      <c r="R282" s="86"/>
      <c r="S282" s="86"/>
      <c r="T282" s="86"/>
      <c r="U282" s="86"/>
      <c r="V282" s="86"/>
      <c r="W282" s="95"/>
      <c r="X282" s="98"/>
      <c r="Y282" s="98"/>
      <c r="Z282" s="115"/>
      <c r="AA282" s="86"/>
      <c r="AB282" s="86"/>
      <c r="AC282" s="86"/>
      <c r="AD282" s="86"/>
      <c r="AE282" s="86"/>
      <c r="AF282" s="95"/>
      <c r="AG282" s="153"/>
      <c r="AH282" s="114"/>
      <c r="AI282" s="222"/>
      <c r="AJ282" s="252"/>
      <c r="AK282" s="220"/>
      <c r="AL282" s="86"/>
      <c r="AM282" s="95"/>
      <c r="AN282" s="95"/>
      <c r="AO282" s="95"/>
      <c r="AP282" s="94"/>
      <c r="AQ282" s="98"/>
      <c r="AR282" s="222"/>
      <c r="AS282" s="252"/>
      <c r="AT282" s="226"/>
      <c r="AU282" s="218"/>
      <c r="AV282" s="218"/>
      <c r="AW282" s="218"/>
      <c r="AX282" s="218"/>
      <c r="AY282" s="220"/>
      <c r="AZ282" s="265"/>
      <c r="BA282" s="268"/>
      <c r="BB282" s="266"/>
      <c r="BC282" s="265"/>
      <c r="BD282" s="268"/>
      <c r="BE282" s="266"/>
      <c r="BF282" s="86">
        <v>191</v>
      </c>
      <c r="BG282" s="86">
        <v>136</v>
      </c>
      <c r="BH282" s="95">
        <v>95</v>
      </c>
      <c r="BI282" s="87">
        <v>157</v>
      </c>
      <c r="BJ282" s="265"/>
      <c r="BK282" s="268"/>
      <c r="BL282" s="266"/>
      <c r="BM282" s="218"/>
      <c r="BN282" s="218"/>
      <c r="BO282" s="226"/>
      <c r="BP282" s="398"/>
      <c r="BQ282" s="221"/>
      <c r="BR282" s="218"/>
      <c r="BS282" s="252"/>
      <c r="BT282" s="220"/>
      <c r="BU282" s="265"/>
      <c r="BV282" s="267"/>
      <c r="BW282" s="267"/>
      <c r="BX282" s="268"/>
      <c r="BY282" s="267"/>
      <c r="BZ282" s="268"/>
      <c r="CA282" s="87"/>
      <c r="CB282" s="265"/>
      <c r="CC282" s="265"/>
      <c r="CD282" s="265"/>
      <c r="CE282" s="265"/>
      <c r="CF282" s="265"/>
      <c r="CG282" s="419"/>
      <c r="CH282" s="265"/>
      <c r="CI282" s="269"/>
      <c r="CJ282" s="218"/>
      <c r="CK282" s="252"/>
      <c r="CL282" s="226"/>
      <c r="CM282" s="252"/>
      <c r="CN282" s="226"/>
      <c r="CO282" s="252"/>
      <c r="CP282" s="220"/>
      <c r="CQ282" s="86"/>
      <c r="CR282" s="95"/>
      <c r="CS282" s="94"/>
      <c r="CT282" s="87"/>
      <c r="CU282" s="86"/>
      <c r="CV282" s="94"/>
      <c r="CW282" s="95"/>
      <c r="CX282" s="94"/>
      <c r="CY282" s="95"/>
      <c r="CZ282" s="266"/>
      <c r="DA282" s="218"/>
      <c r="DB282" s="252"/>
      <c r="DC282" s="226"/>
      <c r="DD282" s="252"/>
      <c r="DE282" s="226"/>
      <c r="DF282" s="252"/>
      <c r="DG282" s="223"/>
      <c r="DH282" s="252"/>
      <c r="DI282" s="226"/>
      <c r="DJ282" s="221"/>
      <c r="DK282" s="218"/>
      <c r="DL282" s="226"/>
      <c r="DM282" s="252"/>
      <c r="DN282" s="220"/>
      <c r="DO282" s="86"/>
      <c r="DP282" s="94"/>
      <c r="DQ282" s="95"/>
      <c r="DR282" s="95"/>
      <c r="DS282" s="266"/>
      <c r="DT282" s="86"/>
      <c r="DU282" s="95"/>
      <c r="DV282" s="86"/>
      <c r="DW282" s="94"/>
      <c r="DX282" s="266"/>
      <c r="DY282" s="86"/>
      <c r="DZ282" s="153"/>
      <c r="EA282" s="94"/>
      <c r="EB282" s="266"/>
      <c r="EC282" s="218"/>
      <c r="ED282" s="252"/>
      <c r="EE282" s="220"/>
    </row>
    <row r="283" spans="1:135" x14ac:dyDescent="0.3">
      <c r="A283" s="10">
        <v>4441</v>
      </c>
      <c r="B283" s="11" t="s">
        <v>406</v>
      </c>
      <c r="C283" s="32">
        <v>959</v>
      </c>
      <c r="D283" s="41">
        <v>130</v>
      </c>
      <c r="E283" s="63">
        <f t="shared" si="4"/>
        <v>0.13555787278415016</v>
      </c>
      <c r="F283" s="86"/>
      <c r="G283" s="86"/>
      <c r="H283" s="86"/>
      <c r="I283" s="86"/>
      <c r="J283" s="86"/>
      <c r="K283" s="87"/>
      <c r="L283" s="86"/>
      <c r="M283" s="94"/>
      <c r="N283" s="87"/>
      <c r="O283" s="86"/>
      <c r="P283" s="86"/>
      <c r="Q283" s="86"/>
      <c r="R283" s="86"/>
      <c r="S283" s="86"/>
      <c r="T283" s="86"/>
      <c r="U283" s="86"/>
      <c r="V283" s="86"/>
      <c r="W283" s="95"/>
      <c r="X283" s="98"/>
      <c r="Y283" s="98"/>
      <c r="Z283" s="115"/>
      <c r="AA283" s="86"/>
      <c r="AB283" s="86"/>
      <c r="AC283" s="86"/>
      <c r="AD283" s="86"/>
      <c r="AE283" s="86"/>
      <c r="AF283" s="95"/>
      <c r="AG283" s="153"/>
      <c r="AH283" s="114"/>
      <c r="AI283" s="222"/>
      <c r="AJ283" s="252"/>
      <c r="AK283" s="220"/>
      <c r="AL283" s="86"/>
      <c r="AM283" s="95"/>
      <c r="AN283" s="95"/>
      <c r="AO283" s="95"/>
      <c r="AP283" s="94"/>
      <c r="AQ283" s="98"/>
      <c r="AR283" s="222"/>
      <c r="AS283" s="252"/>
      <c r="AT283" s="226"/>
      <c r="AU283" s="218"/>
      <c r="AV283" s="218"/>
      <c r="AW283" s="218"/>
      <c r="AX283" s="218"/>
      <c r="AY283" s="220"/>
      <c r="AZ283" s="265"/>
      <c r="BA283" s="268"/>
      <c r="BB283" s="266"/>
      <c r="BC283" s="265"/>
      <c r="BD283" s="268"/>
      <c r="BE283" s="266"/>
      <c r="BF283" s="86">
        <v>64</v>
      </c>
      <c r="BG283" s="86">
        <v>67</v>
      </c>
      <c r="BH283" s="95">
        <v>49</v>
      </c>
      <c r="BI283" s="87">
        <v>42</v>
      </c>
      <c r="BJ283" s="265"/>
      <c r="BK283" s="268"/>
      <c r="BL283" s="266"/>
      <c r="BM283" s="218"/>
      <c r="BN283" s="218"/>
      <c r="BO283" s="226"/>
      <c r="BP283" s="398"/>
      <c r="BQ283" s="221"/>
      <c r="BR283" s="218"/>
      <c r="BS283" s="252"/>
      <c r="BT283" s="220"/>
      <c r="BU283" s="265"/>
      <c r="BV283" s="267"/>
      <c r="BW283" s="267"/>
      <c r="BX283" s="268"/>
      <c r="BY283" s="267"/>
      <c r="BZ283" s="268"/>
      <c r="CA283" s="87"/>
      <c r="CB283" s="265"/>
      <c r="CC283" s="265"/>
      <c r="CD283" s="265"/>
      <c r="CE283" s="265"/>
      <c r="CF283" s="265"/>
      <c r="CG283" s="419"/>
      <c r="CH283" s="265"/>
      <c r="CI283" s="269"/>
      <c r="CJ283" s="218"/>
      <c r="CK283" s="252"/>
      <c r="CL283" s="226"/>
      <c r="CM283" s="252"/>
      <c r="CN283" s="226"/>
      <c r="CO283" s="252"/>
      <c r="CP283" s="220"/>
      <c r="CQ283" s="86"/>
      <c r="CR283" s="95"/>
      <c r="CS283" s="94"/>
      <c r="CT283" s="87"/>
      <c r="CU283" s="86"/>
      <c r="CV283" s="94"/>
      <c r="CW283" s="95"/>
      <c r="CX283" s="94"/>
      <c r="CY283" s="95"/>
      <c r="CZ283" s="266"/>
      <c r="DA283" s="218"/>
      <c r="DB283" s="252"/>
      <c r="DC283" s="226"/>
      <c r="DD283" s="252"/>
      <c r="DE283" s="226"/>
      <c r="DF283" s="252"/>
      <c r="DG283" s="223"/>
      <c r="DH283" s="252"/>
      <c r="DI283" s="226"/>
      <c r="DJ283" s="221"/>
      <c r="DK283" s="218"/>
      <c r="DL283" s="226"/>
      <c r="DM283" s="252"/>
      <c r="DN283" s="220"/>
      <c r="DO283" s="86"/>
      <c r="DP283" s="94"/>
      <c r="DQ283" s="95"/>
      <c r="DR283" s="95"/>
      <c r="DS283" s="266"/>
      <c r="DT283" s="86"/>
      <c r="DU283" s="95"/>
      <c r="DV283" s="86"/>
      <c r="DW283" s="94"/>
      <c r="DX283" s="266"/>
      <c r="DY283" s="86"/>
      <c r="DZ283" s="153"/>
      <c r="EA283" s="94"/>
      <c r="EB283" s="266"/>
      <c r="EC283" s="218"/>
      <c r="ED283" s="252"/>
      <c r="EE283" s="220"/>
    </row>
    <row r="284" spans="1:135" x14ac:dyDescent="0.3">
      <c r="A284" s="10">
        <v>4442</v>
      </c>
      <c r="B284" s="11" t="s">
        <v>407</v>
      </c>
      <c r="C284" s="32">
        <v>1138</v>
      </c>
      <c r="D284" s="41">
        <v>175</v>
      </c>
      <c r="E284" s="63">
        <f t="shared" si="4"/>
        <v>0.15377855887521968</v>
      </c>
      <c r="F284" s="86"/>
      <c r="G284" s="86"/>
      <c r="H284" s="86"/>
      <c r="I284" s="86"/>
      <c r="J284" s="86"/>
      <c r="K284" s="87"/>
      <c r="L284" s="86"/>
      <c r="M284" s="94"/>
      <c r="N284" s="87"/>
      <c r="O284" s="86"/>
      <c r="P284" s="86"/>
      <c r="Q284" s="86"/>
      <c r="R284" s="86"/>
      <c r="S284" s="86"/>
      <c r="T284" s="86"/>
      <c r="U284" s="86"/>
      <c r="V284" s="86"/>
      <c r="W284" s="95"/>
      <c r="X284" s="98"/>
      <c r="Y284" s="98"/>
      <c r="Z284" s="115"/>
      <c r="AA284" s="86"/>
      <c r="AB284" s="86"/>
      <c r="AC284" s="86"/>
      <c r="AD284" s="86"/>
      <c r="AE284" s="86"/>
      <c r="AF284" s="95"/>
      <c r="AG284" s="153"/>
      <c r="AH284" s="114"/>
      <c r="AI284" s="222"/>
      <c r="AJ284" s="252"/>
      <c r="AK284" s="220"/>
      <c r="AL284" s="86"/>
      <c r="AM284" s="95"/>
      <c r="AN284" s="95"/>
      <c r="AO284" s="95"/>
      <c r="AP284" s="94"/>
      <c r="AQ284" s="98"/>
      <c r="AR284" s="222"/>
      <c r="AS284" s="252"/>
      <c r="AT284" s="226"/>
      <c r="AU284" s="218"/>
      <c r="AV284" s="218"/>
      <c r="AW284" s="218"/>
      <c r="AX284" s="218"/>
      <c r="AY284" s="220"/>
      <c r="AZ284" s="265"/>
      <c r="BA284" s="268"/>
      <c r="BB284" s="266"/>
      <c r="BC284" s="265"/>
      <c r="BD284" s="268"/>
      <c r="BE284" s="266"/>
      <c r="BF284" s="86">
        <v>101</v>
      </c>
      <c r="BG284" s="86">
        <v>94</v>
      </c>
      <c r="BH284" s="95">
        <v>55</v>
      </c>
      <c r="BI284" s="87">
        <v>85</v>
      </c>
      <c r="BJ284" s="265"/>
      <c r="BK284" s="268"/>
      <c r="BL284" s="266"/>
      <c r="BM284" s="218"/>
      <c r="BN284" s="218"/>
      <c r="BO284" s="226"/>
      <c r="BP284" s="398"/>
      <c r="BQ284" s="221"/>
      <c r="BR284" s="218"/>
      <c r="BS284" s="252"/>
      <c r="BT284" s="220"/>
      <c r="BU284" s="265"/>
      <c r="BV284" s="267"/>
      <c r="BW284" s="267"/>
      <c r="BX284" s="268"/>
      <c r="BY284" s="267"/>
      <c r="BZ284" s="268"/>
      <c r="CA284" s="87"/>
      <c r="CB284" s="265"/>
      <c r="CC284" s="265"/>
      <c r="CD284" s="265"/>
      <c r="CE284" s="265"/>
      <c r="CF284" s="265"/>
      <c r="CG284" s="419"/>
      <c r="CH284" s="265"/>
      <c r="CI284" s="269"/>
      <c r="CJ284" s="218"/>
      <c r="CK284" s="252"/>
      <c r="CL284" s="226"/>
      <c r="CM284" s="252"/>
      <c r="CN284" s="226"/>
      <c r="CO284" s="252"/>
      <c r="CP284" s="220"/>
      <c r="CQ284" s="86"/>
      <c r="CR284" s="95"/>
      <c r="CS284" s="94"/>
      <c r="CT284" s="87"/>
      <c r="CU284" s="86"/>
      <c r="CV284" s="94"/>
      <c r="CW284" s="95"/>
      <c r="CX284" s="94"/>
      <c r="CY284" s="95"/>
      <c r="CZ284" s="266"/>
      <c r="DA284" s="218"/>
      <c r="DB284" s="252"/>
      <c r="DC284" s="226"/>
      <c r="DD284" s="252"/>
      <c r="DE284" s="226"/>
      <c r="DF284" s="252"/>
      <c r="DG284" s="223"/>
      <c r="DH284" s="252"/>
      <c r="DI284" s="226"/>
      <c r="DJ284" s="221"/>
      <c r="DK284" s="218"/>
      <c r="DL284" s="226"/>
      <c r="DM284" s="252"/>
      <c r="DN284" s="220"/>
      <c r="DO284" s="86"/>
      <c r="DP284" s="94"/>
      <c r="DQ284" s="95"/>
      <c r="DR284" s="95"/>
      <c r="DS284" s="266"/>
      <c r="DT284" s="86"/>
      <c r="DU284" s="95"/>
      <c r="DV284" s="86"/>
      <c r="DW284" s="94"/>
      <c r="DX284" s="266"/>
      <c r="DY284" s="86"/>
      <c r="DZ284" s="153"/>
      <c r="EA284" s="94"/>
      <c r="EB284" s="266"/>
      <c r="EC284" s="218"/>
      <c r="ED284" s="252"/>
      <c r="EE284" s="220"/>
    </row>
    <row r="285" spans="1:135" x14ac:dyDescent="0.3">
      <c r="A285" s="10">
        <v>4443</v>
      </c>
      <c r="B285" s="11" t="s">
        <v>408</v>
      </c>
      <c r="C285" s="32">
        <v>1068</v>
      </c>
      <c r="D285" s="41">
        <v>235</v>
      </c>
      <c r="E285" s="63">
        <f t="shared" si="4"/>
        <v>0.22003745318352061</v>
      </c>
      <c r="F285" s="86"/>
      <c r="G285" s="86"/>
      <c r="H285" s="86"/>
      <c r="I285" s="86"/>
      <c r="J285" s="86"/>
      <c r="K285" s="87"/>
      <c r="L285" s="86"/>
      <c r="M285" s="94"/>
      <c r="N285" s="87"/>
      <c r="O285" s="86"/>
      <c r="P285" s="86"/>
      <c r="Q285" s="86"/>
      <c r="R285" s="86"/>
      <c r="S285" s="86"/>
      <c r="T285" s="86"/>
      <c r="U285" s="86"/>
      <c r="V285" s="86"/>
      <c r="W285" s="95"/>
      <c r="X285" s="98"/>
      <c r="Y285" s="98"/>
      <c r="Z285" s="115"/>
      <c r="AA285" s="86"/>
      <c r="AB285" s="86"/>
      <c r="AC285" s="86"/>
      <c r="AD285" s="86"/>
      <c r="AE285" s="86"/>
      <c r="AF285" s="95"/>
      <c r="AG285" s="153"/>
      <c r="AH285" s="114"/>
      <c r="AI285" s="222"/>
      <c r="AJ285" s="252"/>
      <c r="AK285" s="220"/>
      <c r="AL285" s="86"/>
      <c r="AM285" s="95"/>
      <c r="AN285" s="95"/>
      <c r="AO285" s="95"/>
      <c r="AP285" s="94"/>
      <c r="AQ285" s="98"/>
      <c r="AR285" s="222"/>
      <c r="AS285" s="252"/>
      <c r="AT285" s="226"/>
      <c r="AU285" s="218"/>
      <c r="AV285" s="218"/>
      <c r="AW285" s="218"/>
      <c r="AX285" s="218"/>
      <c r="AY285" s="220"/>
      <c r="AZ285" s="86"/>
      <c r="BA285" s="94"/>
      <c r="BB285" s="87"/>
      <c r="BC285" s="86"/>
      <c r="BD285" s="94"/>
      <c r="BE285" s="87"/>
      <c r="BF285" s="86">
        <v>135</v>
      </c>
      <c r="BG285" s="86">
        <v>97</v>
      </c>
      <c r="BH285" s="95">
        <v>75</v>
      </c>
      <c r="BI285" s="87">
        <v>107</v>
      </c>
      <c r="BJ285" s="86"/>
      <c r="BK285" s="94"/>
      <c r="BL285" s="87"/>
      <c r="BM285" s="218"/>
      <c r="BN285" s="218"/>
      <c r="BO285" s="226"/>
      <c r="BP285" s="398"/>
      <c r="BQ285" s="221"/>
      <c r="BR285" s="218"/>
      <c r="BS285" s="252"/>
      <c r="BT285" s="220"/>
      <c r="BU285" s="86"/>
      <c r="BV285" s="95"/>
      <c r="BW285" s="95"/>
      <c r="BX285" s="94"/>
      <c r="BY285" s="95"/>
      <c r="BZ285" s="94"/>
      <c r="CA285" s="87"/>
      <c r="CB285" s="265"/>
      <c r="CC285" s="265"/>
      <c r="CD285" s="265"/>
      <c r="CE285" s="265"/>
      <c r="CF285" s="265"/>
      <c r="CG285" s="419"/>
      <c r="CH285" s="265"/>
      <c r="CI285" s="269"/>
      <c r="CJ285" s="218"/>
      <c r="CK285" s="252"/>
      <c r="CL285" s="226"/>
      <c r="CM285" s="252"/>
      <c r="CN285" s="226"/>
      <c r="CO285" s="252"/>
      <c r="CP285" s="220"/>
      <c r="CQ285" s="86"/>
      <c r="CR285" s="95"/>
      <c r="CS285" s="94"/>
      <c r="CT285" s="87"/>
      <c r="CU285" s="86"/>
      <c r="CV285" s="94"/>
      <c r="CW285" s="95"/>
      <c r="CX285" s="94"/>
      <c r="CY285" s="95"/>
      <c r="CZ285" s="266"/>
      <c r="DA285" s="218"/>
      <c r="DB285" s="252"/>
      <c r="DC285" s="226"/>
      <c r="DD285" s="252"/>
      <c r="DE285" s="226"/>
      <c r="DF285" s="252"/>
      <c r="DG285" s="223"/>
      <c r="DH285" s="252"/>
      <c r="DI285" s="226"/>
      <c r="DJ285" s="221"/>
      <c r="DK285" s="218"/>
      <c r="DL285" s="226"/>
      <c r="DM285" s="252"/>
      <c r="DN285" s="220"/>
      <c r="DO285" s="86"/>
      <c r="DP285" s="94"/>
      <c r="DQ285" s="95"/>
      <c r="DR285" s="95"/>
      <c r="DS285" s="266"/>
      <c r="DT285" s="86"/>
      <c r="DU285" s="95"/>
      <c r="DV285" s="86"/>
      <c r="DW285" s="94"/>
      <c r="DX285" s="266"/>
      <c r="DY285" s="86"/>
      <c r="DZ285" s="153"/>
      <c r="EA285" s="94"/>
      <c r="EB285" s="266"/>
      <c r="EC285" s="218"/>
      <c r="ED285" s="252"/>
      <c r="EE285" s="220"/>
    </row>
    <row r="286" spans="1:135" x14ac:dyDescent="0.3">
      <c r="A286" s="10">
        <v>4611</v>
      </c>
      <c r="B286" s="11" t="s">
        <v>409</v>
      </c>
      <c r="C286" s="32">
        <v>1313</v>
      </c>
      <c r="D286" s="41">
        <v>295</v>
      </c>
      <c r="E286" s="63">
        <f t="shared" si="4"/>
        <v>0.22467631378522468</v>
      </c>
      <c r="F286" s="86"/>
      <c r="G286" s="86"/>
      <c r="H286" s="86"/>
      <c r="I286" s="86"/>
      <c r="J286" s="86"/>
      <c r="K286" s="87"/>
      <c r="L286" s="86"/>
      <c r="M286" s="94"/>
      <c r="N286" s="87"/>
      <c r="O286" s="86"/>
      <c r="P286" s="86"/>
      <c r="Q286" s="86"/>
      <c r="R286" s="86"/>
      <c r="S286" s="86"/>
      <c r="T286" s="86"/>
      <c r="U286" s="86"/>
      <c r="V286" s="86"/>
      <c r="W286" s="95"/>
      <c r="X286" s="98"/>
      <c r="Y286" s="98"/>
      <c r="Z286" s="115"/>
      <c r="AA286" s="86"/>
      <c r="AB286" s="86"/>
      <c r="AC286" s="86"/>
      <c r="AD286" s="86"/>
      <c r="AE286" s="86"/>
      <c r="AF286" s="95"/>
      <c r="AG286" s="153"/>
      <c r="AH286" s="114"/>
      <c r="AI286" s="222"/>
      <c r="AJ286" s="252"/>
      <c r="AK286" s="220"/>
      <c r="AL286" s="86"/>
      <c r="AM286" s="95"/>
      <c r="AN286" s="95"/>
      <c r="AO286" s="95"/>
      <c r="AP286" s="94"/>
      <c r="AQ286" s="98"/>
      <c r="AR286" s="222"/>
      <c r="AS286" s="252"/>
      <c r="AT286" s="226"/>
      <c r="AU286" s="218"/>
      <c r="AV286" s="218"/>
      <c r="AW286" s="218"/>
      <c r="AX286" s="218"/>
      <c r="AY286" s="220"/>
      <c r="AZ286" s="86"/>
      <c r="BA286" s="94"/>
      <c r="BB286" s="87"/>
      <c r="BC286" s="86"/>
      <c r="BD286" s="94"/>
      <c r="BE286" s="87"/>
      <c r="BF286" s="218"/>
      <c r="BG286" s="218"/>
      <c r="BH286" s="226"/>
      <c r="BI286" s="220"/>
      <c r="BJ286" s="86"/>
      <c r="BK286" s="94"/>
      <c r="BL286" s="87"/>
      <c r="BM286" s="86">
        <v>140</v>
      </c>
      <c r="BN286" s="86">
        <v>158</v>
      </c>
      <c r="BO286" s="95">
        <v>165</v>
      </c>
      <c r="BP286" s="153">
        <v>23</v>
      </c>
      <c r="BQ286" s="114">
        <v>177</v>
      </c>
      <c r="BR286" s="218"/>
      <c r="BS286" s="252"/>
      <c r="BT286" s="220"/>
      <c r="BU286" s="86"/>
      <c r="BV286" s="95"/>
      <c r="BW286" s="95"/>
      <c r="BX286" s="94"/>
      <c r="BY286" s="95"/>
      <c r="BZ286" s="94"/>
      <c r="CA286" s="87"/>
      <c r="CB286" s="86"/>
      <c r="CC286" s="86"/>
      <c r="CD286" s="86"/>
      <c r="CE286" s="86"/>
      <c r="CF286" s="86"/>
      <c r="CG286" s="153"/>
      <c r="CH286" s="86"/>
      <c r="CI286" s="114"/>
      <c r="CJ286" s="218"/>
      <c r="CK286" s="252"/>
      <c r="CL286" s="226"/>
      <c r="CM286" s="252"/>
      <c r="CN286" s="226"/>
      <c r="CO286" s="252"/>
      <c r="CP286" s="220"/>
      <c r="CQ286" s="86"/>
      <c r="CR286" s="95"/>
      <c r="CS286" s="94"/>
      <c r="CT286" s="87"/>
      <c r="CU286" s="86"/>
      <c r="CV286" s="94"/>
      <c r="CW286" s="95"/>
      <c r="CX286" s="94"/>
      <c r="CY286" s="95"/>
      <c r="CZ286" s="266"/>
      <c r="DA286" s="218"/>
      <c r="DB286" s="252"/>
      <c r="DC286" s="226"/>
      <c r="DD286" s="252"/>
      <c r="DE286" s="226"/>
      <c r="DF286" s="252"/>
      <c r="DG286" s="223"/>
      <c r="DH286" s="252"/>
      <c r="DI286" s="226"/>
      <c r="DJ286" s="221"/>
      <c r="DK286" s="218"/>
      <c r="DL286" s="226"/>
      <c r="DM286" s="252"/>
      <c r="DN286" s="220"/>
      <c r="DO286" s="86"/>
      <c r="DP286" s="94"/>
      <c r="DQ286" s="95"/>
      <c r="DR286" s="95"/>
      <c r="DS286" s="266"/>
      <c r="DT286" s="86"/>
      <c r="DU286" s="95"/>
      <c r="DV286" s="86"/>
      <c r="DW286" s="94"/>
      <c r="DX286" s="266"/>
      <c r="DY286" s="86"/>
      <c r="DZ286" s="153"/>
      <c r="EA286" s="94"/>
      <c r="EB286" s="266"/>
      <c r="EC286" s="218"/>
      <c r="ED286" s="252"/>
      <c r="EE286" s="220"/>
    </row>
    <row r="287" spans="1:135" x14ac:dyDescent="0.3">
      <c r="A287" s="10">
        <v>4612</v>
      </c>
      <c r="B287" s="11" t="s">
        <v>410</v>
      </c>
      <c r="C287" s="32">
        <v>580</v>
      </c>
      <c r="D287" s="41">
        <v>63</v>
      </c>
      <c r="E287" s="63">
        <f t="shared" si="4"/>
        <v>0.10862068965517241</v>
      </c>
      <c r="F287" s="86"/>
      <c r="G287" s="86"/>
      <c r="H287" s="86"/>
      <c r="I287" s="86"/>
      <c r="J287" s="86"/>
      <c r="K287" s="87"/>
      <c r="L287" s="86"/>
      <c r="M287" s="94"/>
      <c r="N287" s="87"/>
      <c r="O287" s="86"/>
      <c r="P287" s="86"/>
      <c r="Q287" s="86"/>
      <c r="R287" s="86"/>
      <c r="S287" s="86"/>
      <c r="T287" s="86"/>
      <c r="U287" s="86"/>
      <c r="V287" s="86"/>
      <c r="W287" s="95"/>
      <c r="X287" s="98"/>
      <c r="Y287" s="98"/>
      <c r="Z287" s="115"/>
      <c r="AA287" s="86"/>
      <c r="AB287" s="86"/>
      <c r="AC287" s="86"/>
      <c r="AD287" s="86"/>
      <c r="AE287" s="86"/>
      <c r="AF287" s="95"/>
      <c r="AG287" s="153"/>
      <c r="AH287" s="114"/>
      <c r="AI287" s="222"/>
      <c r="AJ287" s="252"/>
      <c r="AK287" s="220"/>
      <c r="AL287" s="86"/>
      <c r="AM287" s="95"/>
      <c r="AN287" s="95"/>
      <c r="AO287" s="95"/>
      <c r="AP287" s="94"/>
      <c r="AQ287" s="98"/>
      <c r="AR287" s="222"/>
      <c r="AS287" s="252"/>
      <c r="AT287" s="226"/>
      <c r="AU287" s="218"/>
      <c r="AV287" s="218"/>
      <c r="AW287" s="218"/>
      <c r="AX287" s="218"/>
      <c r="AY287" s="220"/>
      <c r="AZ287" s="86"/>
      <c r="BA287" s="94"/>
      <c r="BB287" s="87"/>
      <c r="BC287" s="86"/>
      <c r="BD287" s="94"/>
      <c r="BE287" s="87"/>
      <c r="BF287" s="218"/>
      <c r="BG287" s="218"/>
      <c r="BH287" s="226"/>
      <c r="BI287" s="220"/>
      <c r="BJ287" s="86"/>
      <c r="BK287" s="94"/>
      <c r="BL287" s="87"/>
      <c r="BM287" s="86">
        <v>40</v>
      </c>
      <c r="BN287" s="86">
        <v>30</v>
      </c>
      <c r="BO287" s="95">
        <v>30</v>
      </c>
      <c r="BP287" s="153">
        <v>5</v>
      </c>
      <c r="BQ287" s="114">
        <v>39</v>
      </c>
      <c r="BR287" s="218"/>
      <c r="BS287" s="252"/>
      <c r="BT287" s="220"/>
      <c r="BU287" s="86"/>
      <c r="BV287" s="95"/>
      <c r="BW287" s="95"/>
      <c r="BX287" s="94"/>
      <c r="BY287" s="95"/>
      <c r="BZ287" s="94"/>
      <c r="CA287" s="87"/>
      <c r="CB287" s="86"/>
      <c r="CC287" s="86"/>
      <c r="CD287" s="86"/>
      <c r="CE287" s="86"/>
      <c r="CF287" s="86"/>
      <c r="CG287" s="153"/>
      <c r="CH287" s="86"/>
      <c r="CI287" s="114"/>
      <c r="CJ287" s="218"/>
      <c r="CK287" s="252"/>
      <c r="CL287" s="226"/>
      <c r="CM287" s="252"/>
      <c r="CN287" s="226"/>
      <c r="CO287" s="252"/>
      <c r="CP287" s="220"/>
      <c r="CQ287" s="86"/>
      <c r="CR287" s="95"/>
      <c r="CS287" s="94"/>
      <c r="CT287" s="87"/>
      <c r="CU287" s="86"/>
      <c r="CV287" s="94"/>
      <c r="CW287" s="95"/>
      <c r="CX287" s="94"/>
      <c r="CY287" s="95"/>
      <c r="CZ287" s="266"/>
      <c r="DA287" s="218"/>
      <c r="DB287" s="252"/>
      <c r="DC287" s="226"/>
      <c r="DD287" s="252"/>
      <c r="DE287" s="226"/>
      <c r="DF287" s="252"/>
      <c r="DG287" s="223"/>
      <c r="DH287" s="252"/>
      <c r="DI287" s="226"/>
      <c r="DJ287" s="221"/>
      <c r="DK287" s="218"/>
      <c r="DL287" s="226"/>
      <c r="DM287" s="252"/>
      <c r="DN287" s="220"/>
      <c r="DO287" s="86"/>
      <c r="DP287" s="94"/>
      <c r="DQ287" s="95"/>
      <c r="DR287" s="95"/>
      <c r="DS287" s="266"/>
      <c r="DT287" s="86"/>
      <c r="DU287" s="95"/>
      <c r="DV287" s="86"/>
      <c r="DW287" s="94"/>
      <c r="DX287" s="266"/>
      <c r="DY287" s="86"/>
      <c r="DZ287" s="153"/>
      <c r="EA287" s="94"/>
      <c r="EB287" s="266"/>
      <c r="EC287" s="218"/>
      <c r="ED287" s="252"/>
      <c r="EE287" s="220"/>
    </row>
    <row r="288" spans="1:135" x14ac:dyDescent="0.3">
      <c r="A288" s="10">
        <v>4621</v>
      </c>
      <c r="B288" s="11" t="s">
        <v>411</v>
      </c>
      <c r="C288" s="32">
        <v>949</v>
      </c>
      <c r="D288" s="41">
        <v>235</v>
      </c>
      <c r="E288" s="63">
        <f t="shared" si="4"/>
        <v>0.2476290832455216</v>
      </c>
      <c r="F288" s="86"/>
      <c r="G288" s="86"/>
      <c r="H288" s="86"/>
      <c r="I288" s="86"/>
      <c r="J288" s="86"/>
      <c r="K288" s="87"/>
      <c r="L288" s="86"/>
      <c r="M288" s="94"/>
      <c r="N288" s="87"/>
      <c r="O288" s="86"/>
      <c r="P288" s="86"/>
      <c r="Q288" s="86"/>
      <c r="R288" s="86"/>
      <c r="S288" s="86"/>
      <c r="T288" s="86"/>
      <c r="U288" s="86"/>
      <c r="V288" s="86"/>
      <c r="W288" s="95"/>
      <c r="X288" s="98"/>
      <c r="Y288" s="98"/>
      <c r="Z288" s="115"/>
      <c r="AA288" s="86"/>
      <c r="AB288" s="86"/>
      <c r="AC288" s="86"/>
      <c r="AD288" s="86"/>
      <c r="AE288" s="86"/>
      <c r="AF288" s="95"/>
      <c r="AG288" s="153"/>
      <c r="AH288" s="114"/>
      <c r="AI288" s="222"/>
      <c r="AJ288" s="252"/>
      <c r="AK288" s="220"/>
      <c r="AL288" s="86"/>
      <c r="AM288" s="95"/>
      <c r="AN288" s="95"/>
      <c r="AO288" s="95"/>
      <c r="AP288" s="94"/>
      <c r="AQ288" s="98"/>
      <c r="AR288" s="222"/>
      <c r="AS288" s="252"/>
      <c r="AT288" s="226"/>
      <c r="AU288" s="218"/>
      <c r="AV288" s="218"/>
      <c r="AW288" s="218"/>
      <c r="AX288" s="218"/>
      <c r="AY288" s="220"/>
      <c r="AZ288" s="86"/>
      <c r="BA288" s="94"/>
      <c r="BB288" s="87"/>
      <c r="BC288" s="86"/>
      <c r="BD288" s="94"/>
      <c r="BE288" s="87"/>
      <c r="BF288" s="218"/>
      <c r="BG288" s="218"/>
      <c r="BH288" s="226"/>
      <c r="BI288" s="220"/>
      <c r="BJ288" s="86"/>
      <c r="BK288" s="94"/>
      <c r="BL288" s="87"/>
      <c r="BM288" s="86">
        <v>126</v>
      </c>
      <c r="BN288" s="86">
        <v>104</v>
      </c>
      <c r="BO288" s="95">
        <v>140</v>
      </c>
      <c r="BP288" s="153">
        <v>27</v>
      </c>
      <c r="BQ288" s="114">
        <v>145</v>
      </c>
      <c r="BR288" s="218"/>
      <c r="BS288" s="252"/>
      <c r="BT288" s="220"/>
      <c r="BU288" s="86"/>
      <c r="BV288" s="95"/>
      <c r="BW288" s="95"/>
      <c r="BX288" s="94"/>
      <c r="BY288" s="95"/>
      <c r="BZ288" s="94"/>
      <c r="CA288" s="87"/>
      <c r="CB288" s="86"/>
      <c r="CC288" s="86"/>
      <c r="CD288" s="86"/>
      <c r="CE288" s="86"/>
      <c r="CF288" s="86"/>
      <c r="CG288" s="153"/>
      <c r="CH288" s="86"/>
      <c r="CI288" s="114"/>
      <c r="CJ288" s="218"/>
      <c r="CK288" s="252"/>
      <c r="CL288" s="226"/>
      <c r="CM288" s="252"/>
      <c r="CN288" s="226"/>
      <c r="CO288" s="252"/>
      <c r="CP288" s="220"/>
      <c r="CQ288" s="86"/>
      <c r="CR288" s="95"/>
      <c r="CS288" s="94"/>
      <c r="CT288" s="87"/>
      <c r="CU288" s="86"/>
      <c r="CV288" s="94"/>
      <c r="CW288" s="95"/>
      <c r="CX288" s="94"/>
      <c r="CY288" s="95"/>
      <c r="CZ288" s="266"/>
      <c r="DA288" s="218"/>
      <c r="DB288" s="252"/>
      <c r="DC288" s="226"/>
      <c r="DD288" s="252"/>
      <c r="DE288" s="226"/>
      <c r="DF288" s="252"/>
      <c r="DG288" s="223"/>
      <c r="DH288" s="252"/>
      <c r="DI288" s="226"/>
      <c r="DJ288" s="221"/>
      <c r="DK288" s="218"/>
      <c r="DL288" s="226"/>
      <c r="DM288" s="252"/>
      <c r="DN288" s="220"/>
      <c r="DO288" s="86"/>
      <c r="DP288" s="94"/>
      <c r="DQ288" s="95"/>
      <c r="DR288" s="95"/>
      <c r="DS288" s="266"/>
      <c r="DT288" s="86"/>
      <c r="DU288" s="95"/>
      <c r="DV288" s="86"/>
      <c r="DW288" s="94"/>
      <c r="DX288" s="266"/>
      <c r="DY288" s="86"/>
      <c r="DZ288" s="153"/>
      <c r="EA288" s="94"/>
      <c r="EB288" s="266"/>
      <c r="EC288" s="218"/>
      <c r="ED288" s="252"/>
      <c r="EE288" s="220"/>
    </row>
    <row r="289" spans="1:135" x14ac:dyDescent="0.3">
      <c r="A289" s="10">
        <v>4622</v>
      </c>
      <c r="B289" s="11" t="s">
        <v>412</v>
      </c>
      <c r="C289" s="32">
        <v>555</v>
      </c>
      <c r="D289" s="41">
        <v>157</v>
      </c>
      <c r="E289" s="63">
        <f t="shared" si="4"/>
        <v>0.28288288288288288</v>
      </c>
      <c r="F289" s="86"/>
      <c r="G289" s="86"/>
      <c r="H289" s="86"/>
      <c r="I289" s="86"/>
      <c r="J289" s="86"/>
      <c r="K289" s="87"/>
      <c r="L289" s="86"/>
      <c r="M289" s="94"/>
      <c r="N289" s="87"/>
      <c r="O289" s="86"/>
      <c r="P289" s="86"/>
      <c r="Q289" s="86"/>
      <c r="R289" s="86"/>
      <c r="S289" s="86"/>
      <c r="T289" s="86"/>
      <c r="U289" s="86"/>
      <c r="V289" s="86"/>
      <c r="W289" s="95"/>
      <c r="X289" s="98"/>
      <c r="Y289" s="98"/>
      <c r="Z289" s="115"/>
      <c r="AA289" s="86"/>
      <c r="AB289" s="86"/>
      <c r="AC289" s="86"/>
      <c r="AD289" s="86"/>
      <c r="AE289" s="86"/>
      <c r="AF289" s="95"/>
      <c r="AG289" s="153"/>
      <c r="AH289" s="114"/>
      <c r="AI289" s="222"/>
      <c r="AJ289" s="252"/>
      <c r="AK289" s="220"/>
      <c r="AL289" s="86"/>
      <c r="AM289" s="95"/>
      <c r="AN289" s="95"/>
      <c r="AO289" s="95"/>
      <c r="AP289" s="94"/>
      <c r="AQ289" s="98"/>
      <c r="AR289" s="222"/>
      <c r="AS289" s="252"/>
      <c r="AT289" s="226"/>
      <c r="AU289" s="218"/>
      <c r="AV289" s="218"/>
      <c r="AW289" s="218"/>
      <c r="AX289" s="218"/>
      <c r="AY289" s="220"/>
      <c r="AZ289" s="86"/>
      <c r="BA289" s="94"/>
      <c r="BB289" s="87"/>
      <c r="BC289" s="86"/>
      <c r="BD289" s="94"/>
      <c r="BE289" s="87"/>
      <c r="BF289" s="218"/>
      <c r="BG289" s="218"/>
      <c r="BH289" s="226"/>
      <c r="BI289" s="220"/>
      <c r="BJ289" s="86"/>
      <c r="BK289" s="94"/>
      <c r="BL289" s="87"/>
      <c r="BM289" s="86">
        <v>74</v>
      </c>
      <c r="BN289" s="86">
        <v>65</v>
      </c>
      <c r="BO289" s="95">
        <v>89</v>
      </c>
      <c r="BP289" s="153">
        <v>16</v>
      </c>
      <c r="BQ289" s="114">
        <v>84</v>
      </c>
      <c r="BR289" s="218"/>
      <c r="BS289" s="252"/>
      <c r="BT289" s="220"/>
      <c r="BU289" s="86"/>
      <c r="BV289" s="95"/>
      <c r="BW289" s="95"/>
      <c r="BX289" s="94"/>
      <c r="BY289" s="95"/>
      <c r="BZ289" s="94"/>
      <c r="CA289" s="87"/>
      <c r="CB289" s="86"/>
      <c r="CC289" s="86"/>
      <c r="CD289" s="86"/>
      <c r="CE289" s="86"/>
      <c r="CF289" s="86"/>
      <c r="CG289" s="153"/>
      <c r="CH289" s="86"/>
      <c r="CI289" s="114"/>
      <c r="CJ289" s="218"/>
      <c r="CK289" s="252"/>
      <c r="CL289" s="226"/>
      <c r="CM289" s="252"/>
      <c r="CN289" s="226"/>
      <c r="CO289" s="252"/>
      <c r="CP289" s="220"/>
      <c r="CQ289" s="86"/>
      <c r="CR289" s="95"/>
      <c r="CS289" s="94"/>
      <c r="CT289" s="87"/>
      <c r="CU289" s="86"/>
      <c r="CV289" s="94"/>
      <c r="CW289" s="95"/>
      <c r="CX289" s="94"/>
      <c r="CY289" s="95"/>
      <c r="CZ289" s="266"/>
      <c r="DA289" s="218"/>
      <c r="DB289" s="252"/>
      <c r="DC289" s="226"/>
      <c r="DD289" s="252"/>
      <c r="DE289" s="226"/>
      <c r="DF289" s="252"/>
      <c r="DG289" s="223"/>
      <c r="DH289" s="252"/>
      <c r="DI289" s="226"/>
      <c r="DJ289" s="221"/>
      <c r="DK289" s="218"/>
      <c r="DL289" s="226"/>
      <c r="DM289" s="252"/>
      <c r="DN289" s="220"/>
      <c r="DO289" s="86"/>
      <c r="DP289" s="94"/>
      <c r="DQ289" s="95"/>
      <c r="DR289" s="95"/>
      <c r="DS289" s="266"/>
      <c r="DT289" s="86"/>
      <c r="DU289" s="95"/>
      <c r="DV289" s="86"/>
      <c r="DW289" s="94"/>
      <c r="DX289" s="266"/>
      <c r="DY289" s="86"/>
      <c r="DZ289" s="153"/>
      <c r="EA289" s="94"/>
      <c r="EB289" s="266"/>
      <c r="EC289" s="218"/>
      <c r="ED289" s="252"/>
      <c r="EE289" s="220"/>
    </row>
    <row r="290" spans="1:135" x14ac:dyDescent="0.3">
      <c r="A290" s="10">
        <v>4631</v>
      </c>
      <c r="B290" s="11" t="s">
        <v>413</v>
      </c>
      <c r="C290" s="32">
        <v>1165</v>
      </c>
      <c r="D290" s="41">
        <v>254</v>
      </c>
      <c r="E290" s="63">
        <f t="shared" si="4"/>
        <v>0.21802575107296138</v>
      </c>
      <c r="F290" s="86"/>
      <c r="G290" s="86"/>
      <c r="H290" s="86"/>
      <c r="I290" s="86"/>
      <c r="J290" s="86"/>
      <c r="K290" s="87"/>
      <c r="L290" s="86"/>
      <c r="M290" s="94"/>
      <c r="N290" s="87"/>
      <c r="O290" s="86"/>
      <c r="P290" s="86"/>
      <c r="Q290" s="86"/>
      <c r="R290" s="86"/>
      <c r="S290" s="86"/>
      <c r="T290" s="86"/>
      <c r="U290" s="86"/>
      <c r="V290" s="86"/>
      <c r="W290" s="95"/>
      <c r="X290" s="98"/>
      <c r="Y290" s="98"/>
      <c r="Z290" s="115"/>
      <c r="AA290" s="86"/>
      <c r="AB290" s="86"/>
      <c r="AC290" s="86"/>
      <c r="AD290" s="86"/>
      <c r="AE290" s="86"/>
      <c r="AF290" s="95"/>
      <c r="AG290" s="153"/>
      <c r="AH290" s="114"/>
      <c r="AI290" s="222"/>
      <c r="AJ290" s="252"/>
      <c r="AK290" s="220"/>
      <c r="AL290" s="86"/>
      <c r="AM290" s="95"/>
      <c r="AN290" s="95"/>
      <c r="AO290" s="95"/>
      <c r="AP290" s="94"/>
      <c r="AQ290" s="98"/>
      <c r="AR290" s="222"/>
      <c r="AS290" s="252"/>
      <c r="AT290" s="226"/>
      <c r="AU290" s="218"/>
      <c r="AV290" s="218"/>
      <c r="AW290" s="218"/>
      <c r="AX290" s="218"/>
      <c r="AY290" s="220"/>
      <c r="AZ290" s="86"/>
      <c r="BA290" s="94"/>
      <c r="BB290" s="87"/>
      <c r="BC290" s="86"/>
      <c r="BD290" s="94"/>
      <c r="BE290" s="87"/>
      <c r="BF290" s="218"/>
      <c r="BG290" s="218"/>
      <c r="BH290" s="226"/>
      <c r="BI290" s="220"/>
      <c r="BJ290" s="86"/>
      <c r="BK290" s="94"/>
      <c r="BL290" s="87"/>
      <c r="BM290" s="86">
        <v>139</v>
      </c>
      <c r="BN290" s="86">
        <v>134</v>
      </c>
      <c r="BO290" s="95">
        <v>150</v>
      </c>
      <c r="BP290" s="153">
        <v>12</v>
      </c>
      <c r="BQ290" s="114">
        <v>172</v>
      </c>
      <c r="BR290" s="218"/>
      <c r="BS290" s="252"/>
      <c r="BT290" s="220"/>
      <c r="BU290" s="86"/>
      <c r="BV290" s="95"/>
      <c r="BW290" s="95"/>
      <c r="BX290" s="94"/>
      <c r="BY290" s="95"/>
      <c r="BZ290" s="94"/>
      <c r="CA290" s="87"/>
      <c r="CB290" s="86"/>
      <c r="CC290" s="86"/>
      <c r="CD290" s="86"/>
      <c r="CE290" s="86"/>
      <c r="CF290" s="86"/>
      <c r="CG290" s="153"/>
      <c r="CH290" s="86"/>
      <c r="CI290" s="114"/>
      <c r="CJ290" s="218"/>
      <c r="CK290" s="252"/>
      <c r="CL290" s="226"/>
      <c r="CM290" s="252"/>
      <c r="CN290" s="226"/>
      <c r="CO290" s="252"/>
      <c r="CP290" s="220"/>
      <c r="CQ290" s="86"/>
      <c r="CR290" s="95"/>
      <c r="CS290" s="94"/>
      <c r="CT290" s="87"/>
      <c r="CU290" s="86"/>
      <c r="CV290" s="94"/>
      <c r="CW290" s="95"/>
      <c r="CX290" s="94"/>
      <c r="CY290" s="95"/>
      <c r="CZ290" s="266"/>
      <c r="DA290" s="218"/>
      <c r="DB290" s="252"/>
      <c r="DC290" s="226"/>
      <c r="DD290" s="252"/>
      <c r="DE290" s="226"/>
      <c r="DF290" s="252"/>
      <c r="DG290" s="223"/>
      <c r="DH290" s="252"/>
      <c r="DI290" s="226"/>
      <c r="DJ290" s="221"/>
      <c r="DK290" s="218"/>
      <c r="DL290" s="226"/>
      <c r="DM290" s="252"/>
      <c r="DN290" s="220"/>
      <c r="DO290" s="86"/>
      <c r="DP290" s="94"/>
      <c r="DQ290" s="95"/>
      <c r="DR290" s="95"/>
      <c r="DS290" s="266"/>
      <c r="DT290" s="86"/>
      <c r="DU290" s="95"/>
      <c r="DV290" s="86"/>
      <c r="DW290" s="94"/>
      <c r="DX290" s="266"/>
      <c r="DY290" s="86"/>
      <c r="DZ290" s="153"/>
      <c r="EA290" s="94"/>
      <c r="EB290" s="266"/>
      <c r="EC290" s="218"/>
      <c r="ED290" s="252"/>
      <c r="EE290" s="220"/>
    </row>
    <row r="291" spans="1:135" x14ac:dyDescent="0.3">
      <c r="A291" s="10">
        <v>4632</v>
      </c>
      <c r="B291" s="11" t="s">
        <v>414</v>
      </c>
      <c r="C291" s="32">
        <v>782</v>
      </c>
      <c r="D291" s="41">
        <v>234</v>
      </c>
      <c r="E291" s="63">
        <f t="shared" si="4"/>
        <v>0.29923273657289001</v>
      </c>
      <c r="F291" s="86"/>
      <c r="G291" s="86"/>
      <c r="H291" s="86"/>
      <c r="I291" s="86"/>
      <c r="J291" s="86"/>
      <c r="K291" s="87"/>
      <c r="L291" s="86"/>
      <c r="M291" s="94"/>
      <c r="N291" s="87"/>
      <c r="O291" s="86"/>
      <c r="P291" s="86"/>
      <c r="Q291" s="86"/>
      <c r="R291" s="86"/>
      <c r="S291" s="86"/>
      <c r="T291" s="86"/>
      <c r="U291" s="86"/>
      <c r="V291" s="86"/>
      <c r="W291" s="95"/>
      <c r="X291" s="98"/>
      <c r="Y291" s="98"/>
      <c r="Z291" s="115"/>
      <c r="AA291" s="86"/>
      <c r="AB291" s="86"/>
      <c r="AC291" s="86"/>
      <c r="AD291" s="86"/>
      <c r="AE291" s="86"/>
      <c r="AF291" s="95"/>
      <c r="AG291" s="153"/>
      <c r="AH291" s="114"/>
      <c r="AI291" s="222"/>
      <c r="AJ291" s="252"/>
      <c r="AK291" s="220"/>
      <c r="AL291" s="86"/>
      <c r="AM291" s="95"/>
      <c r="AN291" s="95"/>
      <c r="AO291" s="95"/>
      <c r="AP291" s="94"/>
      <c r="AQ291" s="98"/>
      <c r="AR291" s="222"/>
      <c r="AS291" s="252"/>
      <c r="AT291" s="226"/>
      <c r="AU291" s="218"/>
      <c r="AV291" s="218"/>
      <c r="AW291" s="218"/>
      <c r="AX291" s="218"/>
      <c r="AY291" s="220"/>
      <c r="AZ291" s="86"/>
      <c r="BA291" s="94"/>
      <c r="BB291" s="87"/>
      <c r="BC291" s="86"/>
      <c r="BD291" s="94"/>
      <c r="BE291" s="87"/>
      <c r="BF291" s="218"/>
      <c r="BG291" s="218"/>
      <c r="BH291" s="226"/>
      <c r="BI291" s="220"/>
      <c r="BJ291" s="86"/>
      <c r="BK291" s="94"/>
      <c r="BL291" s="87"/>
      <c r="BM291" s="86">
        <v>112</v>
      </c>
      <c r="BN291" s="86">
        <v>115</v>
      </c>
      <c r="BO291" s="95">
        <v>146</v>
      </c>
      <c r="BP291" s="153">
        <v>16</v>
      </c>
      <c r="BQ291" s="114">
        <v>146</v>
      </c>
      <c r="BR291" s="218"/>
      <c r="BS291" s="252"/>
      <c r="BT291" s="220"/>
      <c r="BU291" s="86"/>
      <c r="BV291" s="95"/>
      <c r="BW291" s="95"/>
      <c r="BX291" s="94"/>
      <c r="BY291" s="95"/>
      <c r="BZ291" s="94"/>
      <c r="CA291" s="87"/>
      <c r="CB291" s="86"/>
      <c r="CC291" s="86"/>
      <c r="CD291" s="86"/>
      <c r="CE291" s="86"/>
      <c r="CF291" s="86"/>
      <c r="CG291" s="153"/>
      <c r="CH291" s="86"/>
      <c r="CI291" s="114"/>
      <c r="CJ291" s="218"/>
      <c r="CK291" s="252"/>
      <c r="CL291" s="226"/>
      <c r="CM291" s="252"/>
      <c r="CN291" s="226"/>
      <c r="CO291" s="252"/>
      <c r="CP291" s="220"/>
      <c r="CQ291" s="86"/>
      <c r="CR291" s="95"/>
      <c r="CS291" s="94"/>
      <c r="CT291" s="87"/>
      <c r="CU291" s="86"/>
      <c r="CV291" s="94"/>
      <c r="CW291" s="95"/>
      <c r="CX291" s="94"/>
      <c r="CY291" s="95"/>
      <c r="CZ291" s="266"/>
      <c r="DA291" s="218"/>
      <c r="DB291" s="252"/>
      <c r="DC291" s="226"/>
      <c r="DD291" s="252"/>
      <c r="DE291" s="226"/>
      <c r="DF291" s="252"/>
      <c r="DG291" s="223"/>
      <c r="DH291" s="252"/>
      <c r="DI291" s="226"/>
      <c r="DJ291" s="221"/>
      <c r="DK291" s="218"/>
      <c r="DL291" s="226"/>
      <c r="DM291" s="252"/>
      <c r="DN291" s="220"/>
      <c r="DO291" s="86"/>
      <c r="DP291" s="94"/>
      <c r="DQ291" s="95"/>
      <c r="DR291" s="95"/>
      <c r="DS291" s="266"/>
      <c r="DT291" s="86"/>
      <c r="DU291" s="95"/>
      <c r="DV291" s="86"/>
      <c r="DW291" s="94"/>
      <c r="DX291" s="266"/>
      <c r="DY291" s="86"/>
      <c r="DZ291" s="153"/>
      <c r="EA291" s="94"/>
      <c r="EB291" s="266"/>
      <c r="EC291" s="218"/>
      <c r="ED291" s="252"/>
      <c r="EE291" s="220"/>
    </row>
    <row r="292" spans="1:135" x14ac:dyDescent="0.3">
      <c r="A292" s="10">
        <v>4641</v>
      </c>
      <c r="B292" s="11" t="s">
        <v>415</v>
      </c>
      <c r="C292" s="32">
        <v>817</v>
      </c>
      <c r="D292" s="41">
        <v>270</v>
      </c>
      <c r="E292" s="63">
        <f t="shared" si="4"/>
        <v>0.33047735618115054</v>
      </c>
      <c r="F292" s="86"/>
      <c r="G292" s="86"/>
      <c r="H292" s="86"/>
      <c r="I292" s="86"/>
      <c r="J292" s="86"/>
      <c r="K292" s="87"/>
      <c r="L292" s="86"/>
      <c r="M292" s="94"/>
      <c r="N292" s="87"/>
      <c r="O292" s="86"/>
      <c r="P292" s="86"/>
      <c r="Q292" s="86"/>
      <c r="R292" s="86"/>
      <c r="S292" s="86"/>
      <c r="T292" s="86"/>
      <c r="U292" s="86"/>
      <c r="V292" s="86"/>
      <c r="W292" s="95"/>
      <c r="X292" s="98"/>
      <c r="Y292" s="98"/>
      <c r="Z292" s="115"/>
      <c r="AA292" s="86"/>
      <c r="AB292" s="86"/>
      <c r="AC292" s="86"/>
      <c r="AD292" s="86"/>
      <c r="AE292" s="86"/>
      <c r="AF292" s="95"/>
      <c r="AG292" s="153"/>
      <c r="AH292" s="114"/>
      <c r="AI292" s="222"/>
      <c r="AJ292" s="252"/>
      <c r="AK292" s="220"/>
      <c r="AL292" s="86"/>
      <c r="AM292" s="95"/>
      <c r="AN292" s="95"/>
      <c r="AO292" s="95"/>
      <c r="AP292" s="94"/>
      <c r="AQ292" s="98"/>
      <c r="AR292" s="222"/>
      <c r="AS292" s="252"/>
      <c r="AT292" s="226"/>
      <c r="AU292" s="218"/>
      <c r="AV292" s="218"/>
      <c r="AW292" s="218"/>
      <c r="AX292" s="218"/>
      <c r="AY292" s="220"/>
      <c r="AZ292" s="86"/>
      <c r="BA292" s="94"/>
      <c r="BB292" s="87"/>
      <c r="BC292" s="86"/>
      <c r="BD292" s="94"/>
      <c r="BE292" s="87"/>
      <c r="BF292" s="218"/>
      <c r="BG292" s="218"/>
      <c r="BH292" s="226"/>
      <c r="BI292" s="220"/>
      <c r="BJ292" s="86"/>
      <c r="BK292" s="94"/>
      <c r="BL292" s="87"/>
      <c r="BM292" s="86">
        <v>157</v>
      </c>
      <c r="BN292" s="86">
        <v>165</v>
      </c>
      <c r="BO292" s="95">
        <v>191</v>
      </c>
      <c r="BP292" s="153">
        <v>22</v>
      </c>
      <c r="BQ292" s="114">
        <v>180</v>
      </c>
      <c r="BR292" s="218"/>
      <c r="BS292" s="252"/>
      <c r="BT292" s="220"/>
      <c r="BU292" s="86"/>
      <c r="BV292" s="95"/>
      <c r="BW292" s="95"/>
      <c r="BX292" s="94"/>
      <c r="BY292" s="95"/>
      <c r="BZ292" s="94"/>
      <c r="CA292" s="87"/>
      <c r="CB292" s="86"/>
      <c r="CC292" s="86"/>
      <c r="CD292" s="86"/>
      <c r="CE292" s="86"/>
      <c r="CF292" s="86"/>
      <c r="CG292" s="153"/>
      <c r="CH292" s="86"/>
      <c r="CI292" s="114"/>
      <c r="CJ292" s="218"/>
      <c r="CK292" s="252"/>
      <c r="CL292" s="226"/>
      <c r="CM292" s="252"/>
      <c r="CN292" s="226"/>
      <c r="CO292" s="252"/>
      <c r="CP292" s="220"/>
      <c r="CQ292" s="86"/>
      <c r="CR292" s="95"/>
      <c r="CS292" s="94"/>
      <c r="CT292" s="87"/>
      <c r="CU292" s="86"/>
      <c r="CV292" s="94"/>
      <c r="CW292" s="95"/>
      <c r="CX292" s="94"/>
      <c r="CY292" s="95"/>
      <c r="CZ292" s="266"/>
      <c r="DA292" s="218"/>
      <c r="DB292" s="252"/>
      <c r="DC292" s="226"/>
      <c r="DD292" s="252"/>
      <c r="DE292" s="226"/>
      <c r="DF292" s="252"/>
      <c r="DG292" s="223"/>
      <c r="DH292" s="252"/>
      <c r="DI292" s="226"/>
      <c r="DJ292" s="221"/>
      <c r="DK292" s="218"/>
      <c r="DL292" s="226"/>
      <c r="DM292" s="252"/>
      <c r="DN292" s="220"/>
      <c r="DO292" s="86"/>
      <c r="DP292" s="94"/>
      <c r="DQ292" s="95"/>
      <c r="DR292" s="95"/>
      <c r="DS292" s="266"/>
      <c r="DT292" s="86"/>
      <c r="DU292" s="95"/>
      <c r="DV292" s="86"/>
      <c r="DW292" s="94"/>
      <c r="DX292" s="266"/>
      <c r="DY292" s="86"/>
      <c r="DZ292" s="153"/>
      <c r="EA292" s="94"/>
      <c r="EB292" s="266"/>
      <c r="EC292" s="218"/>
      <c r="ED292" s="252"/>
      <c r="EE292" s="220"/>
    </row>
    <row r="293" spans="1:135" x14ac:dyDescent="0.3">
      <c r="A293" s="10">
        <v>4642</v>
      </c>
      <c r="B293" s="11" t="s">
        <v>416</v>
      </c>
      <c r="C293" s="32">
        <v>1088</v>
      </c>
      <c r="D293" s="41">
        <v>403</v>
      </c>
      <c r="E293" s="63">
        <f t="shared" si="4"/>
        <v>0.3704044117647059</v>
      </c>
      <c r="F293" s="86"/>
      <c r="G293" s="86"/>
      <c r="H293" s="86"/>
      <c r="I293" s="86"/>
      <c r="J293" s="86"/>
      <c r="K293" s="87"/>
      <c r="L293" s="86"/>
      <c r="M293" s="94"/>
      <c r="N293" s="87"/>
      <c r="O293" s="86"/>
      <c r="P293" s="86"/>
      <c r="Q293" s="86"/>
      <c r="R293" s="86"/>
      <c r="S293" s="86"/>
      <c r="T293" s="86"/>
      <c r="U293" s="86"/>
      <c r="V293" s="86"/>
      <c r="W293" s="95"/>
      <c r="X293" s="98"/>
      <c r="Y293" s="98"/>
      <c r="Z293" s="115"/>
      <c r="AA293" s="86"/>
      <c r="AB293" s="86"/>
      <c r="AC293" s="86"/>
      <c r="AD293" s="86"/>
      <c r="AE293" s="86"/>
      <c r="AF293" s="95"/>
      <c r="AG293" s="153"/>
      <c r="AH293" s="114"/>
      <c r="AI293" s="222"/>
      <c r="AJ293" s="252"/>
      <c r="AK293" s="220"/>
      <c r="AL293" s="86"/>
      <c r="AM293" s="95"/>
      <c r="AN293" s="95"/>
      <c r="AO293" s="95"/>
      <c r="AP293" s="94"/>
      <c r="AQ293" s="98"/>
      <c r="AR293" s="222"/>
      <c r="AS293" s="252"/>
      <c r="AT293" s="226"/>
      <c r="AU293" s="218"/>
      <c r="AV293" s="218"/>
      <c r="AW293" s="218"/>
      <c r="AX293" s="218"/>
      <c r="AY293" s="220"/>
      <c r="AZ293" s="86"/>
      <c r="BA293" s="94"/>
      <c r="BB293" s="87"/>
      <c r="BC293" s="86"/>
      <c r="BD293" s="94"/>
      <c r="BE293" s="87"/>
      <c r="BF293" s="218"/>
      <c r="BG293" s="218"/>
      <c r="BH293" s="226"/>
      <c r="BI293" s="220"/>
      <c r="BJ293" s="86"/>
      <c r="BK293" s="94"/>
      <c r="BL293" s="87"/>
      <c r="BM293" s="86">
        <v>236</v>
      </c>
      <c r="BN293" s="86">
        <v>246</v>
      </c>
      <c r="BO293" s="95">
        <v>252</v>
      </c>
      <c r="BP293" s="153">
        <v>38</v>
      </c>
      <c r="BQ293" s="114">
        <v>291</v>
      </c>
      <c r="BR293" s="218"/>
      <c r="BS293" s="252"/>
      <c r="BT293" s="220"/>
      <c r="BU293" s="86"/>
      <c r="BV293" s="95"/>
      <c r="BW293" s="95"/>
      <c r="BX293" s="94"/>
      <c r="BY293" s="95"/>
      <c r="BZ293" s="94"/>
      <c r="CA293" s="87"/>
      <c r="CB293" s="86"/>
      <c r="CC293" s="86"/>
      <c r="CD293" s="86"/>
      <c r="CE293" s="86"/>
      <c r="CF293" s="86"/>
      <c r="CG293" s="153"/>
      <c r="CH293" s="86"/>
      <c r="CI293" s="114"/>
      <c r="CJ293" s="218"/>
      <c r="CK293" s="252"/>
      <c r="CL293" s="226"/>
      <c r="CM293" s="252"/>
      <c r="CN293" s="226"/>
      <c r="CO293" s="252"/>
      <c r="CP293" s="220"/>
      <c r="CQ293" s="86"/>
      <c r="CR293" s="95"/>
      <c r="CS293" s="94"/>
      <c r="CT293" s="87"/>
      <c r="CU293" s="86"/>
      <c r="CV293" s="94"/>
      <c r="CW293" s="95"/>
      <c r="CX293" s="94"/>
      <c r="CY293" s="95"/>
      <c r="CZ293" s="266"/>
      <c r="DA293" s="218"/>
      <c r="DB293" s="252"/>
      <c r="DC293" s="226"/>
      <c r="DD293" s="252"/>
      <c r="DE293" s="226"/>
      <c r="DF293" s="252"/>
      <c r="DG293" s="223"/>
      <c r="DH293" s="252"/>
      <c r="DI293" s="226"/>
      <c r="DJ293" s="221"/>
      <c r="DK293" s="218"/>
      <c r="DL293" s="226"/>
      <c r="DM293" s="252"/>
      <c r="DN293" s="220"/>
      <c r="DO293" s="86"/>
      <c r="DP293" s="94"/>
      <c r="DQ293" s="95"/>
      <c r="DR293" s="95"/>
      <c r="DS293" s="266"/>
      <c r="DT293" s="86"/>
      <c r="DU293" s="95"/>
      <c r="DV293" s="86"/>
      <c r="DW293" s="94"/>
      <c r="DX293" s="266"/>
      <c r="DY293" s="86"/>
      <c r="DZ293" s="153"/>
      <c r="EA293" s="94"/>
      <c r="EB293" s="266"/>
      <c r="EC293" s="218"/>
      <c r="ED293" s="252"/>
      <c r="EE293" s="220"/>
    </row>
    <row r="294" spans="1:135" x14ac:dyDescent="0.3">
      <c r="A294" s="10">
        <v>4911</v>
      </c>
      <c r="B294" s="11" t="s">
        <v>417</v>
      </c>
      <c r="C294" s="32">
        <v>1051</v>
      </c>
      <c r="D294" s="41">
        <v>103</v>
      </c>
      <c r="E294" s="63">
        <f t="shared" si="4"/>
        <v>9.800190294957184E-2</v>
      </c>
      <c r="F294" s="86"/>
      <c r="G294" s="86"/>
      <c r="H294" s="86"/>
      <c r="I294" s="86"/>
      <c r="J294" s="86"/>
      <c r="K294" s="87"/>
      <c r="L294" s="86"/>
      <c r="M294" s="94"/>
      <c r="N294" s="87"/>
      <c r="O294" s="86"/>
      <c r="P294" s="86"/>
      <c r="Q294" s="86"/>
      <c r="R294" s="86"/>
      <c r="S294" s="86"/>
      <c r="T294" s="86"/>
      <c r="U294" s="86"/>
      <c r="V294" s="86"/>
      <c r="W294" s="95"/>
      <c r="X294" s="98"/>
      <c r="Y294" s="98"/>
      <c r="Z294" s="115"/>
      <c r="AA294" s="86"/>
      <c r="AB294" s="86"/>
      <c r="AC294" s="86"/>
      <c r="AD294" s="86"/>
      <c r="AE294" s="86"/>
      <c r="AF294" s="95"/>
      <c r="AG294" s="153"/>
      <c r="AH294" s="114"/>
      <c r="AI294" s="222"/>
      <c r="AJ294" s="252"/>
      <c r="AK294" s="220"/>
      <c r="AL294" s="86"/>
      <c r="AM294" s="95"/>
      <c r="AN294" s="95"/>
      <c r="AO294" s="95"/>
      <c r="AP294" s="94"/>
      <c r="AQ294" s="98"/>
      <c r="AR294" s="222"/>
      <c r="AS294" s="252"/>
      <c r="AT294" s="226"/>
      <c r="AU294" s="218"/>
      <c r="AV294" s="218"/>
      <c r="AW294" s="218"/>
      <c r="AX294" s="218"/>
      <c r="AY294" s="220"/>
      <c r="AZ294" s="86"/>
      <c r="BA294" s="94"/>
      <c r="BB294" s="87"/>
      <c r="BC294" s="86"/>
      <c r="BD294" s="94"/>
      <c r="BE294" s="87"/>
      <c r="BF294" s="218"/>
      <c r="BG294" s="218"/>
      <c r="BH294" s="226"/>
      <c r="BI294" s="220"/>
      <c r="BJ294" s="86">
        <v>49</v>
      </c>
      <c r="BK294" s="94">
        <v>35</v>
      </c>
      <c r="BL294" s="87">
        <v>53</v>
      </c>
      <c r="BM294" s="205"/>
      <c r="BN294" s="205"/>
      <c r="BO294" s="206"/>
      <c r="BP294" s="213"/>
      <c r="BQ294" s="208"/>
      <c r="BR294" s="218"/>
      <c r="BS294" s="252"/>
      <c r="BT294" s="220"/>
      <c r="BU294" s="86"/>
      <c r="BV294" s="95"/>
      <c r="BW294" s="95"/>
      <c r="BX294" s="94"/>
      <c r="BY294" s="95"/>
      <c r="BZ294" s="94"/>
      <c r="CA294" s="87"/>
      <c r="CB294" s="86"/>
      <c r="CC294" s="86"/>
      <c r="CD294" s="86"/>
      <c r="CE294" s="86"/>
      <c r="CF294" s="86"/>
      <c r="CG294" s="153"/>
      <c r="CH294" s="86"/>
      <c r="CI294" s="114"/>
      <c r="CJ294" s="218"/>
      <c r="CK294" s="252"/>
      <c r="CL294" s="226"/>
      <c r="CM294" s="252"/>
      <c r="CN294" s="226"/>
      <c r="CO294" s="252"/>
      <c r="CP294" s="220"/>
      <c r="CQ294" s="86"/>
      <c r="CR294" s="95"/>
      <c r="CS294" s="94"/>
      <c r="CT294" s="87"/>
      <c r="CU294" s="86"/>
      <c r="CV294" s="94"/>
      <c r="CW294" s="95"/>
      <c r="CX294" s="94"/>
      <c r="CY294" s="95"/>
      <c r="CZ294" s="266"/>
      <c r="DA294" s="218"/>
      <c r="DB294" s="252"/>
      <c r="DC294" s="226"/>
      <c r="DD294" s="252"/>
      <c r="DE294" s="226"/>
      <c r="DF294" s="252"/>
      <c r="DG294" s="223"/>
      <c r="DH294" s="252"/>
      <c r="DI294" s="226"/>
      <c r="DJ294" s="221"/>
      <c r="DK294" s="218"/>
      <c r="DL294" s="226"/>
      <c r="DM294" s="252"/>
      <c r="DN294" s="220"/>
      <c r="DO294" s="86"/>
      <c r="DP294" s="94"/>
      <c r="DQ294" s="95"/>
      <c r="DR294" s="95"/>
      <c r="DS294" s="266"/>
      <c r="DT294" s="86"/>
      <c r="DU294" s="95"/>
      <c r="DV294" s="86"/>
      <c r="DW294" s="94"/>
      <c r="DX294" s="266"/>
      <c r="DY294" s="86"/>
      <c r="DZ294" s="153"/>
      <c r="EA294" s="94"/>
      <c r="EB294" s="266"/>
      <c r="EC294" s="218"/>
      <c r="ED294" s="252"/>
      <c r="EE294" s="220"/>
    </row>
    <row r="295" spans="1:135" x14ac:dyDescent="0.3">
      <c r="A295" s="10">
        <v>4912</v>
      </c>
      <c r="B295" s="11" t="s">
        <v>418</v>
      </c>
      <c r="C295" s="32">
        <v>888</v>
      </c>
      <c r="D295" s="41">
        <v>97</v>
      </c>
      <c r="E295" s="63">
        <f t="shared" si="4"/>
        <v>0.10923423423423423</v>
      </c>
      <c r="F295" s="86"/>
      <c r="G295" s="86"/>
      <c r="H295" s="86"/>
      <c r="I295" s="86"/>
      <c r="J295" s="86"/>
      <c r="K295" s="87"/>
      <c r="L295" s="86"/>
      <c r="M295" s="94"/>
      <c r="N295" s="87"/>
      <c r="O295" s="86"/>
      <c r="P295" s="86"/>
      <c r="Q295" s="86"/>
      <c r="R295" s="86"/>
      <c r="S295" s="86"/>
      <c r="T295" s="86"/>
      <c r="U295" s="86"/>
      <c r="V295" s="86"/>
      <c r="W295" s="95"/>
      <c r="X295" s="98"/>
      <c r="Y295" s="98"/>
      <c r="Z295" s="115"/>
      <c r="AA295" s="86"/>
      <c r="AB295" s="86"/>
      <c r="AC295" s="86"/>
      <c r="AD295" s="86"/>
      <c r="AE295" s="86"/>
      <c r="AF295" s="95"/>
      <c r="AG295" s="153"/>
      <c r="AH295" s="114"/>
      <c r="AI295" s="222"/>
      <c r="AJ295" s="252"/>
      <c r="AK295" s="220"/>
      <c r="AL295" s="86"/>
      <c r="AM295" s="95"/>
      <c r="AN295" s="95"/>
      <c r="AO295" s="95"/>
      <c r="AP295" s="94"/>
      <c r="AQ295" s="98"/>
      <c r="AR295" s="222"/>
      <c r="AS295" s="252"/>
      <c r="AT295" s="226"/>
      <c r="AU295" s="218"/>
      <c r="AV295" s="218"/>
      <c r="AW295" s="218"/>
      <c r="AX295" s="218"/>
      <c r="AY295" s="220"/>
      <c r="AZ295" s="86"/>
      <c r="BA295" s="94"/>
      <c r="BB295" s="87"/>
      <c r="BC295" s="86"/>
      <c r="BD295" s="94"/>
      <c r="BE295" s="87"/>
      <c r="BF295" s="218"/>
      <c r="BG295" s="218"/>
      <c r="BH295" s="226"/>
      <c r="BI295" s="220"/>
      <c r="BJ295" s="86">
        <v>53</v>
      </c>
      <c r="BK295" s="94">
        <v>28</v>
      </c>
      <c r="BL295" s="87">
        <v>61</v>
      </c>
      <c r="BM295" s="218"/>
      <c r="BN295" s="218"/>
      <c r="BO295" s="226"/>
      <c r="BP295" s="398"/>
      <c r="BQ295" s="221"/>
      <c r="BR295" s="218"/>
      <c r="BS295" s="252"/>
      <c r="BT295" s="220"/>
      <c r="BU295" s="86"/>
      <c r="BV295" s="95"/>
      <c r="BW295" s="95"/>
      <c r="BX295" s="94"/>
      <c r="BY295" s="95"/>
      <c r="BZ295" s="94"/>
      <c r="CA295" s="87"/>
      <c r="CB295" s="86"/>
      <c r="CC295" s="86"/>
      <c r="CD295" s="86"/>
      <c r="CE295" s="86"/>
      <c r="CF295" s="86"/>
      <c r="CG295" s="153"/>
      <c r="CH295" s="86"/>
      <c r="CI295" s="114"/>
      <c r="CJ295" s="218"/>
      <c r="CK295" s="252"/>
      <c r="CL295" s="226"/>
      <c r="CM295" s="252"/>
      <c r="CN295" s="226"/>
      <c r="CO295" s="252"/>
      <c r="CP295" s="220"/>
      <c r="CQ295" s="86"/>
      <c r="CR295" s="95"/>
      <c r="CS295" s="94"/>
      <c r="CT295" s="87"/>
      <c r="CU295" s="86"/>
      <c r="CV295" s="94"/>
      <c r="CW295" s="95"/>
      <c r="CX295" s="94"/>
      <c r="CY295" s="95"/>
      <c r="CZ295" s="266"/>
      <c r="DA295" s="218"/>
      <c r="DB295" s="252"/>
      <c r="DC295" s="226"/>
      <c r="DD295" s="252"/>
      <c r="DE295" s="226"/>
      <c r="DF295" s="252"/>
      <c r="DG295" s="223"/>
      <c r="DH295" s="252"/>
      <c r="DI295" s="226"/>
      <c r="DJ295" s="221"/>
      <c r="DK295" s="218"/>
      <c r="DL295" s="226"/>
      <c r="DM295" s="252"/>
      <c r="DN295" s="220"/>
      <c r="DO295" s="86"/>
      <c r="DP295" s="94"/>
      <c r="DQ295" s="95"/>
      <c r="DR295" s="95"/>
      <c r="DS295" s="266"/>
      <c r="DT295" s="86"/>
      <c r="DU295" s="95"/>
      <c r="DV295" s="86"/>
      <c r="DW295" s="94"/>
      <c r="DX295" s="266"/>
      <c r="DY295" s="86"/>
      <c r="DZ295" s="153"/>
      <c r="EA295" s="94"/>
      <c r="EB295" s="266"/>
      <c r="EC295" s="218"/>
      <c r="ED295" s="252"/>
      <c r="EE295" s="220"/>
    </row>
    <row r="296" spans="1:135" x14ac:dyDescent="0.3">
      <c r="A296" s="10">
        <v>4921</v>
      </c>
      <c r="B296" s="11" t="s">
        <v>419</v>
      </c>
      <c r="C296" s="32">
        <v>1121</v>
      </c>
      <c r="D296" s="41">
        <v>329</v>
      </c>
      <c r="E296" s="63">
        <f t="shared" si="4"/>
        <v>0.29348795718108833</v>
      </c>
      <c r="F296" s="86"/>
      <c r="G296" s="86"/>
      <c r="H296" s="86"/>
      <c r="I296" s="86"/>
      <c r="J296" s="86"/>
      <c r="K296" s="87"/>
      <c r="L296" s="86"/>
      <c r="M296" s="94"/>
      <c r="N296" s="87"/>
      <c r="O296" s="86"/>
      <c r="P296" s="86"/>
      <c r="Q296" s="86"/>
      <c r="R296" s="86"/>
      <c r="S296" s="86"/>
      <c r="T296" s="86"/>
      <c r="U296" s="86"/>
      <c r="V296" s="86"/>
      <c r="W296" s="95"/>
      <c r="X296" s="98"/>
      <c r="Y296" s="98"/>
      <c r="Z296" s="115"/>
      <c r="AA296" s="86"/>
      <c r="AB296" s="86"/>
      <c r="AC296" s="86"/>
      <c r="AD296" s="86"/>
      <c r="AE296" s="86"/>
      <c r="AF296" s="95"/>
      <c r="AG296" s="153"/>
      <c r="AH296" s="114"/>
      <c r="AI296" s="222"/>
      <c r="AJ296" s="252"/>
      <c r="AK296" s="220"/>
      <c r="AL296" s="86"/>
      <c r="AM296" s="95"/>
      <c r="AN296" s="95"/>
      <c r="AO296" s="95"/>
      <c r="AP296" s="94"/>
      <c r="AQ296" s="98"/>
      <c r="AR296" s="222"/>
      <c r="AS296" s="252"/>
      <c r="AT296" s="226"/>
      <c r="AU296" s="218"/>
      <c r="AV296" s="218"/>
      <c r="AW296" s="218"/>
      <c r="AX296" s="218"/>
      <c r="AY296" s="220"/>
      <c r="AZ296" s="86"/>
      <c r="BA296" s="94"/>
      <c r="BB296" s="87"/>
      <c r="BC296" s="86"/>
      <c r="BD296" s="94"/>
      <c r="BE296" s="87"/>
      <c r="BF296" s="218"/>
      <c r="BG296" s="218"/>
      <c r="BH296" s="226"/>
      <c r="BI296" s="220"/>
      <c r="BJ296" s="86">
        <v>178</v>
      </c>
      <c r="BK296" s="94">
        <v>89</v>
      </c>
      <c r="BL296" s="87">
        <v>188</v>
      </c>
      <c r="BM296" s="218"/>
      <c r="BN296" s="218"/>
      <c r="BO296" s="226"/>
      <c r="BP296" s="398"/>
      <c r="BQ296" s="221"/>
      <c r="BR296" s="218"/>
      <c r="BS296" s="252"/>
      <c r="BT296" s="220"/>
      <c r="BU296" s="86"/>
      <c r="BV296" s="95"/>
      <c r="BW296" s="95"/>
      <c r="BX296" s="94"/>
      <c r="BY296" s="95"/>
      <c r="BZ296" s="94"/>
      <c r="CA296" s="87"/>
      <c r="CB296" s="86"/>
      <c r="CC296" s="86"/>
      <c r="CD296" s="86"/>
      <c r="CE296" s="86"/>
      <c r="CF296" s="86"/>
      <c r="CG296" s="153"/>
      <c r="CH296" s="86"/>
      <c r="CI296" s="114"/>
      <c r="CJ296" s="218"/>
      <c r="CK296" s="252"/>
      <c r="CL296" s="226"/>
      <c r="CM296" s="252"/>
      <c r="CN296" s="226"/>
      <c r="CO296" s="252"/>
      <c r="CP296" s="220"/>
      <c r="CQ296" s="86"/>
      <c r="CR296" s="95"/>
      <c r="CS296" s="94"/>
      <c r="CT296" s="87"/>
      <c r="CU296" s="86"/>
      <c r="CV296" s="94"/>
      <c r="CW296" s="95"/>
      <c r="CX296" s="94"/>
      <c r="CY296" s="95"/>
      <c r="CZ296" s="266"/>
      <c r="DA296" s="218"/>
      <c r="DB296" s="252"/>
      <c r="DC296" s="226"/>
      <c r="DD296" s="252"/>
      <c r="DE296" s="226"/>
      <c r="DF296" s="252"/>
      <c r="DG296" s="223"/>
      <c r="DH296" s="252"/>
      <c r="DI296" s="226"/>
      <c r="DJ296" s="221"/>
      <c r="DK296" s="218"/>
      <c r="DL296" s="226"/>
      <c r="DM296" s="252"/>
      <c r="DN296" s="220"/>
      <c r="DO296" s="265"/>
      <c r="DP296" s="268"/>
      <c r="DQ296" s="267"/>
      <c r="DR296" s="267"/>
      <c r="DS296" s="266"/>
      <c r="DT296" s="265"/>
      <c r="DU296" s="267"/>
      <c r="DV296" s="265"/>
      <c r="DW296" s="268"/>
      <c r="DX296" s="266"/>
      <c r="DY296" s="265"/>
      <c r="DZ296" s="419"/>
      <c r="EA296" s="268"/>
      <c r="EB296" s="266"/>
      <c r="EC296" s="218"/>
      <c r="ED296" s="252"/>
      <c r="EE296" s="220"/>
    </row>
    <row r="297" spans="1:135" x14ac:dyDescent="0.3">
      <c r="A297" s="10">
        <v>4931</v>
      </c>
      <c r="B297" s="11" t="s">
        <v>420</v>
      </c>
      <c r="C297" s="32">
        <v>1473</v>
      </c>
      <c r="D297" s="41">
        <v>343</v>
      </c>
      <c r="E297" s="63">
        <f t="shared" si="4"/>
        <v>0.23285811269517989</v>
      </c>
      <c r="F297" s="86"/>
      <c r="G297" s="86"/>
      <c r="H297" s="86"/>
      <c r="I297" s="86"/>
      <c r="J297" s="86"/>
      <c r="K297" s="87"/>
      <c r="L297" s="86"/>
      <c r="M297" s="94"/>
      <c r="N297" s="87"/>
      <c r="O297" s="86"/>
      <c r="P297" s="86"/>
      <c r="Q297" s="86"/>
      <c r="R297" s="86"/>
      <c r="S297" s="86"/>
      <c r="T297" s="86"/>
      <c r="U297" s="86"/>
      <c r="V297" s="86"/>
      <c r="W297" s="95"/>
      <c r="X297" s="98"/>
      <c r="Y297" s="98"/>
      <c r="Z297" s="115"/>
      <c r="AA297" s="86"/>
      <c r="AB297" s="86"/>
      <c r="AC297" s="86"/>
      <c r="AD297" s="86"/>
      <c r="AE297" s="86"/>
      <c r="AF297" s="95"/>
      <c r="AG297" s="153"/>
      <c r="AH297" s="114"/>
      <c r="AI297" s="222"/>
      <c r="AJ297" s="252"/>
      <c r="AK297" s="220"/>
      <c r="AL297" s="86"/>
      <c r="AM297" s="95"/>
      <c r="AN297" s="95"/>
      <c r="AO297" s="95"/>
      <c r="AP297" s="94"/>
      <c r="AQ297" s="98"/>
      <c r="AR297" s="222"/>
      <c r="AS297" s="252"/>
      <c r="AT297" s="226"/>
      <c r="AU297" s="218"/>
      <c r="AV297" s="218"/>
      <c r="AW297" s="218"/>
      <c r="AX297" s="218"/>
      <c r="AY297" s="220"/>
      <c r="AZ297" s="86"/>
      <c r="BA297" s="94"/>
      <c r="BB297" s="87"/>
      <c r="BC297" s="86"/>
      <c r="BD297" s="94"/>
      <c r="BE297" s="87"/>
      <c r="BF297" s="218"/>
      <c r="BG297" s="218"/>
      <c r="BH297" s="226"/>
      <c r="BI297" s="220"/>
      <c r="BJ297" s="86">
        <v>142</v>
      </c>
      <c r="BK297" s="94">
        <v>110</v>
      </c>
      <c r="BL297" s="87">
        <v>173</v>
      </c>
      <c r="BM297" s="218"/>
      <c r="BN297" s="218"/>
      <c r="BO297" s="226"/>
      <c r="BP297" s="398"/>
      <c r="BQ297" s="221"/>
      <c r="BR297" s="218"/>
      <c r="BS297" s="252"/>
      <c r="BT297" s="220"/>
      <c r="BU297" s="86"/>
      <c r="BV297" s="95"/>
      <c r="BW297" s="95"/>
      <c r="BX297" s="94"/>
      <c r="BY297" s="95"/>
      <c r="BZ297" s="94"/>
      <c r="CA297" s="87"/>
      <c r="CB297" s="86"/>
      <c r="CC297" s="86"/>
      <c r="CD297" s="86"/>
      <c r="CE297" s="86"/>
      <c r="CF297" s="86"/>
      <c r="CG297" s="153"/>
      <c r="CH297" s="86"/>
      <c r="CI297" s="114"/>
      <c r="CJ297" s="218"/>
      <c r="CK297" s="252"/>
      <c r="CL297" s="226"/>
      <c r="CM297" s="252"/>
      <c r="CN297" s="226"/>
      <c r="CO297" s="252"/>
      <c r="CP297" s="220"/>
      <c r="CQ297" s="86"/>
      <c r="CR297" s="95"/>
      <c r="CS297" s="94"/>
      <c r="CT297" s="87"/>
      <c r="CU297" s="86"/>
      <c r="CV297" s="94"/>
      <c r="CW297" s="95"/>
      <c r="CX297" s="94"/>
      <c r="CY297" s="95"/>
      <c r="CZ297" s="266"/>
      <c r="DA297" s="218"/>
      <c r="DB297" s="252"/>
      <c r="DC297" s="226"/>
      <c r="DD297" s="252"/>
      <c r="DE297" s="226"/>
      <c r="DF297" s="252"/>
      <c r="DG297" s="223"/>
      <c r="DH297" s="252"/>
      <c r="DI297" s="226"/>
      <c r="DJ297" s="221"/>
      <c r="DK297" s="218"/>
      <c r="DL297" s="226"/>
      <c r="DM297" s="252"/>
      <c r="DN297" s="220"/>
      <c r="DO297" s="265"/>
      <c r="DP297" s="268"/>
      <c r="DQ297" s="267"/>
      <c r="DR297" s="267"/>
      <c r="DS297" s="266"/>
      <c r="DT297" s="265"/>
      <c r="DU297" s="267"/>
      <c r="DV297" s="265"/>
      <c r="DW297" s="268"/>
      <c r="DX297" s="266"/>
      <c r="DY297" s="265"/>
      <c r="DZ297" s="419"/>
      <c r="EA297" s="268"/>
      <c r="EB297" s="266"/>
      <c r="EC297" s="218"/>
      <c r="ED297" s="252"/>
      <c r="EE297" s="220"/>
    </row>
    <row r="298" spans="1:135" x14ac:dyDescent="0.3">
      <c r="A298" s="10">
        <v>4932</v>
      </c>
      <c r="B298" s="11" t="s">
        <v>421</v>
      </c>
      <c r="C298" s="32">
        <v>1215</v>
      </c>
      <c r="D298" s="41">
        <v>292</v>
      </c>
      <c r="E298" s="63">
        <f t="shared" si="4"/>
        <v>0.2403292181069959</v>
      </c>
      <c r="F298" s="86"/>
      <c r="G298" s="86"/>
      <c r="H298" s="86"/>
      <c r="I298" s="86"/>
      <c r="J298" s="86"/>
      <c r="K298" s="87"/>
      <c r="L298" s="86"/>
      <c r="M298" s="94"/>
      <c r="N298" s="87"/>
      <c r="O298" s="86"/>
      <c r="P298" s="86"/>
      <c r="Q298" s="86"/>
      <c r="R298" s="86"/>
      <c r="S298" s="86"/>
      <c r="T298" s="86"/>
      <c r="U298" s="86"/>
      <c r="V298" s="86"/>
      <c r="W298" s="95"/>
      <c r="X298" s="98"/>
      <c r="Y298" s="98"/>
      <c r="Z298" s="115"/>
      <c r="AA298" s="86"/>
      <c r="AB298" s="86"/>
      <c r="AC298" s="86"/>
      <c r="AD298" s="86"/>
      <c r="AE298" s="86"/>
      <c r="AF298" s="95"/>
      <c r="AG298" s="153"/>
      <c r="AH298" s="114"/>
      <c r="AI298" s="222"/>
      <c r="AJ298" s="252"/>
      <c r="AK298" s="220"/>
      <c r="AL298" s="86"/>
      <c r="AM298" s="95"/>
      <c r="AN298" s="95"/>
      <c r="AO298" s="95"/>
      <c r="AP298" s="94"/>
      <c r="AQ298" s="98"/>
      <c r="AR298" s="222"/>
      <c r="AS298" s="252"/>
      <c r="AT298" s="226"/>
      <c r="AU298" s="218"/>
      <c r="AV298" s="218"/>
      <c r="AW298" s="218"/>
      <c r="AX298" s="218"/>
      <c r="AY298" s="220"/>
      <c r="AZ298" s="86"/>
      <c r="BA298" s="94"/>
      <c r="BB298" s="87"/>
      <c r="BC298" s="86"/>
      <c r="BD298" s="94"/>
      <c r="BE298" s="87"/>
      <c r="BF298" s="218"/>
      <c r="BG298" s="218"/>
      <c r="BH298" s="226"/>
      <c r="BI298" s="220"/>
      <c r="BJ298" s="86">
        <v>129</v>
      </c>
      <c r="BK298" s="94">
        <v>103</v>
      </c>
      <c r="BL298" s="87">
        <v>181</v>
      </c>
      <c r="BM298" s="218"/>
      <c r="BN298" s="218"/>
      <c r="BO298" s="226"/>
      <c r="BP298" s="398"/>
      <c r="BQ298" s="221"/>
      <c r="BR298" s="218"/>
      <c r="BS298" s="252"/>
      <c r="BT298" s="220"/>
      <c r="BU298" s="86"/>
      <c r="BV298" s="95"/>
      <c r="BW298" s="95"/>
      <c r="BX298" s="94"/>
      <c r="BY298" s="95"/>
      <c r="BZ298" s="94"/>
      <c r="CA298" s="87"/>
      <c r="CB298" s="86"/>
      <c r="CC298" s="86"/>
      <c r="CD298" s="86"/>
      <c r="CE298" s="86"/>
      <c r="CF298" s="86"/>
      <c r="CG298" s="153"/>
      <c r="CH298" s="86"/>
      <c r="CI298" s="114"/>
      <c r="CJ298" s="218"/>
      <c r="CK298" s="252"/>
      <c r="CL298" s="226"/>
      <c r="CM298" s="252"/>
      <c r="CN298" s="226"/>
      <c r="CO298" s="252"/>
      <c r="CP298" s="220"/>
      <c r="CQ298" s="86"/>
      <c r="CR298" s="95"/>
      <c r="CS298" s="94"/>
      <c r="CT298" s="87"/>
      <c r="CU298" s="86"/>
      <c r="CV298" s="94"/>
      <c r="CW298" s="95"/>
      <c r="CX298" s="94"/>
      <c r="CY298" s="95"/>
      <c r="CZ298" s="266"/>
      <c r="DA298" s="218"/>
      <c r="DB298" s="252"/>
      <c r="DC298" s="226"/>
      <c r="DD298" s="252"/>
      <c r="DE298" s="226"/>
      <c r="DF298" s="252"/>
      <c r="DG298" s="223"/>
      <c r="DH298" s="252"/>
      <c r="DI298" s="226"/>
      <c r="DJ298" s="221"/>
      <c r="DK298" s="218"/>
      <c r="DL298" s="226"/>
      <c r="DM298" s="252"/>
      <c r="DN298" s="220"/>
      <c r="DO298" s="265"/>
      <c r="DP298" s="268"/>
      <c r="DQ298" s="267"/>
      <c r="DR298" s="267"/>
      <c r="DS298" s="266"/>
      <c r="DT298" s="265"/>
      <c r="DU298" s="267"/>
      <c r="DV298" s="265"/>
      <c r="DW298" s="268"/>
      <c r="DX298" s="266"/>
      <c r="DY298" s="265"/>
      <c r="DZ298" s="419"/>
      <c r="EA298" s="268"/>
      <c r="EB298" s="266"/>
      <c r="EC298" s="218"/>
      <c r="ED298" s="252"/>
      <c r="EE298" s="220"/>
    </row>
    <row r="299" spans="1:135" x14ac:dyDescent="0.3">
      <c r="A299" s="10">
        <v>4941</v>
      </c>
      <c r="B299" s="11" t="s">
        <v>422</v>
      </c>
      <c r="C299" s="32">
        <v>1001</v>
      </c>
      <c r="D299" s="41">
        <v>242</v>
      </c>
      <c r="E299" s="63">
        <f t="shared" si="4"/>
        <v>0.24175824175824176</v>
      </c>
      <c r="F299" s="86"/>
      <c r="G299" s="86"/>
      <c r="H299" s="86"/>
      <c r="I299" s="86"/>
      <c r="J299" s="86"/>
      <c r="K299" s="87"/>
      <c r="L299" s="86"/>
      <c r="M299" s="94"/>
      <c r="N299" s="87"/>
      <c r="O299" s="86"/>
      <c r="P299" s="86"/>
      <c r="Q299" s="86"/>
      <c r="R299" s="86"/>
      <c r="S299" s="86"/>
      <c r="T299" s="86"/>
      <c r="U299" s="86"/>
      <c r="V299" s="86"/>
      <c r="W299" s="95"/>
      <c r="X299" s="98"/>
      <c r="Y299" s="98"/>
      <c r="Z299" s="115"/>
      <c r="AA299" s="86"/>
      <c r="AB299" s="86"/>
      <c r="AC299" s="86"/>
      <c r="AD299" s="86"/>
      <c r="AE299" s="86"/>
      <c r="AF299" s="95"/>
      <c r="AG299" s="153"/>
      <c r="AH299" s="114"/>
      <c r="AI299" s="222"/>
      <c r="AJ299" s="252"/>
      <c r="AK299" s="220"/>
      <c r="AL299" s="86"/>
      <c r="AM299" s="95"/>
      <c r="AN299" s="95"/>
      <c r="AO299" s="95"/>
      <c r="AP299" s="94"/>
      <c r="AQ299" s="98"/>
      <c r="AR299" s="222"/>
      <c r="AS299" s="252"/>
      <c r="AT299" s="226"/>
      <c r="AU299" s="218"/>
      <c r="AV299" s="218"/>
      <c r="AW299" s="218"/>
      <c r="AX299" s="218"/>
      <c r="AY299" s="220"/>
      <c r="AZ299" s="86"/>
      <c r="BA299" s="94"/>
      <c r="BB299" s="87"/>
      <c r="BC299" s="86"/>
      <c r="BD299" s="94"/>
      <c r="BE299" s="87"/>
      <c r="BF299" s="218"/>
      <c r="BG299" s="218"/>
      <c r="BH299" s="226"/>
      <c r="BI299" s="220"/>
      <c r="BJ299" s="86">
        <v>108</v>
      </c>
      <c r="BK299" s="94">
        <v>73</v>
      </c>
      <c r="BL299" s="87">
        <v>144</v>
      </c>
      <c r="BM299" s="218"/>
      <c r="BN299" s="218"/>
      <c r="BO299" s="226"/>
      <c r="BP299" s="398"/>
      <c r="BQ299" s="221"/>
      <c r="BR299" s="218"/>
      <c r="BS299" s="252"/>
      <c r="BT299" s="220"/>
      <c r="BU299" s="86"/>
      <c r="BV299" s="95"/>
      <c r="BW299" s="95"/>
      <c r="BX299" s="94"/>
      <c r="BY299" s="95"/>
      <c r="BZ299" s="94"/>
      <c r="CA299" s="87"/>
      <c r="CB299" s="86"/>
      <c r="CC299" s="86"/>
      <c r="CD299" s="86"/>
      <c r="CE299" s="86"/>
      <c r="CF299" s="86"/>
      <c r="CG299" s="153"/>
      <c r="CH299" s="86"/>
      <c r="CI299" s="114"/>
      <c r="CJ299" s="218"/>
      <c r="CK299" s="252"/>
      <c r="CL299" s="226"/>
      <c r="CM299" s="252"/>
      <c r="CN299" s="226"/>
      <c r="CO299" s="252"/>
      <c r="CP299" s="220"/>
      <c r="CQ299" s="86"/>
      <c r="CR299" s="95"/>
      <c r="CS299" s="94"/>
      <c r="CT299" s="87"/>
      <c r="CU299" s="86"/>
      <c r="CV299" s="94"/>
      <c r="CW299" s="95"/>
      <c r="CX299" s="94"/>
      <c r="CY299" s="95"/>
      <c r="CZ299" s="266"/>
      <c r="DA299" s="218"/>
      <c r="DB299" s="252"/>
      <c r="DC299" s="226"/>
      <c r="DD299" s="252"/>
      <c r="DE299" s="226"/>
      <c r="DF299" s="252"/>
      <c r="DG299" s="223"/>
      <c r="DH299" s="252"/>
      <c r="DI299" s="226"/>
      <c r="DJ299" s="221"/>
      <c r="DK299" s="218"/>
      <c r="DL299" s="226"/>
      <c r="DM299" s="252"/>
      <c r="DN299" s="220"/>
      <c r="DO299" s="265"/>
      <c r="DP299" s="268"/>
      <c r="DQ299" s="267"/>
      <c r="DR299" s="267"/>
      <c r="DS299" s="266"/>
      <c r="DT299" s="265"/>
      <c r="DU299" s="267"/>
      <c r="DV299" s="265"/>
      <c r="DW299" s="268"/>
      <c r="DX299" s="266"/>
      <c r="DY299" s="265"/>
      <c r="DZ299" s="419"/>
      <c r="EA299" s="268"/>
      <c r="EB299" s="266"/>
      <c r="EC299" s="218"/>
      <c r="ED299" s="252"/>
      <c r="EE299" s="220"/>
    </row>
    <row r="300" spans="1:135" x14ac:dyDescent="0.3">
      <c r="A300" s="10">
        <v>4942</v>
      </c>
      <c r="B300" s="11" t="s">
        <v>423</v>
      </c>
      <c r="C300" s="32">
        <v>1050</v>
      </c>
      <c r="D300" s="41">
        <v>193</v>
      </c>
      <c r="E300" s="63">
        <f t="shared" si="4"/>
        <v>0.18380952380952381</v>
      </c>
      <c r="F300" s="86"/>
      <c r="G300" s="86"/>
      <c r="H300" s="86"/>
      <c r="I300" s="86"/>
      <c r="J300" s="86"/>
      <c r="K300" s="87"/>
      <c r="L300" s="86"/>
      <c r="M300" s="94"/>
      <c r="N300" s="87"/>
      <c r="O300" s="86"/>
      <c r="P300" s="86"/>
      <c r="Q300" s="86"/>
      <c r="R300" s="86"/>
      <c r="S300" s="86"/>
      <c r="T300" s="86"/>
      <c r="U300" s="86"/>
      <c r="V300" s="86"/>
      <c r="W300" s="95"/>
      <c r="X300" s="98"/>
      <c r="Y300" s="98"/>
      <c r="Z300" s="115"/>
      <c r="AA300" s="86"/>
      <c r="AB300" s="86"/>
      <c r="AC300" s="86"/>
      <c r="AD300" s="86"/>
      <c r="AE300" s="86"/>
      <c r="AF300" s="95"/>
      <c r="AG300" s="153"/>
      <c r="AH300" s="114"/>
      <c r="AI300" s="222"/>
      <c r="AJ300" s="252"/>
      <c r="AK300" s="220"/>
      <c r="AL300" s="86"/>
      <c r="AM300" s="95"/>
      <c r="AN300" s="95"/>
      <c r="AO300" s="95"/>
      <c r="AP300" s="94"/>
      <c r="AQ300" s="98"/>
      <c r="AR300" s="222"/>
      <c r="AS300" s="252"/>
      <c r="AT300" s="226"/>
      <c r="AU300" s="218"/>
      <c r="AV300" s="218"/>
      <c r="AW300" s="218"/>
      <c r="AX300" s="218"/>
      <c r="AY300" s="220"/>
      <c r="AZ300" s="86"/>
      <c r="BA300" s="94"/>
      <c r="BB300" s="87"/>
      <c r="BC300" s="86"/>
      <c r="BD300" s="94"/>
      <c r="BE300" s="87"/>
      <c r="BF300" s="218"/>
      <c r="BG300" s="218"/>
      <c r="BH300" s="226"/>
      <c r="BI300" s="220"/>
      <c r="BJ300" s="86">
        <v>89</v>
      </c>
      <c r="BK300" s="94">
        <v>61</v>
      </c>
      <c r="BL300" s="87">
        <v>120</v>
      </c>
      <c r="BM300" s="218"/>
      <c r="BN300" s="218"/>
      <c r="BO300" s="226"/>
      <c r="BP300" s="398"/>
      <c r="BQ300" s="221"/>
      <c r="BR300" s="218"/>
      <c r="BS300" s="252"/>
      <c r="BT300" s="220"/>
      <c r="BU300" s="86"/>
      <c r="BV300" s="95"/>
      <c r="BW300" s="95"/>
      <c r="BX300" s="94"/>
      <c r="BY300" s="95"/>
      <c r="BZ300" s="94"/>
      <c r="CA300" s="87"/>
      <c r="CB300" s="86"/>
      <c r="CC300" s="86"/>
      <c r="CD300" s="86"/>
      <c r="CE300" s="86"/>
      <c r="CF300" s="86"/>
      <c r="CG300" s="153"/>
      <c r="CH300" s="86"/>
      <c r="CI300" s="114"/>
      <c r="CJ300" s="218"/>
      <c r="CK300" s="252"/>
      <c r="CL300" s="226"/>
      <c r="CM300" s="252"/>
      <c r="CN300" s="226"/>
      <c r="CO300" s="252"/>
      <c r="CP300" s="220"/>
      <c r="CQ300" s="86"/>
      <c r="CR300" s="95"/>
      <c r="CS300" s="94"/>
      <c r="CT300" s="87"/>
      <c r="CU300" s="86"/>
      <c r="CV300" s="94"/>
      <c r="CW300" s="95"/>
      <c r="CX300" s="94"/>
      <c r="CY300" s="95"/>
      <c r="CZ300" s="266"/>
      <c r="DA300" s="218"/>
      <c r="DB300" s="252"/>
      <c r="DC300" s="226"/>
      <c r="DD300" s="252"/>
      <c r="DE300" s="226"/>
      <c r="DF300" s="252"/>
      <c r="DG300" s="223"/>
      <c r="DH300" s="252"/>
      <c r="DI300" s="226"/>
      <c r="DJ300" s="221"/>
      <c r="DK300" s="218"/>
      <c r="DL300" s="226"/>
      <c r="DM300" s="252"/>
      <c r="DN300" s="220"/>
      <c r="DO300" s="265"/>
      <c r="DP300" s="268"/>
      <c r="DQ300" s="267"/>
      <c r="DR300" s="267"/>
      <c r="DS300" s="266"/>
      <c r="DT300" s="265"/>
      <c r="DU300" s="267"/>
      <c r="DV300" s="265"/>
      <c r="DW300" s="268"/>
      <c r="DX300" s="266"/>
      <c r="DY300" s="265"/>
      <c r="DZ300" s="419"/>
      <c r="EA300" s="268"/>
      <c r="EB300" s="266"/>
      <c r="EC300" s="218"/>
      <c r="ED300" s="252"/>
      <c r="EE300" s="220"/>
    </row>
    <row r="301" spans="1:135" x14ac:dyDescent="0.3">
      <c r="A301" s="10">
        <v>5201</v>
      </c>
      <c r="B301" s="11" t="s">
        <v>424</v>
      </c>
      <c r="C301" s="32">
        <v>711</v>
      </c>
      <c r="D301" s="41">
        <v>158</v>
      </c>
      <c r="E301" s="63">
        <f t="shared" si="4"/>
        <v>0.22222222222222221</v>
      </c>
      <c r="F301" s="86"/>
      <c r="G301" s="86"/>
      <c r="H301" s="86"/>
      <c r="I301" s="86"/>
      <c r="J301" s="86"/>
      <c r="K301" s="87"/>
      <c r="L301" s="86"/>
      <c r="M301" s="94"/>
      <c r="N301" s="87"/>
      <c r="O301" s="86"/>
      <c r="P301" s="86"/>
      <c r="Q301" s="86"/>
      <c r="R301" s="86"/>
      <c r="S301" s="86"/>
      <c r="T301" s="86"/>
      <c r="U301" s="86"/>
      <c r="V301" s="86"/>
      <c r="W301" s="95"/>
      <c r="X301" s="98"/>
      <c r="Y301" s="98"/>
      <c r="Z301" s="115"/>
      <c r="AA301" s="86"/>
      <c r="AB301" s="86"/>
      <c r="AC301" s="86"/>
      <c r="AD301" s="86"/>
      <c r="AE301" s="86"/>
      <c r="AF301" s="95"/>
      <c r="AG301" s="153"/>
      <c r="AH301" s="114"/>
      <c r="AI301" s="222"/>
      <c r="AJ301" s="252"/>
      <c r="AK301" s="220"/>
      <c r="AL301" s="86"/>
      <c r="AM301" s="95"/>
      <c r="AN301" s="95"/>
      <c r="AO301" s="95"/>
      <c r="AP301" s="94"/>
      <c r="AQ301" s="98"/>
      <c r="AR301" s="222"/>
      <c r="AS301" s="252"/>
      <c r="AT301" s="226"/>
      <c r="AU301" s="218"/>
      <c r="AV301" s="218"/>
      <c r="AW301" s="218"/>
      <c r="AX301" s="218"/>
      <c r="AY301" s="220"/>
      <c r="AZ301" s="86"/>
      <c r="BA301" s="94"/>
      <c r="BB301" s="87"/>
      <c r="BC301" s="86"/>
      <c r="BD301" s="94"/>
      <c r="BE301" s="87"/>
      <c r="BF301" s="218"/>
      <c r="BG301" s="218"/>
      <c r="BH301" s="226"/>
      <c r="BI301" s="220"/>
      <c r="BJ301" s="86">
        <v>78</v>
      </c>
      <c r="BK301" s="94">
        <v>71</v>
      </c>
      <c r="BL301" s="87">
        <v>84</v>
      </c>
      <c r="BM301" s="218"/>
      <c r="BN301" s="218"/>
      <c r="BO301" s="226"/>
      <c r="BP301" s="398"/>
      <c r="BQ301" s="221"/>
      <c r="BR301" s="218"/>
      <c r="BS301" s="252"/>
      <c r="BT301" s="220"/>
      <c r="BU301" s="86"/>
      <c r="BV301" s="95"/>
      <c r="BW301" s="95"/>
      <c r="BX301" s="94"/>
      <c r="BY301" s="95"/>
      <c r="BZ301" s="94"/>
      <c r="CA301" s="87"/>
      <c r="CB301" s="86"/>
      <c r="CC301" s="86"/>
      <c r="CD301" s="86"/>
      <c r="CE301" s="86"/>
      <c r="CF301" s="86"/>
      <c r="CG301" s="153"/>
      <c r="CH301" s="86"/>
      <c r="CI301" s="114"/>
      <c r="CJ301" s="218"/>
      <c r="CK301" s="252"/>
      <c r="CL301" s="226"/>
      <c r="CM301" s="252"/>
      <c r="CN301" s="226"/>
      <c r="CO301" s="252"/>
      <c r="CP301" s="220"/>
      <c r="CQ301" s="86"/>
      <c r="CR301" s="95"/>
      <c r="CS301" s="94"/>
      <c r="CT301" s="87"/>
      <c r="CU301" s="86"/>
      <c r="CV301" s="94"/>
      <c r="CW301" s="95"/>
      <c r="CX301" s="94"/>
      <c r="CY301" s="95"/>
      <c r="CZ301" s="266"/>
      <c r="DA301" s="218"/>
      <c r="DB301" s="252"/>
      <c r="DC301" s="226"/>
      <c r="DD301" s="252"/>
      <c r="DE301" s="226"/>
      <c r="DF301" s="252"/>
      <c r="DG301" s="223"/>
      <c r="DH301" s="252"/>
      <c r="DI301" s="226"/>
      <c r="DJ301" s="221"/>
      <c r="DK301" s="218"/>
      <c r="DL301" s="226"/>
      <c r="DM301" s="252"/>
      <c r="DN301" s="220"/>
      <c r="DO301" s="265"/>
      <c r="DP301" s="268"/>
      <c r="DQ301" s="267"/>
      <c r="DR301" s="267"/>
      <c r="DS301" s="266"/>
      <c r="DT301" s="265"/>
      <c r="DU301" s="267"/>
      <c r="DV301" s="265"/>
      <c r="DW301" s="268"/>
      <c r="DX301" s="266"/>
      <c r="DY301" s="265"/>
      <c r="DZ301" s="419"/>
      <c r="EA301" s="268"/>
      <c r="EB301" s="266"/>
      <c r="EC301" s="218"/>
      <c r="ED301" s="252"/>
      <c r="EE301" s="220"/>
    </row>
    <row r="302" spans="1:135" x14ac:dyDescent="0.3">
      <c r="A302" s="10">
        <v>5202</v>
      </c>
      <c r="B302" s="11" t="s">
        <v>425</v>
      </c>
      <c r="C302" s="32">
        <v>936</v>
      </c>
      <c r="D302" s="41">
        <v>199</v>
      </c>
      <c r="E302" s="63">
        <f t="shared" si="4"/>
        <v>0.2126068376068376</v>
      </c>
      <c r="F302" s="86"/>
      <c r="G302" s="86"/>
      <c r="H302" s="86"/>
      <c r="I302" s="86"/>
      <c r="J302" s="86"/>
      <c r="K302" s="87"/>
      <c r="L302" s="86"/>
      <c r="M302" s="94"/>
      <c r="N302" s="87"/>
      <c r="O302" s="86"/>
      <c r="P302" s="86"/>
      <c r="Q302" s="86"/>
      <c r="R302" s="86"/>
      <c r="S302" s="86"/>
      <c r="T302" s="86"/>
      <c r="U302" s="86"/>
      <c r="V302" s="86"/>
      <c r="W302" s="95"/>
      <c r="X302" s="98"/>
      <c r="Y302" s="98"/>
      <c r="Z302" s="115"/>
      <c r="AA302" s="86"/>
      <c r="AB302" s="86"/>
      <c r="AC302" s="86"/>
      <c r="AD302" s="86"/>
      <c r="AE302" s="86"/>
      <c r="AF302" s="95"/>
      <c r="AG302" s="153"/>
      <c r="AH302" s="114"/>
      <c r="AI302" s="222"/>
      <c r="AJ302" s="252"/>
      <c r="AK302" s="220"/>
      <c r="AL302" s="86"/>
      <c r="AM302" s="95"/>
      <c r="AN302" s="95"/>
      <c r="AO302" s="95"/>
      <c r="AP302" s="94"/>
      <c r="AQ302" s="98"/>
      <c r="AR302" s="222"/>
      <c r="AS302" s="252"/>
      <c r="AT302" s="226"/>
      <c r="AU302" s="218"/>
      <c r="AV302" s="218"/>
      <c r="AW302" s="218"/>
      <c r="AX302" s="218"/>
      <c r="AY302" s="220"/>
      <c r="AZ302" s="86"/>
      <c r="BA302" s="94"/>
      <c r="BB302" s="87"/>
      <c r="BC302" s="86"/>
      <c r="BD302" s="94"/>
      <c r="BE302" s="87"/>
      <c r="BF302" s="218"/>
      <c r="BG302" s="218"/>
      <c r="BH302" s="226"/>
      <c r="BI302" s="220"/>
      <c r="BJ302" s="86">
        <v>89</v>
      </c>
      <c r="BK302" s="94">
        <v>93</v>
      </c>
      <c r="BL302" s="87">
        <v>84</v>
      </c>
      <c r="BM302" s="218"/>
      <c r="BN302" s="218"/>
      <c r="BO302" s="226"/>
      <c r="BP302" s="398"/>
      <c r="BQ302" s="221"/>
      <c r="BR302" s="218"/>
      <c r="BS302" s="252"/>
      <c r="BT302" s="220"/>
      <c r="BU302" s="86"/>
      <c r="BV302" s="95"/>
      <c r="BW302" s="95"/>
      <c r="BX302" s="94"/>
      <c r="BY302" s="95"/>
      <c r="BZ302" s="94"/>
      <c r="CA302" s="87"/>
      <c r="CB302" s="86"/>
      <c r="CC302" s="86"/>
      <c r="CD302" s="86"/>
      <c r="CE302" s="86"/>
      <c r="CF302" s="86"/>
      <c r="CG302" s="153"/>
      <c r="CH302" s="86"/>
      <c r="CI302" s="114"/>
      <c r="CJ302" s="218"/>
      <c r="CK302" s="252"/>
      <c r="CL302" s="226"/>
      <c r="CM302" s="252"/>
      <c r="CN302" s="226"/>
      <c r="CO302" s="252"/>
      <c r="CP302" s="220"/>
      <c r="CQ302" s="86"/>
      <c r="CR302" s="95"/>
      <c r="CS302" s="94"/>
      <c r="CT302" s="87"/>
      <c r="CU302" s="86"/>
      <c r="CV302" s="94"/>
      <c r="CW302" s="95"/>
      <c r="CX302" s="94"/>
      <c r="CY302" s="95"/>
      <c r="CZ302" s="266"/>
      <c r="DA302" s="218"/>
      <c r="DB302" s="252"/>
      <c r="DC302" s="226"/>
      <c r="DD302" s="252"/>
      <c r="DE302" s="226"/>
      <c r="DF302" s="252"/>
      <c r="DG302" s="223"/>
      <c r="DH302" s="252"/>
      <c r="DI302" s="226"/>
      <c r="DJ302" s="221"/>
      <c r="DK302" s="218"/>
      <c r="DL302" s="226"/>
      <c r="DM302" s="252"/>
      <c r="DN302" s="220"/>
      <c r="DO302" s="265"/>
      <c r="DP302" s="268"/>
      <c r="DQ302" s="267"/>
      <c r="DR302" s="267"/>
      <c r="DS302" s="266"/>
      <c r="DT302" s="265"/>
      <c r="DU302" s="267"/>
      <c r="DV302" s="265"/>
      <c r="DW302" s="268"/>
      <c r="DX302" s="266"/>
      <c r="DY302" s="265"/>
      <c r="DZ302" s="419"/>
      <c r="EA302" s="268"/>
      <c r="EB302" s="266"/>
      <c r="EC302" s="218"/>
      <c r="ED302" s="252"/>
      <c r="EE302" s="220"/>
    </row>
    <row r="303" spans="1:135" x14ac:dyDescent="0.3">
      <c r="A303" s="10">
        <v>5203</v>
      </c>
      <c r="B303" s="11" t="s">
        <v>426</v>
      </c>
      <c r="C303" s="32">
        <v>1002</v>
      </c>
      <c r="D303" s="41">
        <v>198</v>
      </c>
      <c r="E303" s="63">
        <f t="shared" si="4"/>
        <v>0.19760479041916168</v>
      </c>
      <c r="F303" s="86"/>
      <c r="G303" s="86"/>
      <c r="H303" s="86"/>
      <c r="I303" s="86"/>
      <c r="J303" s="86"/>
      <c r="K303" s="87"/>
      <c r="L303" s="86"/>
      <c r="M303" s="94"/>
      <c r="N303" s="87"/>
      <c r="O303" s="86"/>
      <c r="P303" s="86"/>
      <c r="Q303" s="86"/>
      <c r="R303" s="86"/>
      <c r="S303" s="86"/>
      <c r="T303" s="86"/>
      <c r="U303" s="86"/>
      <c r="V303" s="86"/>
      <c r="W303" s="95"/>
      <c r="X303" s="98"/>
      <c r="Y303" s="98"/>
      <c r="Z303" s="115"/>
      <c r="AA303" s="86"/>
      <c r="AB303" s="86"/>
      <c r="AC303" s="86"/>
      <c r="AD303" s="86"/>
      <c r="AE303" s="86"/>
      <c r="AF303" s="95"/>
      <c r="AG303" s="153"/>
      <c r="AH303" s="114"/>
      <c r="AI303" s="222"/>
      <c r="AJ303" s="252"/>
      <c r="AK303" s="220"/>
      <c r="AL303" s="86"/>
      <c r="AM303" s="95"/>
      <c r="AN303" s="95"/>
      <c r="AO303" s="95"/>
      <c r="AP303" s="94"/>
      <c r="AQ303" s="98"/>
      <c r="AR303" s="222"/>
      <c r="AS303" s="252"/>
      <c r="AT303" s="226"/>
      <c r="AU303" s="218"/>
      <c r="AV303" s="218"/>
      <c r="AW303" s="218"/>
      <c r="AX303" s="218"/>
      <c r="AY303" s="220"/>
      <c r="AZ303" s="86"/>
      <c r="BA303" s="94"/>
      <c r="BB303" s="87"/>
      <c r="BC303" s="86"/>
      <c r="BD303" s="94"/>
      <c r="BE303" s="87"/>
      <c r="BF303" s="218"/>
      <c r="BG303" s="218"/>
      <c r="BH303" s="226"/>
      <c r="BI303" s="220"/>
      <c r="BJ303" s="86">
        <v>92</v>
      </c>
      <c r="BK303" s="94">
        <v>62</v>
      </c>
      <c r="BL303" s="87">
        <v>94</v>
      </c>
      <c r="BM303" s="218"/>
      <c r="BN303" s="218"/>
      <c r="BO303" s="226"/>
      <c r="BP303" s="398"/>
      <c r="BQ303" s="221"/>
      <c r="BR303" s="218"/>
      <c r="BS303" s="252"/>
      <c r="BT303" s="220"/>
      <c r="BU303" s="86"/>
      <c r="BV303" s="95"/>
      <c r="BW303" s="95"/>
      <c r="BX303" s="94"/>
      <c r="BY303" s="95"/>
      <c r="BZ303" s="94"/>
      <c r="CA303" s="87"/>
      <c r="CB303" s="86"/>
      <c r="CC303" s="86"/>
      <c r="CD303" s="86"/>
      <c r="CE303" s="86"/>
      <c r="CF303" s="86"/>
      <c r="CG303" s="153"/>
      <c r="CH303" s="86"/>
      <c r="CI303" s="114"/>
      <c r="CJ303" s="218"/>
      <c r="CK303" s="252"/>
      <c r="CL303" s="226"/>
      <c r="CM303" s="252"/>
      <c r="CN303" s="226"/>
      <c r="CO303" s="252"/>
      <c r="CP303" s="220"/>
      <c r="CQ303" s="86"/>
      <c r="CR303" s="95"/>
      <c r="CS303" s="94"/>
      <c r="CT303" s="87"/>
      <c r="CU303" s="86"/>
      <c r="CV303" s="94"/>
      <c r="CW303" s="95"/>
      <c r="CX303" s="94"/>
      <c r="CY303" s="95"/>
      <c r="CZ303" s="266"/>
      <c r="DA303" s="218"/>
      <c r="DB303" s="252"/>
      <c r="DC303" s="226"/>
      <c r="DD303" s="252"/>
      <c r="DE303" s="226"/>
      <c r="DF303" s="252"/>
      <c r="DG303" s="223"/>
      <c r="DH303" s="252"/>
      <c r="DI303" s="226"/>
      <c r="DJ303" s="221"/>
      <c r="DK303" s="218"/>
      <c r="DL303" s="226"/>
      <c r="DM303" s="252"/>
      <c r="DN303" s="220"/>
      <c r="DO303" s="265"/>
      <c r="DP303" s="268"/>
      <c r="DQ303" s="267"/>
      <c r="DR303" s="267"/>
      <c r="DS303" s="266"/>
      <c r="DT303" s="265"/>
      <c r="DU303" s="267"/>
      <c r="DV303" s="265"/>
      <c r="DW303" s="268"/>
      <c r="DX303" s="266"/>
      <c r="DY303" s="265"/>
      <c r="DZ303" s="419"/>
      <c r="EA303" s="268"/>
      <c r="EB303" s="266"/>
      <c r="EC303" s="218"/>
      <c r="ED303" s="252"/>
      <c r="EE303" s="220"/>
    </row>
    <row r="304" spans="1:135" x14ac:dyDescent="0.3">
      <c r="A304" s="10">
        <v>5204</v>
      </c>
      <c r="B304" s="11" t="s">
        <v>427</v>
      </c>
      <c r="C304" s="32">
        <v>797</v>
      </c>
      <c r="D304" s="41">
        <v>112</v>
      </c>
      <c r="E304" s="63">
        <f t="shared" si="4"/>
        <v>0.14052697616060225</v>
      </c>
      <c r="F304" s="86"/>
      <c r="G304" s="86"/>
      <c r="H304" s="86"/>
      <c r="I304" s="86"/>
      <c r="J304" s="86"/>
      <c r="K304" s="87"/>
      <c r="L304" s="86"/>
      <c r="M304" s="94"/>
      <c r="N304" s="87"/>
      <c r="O304" s="86"/>
      <c r="P304" s="86"/>
      <c r="Q304" s="86"/>
      <c r="R304" s="86"/>
      <c r="S304" s="86"/>
      <c r="T304" s="86"/>
      <c r="U304" s="86"/>
      <c r="V304" s="86"/>
      <c r="W304" s="95"/>
      <c r="X304" s="98"/>
      <c r="Y304" s="98"/>
      <c r="Z304" s="115"/>
      <c r="AA304" s="86"/>
      <c r="AB304" s="86"/>
      <c r="AC304" s="86"/>
      <c r="AD304" s="86"/>
      <c r="AE304" s="86"/>
      <c r="AF304" s="95"/>
      <c r="AG304" s="153"/>
      <c r="AH304" s="114"/>
      <c r="AI304" s="222"/>
      <c r="AJ304" s="252"/>
      <c r="AK304" s="220"/>
      <c r="AL304" s="86"/>
      <c r="AM304" s="95"/>
      <c r="AN304" s="95"/>
      <c r="AO304" s="95"/>
      <c r="AP304" s="94"/>
      <c r="AQ304" s="98"/>
      <c r="AR304" s="222"/>
      <c r="AS304" s="252"/>
      <c r="AT304" s="226"/>
      <c r="AU304" s="218"/>
      <c r="AV304" s="218"/>
      <c r="AW304" s="218"/>
      <c r="AX304" s="218"/>
      <c r="AY304" s="220"/>
      <c r="AZ304" s="86"/>
      <c r="BA304" s="94"/>
      <c r="BB304" s="87"/>
      <c r="BC304" s="86"/>
      <c r="BD304" s="94"/>
      <c r="BE304" s="87"/>
      <c r="BF304" s="218"/>
      <c r="BG304" s="218"/>
      <c r="BH304" s="226"/>
      <c r="BI304" s="220"/>
      <c r="BJ304" s="86">
        <v>52</v>
      </c>
      <c r="BK304" s="94">
        <v>34</v>
      </c>
      <c r="BL304" s="87">
        <v>86</v>
      </c>
      <c r="BM304" s="218"/>
      <c r="BN304" s="218"/>
      <c r="BO304" s="226"/>
      <c r="BP304" s="398"/>
      <c r="BQ304" s="221"/>
      <c r="BR304" s="218"/>
      <c r="BS304" s="252"/>
      <c r="BT304" s="220"/>
      <c r="BU304" s="86"/>
      <c r="BV304" s="95"/>
      <c r="BW304" s="95"/>
      <c r="BX304" s="94"/>
      <c r="BY304" s="95"/>
      <c r="BZ304" s="94"/>
      <c r="CA304" s="87"/>
      <c r="CB304" s="86"/>
      <c r="CC304" s="86"/>
      <c r="CD304" s="86"/>
      <c r="CE304" s="86"/>
      <c r="CF304" s="86"/>
      <c r="CG304" s="153"/>
      <c r="CH304" s="86"/>
      <c r="CI304" s="114"/>
      <c r="CJ304" s="218"/>
      <c r="CK304" s="252"/>
      <c r="CL304" s="226"/>
      <c r="CM304" s="252"/>
      <c r="CN304" s="226"/>
      <c r="CO304" s="252"/>
      <c r="CP304" s="220"/>
      <c r="CQ304" s="86"/>
      <c r="CR304" s="95"/>
      <c r="CS304" s="94"/>
      <c r="CT304" s="87"/>
      <c r="CU304" s="86"/>
      <c r="CV304" s="94"/>
      <c r="CW304" s="95"/>
      <c r="CX304" s="94"/>
      <c r="CY304" s="95"/>
      <c r="CZ304" s="266"/>
      <c r="DA304" s="218"/>
      <c r="DB304" s="252"/>
      <c r="DC304" s="226"/>
      <c r="DD304" s="252"/>
      <c r="DE304" s="226"/>
      <c r="DF304" s="252"/>
      <c r="DG304" s="223"/>
      <c r="DH304" s="252"/>
      <c r="DI304" s="226"/>
      <c r="DJ304" s="221"/>
      <c r="DK304" s="218"/>
      <c r="DL304" s="226"/>
      <c r="DM304" s="252"/>
      <c r="DN304" s="220"/>
      <c r="DO304" s="265"/>
      <c r="DP304" s="268"/>
      <c r="DQ304" s="267"/>
      <c r="DR304" s="267"/>
      <c r="DS304" s="266"/>
      <c r="DT304" s="265"/>
      <c r="DU304" s="267"/>
      <c r="DV304" s="265"/>
      <c r="DW304" s="268"/>
      <c r="DX304" s="266"/>
      <c r="DY304" s="265"/>
      <c r="DZ304" s="419"/>
      <c r="EA304" s="268"/>
      <c r="EB304" s="266"/>
      <c r="EC304" s="218"/>
      <c r="ED304" s="252"/>
      <c r="EE304" s="220"/>
    </row>
    <row r="305" spans="1:135" x14ac:dyDescent="0.3">
      <c r="A305" s="10">
        <v>5205</v>
      </c>
      <c r="B305" s="11" t="s">
        <v>428</v>
      </c>
      <c r="C305" s="32">
        <v>928</v>
      </c>
      <c r="D305" s="41">
        <v>149</v>
      </c>
      <c r="E305" s="63">
        <f t="shared" si="4"/>
        <v>0.16056034482758622</v>
      </c>
      <c r="F305" s="86"/>
      <c r="G305" s="86"/>
      <c r="H305" s="86"/>
      <c r="I305" s="86"/>
      <c r="J305" s="86"/>
      <c r="K305" s="87"/>
      <c r="L305" s="86"/>
      <c r="M305" s="94"/>
      <c r="N305" s="87"/>
      <c r="O305" s="86"/>
      <c r="P305" s="86"/>
      <c r="Q305" s="86"/>
      <c r="R305" s="86"/>
      <c r="S305" s="86"/>
      <c r="T305" s="86"/>
      <c r="U305" s="86"/>
      <c r="V305" s="86"/>
      <c r="W305" s="95"/>
      <c r="X305" s="98"/>
      <c r="Y305" s="98"/>
      <c r="Z305" s="115"/>
      <c r="AA305" s="86"/>
      <c r="AB305" s="86"/>
      <c r="AC305" s="86"/>
      <c r="AD305" s="86"/>
      <c r="AE305" s="86"/>
      <c r="AF305" s="95"/>
      <c r="AG305" s="153"/>
      <c r="AH305" s="114"/>
      <c r="AI305" s="222"/>
      <c r="AJ305" s="252"/>
      <c r="AK305" s="220"/>
      <c r="AL305" s="86"/>
      <c r="AM305" s="95"/>
      <c r="AN305" s="95"/>
      <c r="AO305" s="95"/>
      <c r="AP305" s="94"/>
      <c r="AQ305" s="98"/>
      <c r="AR305" s="222"/>
      <c r="AS305" s="252"/>
      <c r="AT305" s="226"/>
      <c r="AU305" s="218"/>
      <c r="AV305" s="218"/>
      <c r="AW305" s="218"/>
      <c r="AX305" s="218"/>
      <c r="AY305" s="220"/>
      <c r="AZ305" s="86"/>
      <c r="BA305" s="94"/>
      <c r="BB305" s="87"/>
      <c r="BC305" s="86"/>
      <c r="BD305" s="94"/>
      <c r="BE305" s="87"/>
      <c r="BF305" s="218"/>
      <c r="BG305" s="218"/>
      <c r="BH305" s="226"/>
      <c r="BI305" s="220"/>
      <c r="BJ305" s="86">
        <v>57</v>
      </c>
      <c r="BK305" s="94">
        <v>61</v>
      </c>
      <c r="BL305" s="87">
        <v>61</v>
      </c>
      <c r="BM305" s="218"/>
      <c r="BN305" s="218"/>
      <c r="BO305" s="226"/>
      <c r="BP305" s="398"/>
      <c r="BQ305" s="221"/>
      <c r="BR305" s="218"/>
      <c r="BS305" s="252"/>
      <c r="BT305" s="220"/>
      <c r="BU305" s="86"/>
      <c r="BV305" s="95"/>
      <c r="BW305" s="95"/>
      <c r="BX305" s="94"/>
      <c r="BY305" s="95"/>
      <c r="BZ305" s="94"/>
      <c r="CA305" s="87"/>
      <c r="CB305" s="86"/>
      <c r="CC305" s="86"/>
      <c r="CD305" s="86"/>
      <c r="CE305" s="86"/>
      <c r="CF305" s="86"/>
      <c r="CG305" s="153"/>
      <c r="CH305" s="86"/>
      <c r="CI305" s="114"/>
      <c r="CJ305" s="218"/>
      <c r="CK305" s="252"/>
      <c r="CL305" s="226"/>
      <c r="CM305" s="252"/>
      <c r="CN305" s="226"/>
      <c r="CO305" s="252"/>
      <c r="CP305" s="220"/>
      <c r="CQ305" s="86"/>
      <c r="CR305" s="95"/>
      <c r="CS305" s="94"/>
      <c r="CT305" s="87"/>
      <c r="CU305" s="86"/>
      <c r="CV305" s="94"/>
      <c r="CW305" s="95"/>
      <c r="CX305" s="94"/>
      <c r="CY305" s="95"/>
      <c r="CZ305" s="266"/>
      <c r="DA305" s="218"/>
      <c r="DB305" s="252"/>
      <c r="DC305" s="226"/>
      <c r="DD305" s="252"/>
      <c r="DE305" s="226"/>
      <c r="DF305" s="252"/>
      <c r="DG305" s="223"/>
      <c r="DH305" s="252"/>
      <c r="DI305" s="226"/>
      <c r="DJ305" s="221"/>
      <c r="DK305" s="218"/>
      <c r="DL305" s="226"/>
      <c r="DM305" s="252"/>
      <c r="DN305" s="220"/>
      <c r="DO305" s="265"/>
      <c r="DP305" s="268"/>
      <c r="DQ305" s="267"/>
      <c r="DR305" s="267"/>
      <c r="DS305" s="266"/>
      <c r="DT305" s="265"/>
      <c r="DU305" s="267"/>
      <c r="DV305" s="265"/>
      <c r="DW305" s="268"/>
      <c r="DX305" s="266"/>
      <c r="DY305" s="265"/>
      <c r="DZ305" s="419"/>
      <c r="EA305" s="268"/>
      <c r="EB305" s="266"/>
      <c r="EC305" s="218"/>
      <c r="ED305" s="252"/>
      <c r="EE305" s="220"/>
    </row>
    <row r="306" spans="1:135" x14ac:dyDescent="0.3">
      <c r="A306" s="10">
        <v>5206</v>
      </c>
      <c r="B306" s="11" t="s">
        <v>429</v>
      </c>
      <c r="C306" s="32">
        <v>781</v>
      </c>
      <c r="D306" s="41">
        <v>135</v>
      </c>
      <c r="E306" s="63">
        <f t="shared" si="4"/>
        <v>0.17285531370038412</v>
      </c>
      <c r="F306" s="86"/>
      <c r="G306" s="86"/>
      <c r="H306" s="86"/>
      <c r="I306" s="86"/>
      <c r="J306" s="86"/>
      <c r="K306" s="87"/>
      <c r="L306" s="86"/>
      <c r="M306" s="94"/>
      <c r="N306" s="87"/>
      <c r="O306" s="86"/>
      <c r="P306" s="86"/>
      <c r="Q306" s="86"/>
      <c r="R306" s="86"/>
      <c r="S306" s="86"/>
      <c r="T306" s="86"/>
      <c r="U306" s="86"/>
      <c r="V306" s="86"/>
      <c r="W306" s="95"/>
      <c r="X306" s="98"/>
      <c r="Y306" s="98"/>
      <c r="Z306" s="115"/>
      <c r="AA306" s="86"/>
      <c r="AB306" s="86"/>
      <c r="AC306" s="86"/>
      <c r="AD306" s="86"/>
      <c r="AE306" s="86"/>
      <c r="AF306" s="95"/>
      <c r="AG306" s="153"/>
      <c r="AH306" s="114"/>
      <c r="AI306" s="222"/>
      <c r="AJ306" s="252"/>
      <c r="AK306" s="220"/>
      <c r="AL306" s="86"/>
      <c r="AM306" s="95"/>
      <c r="AN306" s="95"/>
      <c r="AO306" s="95"/>
      <c r="AP306" s="94"/>
      <c r="AQ306" s="98"/>
      <c r="AR306" s="222"/>
      <c r="AS306" s="252"/>
      <c r="AT306" s="226"/>
      <c r="AU306" s="218"/>
      <c r="AV306" s="218"/>
      <c r="AW306" s="218"/>
      <c r="AX306" s="218"/>
      <c r="AY306" s="220"/>
      <c r="AZ306" s="86"/>
      <c r="BA306" s="94"/>
      <c r="BB306" s="87"/>
      <c r="BC306" s="86"/>
      <c r="BD306" s="94"/>
      <c r="BE306" s="87"/>
      <c r="BF306" s="218"/>
      <c r="BG306" s="218"/>
      <c r="BH306" s="226"/>
      <c r="BI306" s="220"/>
      <c r="BJ306" s="86">
        <v>54</v>
      </c>
      <c r="BK306" s="94">
        <v>51</v>
      </c>
      <c r="BL306" s="87">
        <v>77</v>
      </c>
      <c r="BM306" s="218"/>
      <c r="BN306" s="218"/>
      <c r="BO306" s="226"/>
      <c r="BP306" s="398"/>
      <c r="BQ306" s="221"/>
      <c r="BR306" s="218"/>
      <c r="BS306" s="252"/>
      <c r="BT306" s="220"/>
      <c r="BU306" s="86"/>
      <c r="BV306" s="95"/>
      <c r="BW306" s="95"/>
      <c r="BX306" s="94"/>
      <c r="BY306" s="95"/>
      <c r="BZ306" s="94"/>
      <c r="CA306" s="87"/>
      <c r="CB306" s="86"/>
      <c r="CC306" s="86"/>
      <c r="CD306" s="86"/>
      <c r="CE306" s="86"/>
      <c r="CF306" s="86"/>
      <c r="CG306" s="153"/>
      <c r="CH306" s="86"/>
      <c r="CI306" s="114"/>
      <c r="CJ306" s="218"/>
      <c r="CK306" s="252"/>
      <c r="CL306" s="226"/>
      <c r="CM306" s="252"/>
      <c r="CN306" s="226"/>
      <c r="CO306" s="252"/>
      <c r="CP306" s="220"/>
      <c r="CQ306" s="86"/>
      <c r="CR306" s="95"/>
      <c r="CS306" s="94"/>
      <c r="CT306" s="87"/>
      <c r="CU306" s="86"/>
      <c r="CV306" s="94"/>
      <c r="CW306" s="95"/>
      <c r="CX306" s="94"/>
      <c r="CY306" s="95"/>
      <c r="CZ306" s="266"/>
      <c r="DA306" s="218"/>
      <c r="DB306" s="252"/>
      <c r="DC306" s="226"/>
      <c r="DD306" s="252"/>
      <c r="DE306" s="226"/>
      <c r="DF306" s="252"/>
      <c r="DG306" s="223"/>
      <c r="DH306" s="252"/>
      <c r="DI306" s="226"/>
      <c r="DJ306" s="221"/>
      <c r="DK306" s="218"/>
      <c r="DL306" s="226"/>
      <c r="DM306" s="252"/>
      <c r="DN306" s="220"/>
      <c r="DO306" s="265"/>
      <c r="DP306" s="268"/>
      <c r="DQ306" s="267"/>
      <c r="DR306" s="267"/>
      <c r="DS306" s="266"/>
      <c r="DT306" s="265"/>
      <c r="DU306" s="267"/>
      <c r="DV306" s="265"/>
      <c r="DW306" s="268"/>
      <c r="DX306" s="266"/>
      <c r="DY306" s="265"/>
      <c r="DZ306" s="419"/>
      <c r="EA306" s="268"/>
      <c r="EB306" s="266"/>
      <c r="EC306" s="218"/>
      <c r="ED306" s="252"/>
      <c r="EE306" s="220"/>
    </row>
    <row r="307" spans="1:135" x14ac:dyDescent="0.3">
      <c r="A307" s="10">
        <v>5207</v>
      </c>
      <c r="B307" s="11" t="s">
        <v>430</v>
      </c>
      <c r="C307" s="32">
        <v>694</v>
      </c>
      <c r="D307" s="41">
        <v>107</v>
      </c>
      <c r="E307" s="63">
        <f t="shared" si="4"/>
        <v>0.15417867435158503</v>
      </c>
      <c r="F307" s="86"/>
      <c r="G307" s="86"/>
      <c r="H307" s="86"/>
      <c r="I307" s="86"/>
      <c r="J307" s="86"/>
      <c r="K307" s="87"/>
      <c r="L307" s="86"/>
      <c r="M307" s="94"/>
      <c r="N307" s="87"/>
      <c r="O307" s="86"/>
      <c r="P307" s="86"/>
      <c r="Q307" s="86"/>
      <c r="R307" s="86"/>
      <c r="S307" s="86"/>
      <c r="T307" s="86"/>
      <c r="U307" s="86"/>
      <c r="V307" s="86"/>
      <c r="W307" s="95"/>
      <c r="X307" s="98"/>
      <c r="Y307" s="98"/>
      <c r="Z307" s="115"/>
      <c r="AA307" s="86"/>
      <c r="AB307" s="86"/>
      <c r="AC307" s="86"/>
      <c r="AD307" s="86"/>
      <c r="AE307" s="86"/>
      <c r="AF307" s="95"/>
      <c r="AG307" s="153"/>
      <c r="AH307" s="114"/>
      <c r="AI307" s="222"/>
      <c r="AJ307" s="252"/>
      <c r="AK307" s="220"/>
      <c r="AL307" s="86"/>
      <c r="AM307" s="95"/>
      <c r="AN307" s="95"/>
      <c r="AO307" s="95"/>
      <c r="AP307" s="94"/>
      <c r="AQ307" s="98"/>
      <c r="AR307" s="222"/>
      <c r="AS307" s="252"/>
      <c r="AT307" s="226"/>
      <c r="AU307" s="218"/>
      <c r="AV307" s="218"/>
      <c r="AW307" s="218"/>
      <c r="AX307" s="218"/>
      <c r="AY307" s="220"/>
      <c r="AZ307" s="86"/>
      <c r="BA307" s="94"/>
      <c r="BB307" s="87"/>
      <c r="BC307" s="86"/>
      <c r="BD307" s="94"/>
      <c r="BE307" s="87"/>
      <c r="BF307" s="218"/>
      <c r="BG307" s="218"/>
      <c r="BH307" s="226"/>
      <c r="BI307" s="220"/>
      <c r="BJ307" s="86">
        <v>65</v>
      </c>
      <c r="BK307" s="94">
        <v>34</v>
      </c>
      <c r="BL307" s="87">
        <v>61</v>
      </c>
      <c r="BM307" s="218"/>
      <c r="BN307" s="218"/>
      <c r="BO307" s="226"/>
      <c r="BP307" s="398"/>
      <c r="BQ307" s="221"/>
      <c r="BR307" s="218"/>
      <c r="BS307" s="252"/>
      <c r="BT307" s="220"/>
      <c r="BU307" s="86"/>
      <c r="BV307" s="95"/>
      <c r="BW307" s="95"/>
      <c r="BX307" s="94"/>
      <c r="BY307" s="95"/>
      <c r="BZ307" s="94"/>
      <c r="CA307" s="87"/>
      <c r="CB307" s="86"/>
      <c r="CC307" s="86"/>
      <c r="CD307" s="86"/>
      <c r="CE307" s="86"/>
      <c r="CF307" s="86"/>
      <c r="CG307" s="153"/>
      <c r="CH307" s="86"/>
      <c r="CI307" s="114"/>
      <c r="CJ307" s="218"/>
      <c r="CK307" s="252"/>
      <c r="CL307" s="226"/>
      <c r="CM307" s="252"/>
      <c r="CN307" s="226"/>
      <c r="CO307" s="252"/>
      <c r="CP307" s="220"/>
      <c r="CQ307" s="86"/>
      <c r="CR307" s="95"/>
      <c r="CS307" s="94"/>
      <c r="CT307" s="87"/>
      <c r="CU307" s="86"/>
      <c r="CV307" s="94"/>
      <c r="CW307" s="95"/>
      <c r="CX307" s="94"/>
      <c r="CY307" s="95"/>
      <c r="CZ307" s="266"/>
      <c r="DA307" s="218"/>
      <c r="DB307" s="252"/>
      <c r="DC307" s="226"/>
      <c r="DD307" s="252"/>
      <c r="DE307" s="226"/>
      <c r="DF307" s="252"/>
      <c r="DG307" s="223"/>
      <c r="DH307" s="252"/>
      <c r="DI307" s="226"/>
      <c r="DJ307" s="221"/>
      <c r="DK307" s="218"/>
      <c r="DL307" s="226"/>
      <c r="DM307" s="252"/>
      <c r="DN307" s="220"/>
      <c r="DO307" s="265"/>
      <c r="DP307" s="268"/>
      <c r="DQ307" s="267"/>
      <c r="DR307" s="267"/>
      <c r="DS307" s="266"/>
      <c r="DT307" s="265"/>
      <c r="DU307" s="267"/>
      <c r="DV307" s="265"/>
      <c r="DW307" s="268"/>
      <c r="DX307" s="266"/>
      <c r="DY307" s="265"/>
      <c r="DZ307" s="419"/>
      <c r="EA307" s="268"/>
      <c r="EB307" s="266"/>
      <c r="EC307" s="218"/>
      <c r="ED307" s="252"/>
      <c r="EE307" s="220"/>
    </row>
    <row r="308" spans="1:135" x14ac:dyDescent="0.3">
      <c r="A308" s="10">
        <v>5208</v>
      </c>
      <c r="B308" s="11" t="s">
        <v>431</v>
      </c>
      <c r="C308" s="32">
        <v>874</v>
      </c>
      <c r="D308" s="41">
        <v>208</v>
      </c>
      <c r="E308" s="63">
        <f t="shared" si="4"/>
        <v>0.23798627002288331</v>
      </c>
      <c r="F308" s="86"/>
      <c r="G308" s="86"/>
      <c r="H308" s="86"/>
      <c r="I308" s="86"/>
      <c r="J308" s="86"/>
      <c r="K308" s="87"/>
      <c r="L308" s="86"/>
      <c r="M308" s="94"/>
      <c r="N308" s="87"/>
      <c r="O308" s="86"/>
      <c r="P308" s="86"/>
      <c r="Q308" s="86"/>
      <c r="R308" s="86"/>
      <c r="S308" s="86"/>
      <c r="T308" s="86"/>
      <c r="U308" s="86"/>
      <c r="V308" s="86"/>
      <c r="W308" s="95"/>
      <c r="X308" s="98"/>
      <c r="Y308" s="98"/>
      <c r="Z308" s="115"/>
      <c r="AA308" s="86"/>
      <c r="AB308" s="86"/>
      <c r="AC308" s="86"/>
      <c r="AD308" s="86"/>
      <c r="AE308" s="86"/>
      <c r="AF308" s="95"/>
      <c r="AG308" s="153"/>
      <c r="AH308" s="114"/>
      <c r="AI308" s="222"/>
      <c r="AJ308" s="252"/>
      <c r="AK308" s="220"/>
      <c r="AL308" s="86"/>
      <c r="AM308" s="95"/>
      <c r="AN308" s="95"/>
      <c r="AO308" s="95"/>
      <c r="AP308" s="94"/>
      <c r="AQ308" s="98"/>
      <c r="AR308" s="222"/>
      <c r="AS308" s="252"/>
      <c r="AT308" s="226"/>
      <c r="AU308" s="218"/>
      <c r="AV308" s="218"/>
      <c r="AW308" s="218"/>
      <c r="AX308" s="218"/>
      <c r="AY308" s="220"/>
      <c r="AZ308" s="86"/>
      <c r="BA308" s="94"/>
      <c r="BB308" s="87"/>
      <c r="BC308" s="86"/>
      <c r="BD308" s="94"/>
      <c r="BE308" s="87"/>
      <c r="BF308" s="218"/>
      <c r="BG308" s="218"/>
      <c r="BH308" s="226"/>
      <c r="BI308" s="220"/>
      <c r="BJ308" s="86">
        <v>119</v>
      </c>
      <c r="BK308" s="94">
        <v>76</v>
      </c>
      <c r="BL308" s="87">
        <v>108</v>
      </c>
      <c r="BM308" s="218"/>
      <c r="BN308" s="218"/>
      <c r="BO308" s="226"/>
      <c r="BP308" s="398"/>
      <c r="BQ308" s="221"/>
      <c r="BR308" s="218"/>
      <c r="BS308" s="252"/>
      <c r="BT308" s="220"/>
      <c r="BU308" s="86"/>
      <c r="BV308" s="95"/>
      <c r="BW308" s="95"/>
      <c r="BX308" s="94"/>
      <c r="BY308" s="95"/>
      <c r="BZ308" s="94"/>
      <c r="CA308" s="87"/>
      <c r="CB308" s="86"/>
      <c r="CC308" s="86"/>
      <c r="CD308" s="86"/>
      <c r="CE308" s="86"/>
      <c r="CF308" s="86"/>
      <c r="CG308" s="153"/>
      <c r="CH308" s="86"/>
      <c r="CI308" s="114"/>
      <c r="CJ308" s="218"/>
      <c r="CK308" s="252"/>
      <c r="CL308" s="226"/>
      <c r="CM308" s="252"/>
      <c r="CN308" s="226"/>
      <c r="CO308" s="252"/>
      <c r="CP308" s="220"/>
      <c r="CQ308" s="86"/>
      <c r="CR308" s="95"/>
      <c r="CS308" s="94"/>
      <c r="CT308" s="87"/>
      <c r="CU308" s="86"/>
      <c r="CV308" s="94"/>
      <c r="CW308" s="95"/>
      <c r="CX308" s="94"/>
      <c r="CY308" s="95"/>
      <c r="CZ308" s="266"/>
      <c r="DA308" s="218"/>
      <c r="DB308" s="252"/>
      <c r="DC308" s="226"/>
      <c r="DD308" s="252"/>
      <c r="DE308" s="226"/>
      <c r="DF308" s="252"/>
      <c r="DG308" s="223"/>
      <c r="DH308" s="252"/>
      <c r="DI308" s="226"/>
      <c r="DJ308" s="221"/>
      <c r="DK308" s="218"/>
      <c r="DL308" s="226"/>
      <c r="DM308" s="252"/>
      <c r="DN308" s="220"/>
      <c r="DO308" s="265"/>
      <c r="DP308" s="268"/>
      <c r="DQ308" s="267"/>
      <c r="DR308" s="267"/>
      <c r="DS308" s="266"/>
      <c r="DT308" s="265"/>
      <c r="DU308" s="267"/>
      <c r="DV308" s="265"/>
      <c r="DW308" s="268"/>
      <c r="DX308" s="266"/>
      <c r="DY308" s="265"/>
      <c r="DZ308" s="419"/>
      <c r="EA308" s="268"/>
      <c r="EB308" s="266"/>
      <c r="EC308" s="218"/>
      <c r="ED308" s="252"/>
      <c r="EE308" s="220"/>
    </row>
    <row r="309" spans="1:135" x14ac:dyDescent="0.3">
      <c r="A309" s="10">
        <v>5301</v>
      </c>
      <c r="B309" s="11" t="s">
        <v>432</v>
      </c>
      <c r="C309" s="32">
        <v>1391</v>
      </c>
      <c r="D309" s="41">
        <v>797</v>
      </c>
      <c r="E309" s="63">
        <f t="shared" si="4"/>
        <v>0.5729690869877786</v>
      </c>
      <c r="F309" s="86"/>
      <c r="G309" s="86"/>
      <c r="H309" s="86"/>
      <c r="I309" s="86"/>
      <c r="J309" s="86"/>
      <c r="K309" s="87"/>
      <c r="L309" s="86"/>
      <c r="M309" s="94"/>
      <c r="N309" s="87"/>
      <c r="O309" s="86"/>
      <c r="P309" s="86"/>
      <c r="Q309" s="86"/>
      <c r="R309" s="86"/>
      <c r="S309" s="86"/>
      <c r="T309" s="86"/>
      <c r="U309" s="86"/>
      <c r="V309" s="86"/>
      <c r="W309" s="95"/>
      <c r="X309" s="98"/>
      <c r="Y309" s="98"/>
      <c r="Z309" s="115"/>
      <c r="AA309" s="86"/>
      <c r="AB309" s="86"/>
      <c r="AC309" s="86"/>
      <c r="AD309" s="86"/>
      <c r="AE309" s="86"/>
      <c r="AF309" s="95"/>
      <c r="AG309" s="153"/>
      <c r="AH309" s="114"/>
      <c r="AI309" s="222"/>
      <c r="AJ309" s="252"/>
      <c r="AK309" s="220"/>
      <c r="AL309" s="86"/>
      <c r="AM309" s="95"/>
      <c r="AN309" s="95"/>
      <c r="AO309" s="95"/>
      <c r="AP309" s="94"/>
      <c r="AQ309" s="98"/>
      <c r="AR309" s="222"/>
      <c r="AS309" s="252"/>
      <c r="AT309" s="226"/>
      <c r="AU309" s="218"/>
      <c r="AV309" s="218"/>
      <c r="AW309" s="218"/>
      <c r="AX309" s="218"/>
      <c r="AY309" s="220"/>
      <c r="AZ309" s="86"/>
      <c r="BA309" s="94"/>
      <c r="BB309" s="87"/>
      <c r="BC309" s="86"/>
      <c r="BD309" s="94"/>
      <c r="BE309" s="87"/>
      <c r="BF309" s="218"/>
      <c r="BG309" s="218"/>
      <c r="BH309" s="226"/>
      <c r="BI309" s="220"/>
      <c r="BJ309" s="265"/>
      <c r="BK309" s="268"/>
      <c r="BL309" s="266"/>
      <c r="BM309" s="218"/>
      <c r="BN309" s="218"/>
      <c r="BO309" s="226"/>
      <c r="BP309" s="398"/>
      <c r="BQ309" s="221"/>
      <c r="BR309" s="218"/>
      <c r="BS309" s="252"/>
      <c r="BT309" s="220"/>
      <c r="BU309" s="265"/>
      <c r="BV309" s="267"/>
      <c r="BW309" s="267"/>
      <c r="BX309" s="268"/>
      <c r="BY309" s="267"/>
      <c r="BZ309" s="268"/>
      <c r="CA309" s="87"/>
      <c r="CB309" s="86">
        <v>15</v>
      </c>
      <c r="CC309" s="86">
        <v>4</v>
      </c>
      <c r="CD309" s="86">
        <v>16</v>
      </c>
      <c r="CE309" s="86">
        <v>8</v>
      </c>
      <c r="CF309" s="86">
        <v>8</v>
      </c>
      <c r="CG309" s="153">
        <v>11</v>
      </c>
      <c r="CH309" s="86">
        <v>22</v>
      </c>
      <c r="CI309" s="114">
        <v>0</v>
      </c>
      <c r="CJ309" s="86">
        <v>249</v>
      </c>
      <c r="CK309" s="94">
        <v>393</v>
      </c>
      <c r="CL309" s="95">
        <v>458</v>
      </c>
      <c r="CM309" s="94">
        <v>223</v>
      </c>
      <c r="CN309" s="95">
        <v>119</v>
      </c>
      <c r="CO309" s="94">
        <v>193</v>
      </c>
      <c r="CP309" s="368">
        <v>418</v>
      </c>
      <c r="CQ309" s="86"/>
      <c r="CR309" s="95"/>
      <c r="CS309" s="94"/>
      <c r="CT309" s="87"/>
      <c r="CU309" s="86"/>
      <c r="CV309" s="94"/>
      <c r="CW309" s="95"/>
      <c r="CX309" s="94"/>
      <c r="CY309" s="95"/>
      <c r="CZ309" s="266"/>
      <c r="DA309" s="218"/>
      <c r="DB309" s="252"/>
      <c r="DC309" s="226"/>
      <c r="DD309" s="252"/>
      <c r="DE309" s="226"/>
      <c r="DF309" s="252"/>
      <c r="DG309" s="223"/>
      <c r="DH309" s="252"/>
      <c r="DI309" s="226"/>
      <c r="DJ309" s="221"/>
      <c r="DK309" s="218"/>
      <c r="DL309" s="226"/>
      <c r="DM309" s="252"/>
      <c r="DN309" s="220"/>
      <c r="DO309" s="265"/>
      <c r="DP309" s="268"/>
      <c r="DQ309" s="267"/>
      <c r="DR309" s="267"/>
      <c r="DS309" s="266"/>
      <c r="DT309" s="265"/>
      <c r="DU309" s="267"/>
      <c r="DV309" s="265"/>
      <c r="DW309" s="268"/>
      <c r="DX309" s="266"/>
      <c r="DY309" s="265"/>
      <c r="DZ309" s="419"/>
      <c r="EA309" s="268"/>
      <c r="EB309" s="266"/>
      <c r="EC309" s="218"/>
      <c r="ED309" s="252"/>
      <c r="EE309" s="220"/>
    </row>
    <row r="310" spans="1:135" x14ac:dyDescent="0.3">
      <c r="A310" s="10">
        <v>5302</v>
      </c>
      <c r="B310" s="11" t="s">
        <v>433</v>
      </c>
      <c r="C310" s="32">
        <v>1416</v>
      </c>
      <c r="D310" s="41">
        <v>814</v>
      </c>
      <c r="E310" s="63">
        <f t="shared" si="4"/>
        <v>0.57485875706214684</v>
      </c>
      <c r="F310" s="86"/>
      <c r="G310" s="86"/>
      <c r="H310" s="86"/>
      <c r="I310" s="86"/>
      <c r="J310" s="86"/>
      <c r="K310" s="87"/>
      <c r="L310" s="86"/>
      <c r="M310" s="94"/>
      <c r="N310" s="87"/>
      <c r="O310" s="86"/>
      <c r="P310" s="86"/>
      <c r="Q310" s="86"/>
      <c r="R310" s="86"/>
      <c r="S310" s="86"/>
      <c r="T310" s="86"/>
      <c r="U310" s="86"/>
      <c r="V310" s="86"/>
      <c r="W310" s="95"/>
      <c r="X310" s="98"/>
      <c r="Y310" s="98"/>
      <c r="Z310" s="115"/>
      <c r="AA310" s="86"/>
      <c r="AB310" s="86"/>
      <c r="AC310" s="86"/>
      <c r="AD310" s="86"/>
      <c r="AE310" s="86"/>
      <c r="AF310" s="95"/>
      <c r="AG310" s="153"/>
      <c r="AH310" s="114"/>
      <c r="AI310" s="222"/>
      <c r="AJ310" s="252"/>
      <c r="AK310" s="220"/>
      <c r="AL310" s="86"/>
      <c r="AM310" s="95"/>
      <c r="AN310" s="95"/>
      <c r="AO310" s="95"/>
      <c r="AP310" s="94"/>
      <c r="AQ310" s="98"/>
      <c r="AR310" s="222"/>
      <c r="AS310" s="252"/>
      <c r="AT310" s="226"/>
      <c r="AU310" s="218"/>
      <c r="AV310" s="218"/>
      <c r="AW310" s="218"/>
      <c r="AX310" s="218"/>
      <c r="AY310" s="220"/>
      <c r="AZ310" s="86"/>
      <c r="BA310" s="94"/>
      <c r="BB310" s="87"/>
      <c r="BC310" s="86"/>
      <c r="BD310" s="94"/>
      <c r="BE310" s="87"/>
      <c r="BF310" s="218"/>
      <c r="BG310" s="218"/>
      <c r="BH310" s="226"/>
      <c r="BI310" s="220"/>
      <c r="BJ310" s="265"/>
      <c r="BK310" s="268"/>
      <c r="BL310" s="266"/>
      <c r="BM310" s="218"/>
      <c r="BN310" s="218"/>
      <c r="BO310" s="226"/>
      <c r="BP310" s="398"/>
      <c r="BQ310" s="221"/>
      <c r="BR310" s="218"/>
      <c r="BS310" s="252"/>
      <c r="BT310" s="220"/>
      <c r="BU310" s="265"/>
      <c r="BV310" s="267"/>
      <c r="BW310" s="267"/>
      <c r="BX310" s="268"/>
      <c r="BY310" s="267"/>
      <c r="BZ310" s="268"/>
      <c r="CA310" s="87"/>
      <c r="CB310" s="265"/>
      <c r="CC310" s="265"/>
      <c r="CD310" s="265"/>
      <c r="CE310" s="265"/>
      <c r="CF310" s="265"/>
      <c r="CG310" s="419"/>
      <c r="CH310" s="265"/>
      <c r="CI310" s="269"/>
      <c r="CJ310" s="86">
        <v>258</v>
      </c>
      <c r="CK310" s="94">
        <v>487</v>
      </c>
      <c r="CL310" s="95">
        <v>482</v>
      </c>
      <c r="CM310" s="94">
        <v>243</v>
      </c>
      <c r="CN310" s="95">
        <v>167</v>
      </c>
      <c r="CO310" s="94">
        <v>203</v>
      </c>
      <c r="CP310" s="368">
        <v>451</v>
      </c>
      <c r="CQ310" s="86"/>
      <c r="CR310" s="95"/>
      <c r="CS310" s="94"/>
      <c r="CT310" s="87"/>
      <c r="CU310" s="86"/>
      <c r="CV310" s="94"/>
      <c r="CW310" s="95"/>
      <c r="CX310" s="94"/>
      <c r="CY310" s="95"/>
      <c r="CZ310" s="266"/>
      <c r="DA310" s="218"/>
      <c r="DB310" s="252"/>
      <c r="DC310" s="226"/>
      <c r="DD310" s="252"/>
      <c r="DE310" s="226"/>
      <c r="DF310" s="252"/>
      <c r="DG310" s="223"/>
      <c r="DH310" s="252"/>
      <c r="DI310" s="226"/>
      <c r="DJ310" s="221"/>
      <c r="DK310" s="218"/>
      <c r="DL310" s="226"/>
      <c r="DM310" s="252"/>
      <c r="DN310" s="220"/>
      <c r="DO310" s="265"/>
      <c r="DP310" s="268"/>
      <c r="DQ310" s="267"/>
      <c r="DR310" s="267"/>
      <c r="DS310" s="266"/>
      <c r="DT310" s="265"/>
      <c r="DU310" s="267"/>
      <c r="DV310" s="265"/>
      <c r="DW310" s="268"/>
      <c r="DX310" s="266"/>
      <c r="DY310" s="265"/>
      <c r="DZ310" s="419"/>
      <c r="EA310" s="268"/>
      <c r="EB310" s="266"/>
      <c r="EC310" s="218"/>
      <c r="ED310" s="252"/>
      <c r="EE310" s="220"/>
    </row>
    <row r="311" spans="1:135" x14ac:dyDescent="0.3">
      <c r="A311" s="10">
        <v>5303</v>
      </c>
      <c r="B311" s="11" t="s">
        <v>434</v>
      </c>
      <c r="C311" s="32">
        <v>1412</v>
      </c>
      <c r="D311" s="41">
        <v>725</v>
      </c>
      <c r="E311" s="63">
        <f t="shared" si="4"/>
        <v>0.51345609065155806</v>
      </c>
      <c r="F311" s="86"/>
      <c r="G311" s="86"/>
      <c r="H311" s="86"/>
      <c r="I311" s="86"/>
      <c r="J311" s="86"/>
      <c r="K311" s="87"/>
      <c r="L311" s="86"/>
      <c r="M311" s="94"/>
      <c r="N311" s="87"/>
      <c r="O311" s="86"/>
      <c r="P311" s="86"/>
      <c r="Q311" s="86"/>
      <c r="R311" s="86"/>
      <c r="S311" s="86"/>
      <c r="T311" s="86"/>
      <c r="U311" s="86"/>
      <c r="V311" s="86"/>
      <c r="W311" s="95"/>
      <c r="X311" s="98"/>
      <c r="Y311" s="98"/>
      <c r="Z311" s="115"/>
      <c r="AA311" s="86"/>
      <c r="AB311" s="86"/>
      <c r="AC311" s="86"/>
      <c r="AD311" s="86"/>
      <c r="AE311" s="86"/>
      <c r="AF311" s="95"/>
      <c r="AG311" s="153"/>
      <c r="AH311" s="114"/>
      <c r="AI311" s="222"/>
      <c r="AJ311" s="252"/>
      <c r="AK311" s="220"/>
      <c r="AL311" s="86"/>
      <c r="AM311" s="95"/>
      <c r="AN311" s="95"/>
      <c r="AO311" s="95"/>
      <c r="AP311" s="94"/>
      <c r="AQ311" s="98"/>
      <c r="AR311" s="222"/>
      <c r="AS311" s="252"/>
      <c r="AT311" s="226"/>
      <c r="AU311" s="218"/>
      <c r="AV311" s="218"/>
      <c r="AW311" s="218"/>
      <c r="AX311" s="218"/>
      <c r="AY311" s="220"/>
      <c r="AZ311" s="86"/>
      <c r="BA311" s="94"/>
      <c r="BB311" s="87"/>
      <c r="BC311" s="86"/>
      <c r="BD311" s="94"/>
      <c r="BE311" s="87"/>
      <c r="BF311" s="218"/>
      <c r="BG311" s="218"/>
      <c r="BH311" s="226"/>
      <c r="BI311" s="220"/>
      <c r="BJ311" s="265"/>
      <c r="BK311" s="268"/>
      <c r="BL311" s="266"/>
      <c r="BM311" s="218"/>
      <c r="BN311" s="218"/>
      <c r="BO311" s="226"/>
      <c r="BP311" s="398"/>
      <c r="BQ311" s="221"/>
      <c r="BR311" s="218"/>
      <c r="BS311" s="252"/>
      <c r="BT311" s="220"/>
      <c r="BU311" s="265"/>
      <c r="BV311" s="267"/>
      <c r="BW311" s="267"/>
      <c r="BX311" s="268"/>
      <c r="BY311" s="267"/>
      <c r="BZ311" s="268"/>
      <c r="CA311" s="87"/>
      <c r="CB311" s="265"/>
      <c r="CC311" s="265"/>
      <c r="CD311" s="265"/>
      <c r="CE311" s="265"/>
      <c r="CF311" s="265"/>
      <c r="CG311" s="419"/>
      <c r="CH311" s="265"/>
      <c r="CI311" s="269"/>
      <c r="CJ311" s="86">
        <v>196</v>
      </c>
      <c r="CK311" s="94">
        <v>437</v>
      </c>
      <c r="CL311" s="95">
        <v>458</v>
      </c>
      <c r="CM311" s="94">
        <v>200</v>
      </c>
      <c r="CN311" s="95">
        <v>172</v>
      </c>
      <c r="CO311" s="94">
        <v>153</v>
      </c>
      <c r="CP311" s="368">
        <v>431</v>
      </c>
      <c r="CQ311" s="86"/>
      <c r="CR311" s="95"/>
      <c r="CS311" s="94"/>
      <c r="CT311" s="87"/>
      <c r="CU311" s="86"/>
      <c r="CV311" s="94"/>
      <c r="CW311" s="95"/>
      <c r="CX311" s="94"/>
      <c r="CY311" s="95"/>
      <c r="CZ311" s="266"/>
      <c r="DA311" s="218"/>
      <c r="DB311" s="252"/>
      <c r="DC311" s="226"/>
      <c r="DD311" s="252"/>
      <c r="DE311" s="226"/>
      <c r="DF311" s="252"/>
      <c r="DG311" s="223"/>
      <c r="DH311" s="252"/>
      <c r="DI311" s="226"/>
      <c r="DJ311" s="221"/>
      <c r="DK311" s="218"/>
      <c r="DL311" s="226"/>
      <c r="DM311" s="252"/>
      <c r="DN311" s="220"/>
      <c r="DO311" s="265"/>
      <c r="DP311" s="268"/>
      <c r="DQ311" s="267"/>
      <c r="DR311" s="267"/>
      <c r="DS311" s="266"/>
      <c r="DT311" s="265"/>
      <c r="DU311" s="267"/>
      <c r="DV311" s="265"/>
      <c r="DW311" s="268"/>
      <c r="DX311" s="266"/>
      <c r="DY311" s="265"/>
      <c r="DZ311" s="419"/>
      <c r="EA311" s="268"/>
      <c r="EB311" s="266"/>
      <c r="EC311" s="218"/>
      <c r="ED311" s="252"/>
      <c r="EE311" s="220"/>
    </row>
    <row r="312" spans="1:135" x14ac:dyDescent="0.3">
      <c r="A312" s="10">
        <v>5304</v>
      </c>
      <c r="B312" s="11" t="s">
        <v>435</v>
      </c>
      <c r="C312" s="32">
        <v>1392</v>
      </c>
      <c r="D312" s="41">
        <v>564</v>
      </c>
      <c r="E312" s="63">
        <f t="shared" si="4"/>
        <v>0.40517241379310343</v>
      </c>
      <c r="F312" s="86"/>
      <c r="G312" s="86"/>
      <c r="H312" s="86"/>
      <c r="I312" s="86"/>
      <c r="J312" s="86"/>
      <c r="K312" s="87"/>
      <c r="L312" s="86"/>
      <c r="M312" s="94"/>
      <c r="N312" s="87"/>
      <c r="O312" s="86"/>
      <c r="P312" s="86"/>
      <c r="Q312" s="86"/>
      <c r="R312" s="86"/>
      <c r="S312" s="86"/>
      <c r="T312" s="86"/>
      <c r="U312" s="86"/>
      <c r="V312" s="86"/>
      <c r="W312" s="95"/>
      <c r="X312" s="98"/>
      <c r="Y312" s="98"/>
      <c r="Z312" s="115"/>
      <c r="AA312" s="86"/>
      <c r="AB312" s="86"/>
      <c r="AC312" s="86"/>
      <c r="AD312" s="86"/>
      <c r="AE312" s="86"/>
      <c r="AF312" s="95"/>
      <c r="AG312" s="153"/>
      <c r="AH312" s="114"/>
      <c r="AI312" s="222"/>
      <c r="AJ312" s="252"/>
      <c r="AK312" s="220"/>
      <c r="AL312" s="86"/>
      <c r="AM312" s="95"/>
      <c r="AN312" s="95"/>
      <c r="AO312" s="95"/>
      <c r="AP312" s="94"/>
      <c r="AQ312" s="98"/>
      <c r="AR312" s="222"/>
      <c r="AS312" s="252"/>
      <c r="AT312" s="226"/>
      <c r="AU312" s="218"/>
      <c r="AV312" s="218"/>
      <c r="AW312" s="218"/>
      <c r="AX312" s="218"/>
      <c r="AY312" s="220"/>
      <c r="AZ312" s="86"/>
      <c r="BA312" s="94"/>
      <c r="BB312" s="87"/>
      <c r="BC312" s="86"/>
      <c r="BD312" s="94"/>
      <c r="BE312" s="87"/>
      <c r="BF312" s="218"/>
      <c r="BG312" s="218"/>
      <c r="BH312" s="226"/>
      <c r="BI312" s="220"/>
      <c r="BJ312" s="265"/>
      <c r="BK312" s="268"/>
      <c r="BL312" s="266"/>
      <c r="BM312" s="218"/>
      <c r="BN312" s="218"/>
      <c r="BO312" s="226"/>
      <c r="BP312" s="398"/>
      <c r="BQ312" s="221"/>
      <c r="BR312" s="218"/>
      <c r="BS312" s="252"/>
      <c r="BT312" s="220"/>
      <c r="BU312" s="265"/>
      <c r="BV312" s="267"/>
      <c r="BW312" s="267"/>
      <c r="BX312" s="268"/>
      <c r="BY312" s="267"/>
      <c r="BZ312" s="268"/>
      <c r="CA312" s="87"/>
      <c r="CB312" s="265"/>
      <c r="CC312" s="265"/>
      <c r="CD312" s="265"/>
      <c r="CE312" s="265"/>
      <c r="CF312" s="265"/>
      <c r="CG312" s="419"/>
      <c r="CH312" s="265"/>
      <c r="CI312" s="269"/>
      <c r="CJ312" s="86">
        <v>154</v>
      </c>
      <c r="CK312" s="94">
        <v>311</v>
      </c>
      <c r="CL312" s="95">
        <v>372</v>
      </c>
      <c r="CM312" s="94">
        <v>154</v>
      </c>
      <c r="CN312" s="95">
        <v>104</v>
      </c>
      <c r="CO312" s="94">
        <v>114</v>
      </c>
      <c r="CP312" s="368">
        <v>328</v>
      </c>
      <c r="CQ312" s="86"/>
      <c r="CR312" s="95"/>
      <c r="CS312" s="94"/>
      <c r="CT312" s="87"/>
      <c r="CU312" s="86"/>
      <c r="CV312" s="94"/>
      <c r="CW312" s="95"/>
      <c r="CX312" s="94"/>
      <c r="CY312" s="95"/>
      <c r="CZ312" s="266"/>
      <c r="DA312" s="218"/>
      <c r="DB312" s="252"/>
      <c r="DC312" s="226"/>
      <c r="DD312" s="252"/>
      <c r="DE312" s="226"/>
      <c r="DF312" s="252"/>
      <c r="DG312" s="223"/>
      <c r="DH312" s="252"/>
      <c r="DI312" s="226"/>
      <c r="DJ312" s="221"/>
      <c r="DK312" s="218"/>
      <c r="DL312" s="226"/>
      <c r="DM312" s="252"/>
      <c r="DN312" s="220"/>
      <c r="DO312" s="265"/>
      <c r="DP312" s="268"/>
      <c r="DQ312" s="267"/>
      <c r="DR312" s="267"/>
      <c r="DS312" s="266"/>
      <c r="DT312" s="265"/>
      <c r="DU312" s="267"/>
      <c r="DV312" s="265"/>
      <c r="DW312" s="268"/>
      <c r="DX312" s="266"/>
      <c r="DY312" s="265"/>
      <c r="DZ312" s="419"/>
      <c r="EA312" s="268"/>
      <c r="EB312" s="266"/>
      <c r="EC312" s="218"/>
      <c r="ED312" s="252"/>
      <c r="EE312" s="220"/>
    </row>
    <row r="313" spans="1:135" x14ac:dyDescent="0.3">
      <c r="A313" s="10">
        <v>5305</v>
      </c>
      <c r="B313" s="11" t="s">
        <v>436</v>
      </c>
      <c r="C313" s="32">
        <v>1343</v>
      </c>
      <c r="D313" s="41">
        <v>743</v>
      </c>
      <c r="E313" s="63">
        <f t="shared" si="4"/>
        <v>0.55323901712583767</v>
      </c>
      <c r="F313" s="86"/>
      <c r="G313" s="86"/>
      <c r="H313" s="86"/>
      <c r="I313" s="86"/>
      <c r="J313" s="86"/>
      <c r="K313" s="87"/>
      <c r="L313" s="86"/>
      <c r="M313" s="94"/>
      <c r="N313" s="87"/>
      <c r="O313" s="86"/>
      <c r="P313" s="86"/>
      <c r="Q313" s="86"/>
      <c r="R313" s="86"/>
      <c r="S313" s="86"/>
      <c r="T313" s="86"/>
      <c r="U313" s="86"/>
      <c r="V313" s="86"/>
      <c r="W313" s="95"/>
      <c r="X313" s="98"/>
      <c r="Y313" s="98"/>
      <c r="Z313" s="115"/>
      <c r="AA313" s="86"/>
      <c r="AB313" s="86"/>
      <c r="AC313" s="86"/>
      <c r="AD313" s="86"/>
      <c r="AE313" s="86"/>
      <c r="AF313" s="95"/>
      <c r="AG313" s="153"/>
      <c r="AH313" s="114"/>
      <c r="AI313" s="222"/>
      <c r="AJ313" s="252"/>
      <c r="AK313" s="220"/>
      <c r="AL313" s="86"/>
      <c r="AM313" s="95"/>
      <c r="AN313" s="95"/>
      <c r="AO313" s="95"/>
      <c r="AP313" s="94"/>
      <c r="AQ313" s="98"/>
      <c r="AR313" s="222"/>
      <c r="AS313" s="252"/>
      <c r="AT313" s="226"/>
      <c r="AU313" s="218"/>
      <c r="AV313" s="218"/>
      <c r="AW313" s="218"/>
      <c r="AX313" s="218"/>
      <c r="AY313" s="220"/>
      <c r="AZ313" s="86"/>
      <c r="BA313" s="94"/>
      <c r="BB313" s="87"/>
      <c r="BC313" s="86"/>
      <c r="BD313" s="94"/>
      <c r="BE313" s="87"/>
      <c r="BF313" s="218"/>
      <c r="BG313" s="218"/>
      <c r="BH313" s="226"/>
      <c r="BI313" s="220"/>
      <c r="BJ313" s="265"/>
      <c r="BK313" s="268"/>
      <c r="BL313" s="266"/>
      <c r="BM313" s="218"/>
      <c r="BN313" s="218"/>
      <c r="BO313" s="226"/>
      <c r="BP313" s="398"/>
      <c r="BQ313" s="221"/>
      <c r="BR313" s="218"/>
      <c r="BS313" s="252"/>
      <c r="BT313" s="220"/>
      <c r="BU313" s="265"/>
      <c r="BV313" s="267"/>
      <c r="BW313" s="267"/>
      <c r="BX313" s="268"/>
      <c r="BY313" s="267"/>
      <c r="BZ313" s="268"/>
      <c r="CA313" s="87"/>
      <c r="CB313" s="265"/>
      <c r="CC313" s="265"/>
      <c r="CD313" s="265"/>
      <c r="CE313" s="265"/>
      <c r="CF313" s="265"/>
      <c r="CG313" s="419"/>
      <c r="CH313" s="265"/>
      <c r="CI313" s="269"/>
      <c r="CJ313" s="86">
        <v>246</v>
      </c>
      <c r="CK313" s="94">
        <v>415</v>
      </c>
      <c r="CL313" s="95">
        <v>417</v>
      </c>
      <c r="CM313" s="94">
        <v>247</v>
      </c>
      <c r="CN313" s="95">
        <v>138</v>
      </c>
      <c r="CO313" s="94">
        <v>209</v>
      </c>
      <c r="CP313" s="368">
        <v>408</v>
      </c>
      <c r="CQ313" s="86"/>
      <c r="CR313" s="95"/>
      <c r="CS313" s="94"/>
      <c r="CT313" s="87"/>
      <c r="CU313" s="86"/>
      <c r="CV313" s="94"/>
      <c r="CW313" s="95"/>
      <c r="CX313" s="94"/>
      <c r="CY313" s="95"/>
      <c r="CZ313" s="266"/>
      <c r="DA313" s="218"/>
      <c r="DB313" s="252"/>
      <c r="DC313" s="226"/>
      <c r="DD313" s="252"/>
      <c r="DE313" s="226"/>
      <c r="DF313" s="252"/>
      <c r="DG313" s="223"/>
      <c r="DH313" s="252"/>
      <c r="DI313" s="226"/>
      <c r="DJ313" s="221"/>
      <c r="DK313" s="218"/>
      <c r="DL313" s="226"/>
      <c r="DM313" s="252"/>
      <c r="DN313" s="220"/>
      <c r="DO313" s="265"/>
      <c r="DP313" s="268"/>
      <c r="DQ313" s="267"/>
      <c r="DR313" s="267"/>
      <c r="DS313" s="266"/>
      <c r="DT313" s="265"/>
      <c r="DU313" s="267"/>
      <c r="DV313" s="265"/>
      <c r="DW313" s="268"/>
      <c r="DX313" s="266"/>
      <c r="DY313" s="265"/>
      <c r="DZ313" s="419"/>
      <c r="EA313" s="268"/>
      <c r="EB313" s="266"/>
      <c r="EC313" s="218"/>
      <c r="ED313" s="252"/>
      <c r="EE313" s="220"/>
    </row>
    <row r="314" spans="1:135" x14ac:dyDescent="0.3">
      <c r="A314" s="10">
        <v>5501</v>
      </c>
      <c r="B314" s="11" t="s">
        <v>439</v>
      </c>
      <c r="C314" s="32">
        <v>812</v>
      </c>
      <c r="D314" s="41">
        <v>270</v>
      </c>
      <c r="E314" s="63">
        <f t="shared" si="4"/>
        <v>0.33251231527093594</v>
      </c>
      <c r="F314" s="86">
        <v>103</v>
      </c>
      <c r="G314" s="86">
        <v>121</v>
      </c>
      <c r="H314" s="86">
        <v>65</v>
      </c>
      <c r="I314" s="86">
        <v>103</v>
      </c>
      <c r="J314" s="86">
        <v>131</v>
      </c>
      <c r="K314" s="87">
        <v>158</v>
      </c>
      <c r="L314" s="86"/>
      <c r="M314" s="94"/>
      <c r="N314" s="87"/>
      <c r="O314" s="86"/>
      <c r="P314" s="86"/>
      <c r="Q314" s="86"/>
      <c r="R314" s="86"/>
      <c r="S314" s="86"/>
      <c r="T314" s="86"/>
      <c r="U314" s="86"/>
      <c r="V314" s="86"/>
      <c r="W314" s="95"/>
      <c r="X314" s="98"/>
      <c r="Y314" s="98"/>
      <c r="Z314" s="115"/>
      <c r="AA314" s="86"/>
      <c r="AB314" s="86"/>
      <c r="AC314" s="86"/>
      <c r="AD314" s="86"/>
      <c r="AE314" s="86"/>
      <c r="AF314" s="95"/>
      <c r="AG314" s="153"/>
      <c r="AH314" s="114"/>
      <c r="AI314" s="222"/>
      <c r="AJ314" s="252"/>
      <c r="AK314" s="220"/>
      <c r="AL314" s="86"/>
      <c r="AM314" s="95"/>
      <c r="AN314" s="95"/>
      <c r="AO314" s="95"/>
      <c r="AP314" s="94"/>
      <c r="AQ314" s="98"/>
      <c r="AR314" s="222"/>
      <c r="AS314" s="252"/>
      <c r="AT314" s="226"/>
      <c r="AU314" s="218"/>
      <c r="AV314" s="218"/>
      <c r="AW314" s="218"/>
      <c r="AX314" s="218"/>
      <c r="AY314" s="220"/>
      <c r="AZ314" s="86"/>
      <c r="BA314" s="94"/>
      <c r="BB314" s="87"/>
      <c r="BC314" s="86"/>
      <c r="BD314" s="94"/>
      <c r="BE314" s="87"/>
      <c r="BF314" s="218"/>
      <c r="BG314" s="218"/>
      <c r="BH314" s="226"/>
      <c r="BI314" s="220"/>
      <c r="BJ314" s="265"/>
      <c r="BK314" s="268"/>
      <c r="BL314" s="266"/>
      <c r="BM314" s="218"/>
      <c r="BN314" s="218"/>
      <c r="BO314" s="226"/>
      <c r="BP314" s="398"/>
      <c r="BQ314" s="221"/>
      <c r="BR314" s="218"/>
      <c r="BS314" s="252"/>
      <c r="BT314" s="220"/>
      <c r="BU314" s="265"/>
      <c r="BV314" s="267"/>
      <c r="BW314" s="267"/>
      <c r="BX314" s="268"/>
      <c r="BY314" s="267"/>
      <c r="BZ314" s="268"/>
      <c r="CA314" s="87"/>
      <c r="CB314" s="265"/>
      <c r="CC314" s="265"/>
      <c r="CD314" s="265"/>
      <c r="CE314" s="265"/>
      <c r="CF314" s="265"/>
      <c r="CG314" s="419"/>
      <c r="CH314" s="265"/>
      <c r="CI314" s="269"/>
      <c r="CJ314" s="218"/>
      <c r="CK314" s="252"/>
      <c r="CL314" s="226"/>
      <c r="CM314" s="252"/>
      <c r="CN314" s="226"/>
      <c r="CO314" s="252"/>
      <c r="CP314" s="220"/>
      <c r="CQ314" s="86"/>
      <c r="CR314" s="95"/>
      <c r="CS314" s="94"/>
      <c r="CT314" s="87"/>
      <c r="CU314" s="86"/>
      <c r="CV314" s="94"/>
      <c r="CW314" s="95"/>
      <c r="CX314" s="94"/>
      <c r="CY314" s="95"/>
      <c r="CZ314" s="266"/>
      <c r="DA314" s="218"/>
      <c r="DB314" s="252"/>
      <c r="DC314" s="226"/>
      <c r="DD314" s="252"/>
      <c r="DE314" s="226"/>
      <c r="DF314" s="252"/>
      <c r="DG314" s="223"/>
      <c r="DH314" s="252"/>
      <c r="DI314" s="226"/>
      <c r="DJ314" s="221"/>
      <c r="DK314" s="218"/>
      <c r="DL314" s="226"/>
      <c r="DM314" s="252"/>
      <c r="DN314" s="220"/>
      <c r="DO314" s="265"/>
      <c r="DP314" s="268"/>
      <c r="DQ314" s="267"/>
      <c r="DR314" s="267"/>
      <c r="DS314" s="266"/>
      <c r="DT314" s="265"/>
      <c r="DU314" s="267"/>
      <c r="DV314" s="265"/>
      <c r="DW314" s="268"/>
      <c r="DX314" s="266"/>
      <c r="DY314" s="265"/>
      <c r="DZ314" s="419"/>
      <c r="EA314" s="268"/>
      <c r="EB314" s="266"/>
      <c r="EC314" s="218"/>
      <c r="ED314" s="252"/>
      <c r="EE314" s="220"/>
    </row>
    <row r="315" spans="1:135" x14ac:dyDescent="0.3">
      <c r="A315" s="10">
        <v>5502</v>
      </c>
      <c r="B315" s="11" t="s">
        <v>440</v>
      </c>
      <c r="C315" s="32">
        <v>794</v>
      </c>
      <c r="D315" s="41">
        <v>269</v>
      </c>
      <c r="E315" s="63">
        <f t="shared" si="4"/>
        <v>0.33879093198992444</v>
      </c>
      <c r="F315" s="86">
        <v>92</v>
      </c>
      <c r="G315" s="86">
        <v>109</v>
      </c>
      <c r="H315" s="86">
        <v>85</v>
      </c>
      <c r="I315" s="86">
        <v>88</v>
      </c>
      <c r="J315" s="86">
        <v>118</v>
      </c>
      <c r="K315" s="87">
        <v>140</v>
      </c>
      <c r="L315" s="86"/>
      <c r="M315" s="94"/>
      <c r="N315" s="87"/>
      <c r="O315" s="86"/>
      <c r="P315" s="86"/>
      <c r="Q315" s="86"/>
      <c r="R315" s="86"/>
      <c r="S315" s="86"/>
      <c r="T315" s="86"/>
      <c r="U315" s="86"/>
      <c r="V315" s="86"/>
      <c r="W315" s="95"/>
      <c r="X315" s="98"/>
      <c r="Y315" s="98"/>
      <c r="Z315" s="115"/>
      <c r="AA315" s="86"/>
      <c r="AB315" s="86"/>
      <c r="AC315" s="86"/>
      <c r="AD315" s="86"/>
      <c r="AE315" s="86"/>
      <c r="AF315" s="95"/>
      <c r="AG315" s="153"/>
      <c r="AH315" s="114"/>
      <c r="AI315" s="222"/>
      <c r="AJ315" s="252"/>
      <c r="AK315" s="220"/>
      <c r="AL315" s="86"/>
      <c r="AM315" s="95"/>
      <c r="AN315" s="95"/>
      <c r="AO315" s="95"/>
      <c r="AP315" s="94"/>
      <c r="AQ315" s="98"/>
      <c r="AR315" s="222"/>
      <c r="AS315" s="252"/>
      <c r="AT315" s="226"/>
      <c r="AU315" s="218"/>
      <c r="AV315" s="218"/>
      <c r="AW315" s="218"/>
      <c r="AX315" s="218"/>
      <c r="AY315" s="220"/>
      <c r="AZ315" s="86"/>
      <c r="BA315" s="94"/>
      <c r="BB315" s="87"/>
      <c r="BC315" s="86"/>
      <c r="BD315" s="94"/>
      <c r="BE315" s="87"/>
      <c r="BF315" s="218"/>
      <c r="BG315" s="218"/>
      <c r="BH315" s="226"/>
      <c r="BI315" s="220"/>
      <c r="BJ315" s="265"/>
      <c r="BK315" s="268"/>
      <c r="BL315" s="266"/>
      <c r="BM315" s="218"/>
      <c r="BN315" s="218"/>
      <c r="BO315" s="226"/>
      <c r="BP315" s="398"/>
      <c r="BQ315" s="221"/>
      <c r="BR315" s="218"/>
      <c r="BS315" s="252"/>
      <c r="BT315" s="220"/>
      <c r="BU315" s="265"/>
      <c r="BV315" s="267"/>
      <c r="BW315" s="267"/>
      <c r="BX315" s="268"/>
      <c r="BY315" s="267"/>
      <c r="BZ315" s="268"/>
      <c r="CA315" s="87"/>
      <c r="CB315" s="265"/>
      <c r="CC315" s="265"/>
      <c r="CD315" s="265"/>
      <c r="CE315" s="265"/>
      <c r="CF315" s="265"/>
      <c r="CG315" s="419"/>
      <c r="CH315" s="265"/>
      <c r="CI315" s="269"/>
      <c r="CJ315" s="218"/>
      <c r="CK315" s="252"/>
      <c r="CL315" s="226"/>
      <c r="CM315" s="252"/>
      <c r="CN315" s="226"/>
      <c r="CO315" s="252"/>
      <c r="CP315" s="220"/>
      <c r="CQ315" s="86"/>
      <c r="CR315" s="95"/>
      <c r="CS315" s="94"/>
      <c r="CT315" s="87"/>
      <c r="CU315" s="86"/>
      <c r="CV315" s="94"/>
      <c r="CW315" s="95"/>
      <c r="CX315" s="94"/>
      <c r="CY315" s="95"/>
      <c r="CZ315" s="266"/>
      <c r="DA315" s="218"/>
      <c r="DB315" s="252"/>
      <c r="DC315" s="226"/>
      <c r="DD315" s="252"/>
      <c r="DE315" s="226"/>
      <c r="DF315" s="252"/>
      <c r="DG315" s="223"/>
      <c r="DH315" s="252"/>
      <c r="DI315" s="226"/>
      <c r="DJ315" s="221"/>
      <c r="DK315" s="218"/>
      <c r="DL315" s="226"/>
      <c r="DM315" s="252"/>
      <c r="DN315" s="220"/>
      <c r="DO315" s="265"/>
      <c r="DP315" s="268"/>
      <c r="DQ315" s="267"/>
      <c r="DR315" s="267"/>
      <c r="DS315" s="266"/>
      <c r="DT315" s="265"/>
      <c r="DU315" s="267"/>
      <c r="DV315" s="265"/>
      <c r="DW315" s="268"/>
      <c r="DX315" s="266"/>
      <c r="DY315" s="265"/>
      <c r="DZ315" s="419"/>
      <c r="EA315" s="268"/>
      <c r="EB315" s="266"/>
      <c r="EC315" s="218"/>
      <c r="ED315" s="252"/>
      <c r="EE315" s="220"/>
    </row>
    <row r="316" spans="1:135" x14ac:dyDescent="0.3">
      <c r="A316" s="10">
        <v>5503</v>
      </c>
      <c r="B316" s="11" t="s">
        <v>441</v>
      </c>
      <c r="C316" s="32">
        <v>635</v>
      </c>
      <c r="D316" s="41">
        <v>223</v>
      </c>
      <c r="E316" s="63">
        <f t="shared" si="4"/>
        <v>0.35118110236220473</v>
      </c>
      <c r="F316" s="86">
        <v>89</v>
      </c>
      <c r="G316" s="86">
        <v>89</v>
      </c>
      <c r="H316" s="86">
        <v>61</v>
      </c>
      <c r="I316" s="86">
        <v>81</v>
      </c>
      <c r="J316" s="86">
        <v>98</v>
      </c>
      <c r="K316" s="87">
        <v>129</v>
      </c>
      <c r="L316" s="86"/>
      <c r="M316" s="94"/>
      <c r="N316" s="87"/>
      <c r="O316" s="86"/>
      <c r="P316" s="86"/>
      <c r="Q316" s="86"/>
      <c r="R316" s="86"/>
      <c r="S316" s="86"/>
      <c r="T316" s="86"/>
      <c r="U316" s="86"/>
      <c r="V316" s="86"/>
      <c r="W316" s="95"/>
      <c r="X316" s="98"/>
      <c r="Y316" s="98"/>
      <c r="Z316" s="115"/>
      <c r="AA316" s="86"/>
      <c r="AB316" s="86"/>
      <c r="AC316" s="86"/>
      <c r="AD316" s="86"/>
      <c r="AE316" s="86"/>
      <c r="AF316" s="95"/>
      <c r="AG316" s="153"/>
      <c r="AH316" s="114"/>
      <c r="AI316" s="222"/>
      <c r="AJ316" s="252"/>
      <c r="AK316" s="220"/>
      <c r="AL316" s="86"/>
      <c r="AM316" s="95"/>
      <c r="AN316" s="95"/>
      <c r="AO316" s="95"/>
      <c r="AP316" s="94"/>
      <c r="AQ316" s="98"/>
      <c r="AR316" s="222"/>
      <c r="AS316" s="252"/>
      <c r="AT316" s="226"/>
      <c r="AU316" s="218"/>
      <c r="AV316" s="218"/>
      <c r="AW316" s="218"/>
      <c r="AX316" s="218"/>
      <c r="AY316" s="220"/>
      <c r="AZ316" s="86"/>
      <c r="BA316" s="94"/>
      <c r="BB316" s="87"/>
      <c r="BC316" s="86"/>
      <c r="BD316" s="94"/>
      <c r="BE316" s="87"/>
      <c r="BF316" s="218"/>
      <c r="BG316" s="218"/>
      <c r="BH316" s="226"/>
      <c r="BI316" s="220"/>
      <c r="BJ316" s="265"/>
      <c r="BK316" s="268"/>
      <c r="BL316" s="266"/>
      <c r="BM316" s="218"/>
      <c r="BN316" s="218"/>
      <c r="BO316" s="226"/>
      <c r="BP316" s="398"/>
      <c r="BQ316" s="221"/>
      <c r="BR316" s="218"/>
      <c r="BS316" s="252"/>
      <c r="BT316" s="220"/>
      <c r="BU316" s="265"/>
      <c r="BV316" s="267"/>
      <c r="BW316" s="267"/>
      <c r="BX316" s="268"/>
      <c r="BY316" s="267"/>
      <c r="BZ316" s="268"/>
      <c r="CA316" s="87"/>
      <c r="CB316" s="265"/>
      <c r="CC316" s="265"/>
      <c r="CD316" s="265"/>
      <c r="CE316" s="265"/>
      <c r="CF316" s="265"/>
      <c r="CG316" s="419"/>
      <c r="CH316" s="265"/>
      <c r="CI316" s="269"/>
      <c r="CJ316" s="218"/>
      <c r="CK316" s="252"/>
      <c r="CL316" s="226"/>
      <c r="CM316" s="252"/>
      <c r="CN316" s="226"/>
      <c r="CO316" s="252"/>
      <c r="CP316" s="220"/>
      <c r="CQ316" s="86"/>
      <c r="CR316" s="95"/>
      <c r="CS316" s="94"/>
      <c r="CT316" s="87"/>
      <c r="CU316" s="86"/>
      <c r="CV316" s="94"/>
      <c r="CW316" s="95"/>
      <c r="CX316" s="94"/>
      <c r="CY316" s="95"/>
      <c r="CZ316" s="266"/>
      <c r="DA316" s="218"/>
      <c r="DB316" s="252"/>
      <c r="DC316" s="226"/>
      <c r="DD316" s="252"/>
      <c r="DE316" s="226"/>
      <c r="DF316" s="252"/>
      <c r="DG316" s="223"/>
      <c r="DH316" s="252"/>
      <c r="DI316" s="226"/>
      <c r="DJ316" s="221"/>
      <c r="DK316" s="218"/>
      <c r="DL316" s="226"/>
      <c r="DM316" s="252"/>
      <c r="DN316" s="220"/>
      <c r="DO316" s="265"/>
      <c r="DP316" s="268"/>
      <c r="DQ316" s="267"/>
      <c r="DR316" s="267"/>
      <c r="DS316" s="266"/>
      <c r="DT316" s="265"/>
      <c r="DU316" s="267"/>
      <c r="DV316" s="265"/>
      <c r="DW316" s="268"/>
      <c r="DX316" s="266"/>
      <c r="DY316" s="265"/>
      <c r="DZ316" s="419"/>
      <c r="EA316" s="268"/>
      <c r="EB316" s="266"/>
      <c r="EC316" s="218"/>
      <c r="ED316" s="252"/>
      <c r="EE316" s="220"/>
    </row>
    <row r="317" spans="1:135" x14ac:dyDescent="0.3">
      <c r="A317" s="10">
        <v>5504</v>
      </c>
      <c r="B317" s="11" t="s">
        <v>442</v>
      </c>
      <c r="C317" s="32">
        <v>865</v>
      </c>
      <c r="D317" s="41">
        <v>278</v>
      </c>
      <c r="E317" s="63">
        <f t="shared" si="4"/>
        <v>0.32138728323699423</v>
      </c>
      <c r="F317" s="86">
        <v>120</v>
      </c>
      <c r="G317" s="86">
        <v>146</v>
      </c>
      <c r="H317" s="86">
        <v>70</v>
      </c>
      <c r="I317" s="86">
        <v>102</v>
      </c>
      <c r="J317" s="86">
        <v>129</v>
      </c>
      <c r="K317" s="87">
        <v>194</v>
      </c>
      <c r="L317" s="86"/>
      <c r="M317" s="94"/>
      <c r="N317" s="87"/>
      <c r="O317" s="86"/>
      <c r="P317" s="86"/>
      <c r="Q317" s="86"/>
      <c r="R317" s="86"/>
      <c r="S317" s="86"/>
      <c r="T317" s="86"/>
      <c r="U317" s="86"/>
      <c r="V317" s="86"/>
      <c r="W317" s="95"/>
      <c r="X317" s="98"/>
      <c r="Y317" s="98"/>
      <c r="Z317" s="115"/>
      <c r="AA317" s="86"/>
      <c r="AB317" s="86"/>
      <c r="AC317" s="86"/>
      <c r="AD317" s="86"/>
      <c r="AE317" s="86"/>
      <c r="AF317" s="95"/>
      <c r="AG317" s="153"/>
      <c r="AH317" s="114"/>
      <c r="AI317" s="222"/>
      <c r="AJ317" s="252"/>
      <c r="AK317" s="220"/>
      <c r="AL317" s="86"/>
      <c r="AM317" s="95"/>
      <c r="AN317" s="95"/>
      <c r="AO317" s="95"/>
      <c r="AP317" s="94"/>
      <c r="AQ317" s="98"/>
      <c r="AR317" s="222"/>
      <c r="AS317" s="252"/>
      <c r="AT317" s="226"/>
      <c r="AU317" s="218"/>
      <c r="AV317" s="218"/>
      <c r="AW317" s="218"/>
      <c r="AX317" s="218"/>
      <c r="AY317" s="220"/>
      <c r="AZ317" s="86"/>
      <c r="BA317" s="94"/>
      <c r="BB317" s="87"/>
      <c r="BC317" s="86"/>
      <c r="BD317" s="94"/>
      <c r="BE317" s="87"/>
      <c r="BF317" s="218"/>
      <c r="BG317" s="218"/>
      <c r="BH317" s="226"/>
      <c r="BI317" s="220"/>
      <c r="BJ317" s="265"/>
      <c r="BK317" s="268"/>
      <c r="BL317" s="266"/>
      <c r="BM317" s="218"/>
      <c r="BN317" s="218"/>
      <c r="BO317" s="226"/>
      <c r="BP317" s="398"/>
      <c r="BQ317" s="221"/>
      <c r="BR317" s="218"/>
      <c r="BS317" s="252"/>
      <c r="BT317" s="220"/>
      <c r="BU317" s="265"/>
      <c r="BV317" s="267"/>
      <c r="BW317" s="267"/>
      <c r="BX317" s="268"/>
      <c r="BY317" s="267"/>
      <c r="BZ317" s="268"/>
      <c r="CA317" s="87"/>
      <c r="CB317" s="265"/>
      <c r="CC317" s="265"/>
      <c r="CD317" s="265"/>
      <c r="CE317" s="265"/>
      <c r="CF317" s="265"/>
      <c r="CG317" s="419"/>
      <c r="CH317" s="265"/>
      <c r="CI317" s="269"/>
      <c r="CJ317" s="218"/>
      <c r="CK317" s="252"/>
      <c r="CL317" s="226"/>
      <c r="CM317" s="252"/>
      <c r="CN317" s="226"/>
      <c r="CO317" s="252"/>
      <c r="CP317" s="220"/>
      <c r="CQ317" s="86"/>
      <c r="CR317" s="95"/>
      <c r="CS317" s="94"/>
      <c r="CT317" s="87"/>
      <c r="CU317" s="86"/>
      <c r="CV317" s="94"/>
      <c r="CW317" s="95"/>
      <c r="CX317" s="94"/>
      <c r="CY317" s="95"/>
      <c r="CZ317" s="266"/>
      <c r="DA317" s="218"/>
      <c r="DB317" s="252"/>
      <c r="DC317" s="226"/>
      <c r="DD317" s="252"/>
      <c r="DE317" s="226"/>
      <c r="DF317" s="252"/>
      <c r="DG317" s="223"/>
      <c r="DH317" s="252"/>
      <c r="DI317" s="226"/>
      <c r="DJ317" s="221"/>
      <c r="DK317" s="218"/>
      <c r="DL317" s="226"/>
      <c r="DM317" s="252"/>
      <c r="DN317" s="220"/>
      <c r="DO317" s="265"/>
      <c r="DP317" s="268"/>
      <c r="DQ317" s="267"/>
      <c r="DR317" s="267"/>
      <c r="DS317" s="266"/>
      <c r="DT317" s="265"/>
      <c r="DU317" s="267"/>
      <c r="DV317" s="265"/>
      <c r="DW317" s="268"/>
      <c r="DX317" s="266"/>
      <c r="DY317" s="265"/>
      <c r="DZ317" s="419"/>
      <c r="EA317" s="268"/>
      <c r="EB317" s="266"/>
      <c r="EC317" s="218"/>
      <c r="ED317" s="252"/>
      <c r="EE317" s="220"/>
    </row>
    <row r="318" spans="1:135" x14ac:dyDescent="0.3">
      <c r="A318" s="10">
        <v>5601</v>
      </c>
      <c r="B318" s="11" t="s">
        <v>443</v>
      </c>
      <c r="C318" s="32">
        <v>1040</v>
      </c>
      <c r="D318" s="41">
        <v>412</v>
      </c>
      <c r="E318" s="63">
        <f t="shared" si="4"/>
        <v>0.39615384615384613</v>
      </c>
      <c r="F318" s="86"/>
      <c r="G318" s="86"/>
      <c r="H318" s="86"/>
      <c r="I318" s="86"/>
      <c r="J318" s="86"/>
      <c r="K318" s="87"/>
      <c r="L318" s="86"/>
      <c r="M318" s="94"/>
      <c r="N318" s="87"/>
      <c r="O318" s="86"/>
      <c r="P318" s="86"/>
      <c r="Q318" s="86"/>
      <c r="R318" s="86"/>
      <c r="S318" s="86"/>
      <c r="T318" s="86"/>
      <c r="U318" s="86"/>
      <c r="V318" s="86"/>
      <c r="W318" s="95"/>
      <c r="X318" s="98"/>
      <c r="Y318" s="98"/>
      <c r="Z318" s="115"/>
      <c r="AA318" s="86"/>
      <c r="AB318" s="86"/>
      <c r="AC318" s="86"/>
      <c r="AD318" s="86"/>
      <c r="AE318" s="86"/>
      <c r="AF318" s="95"/>
      <c r="AG318" s="153"/>
      <c r="AH318" s="114"/>
      <c r="AI318" s="222"/>
      <c r="AJ318" s="252"/>
      <c r="AK318" s="220"/>
      <c r="AL318" s="86"/>
      <c r="AM318" s="95"/>
      <c r="AN318" s="95"/>
      <c r="AO318" s="95"/>
      <c r="AP318" s="94"/>
      <c r="AQ318" s="98"/>
      <c r="AR318" s="222"/>
      <c r="AS318" s="252"/>
      <c r="AT318" s="226"/>
      <c r="AU318" s="218"/>
      <c r="AV318" s="218"/>
      <c r="AW318" s="218"/>
      <c r="AX318" s="218"/>
      <c r="AY318" s="220"/>
      <c r="AZ318" s="86"/>
      <c r="BA318" s="94"/>
      <c r="BB318" s="87"/>
      <c r="BC318" s="86"/>
      <c r="BD318" s="94"/>
      <c r="BE318" s="87"/>
      <c r="BF318" s="218"/>
      <c r="BG318" s="218"/>
      <c r="BH318" s="226"/>
      <c r="BI318" s="220"/>
      <c r="BJ318" s="265"/>
      <c r="BK318" s="268"/>
      <c r="BL318" s="266"/>
      <c r="BM318" s="218"/>
      <c r="BN318" s="218"/>
      <c r="BO318" s="226"/>
      <c r="BP318" s="398"/>
      <c r="BQ318" s="221"/>
      <c r="BR318" s="218"/>
      <c r="BS318" s="252"/>
      <c r="BT318" s="220"/>
      <c r="BU318" s="265"/>
      <c r="BV318" s="267"/>
      <c r="BW318" s="267"/>
      <c r="BX318" s="268"/>
      <c r="BY318" s="267"/>
      <c r="BZ318" s="268"/>
      <c r="CA318" s="87"/>
      <c r="CB318" s="265"/>
      <c r="CC318" s="265"/>
      <c r="CD318" s="265"/>
      <c r="CE318" s="265"/>
      <c r="CF318" s="265"/>
      <c r="CG318" s="419"/>
      <c r="CH318" s="265"/>
      <c r="CI318" s="269"/>
      <c r="CJ318" s="218"/>
      <c r="CK318" s="252"/>
      <c r="CL318" s="226"/>
      <c r="CM318" s="252"/>
      <c r="CN318" s="226"/>
      <c r="CO318" s="252"/>
      <c r="CP318" s="220"/>
      <c r="CQ318" s="86">
        <v>96</v>
      </c>
      <c r="CR318" s="95">
        <v>107</v>
      </c>
      <c r="CS318" s="94">
        <v>131</v>
      </c>
      <c r="CT318" s="87">
        <v>179</v>
      </c>
      <c r="CU318" s="86"/>
      <c r="CV318" s="94"/>
      <c r="CW318" s="95"/>
      <c r="CX318" s="94"/>
      <c r="CY318" s="95"/>
      <c r="CZ318" s="266"/>
      <c r="DA318" s="86">
        <v>169</v>
      </c>
      <c r="DB318" s="94">
        <v>175</v>
      </c>
      <c r="DC318" s="95">
        <v>175</v>
      </c>
      <c r="DD318" s="94">
        <v>98</v>
      </c>
      <c r="DE318" s="95">
        <v>125</v>
      </c>
      <c r="DF318" s="94">
        <v>183</v>
      </c>
      <c r="DG318" s="99">
        <v>182</v>
      </c>
      <c r="DH318" s="94">
        <v>149</v>
      </c>
      <c r="DI318" s="95">
        <v>174</v>
      </c>
      <c r="DJ318" s="114">
        <v>72</v>
      </c>
      <c r="DK318" s="218"/>
      <c r="DL318" s="226"/>
      <c r="DM318" s="252"/>
      <c r="DN318" s="220"/>
      <c r="DO318" s="265"/>
      <c r="DP318" s="268"/>
      <c r="DQ318" s="267"/>
      <c r="DR318" s="267"/>
      <c r="DS318" s="266"/>
      <c r="DT318" s="265"/>
      <c r="DU318" s="267"/>
      <c r="DV318" s="265"/>
      <c r="DW318" s="268"/>
      <c r="DX318" s="266"/>
      <c r="DY318" s="265"/>
      <c r="DZ318" s="419"/>
      <c r="EA318" s="268"/>
      <c r="EB318" s="266"/>
      <c r="EC318" s="218"/>
      <c r="ED318" s="252"/>
      <c r="EE318" s="220"/>
    </row>
    <row r="319" spans="1:135" x14ac:dyDescent="0.3">
      <c r="A319" s="10">
        <v>5602</v>
      </c>
      <c r="B319" s="11" t="s">
        <v>444</v>
      </c>
      <c r="C319" s="32">
        <v>1005</v>
      </c>
      <c r="D319" s="41">
        <v>363</v>
      </c>
      <c r="E319" s="63">
        <f t="shared" si="4"/>
        <v>0.36119402985074628</v>
      </c>
      <c r="F319" s="86"/>
      <c r="G319" s="86"/>
      <c r="H319" s="86"/>
      <c r="I319" s="86"/>
      <c r="J319" s="86"/>
      <c r="K319" s="87"/>
      <c r="L319" s="86"/>
      <c r="M319" s="94"/>
      <c r="N319" s="87"/>
      <c r="O319" s="86"/>
      <c r="P319" s="86"/>
      <c r="Q319" s="86"/>
      <c r="R319" s="86"/>
      <c r="S319" s="86"/>
      <c r="T319" s="86"/>
      <c r="U319" s="86"/>
      <c r="V319" s="86"/>
      <c r="W319" s="95"/>
      <c r="X319" s="98"/>
      <c r="Y319" s="98"/>
      <c r="Z319" s="115"/>
      <c r="AA319" s="86"/>
      <c r="AB319" s="86"/>
      <c r="AC319" s="86"/>
      <c r="AD319" s="86"/>
      <c r="AE319" s="86"/>
      <c r="AF319" s="95"/>
      <c r="AG319" s="153"/>
      <c r="AH319" s="114"/>
      <c r="AI319" s="222"/>
      <c r="AJ319" s="252"/>
      <c r="AK319" s="220"/>
      <c r="AL319" s="86"/>
      <c r="AM319" s="95"/>
      <c r="AN319" s="95"/>
      <c r="AO319" s="95"/>
      <c r="AP319" s="94"/>
      <c r="AQ319" s="98"/>
      <c r="AR319" s="222"/>
      <c r="AS319" s="252"/>
      <c r="AT319" s="226"/>
      <c r="AU319" s="218"/>
      <c r="AV319" s="218"/>
      <c r="AW319" s="218"/>
      <c r="AX319" s="218"/>
      <c r="AY319" s="220"/>
      <c r="AZ319" s="86"/>
      <c r="BA319" s="94"/>
      <c r="BB319" s="87"/>
      <c r="BC319" s="86"/>
      <c r="BD319" s="94"/>
      <c r="BE319" s="87"/>
      <c r="BF319" s="218"/>
      <c r="BG319" s="218"/>
      <c r="BH319" s="226"/>
      <c r="BI319" s="220"/>
      <c r="BJ319" s="265"/>
      <c r="BK319" s="268"/>
      <c r="BL319" s="266"/>
      <c r="BM319" s="218"/>
      <c r="BN319" s="218"/>
      <c r="BO319" s="226"/>
      <c r="BP319" s="398"/>
      <c r="BQ319" s="221"/>
      <c r="BR319" s="218"/>
      <c r="BS319" s="252"/>
      <c r="BT319" s="220"/>
      <c r="BU319" s="265"/>
      <c r="BV319" s="267"/>
      <c r="BW319" s="267"/>
      <c r="BX319" s="268"/>
      <c r="BY319" s="267"/>
      <c r="BZ319" s="268"/>
      <c r="CA319" s="87"/>
      <c r="CB319" s="265"/>
      <c r="CC319" s="265"/>
      <c r="CD319" s="265"/>
      <c r="CE319" s="265"/>
      <c r="CF319" s="265"/>
      <c r="CG319" s="419"/>
      <c r="CH319" s="265"/>
      <c r="CI319" s="114"/>
      <c r="CJ319" s="218"/>
      <c r="CK319" s="252"/>
      <c r="CL319" s="226"/>
      <c r="CM319" s="252"/>
      <c r="CN319" s="226"/>
      <c r="CO319" s="252"/>
      <c r="CP319" s="220"/>
      <c r="CQ319" s="86">
        <v>63</v>
      </c>
      <c r="CR319" s="95">
        <v>91</v>
      </c>
      <c r="CS319" s="94">
        <v>113</v>
      </c>
      <c r="CT319" s="87">
        <v>161</v>
      </c>
      <c r="CU319" s="86"/>
      <c r="CV319" s="94"/>
      <c r="CW319" s="95"/>
      <c r="CX319" s="94"/>
      <c r="CY319" s="95"/>
      <c r="CZ319" s="266"/>
      <c r="DA319" s="86">
        <v>122</v>
      </c>
      <c r="DB319" s="94">
        <v>175</v>
      </c>
      <c r="DC319" s="95">
        <v>122</v>
      </c>
      <c r="DD319" s="94">
        <v>65</v>
      </c>
      <c r="DE319" s="95">
        <v>91</v>
      </c>
      <c r="DF319" s="94">
        <v>171</v>
      </c>
      <c r="DG319" s="99">
        <v>163</v>
      </c>
      <c r="DH319" s="94">
        <v>94</v>
      </c>
      <c r="DI319" s="95">
        <v>170</v>
      </c>
      <c r="DJ319" s="114">
        <v>69</v>
      </c>
      <c r="DK319" s="218"/>
      <c r="DL319" s="226"/>
      <c r="DM319" s="252"/>
      <c r="DN319" s="220"/>
      <c r="DO319" s="265"/>
      <c r="DP319" s="268"/>
      <c r="DQ319" s="267"/>
      <c r="DR319" s="267"/>
      <c r="DS319" s="266"/>
      <c r="DT319" s="265"/>
      <c r="DU319" s="267"/>
      <c r="DV319" s="265"/>
      <c r="DW319" s="268"/>
      <c r="DX319" s="266"/>
      <c r="DY319" s="265"/>
      <c r="DZ319" s="419"/>
      <c r="EA319" s="268"/>
      <c r="EB319" s="266"/>
      <c r="EC319" s="218"/>
      <c r="ED319" s="252"/>
      <c r="EE319" s="220"/>
    </row>
    <row r="320" spans="1:135" x14ac:dyDescent="0.3">
      <c r="A320" s="10">
        <v>5603</v>
      </c>
      <c r="B320" s="11" t="s">
        <v>445</v>
      </c>
      <c r="C320" s="32">
        <v>1374</v>
      </c>
      <c r="D320" s="41">
        <v>565</v>
      </c>
      <c r="E320" s="63">
        <f t="shared" si="4"/>
        <v>0.41120815138282385</v>
      </c>
      <c r="F320" s="86"/>
      <c r="G320" s="86"/>
      <c r="H320" s="86"/>
      <c r="I320" s="86"/>
      <c r="J320" s="86"/>
      <c r="K320" s="87"/>
      <c r="L320" s="86"/>
      <c r="M320" s="94"/>
      <c r="N320" s="87"/>
      <c r="O320" s="86"/>
      <c r="P320" s="86"/>
      <c r="Q320" s="86"/>
      <c r="R320" s="86"/>
      <c r="S320" s="86"/>
      <c r="T320" s="86"/>
      <c r="U320" s="86"/>
      <c r="V320" s="86"/>
      <c r="W320" s="95"/>
      <c r="X320" s="98"/>
      <c r="Y320" s="98"/>
      <c r="Z320" s="115"/>
      <c r="AA320" s="86"/>
      <c r="AB320" s="86"/>
      <c r="AC320" s="86"/>
      <c r="AD320" s="86"/>
      <c r="AE320" s="86"/>
      <c r="AF320" s="95"/>
      <c r="AG320" s="153"/>
      <c r="AH320" s="114"/>
      <c r="AI320" s="222"/>
      <c r="AJ320" s="252"/>
      <c r="AK320" s="220"/>
      <c r="AL320" s="86"/>
      <c r="AM320" s="95"/>
      <c r="AN320" s="95"/>
      <c r="AO320" s="95"/>
      <c r="AP320" s="94"/>
      <c r="AQ320" s="98"/>
      <c r="AR320" s="222"/>
      <c r="AS320" s="252"/>
      <c r="AT320" s="226"/>
      <c r="AU320" s="218"/>
      <c r="AV320" s="218"/>
      <c r="AW320" s="218"/>
      <c r="AX320" s="218"/>
      <c r="AY320" s="220"/>
      <c r="AZ320" s="86"/>
      <c r="BA320" s="94"/>
      <c r="BB320" s="87"/>
      <c r="BC320" s="86"/>
      <c r="BD320" s="94"/>
      <c r="BE320" s="87"/>
      <c r="BF320" s="218"/>
      <c r="BG320" s="218"/>
      <c r="BH320" s="226"/>
      <c r="BI320" s="220"/>
      <c r="BJ320" s="265"/>
      <c r="BK320" s="268"/>
      <c r="BL320" s="266"/>
      <c r="BM320" s="218"/>
      <c r="BN320" s="218"/>
      <c r="BO320" s="226"/>
      <c r="BP320" s="398"/>
      <c r="BQ320" s="221"/>
      <c r="BR320" s="218"/>
      <c r="BS320" s="252"/>
      <c r="BT320" s="220"/>
      <c r="BU320" s="265"/>
      <c r="BV320" s="267"/>
      <c r="BW320" s="267"/>
      <c r="BX320" s="268"/>
      <c r="BY320" s="267"/>
      <c r="BZ320" s="268"/>
      <c r="CA320" s="87"/>
      <c r="CB320" s="265"/>
      <c r="CC320" s="265"/>
      <c r="CD320" s="265"/>
      <c r="CE320" s="265"/>
      <c r="CF320" s="265"/>
      <c r="CG320" s="419"/>
      <c r="CH320" s="265"/>
      <c r="CI320" s="114"/>
      <c r="CJ320" s="218"/>
      <c r="CK320" s="252"/>
      <c r="CL320" s="226"/>
      <c r="CM320" s="252"/>
      <c r="CN320" s="226"/>
      <c r="CO320" s="252"/>
      <c r="CP320" s="220"/>
      <c r="CQ320" s="86">
        <v>92</v>
      </c>
      <c r="CR320" s="95">
        <v>138</v>
      </c>
      <c r="CS320" s="94">
        <v>145</v>
      </c>
      <c r="CT320" s="87">
        <v>200</v>
      </c>
      <c r="CU320" s="86"/>
      <c r="CV320" s="94"/>
      <c r="CW320" s="95"/>
      <c r="CX320" s="94"/>
      <c r="CY320" s="95"/>
      <c r="CZ320" s="266"/>
      <c r="DA320" s="86">
        <v>265</v>
      </c>
      <c r="DB320" s="94">
        <v>192</v>
      </c>
      <c r="DC320" s="95">
        <v>267</v>
      </c>
      <c r="DD320" s="94">
        <v>117</v>
      </c>
      <c r="DE320" s="95">
        <v>227</v>
      </c>
      <c r="DF320" s="94">
        <v>199</v>
      </c>
      <c r="DG320" s="99">
        <v>201</v>
      </c>
      <c r="DH320" s="94">
        <v>238</v>
      </c>
      <c r="DI320" s="95">
        <v>204</v>
      </c>
      <c r="DJ320" s="114">
        <v>91</v>
      </c>
      <c r="DK320" s="218"/>
      <c r="DL320" s="226"/>
      <c r="DM320" s="252"/>
      <c r="DN320" s="220"/>
      <c r="DO320" s="265"/>
      <c r="DP320" s="268"/>
      <c r="DQ320" s="267"/>
      <c r="DR320" s="267"/>
      <c r="DS320" s="266"/>
      <c r="DT320" s="265"/>
      <c r="DU320" s="267"/>
      <c r="DV320" s="265"/>
      <c r="DW320" s="268"/>
      <c r="DX320" s="266"/>
      <c r="DY320" s="265"/>
      <c r="DZ320" s="419"/>
      <c r="EA320" s="268"/>
      <c r="EB320" s="266"/>
      <c r="EC320" s="218"/>
      <c r="ED320" s="252"/>
      <c r="EE320" s="220"/>
    </row>
    <row r="321" spans="1:135" x14ac:dyDescent="0.3">
      <c r="A321" s="10">
        <v>5604</v>
      </c>
      <c r="B321" s="11" t="s">
        <v>446</v>
      </c>
      <c r="C321" s="32">
        <v>1312</v>
      </c>
      <c r="D321" s="41">
        <v>606</v>
      </c>
      <c r="E321" s="63">
        <f t="shared" si="4"/>
        <v>0.46189024390243905</v>
      </c>
      <c r="F321" s="86"/>
      <c r="G321" s="86"/>
      <c r="H321" s="86"/>
      <c r="I321" s="86"/>
      <c r="J321" s="86"/>
      <c r="K321" s="87"/>
      <c r="L321" s="86"/>
      <c r="M321" s="94"/>
      <c r="N321" s="87"/>
      <c r="O321" s="86"/>
      <c r="P321" s="86"/>
      <c r="Q321" s="86"/>
      <c r="R321" s="86"/>
      <c r="S321" s="86"/>
      <c r="T321" s="86"/>
      <c r="U321" s="86"/>
      <c r="V321" s="86"/>
      <c r="W321" s="95"/>
      <c r="X321" s="98"/>
      <c r="Y321" s="98"/>
      <c r="Z321" s="115"/>
      <c r="AA321" s="86"/>
      <c r="AB321" s="86"/>
      <c r="AC321" s="86"/>
      <c r="AD321" s="86"/>
      <c r="AE321" s="86"/>
      <c r="AF321" s="95"/>
      <c r="AG321" s="153"/>
      <c r="AH321" s="114"/>
      <c r="AI321" s="222"/>
      <c r="AJ321" s="252"/>
      <c r="AK321" s="220"/>
      <c r="AL321" s="86"/>
      <c r="AM321" s="95"/>
      <c r="AN321" s="95"/>
      <c r="AO321" s="95"/>
      <c r="AP321" s="94"/>
      <c r="AQ321" s="98"/>
      <c r="AR321" s="222"/>
      <c r="AS321" s="252"/>
      <c r="AT321" s="226"/>
      <c r="AU321" s="218"/>
      <c r="AV321" s="218"/>
      <c r="AW321" s="218"/>
      <c r="AX321" s="218"/>
      <c r="AY321" s="220"/>
      <c r="AZ321" s="86"/>
      <c r="BA321" s="94"/>
      <c r="BB321" s="87"/>
      <c r="BC321" s="86"/>
      <c r="BD321" s="94"/>
      <c r="BE321" s="87"/>
      <c r="BF321" s="218"/>
      <c r="BG321" s="218"/>
      <c r="BH321" s="226"/>
      <c r="BI321" s="220"/>
      <c r="BJ321" s="86"/>
      <c r="BK321" s="94"/>
      <c r="BL321" s="87"/>
      <c r="BM321" s="218"/>
      <c r="BN321" s="218"/>
      <c r="BO321" s="226"/>
      <c r="BP321" s="398"/>
      <c r="BQ321" s="221"/>
      <c r="BR321" s="218"/>
      <c r="BS321" s="252"/>
      <c r="BT321" s="220"/>
      <c r="BU321" s="86"/>
      <c r="BV321" s="95"/>
      <c r="BW321" s="95"/>
      <c r="BX321" s="94"/>
      <c r="BY321" s="95"/>
      <c r="BZ321" s="94"/>
      <c r="CA321" s="87"/>
      <c r="CB321" s="265"/>
      <c r="CC321" s="265"/>
      <c r="CD321" s="265"/>
      <c r="CE321" s="265"/>
      <c r="CF321" s="265"/>
      <c r="CG321" s="419"/>
      <c r="CH321" s="265"/>
      <c r="CI321" s="114"/>
      <c r="CJ321" s="218"/>
      <c r="CK321" s="252"/>
      <c r="CL321" s="226"/>
      <c r="CM321" s="252"/>
      <c r="CN321" s="226"/>
      <c r="CO321" s="252"/>
      <c r="CP321" s="220"/>
      <c r="CQ321" s="86">
        <v>111</v>
      </c>
      <c r="CR321" s="95">
        <v>131</v>
      </c>
      <c r="CS321" s="94">
        <v>148</v>
      </c>
      <c r="CT321" s="87">
        <v>287</v>
      </c>
      <c r="CU321" s="86"/>
      <c r="CV321" s="94"/>
      <c r="CW321" s="95"/>
      <c r="CX321" s="94"/>
      <c r="CY321" s="95"/>
      <c r="CZ321" s="266"/>
      <c r="DA321" s="86">
        <v>241</v>
      </c>
      <c r="DB321" s="94">
        <v>292</v>
      </c>
      <c r="DC321" s="95">
        <v>215</v>
      </c>
      <c r="DD321" s="94">
        <v>101</v>
      </c>
      <c r="DE321" s="95">
        <v>174</v>
      </c>
      <c r="DF321" s="94">
        <v>299</v>
      </c>
      <c r="DG321" s="99">
        <v>289</v>
      </c>
      <c r="DH321" s="94">
        <v>174</v>
      </c>
      <c r="DI321" s="95">
        <v>292</v>
      </c>
      <c r="DJ321" s="114">
        <v>108</v>
      </c>
      <c r="DK321" s="218"/>
      <c r="DL321" s="226"/>
      <c r="DM321" s="252"/>
      <c r="DN321" s="220"/>
      <c r="DO321" s="265"/>
      <c r="DP321" s="268"/>
      <c r="DQ321" s="267"/>
      <c r="DR321" s="267"/>
      <c r="DS321" s="266"/>
      <c r="DT321" s="265"/>
      <c r="DU321" s="267"/>
      <c r="DV321" s="265"/>
      <c r="DW321" s="268"/>
      <c r="DX321" s="266"/>
      <c r="DY321" s="265"/>
      <c r="DZ321" s="419"/>
      <c r="EA321" s="268"/>
      <c r="EB321" s="266"/>
      <c r="EC321" s="218"/>
      <c r="ED321" s="252"/>
      <c r="EE321" s="220"/>
    </row>
    <row r="322" spans="1:135" x14ac:dyDescent="0.3">
      <c r="A322" s="10">
        <v>5605</v>
      </c>
      <c r="B322" s="11" t="s">
        <v>447</v>
      </c>
      <c r="C322" s="32">
        <v>1236</v>
      </c>
      <c r="D322" s="41">
        <v>464</v>
      </c>
      <c r="E322" s="63">
        <f t="shared" si="4"/>
        <v>0.37540453074433655</v>
      </c>
      <c r="F322" s="86"/>
      <c r="G322" s="86"/>
      <c r="H322" s="86"/>
      <c r="I322" s="86"/>
      <c r="J322" s="86"/>
      <c r="K322" s="87"/>
      <c r="L322" s="86"/>
      <c r="M322" s="94"/>
      <c r="N322" s="87"/>
      <c r="O322" s="86"/>
      <c r="P322" s="86"/>
      <c r="Q322" s="86"/>
      <c r="R322" s="86"/>
      <c r="S322" s="86"/>
      <c r="T322" s="86"/>
      <c r="U322" s="86"/>
      <c r="V322" s="86"/>
      <c r="W322" s="95"/>
      <c r="X322" s="98"/>
      <c r="Y322" s="98"/>
      <c r="Z322" s="115"/>
      <c r="AA322" s="86"/>
      <c r="AB322" s="86"/>
      <c r="AC322" s="86"/>
      <c r="AD322" s="86"/>
      <c r="AE322" s="86"/>
      <c r="AF322" s="95"/>
      <c r="AG322" s="153"/>
      <c r="AH322" s="114"/>
      <c r="AI322" s="222"/>
      <c r="AJ322" s="252"/>
      <c r="AK322" s="220"/>
      <c r="AL322" s="86"/>
      <c r="AM322" s="95"/>
      <c r="AN322" s="95"/>
      <c r="AO322" s="95"/>
      <c r="AP322" s="94"/>
      <c r="AQ322" s="98"/>
      <c r="AR322" s="222"/>
      <c r="AS322" s="252"/>
      <c r="AT322" s="226"/>
      <c r="AU322" s="218"/>
      <c r="AV322" s="218"/>
      <c r="AW322" s="218"/>
      <c r="AX322" s="218"/>
      <c r="AY322" s="220"/>
      <c r="AZ322" s="86"/>
      <c r="BA322" s="94"/>
      <c r="BB322" s="87"/>
      <c r="BC322" s="86"/>
      <c r="BD322" s="94"/>
      <c r="BE322" s="87"/>
      <c r="BF322" s="218"/>
      <c r="BG322" s="218"/>
      <c r="BH322" s="226"/>
      <c r="BI322" s="220"/>
      <c r="BJ322" s="86"/>
      <c r="BK322" s="94"/>
      <c r="BL322" s="87"/>
      <c r="BM322" s="218"/>
      <c r="BN322" s="218"/>
      <c r="BO322" s="226"/>
      <c r="BP322" s="398"/>
      <c r="BQ322" s="221"/>
      <c r="BR322" s="218"/>
      <c r="BS322" s="252"/>
      <c r="BT322" s="220"/>
      <c r="BU322" s="86"/>
      <c r="BV322" s="95"/>
      <c r="BW322" s="95"/>
      <c r="BX322" s="94"/>
      <c r="BY322" s="95"/>
      <c r="BZ322" s="94"/>
      <c r="CA322" s="87"/>
      <c r="CB322" s="86"/>
      <c r="CC322" s="86"/>
      <c r="CD322" s="86"/>
      <c r="CE322" s="86"/>
      <c r="CF322" s="86"/>
      <c r="CG322" s="153"/>
      <c r="CH322" s="86"/>
      <c r="CI322" s="114"/>
      <c r="CJ322" s="218"/>
      <c r="CK322" s="252"/>
      <c r="CL322" s="226"/>
      <c r="CM322" s="252"/>
      <c r="CN322" s="226"/>
      <c r="CO322" s="252"/>
      <c r="CP322" s="220"/>
      <c r="CQ322" s="86">
        <v>89</v>
      </c>
      <c r="CR322" s="95">
        <v>114</v>
      </c>
      <c r="CS322" s="94">
        <v>117</v>
      </c>
      <c r="CT322" s="87">
        <v>203</v>
      </c>
      <c r="CU322" s="86"/>
      <c r="CV322" s="94"/>
      <c r="CW322" s="95"/>
      <c r="CX322" s="94"/>
      <c r="CY322" s="95"/>
      <c r="CZ322" s="266"/>
      <c r="DA322" s="86">
        <v>166</v>
      </c>
      <c r="DB322" s="94">
        <v>212</v>
      </c>
      <c r="DC322" s="95">
        <v>136</v>
      </c>
      <c r="DD322" s="94">
        <v>91</v>
      </c>
      <c r="DE322" s="95">
        <v>151</v>
      </c>
      <c r="DF322" s="94">
        <v>216</v>
      </c>
      <c r="DG322" s="99">
        <v>225</v>
      </c>
      <c r="DH322" s="94">
        <v>122</v>
      </c>
      <c r="DI322" s="95">
        <v>224</v>
      </c>
      <c r="DJ322" s="114">
        <v>90</v>
      </c>
      <c r="DK322" s="218"/>
      <c r="DL322" s="226"/>
      <c r="DM322" s="252"/>
      <c r="DN322" s="220"/>
      <c r="DO322" s="265"/>
      <c r="DP322" s="268"/>
      <c r="DQ322" s="267"/>
      <c r="DR322" s="267"/>
      <c r="DS322" s="266"/>
      <c r="DT322" s="265"/>
      <c r="DU322" s="267"/>
      <c r="DV322" s="265"/>
      <c r="DW322" s="268"/>
      <c r="DX322" s="266"/>
      <c r="DY322" s="265"/>
      <c r="DZ322" s="419"/>
      <c r="EA322" s="268"/>
      <c r="EB322" s="266"/>
      <c r="EC322" s="218"/>
      <c r="ED322" s="252"/>
      <c r="EE322" s="220"/>
    </row>
    <row r="323" spans="1:135" x14ac:dyDescent="0.3">
      <c r="A323" s="10">
        <v>5606</v>
      </c>
      <c r="B323" s="11" t="s">
        <v>448</v>
      </c>
      <c r="C323" s="32">
        <v>1250</v>
      </c>
      <c r="D323" s="41">
        <v>546</v>
      </c>
      <c r="E323" s="63">
        <f t="shared" si="4"/>
        <v>0.43680000000000002</v>
      </c>
      <c r="F323" s="86"/>
      <c r="G323" s="86"/>
      <c r="H323" s="86"/>
      <c r="I323" s="86"/>
      <c r="J323" s="86"/>
      <c r="K323" s="87"/>
      <c r="L323" s="86"/>
      <c r="M323" s="94"/>
      <c r="N323" s="87"/>
      <c r="O323" s="86"/>
      <c r="P323" s="86"/>
      <c r="Q323" s="86"/>
      <c r="R323" s="86"/>
      <c r="S323" s="86"/>
      <c r="T323" s="86"/>
      <c r="U323" s="86"/>
      <c r="V323" s="86"/>
      <c r="W323" s="95"/>
      <c r="X323" s="98"/>
      <c r="Y323" s="98"/>
      <c r="Z323" s="115"/>
      <c r="AA323" s="86"/>
      <c r="AB323" s="86"/>
      <c r="AC323" s="86"/>
      <c r="AD323" s="86"/>
      <c r="AE323" s="86"/>
      <c r="AF323" s="95"/>
      <c r="AG323" s="153"/>
      <c r="AH323" s="114"/>
      <c r="AI323" s="222"/>
      <c r="AJ323" s="252"/>
      <c r="AK323" s="220"/>
      <c r="AL323" s="86"/>
      <c r="AM323" s="95"/>
      <c r="AN323" s="95"/>
      <c r="AO323" s="95"/>
      <c r="AP323" s="94"/>
      <c r="AQ323" s="98"/>
      <c r="AR323" s="222"/>
      <c r="AS323" s="252"/>
      <c r="AT323" s="226"/>
      <c r="AU323" s="218"/>
      <c r="AV323" s="218"/>
      <c r="AW323" s="218"/>
      <c r="AX323" s="218"/>
      <c r="AY323" s="220"/>
      <c r="AZ323" s="86"/>
      <c r="BA323" s="94"/>
      <c r="BB323" s="87"/>
      <c r="BC323" s="86"/>
      <c r="BD323" s="94"/>
      <c r="BE323" s="87"/>
      <c r="BF323" s="218"/>
      <c r="BG323" s="218"/>
      <c r="BH323" s="226"/>
      <c r="BI323" s="220"/>
      <c r="BJ323" s="86"/>
      <c r="BK323" s="94"/>
      <c r="BL323" s="87"/>
      <c r="BM323" s="218"/>
      <c r="BN323" s="218"/>
      <c r="BO323" s="226"/>
      <c r="BP323" s="398"/>
      <c r="BQ323" s="221"/>
      <c r="BR323" s="218"/>
      <c r="BS323" s="252"/>
      <c r="BT323" s="220"/>
      <c r="BU323" s="86"/>
      <c r="BV323" s="95"/>
      <c r="BW323" s="95"/>
      <c r="BX323" s="94"/>
      <c r="BY323" s="95"/>
      <c r="BZ323" s="94"/>
      <c r="CA323" s="87"/>
      <c r="CB323" s="86"/>
      <c r="CC323" s="86"/>
      <c r="CD323" s="86"/>
      <c r="CE323" s="86"/>
      <c r="CF323" s="86"/>
      <c r="CG323" s="153"/>
      <c r="CH323" s="86"/>
      <c r="CI323" s="114"/>
      <c r="CJ323" s="218"/>
      <c r="CK323" s="252"/>
      <c r="CL323" s="226"/>
      <c r="CM323" s="252"/>
      <c r="CN323" s="226"/>
      <c r="CO323" s="252"/>
      <c r="CP323" s="220"/>
      <c r="CQ323" s="86">
        <v>94</v>
      </c>
      <c r="CR323" s="95">
        <v>128</v>
      </c>
      <c r="CS323" s="94">
        <v>137</v>
      </c>
      <c r="CT323" s="87">
        <v>206</v>
      </c>
      <c r="CU323" s="86"/>
      <c r="CV323" s="94"/>
      <c r="CW323" s="95"/>
      <c r="CX323" s="94"/>
      <c r="CY323" s="95"/>
      <c r="CZ323" s="266"/>
      <c r="DA323" s="86">
        <v>220</v>
      </c>
      <c r="DB323" s="94">
        <v>244</v>
      </c>
      <c r="DC323" s="95">
        <v>215</v>
      </c>
      <c r="DD323" s="94">
        <v>82</v>
      </c>
      <c r="DE323" s="95">
        <v>126</v>
      </c>
      <c r="DF323" s="94">
        <v>252</v>
      </c>
      <c r="DG323" s="99">
        <v>247</v>
      </c>
      <c r="DH323" s="94">
        <v>189</v>
      </c>
      <c r="DI323" s="95">
        <v>238</v>
      </c>
      <c r="DJ323" s="114">
        <v>69</v>
      </c>
      <c r="DK323" s="218"/>
      <c r="DL323" s="226"/>
      <c r="DM323" s="252"/>
      <c r="DN323" s="220"/>
      <c r="DO323" s="265"/>
      <c r="DP323" s="268"/>
      <c r="DQ323" s="267"/>
      <c r="DR323" s="267"/>
      <c r="DS323" s="266"/>
      <c r="DT323" s="265"/>
      <c r="DU323" s="267"/>
      <c r="DV323" s="265"/>
      <c r="DW323" s="268"/>
      <c r="DX323" s="266"/>
      <c r="DY323" s="265"/>
      <c r="DZ323" s="419"/>
      <c r="EA323" s="268"/>
      <c r="EB323" s="266"/>
      <c r="EC323" s="218"/>
      <c r="ED323" s="252"/>
      <c r="EE323" s="220"/>
    </row>
    <row r="324" spans="1:135" x14ac:dyDescent="0.3">
      <c r="A324" s="10">
        <v>5607</v>
      </c>
      <c r="B324" s="11" t="s">
        <v>449</v>
      </c>
      <c r="C324" s="32">
        <v>1341</v>
      </c>
      <c r="D324" s="41">
        <v>486</v>
      </c>
      <c r="E324" s="63">
        <f t="shared" si="4"/>
        <v>0.36241610738255031</v>
      </c>
      <c r="F324" s="86"/>
      <c r="G324" s="86"/>
      <c r="H324" s="86"/>
      <c r="I324" s="86"/>
      <c r="J324" s="86"/>
      <c r="K324" s="87"/>
      <c r="L324" s="86"/>
      <c r="M324" s="94"/>
      <c r="N324" s="87"/>
      <c r="O324" s="86"/>
      <c r="P324" s="86"/>
      <c r="Q324" s="86"/>
      <c r="R324" s="86"/>
      <c r="S324" s="86"/>
      <c r="T324" s="86"/>
      <c r="U324" s="86"/>
      <c r="V324" s="86"/>
      <c r="W324" s="95"/>
      <c r="X324" s="98"/>
      <c r="Y324" s="98"/>
      <c r="Z324" s="115"/>
      <c r="AA324" s="86"/>
      <c r="AB324" s="86"/>
      <c r="AC324" s="86"/>
      <c r="AD324" s="86"/>
      <c r="AE324" s="86"/>
      <c r="AF324" s="95"/>
      <c r="AG324" s="153"/>
      <c r="AH324" s="114"/>
      <c r="AI324" s="222"/>
      <c r="AJ324" s="252"/>
      <c r="AK324" s="220"/>
      <c r="AL324" s="86"/>
      <c r="AM324" s="95"/>
      <c r="AN324" s="95"/>
      <c r="AO324" s="95"/>
      <c r="AP324" s="94"/>
      <c r="AQ324" s="98"/>
      <c r="AR324" s="222"/>
      <c r="AS324" s="252"/>
      <c r="AT324" s="226"/>
      <c r="AU324" s="218"/>
      <c r="AV324" s="218"/>
      <c r="AW324" s="218"/>
      <c r="AX324" s="218"/>
      <c r="AY324" s="220"/>
      <c r="AZ324" s="86"/>
      <c r="BA324" s="94"/>
      <c r="BB324" s="87"/>
      <c r="BC324" s="86"/>
      <c r="BD324" s="94"/>
      <c r="BE324" s="87"/>
      <c r="BF324" s="218"/>
      <c r="BG324" s="218"/>
      <c r="BH324" s="226"/>
      <c r="BI324" s="220"/>
      <c r="BJ324" s="86"/>
      <c r="BK324" s="94"/>
      <c r="BL324" s="87"/>
      <c r="BM324" s="218"/>
      <c r="BN324" s="218"/>
      <c r="BO324" s="226"/>
      <c r="BP324" s="398"/>
      <c r="BQ324" s="221"/>
      <c r="BR324" s="218"/>
      <c r="BS324" s="252"/>
      <c r="BT324" s="220"/>
      <c r="BU324" s="86"/>
      <c r="BV324" s="95"/>
      <c r="BW324" s="95"/>
      <c r="BX324" s="94"/>
      <c r="BY324" s="95"/>
      <c r="BZ324" s="94"/>
      <c r="CA324" s="87"/>
      <c r="CB324" s="86"/>
      <c r="CC324" s="86"/>
      <c r="CD324" s="86"/>
      <c r="CE324" s="86"/>
      <c r="CF324" s="86"/>
      <c r="CG324" s="153"/>
      <c r="CH324" s="86"/>
      <c r="CI324" s="114"/>
      <c r="CJ324" s="218"/>
      <c r="CK324" s="252"/>
      <c r="CL324" s="226"/>
      <c r="CM324" s="252"/>
      <c r="CN324" s="226"/>
      <c r="CO324" s="252"/>
      <c r="CP324" s="220"/>
      <c r="CQ324" s="86">
        <v>88</v>
      </c>
      <c r="CR324" s="95">
        <v>119</v>
      </c>
      <c r="CS324" s="94">
        <v>121</v>
      </c>
      <c r="CT324" s="87">
        <v>229</v>
      </c>
      <c r="CU324" s="86"/>
      <c r="CV324" s="94"/>
      <c r="CW324" s="95"/>
      <c r="CX324" s="94"/>
      <c r="CY324" s="95"/>
      <c r="CZ324" s="266"/>
      <c r="DA324" s="86">
        <v>184</v>
      </c>
      <c r="DB324" s="94">
        <v>245</v>
      </c>
      <c r="DC324" s="95">
        <v>173</v>
      </c>
      <c r="DD324" s="94">
        <v>61</v>
      </c>
      <c r="DE324" s="95">
        <v>115</v>
      </c>
      <c r="DF324" s="94">
        <v>247</v>
      </c>
      <c r="DG324" s="99">
        <v>245</v>
      </c>
      <c r="DH324" s="94">
        <v>157</v>
      </c>
      <c r="DI324" s="95">
        <v>231</v>
      </c>
      <c r="DJ324" s="114">
        <v>73</v>
      </c>
      <c r="DK324" s="218"/>
      <c r="DL324" s="226"/>
      <c r="DM324" s="252"/>
      <c r="DN324" s="220"/>
      <c r="DO324" s="265"/>
      <c r="DP324" s="268"/>
      <c r="DQ324" s="267"/>
      <c r="DR324" s="267"/>
      <c r="DS324" s="266"/>
      <c r="DT324" s="265"/>
      <c r="DU324" s="267"/>
      <c r="DV324" s="265"/>
      <c r="DW324" s="268"/>
      <c r="DX324" s="266"/>
      <c r="DY324" s="265"/>
      <c r="DZ324" s="419"/>
      <c r="EA324" s="268"/>
      <c r="EB324" s="266"/>
      <c r="EC324" s="218"/>
      <c r="ED324" s="252"/>
      <c r="EE324" s="220"/>
    </row>
    <row r="325" spans="1:135" x14ac:dyDescent="0.3">
      <c r="A325" s="10">
        <v>5608</v>
      </c>
      <c r="B325" s="11" t="s">
        <v>450</v>
      </c>
      <c r="C325" s="32">
        <v>1236</v>
      </c>
      <c r="D325" s="41">
        <v>503</v>
      </c>
      <c r="E325" s="63">
        <f t="shared" si="4"/>
        <v>0.40695792880258902</v>
      </c>
      <c r="F325" s="86"/>
      <c r="G325" s="86"/>
      <c r="H325" s="86"/>
      <c r="I325" s="86"/>
      <c r="J325" s="86"/>
      <c r="K325" s="87"/>
      <c r="L325" s="86"/>
      <c r="M325" s="94"/>
      <c r="N325" s="87"/>
      <c r="O325" s="86"/>
      <c r="P325" s="86"/>
      <c r="Q325" s="86"/>
      <c r="R325" s="86"/>
      <c r="S325" s="86"/>
      <c r="T325" s="86"/>
      <c r="U325" s="86"/>
      <c r="V325" s="86"/>
      <c r="W325" s="95"/>
      <c r="X325" s="98"/>
      <c r="Y325" s="98"/>
      <c r="Z325" s="115"/>
      <c r="AA325" s="86"/>
      <c r="AB325" s="86"/>
      <c r="AC325" s="86"/>
      <c r="AD325" s="86"/>
      <c r="AE325" s="86"/>
      <c r="AF325" s="95"/>
      <c r="AG325" s="153"/>
      <c r="AH325" s="114"/>
      <c r="AI325" s="222"/>
      <c r="AJ325" s="252"/>
      <c r="AK325" s="220"/>
      <c r="AL325" s="86"/>
      <c r="AM325" s="95"/>
      <c r="AN325" s="95"/>
      <c r="AO325" s="95"/>
      <c r="AP325" s="94"/>
      <c r="AQ325" s="98"/>
      <c r="AR325" s="222"/>
      <c r="AS325" s="252"/>
      <c r="AT325" s="226"/>
      <c r="AU325" s="218"/>
      <c r="AV325" s="218"/>
      <c r="AW325" s="218"/>
      <c r="AX325" s="218"/>
      <c r="AY325" s="220"/>
      <c r="AZ325" s="86"/>
      <c r="BA325" s="94"/>
      <c r="BB325" s="87"/>
      <c r="BC325" s="86"/>
      <c r="BD325" s="94"/>
      <c r="BE325" s="87"/>
      <c r="BF325" s="218"/>
      <c r="BG325" s="218"/>
      <c r="BH325" s="226"/>
      <c r="BI325" s="220"/>
      <c r="BJ325" s="86"/>
      <c r="BK325" s="94"/>
      <c r="BL325" s="87"/>
      <c r="BM325" s="218"/>
      <c r="BN325" s="218"/>
      <c r="BO325" s="226"/>
      <c r="BP325" s="398"/>
      <c r="BQ325" s="221"/>
      <c r="BR325" s="218"/>
      <c r="BS325" s="252"/>
      <c r="BT325" s="220"/>
      <c r="BU325" s="86"/>
      <c r="BV325" s="95"/>
      <c r="BW325" s="95"/>
      <c r="BX325" s="94"/>
      <c r="BY325" s="95"/>
      <c r="BZ325" s="94"/>
      <c r="CA325" s="87"/>
      <c r="CB325" s="86"/>
      <c r="CC325" s="86"/>
      <c r="CD325" s="86"/>
      <c r="CE325" s="86"/>
      <c r="CF325" s="86"/>
      <c r="CG325" s="153"/>
      <c r="CH325" s="86"/>
      <c r="CI325" s="114"/>
      <c r="CJ325" s="218"/>
      <c r="CK325" s="252"/>
      <c r="CL325" s="226"/>
      <c r="CM325" s="252"/>
      <c r="CN325" s="226"/>
      <c r="CO325" s="252"/>
      <c r="CP325" s="220"/>
      <c r="CQ325" s="86">
        <v>120</v>
      </c>
      <c r="CR325" s="95">
        <v>123</v>
      </c>
      <c r="CS325" s="94">
        <v>144</v>
      </c>
      <c r="CT325" s="87">
        <v>211</v>
      </c>
      <c r="CU325" s="86"/>
      <c r="CV325" s="94"/>
      <c r="CW325" s="95"/>
      <c r="CX325" s="94"/>
      <c r="CY325" s="95"/>
      <c r="CZ325" s="266"/>
      <c r="DA325" s="86">
        <v>208</v>
      </c>
      <c r="DB325" s="94">
        <v>231</v>
      </c>
      <c r="DC325" s="95">
        <v>211</v>
      </c>
      <c r="DD325" s="94">
        <v>65</v>
      </c>
      <c r="DE325" s="95">
        <v>117</v>
      </c>
      <c r="DF325" s="94">
        <v>242</v>
      </c>
      <c r="DG325" s="99">
        <v>237</v>
      </c>
      <c r="DH325" s="94">
        <v>185</v>
      </c>
      <c r="DI325" s="95">
        <v>220</v>
      </c>
      <c r="DJ325" s="114">
        <v>66</v>
      </c>
      <c r="DK325" s="218"/>
      <c r="DL325" s="226"/>
      <c r="DM325" s="252"/>
      <c r="DN325" s="220"/>
      <c r="DO325" s="265"/>
      <c r="DP325" s="268"/>
      <c r="DQ325" s="267"/>
      <c r="DR325" s="267"/>
      <c r="DS325" s="266"/>
      <c r="DT325" s="265"/>
      <c r="DU325" s="267"/>
      <c r="DV325" s="265"/>
      <c r="DW325" s="268"/>
      <c r="DX325" s="266"/>
      <c r="DY325" s="265"/>
      <c r="DZ325" s="419"/>
      <c r="EA325" s="268"/>
      <c r="EB325" s="266"/>
      <c r="EC325" s="218"/>
      <c r="ED325" s="252"/>
      <c r="EE325" s="220"/>
    </row>
    <row r="326" spans="1:135" x14ac:dyDescent="0.3">
      <c r="A326" s="10">
        <v>5609</v>
      </c>
      <c r="B326" s="11" t="s">
        <v>451</v>
      </c>
      <c r="C326" s="32">
        <v>1358</v>
      </c>
      <c r="D326" s="41">
        <v>575</v>
      </c>
      <c r="E326" s="63">
        <f t="shared" si="4"/>
        <v>0.42341678939617083</v>
      </c>
      <c r="F326" s="86"/>
      <c r="G326" s="86"/>
      <c r="H326" s="86"/>
      <c r="I326" s="86"/>
      <c r="J326" s="86"/>
      <c r="K326" s="87"/>
      <c r="L326" s="86"/>
      <c r="M326" s="94"/>
      <c r="N326" s="87"/>
      <c r="O326" s="86"/>
      <c r="P326" s="86"/>
      <c r="Q326" s="86"/>
      <c r="R326" s="86"/>
      <c r="S326" s="86"/>
      <c r="T326" s="86"/>
      <c r="U326" s="86"/>
      <c r="V326" s="86"/>
      <c r="W326" s="95"/>
      <c r="X326" s="98"/>
      <c r="Y326" s="98"/>
      <c r="Z326" s="115"/>
      <c r="AA326" s="86"/>
      <c r="AB326" s="86"/>
      <c r="AC326" s="86"/>
      <c r="AD326" s="86"/>
      <c r="AE326" s="86"/>
      <c r="AF326" s="95"/>
      <c r="AG326" s="153"/>
      <c r="AH326" s="114"/>
      <c r="AI326" s="222"/>
      <c r="AJ326" s="252"/>
      <c r="AK326" s="220"/>
      <c r="AL326" s="86"/>
      <c r="AM326" s="95"/>
      <c r="AN326" s="95"/>
      <c r="AO326" s="95"/>
      <c r="AP326" s="94"/>
      <c r="AQ326" s="98"/>
      <c r="AR326" s="222"/>
      <c r="AS326" s="252"/>
      <c r="AT326" s="226"/>
      <c r="AU326" s="218"/>
      <c r="AV326" s="218"/>
      <c r="AW326" s="218"/>
      <c r="AX326" s="218"/>
      <c r="AY326" s="220"/>
      <c r="AZ326" s="86"/>
      <c r="BA326" s="94"/>
      <c r="BB326" s="87"/>
      <c r="BC326" s="86"/>
      <c r="BD326" s="94"/>
      <c r="BE326" s="87"/>
      <c r="BF326" s="218"/>
      <c r="BG326" s="218"/>
      <c r="BH326" s="226"/>
      <c r="BI326" s="220"/>
      <c r="BJ326" s="86"/>
      <c r="BK326" s="94"/>
      <c r="BL326" s="87"/>
      <c r="BM326" s="218"/>
      <c r="BN326" s="218"/>
      <c r="BO326" s="226"/>
      <c r="BP326" s="398"/>
      <c r="BQ326" s="221"/>
      <c r="BR326" s="218"/>
      <c r="BS326" s="252"/>
      <c r="BT326" s="220"/>
      <c r="BU326" s="86"/>
      <c r="BV326" s="95"/>
      <c r="BW326" s="95"/>
      <c r="BX326" s="94"/>
      <c r="BY326" s="95"/>
      <c r="BZ326" s="94"/>
      <c r="CA326" s="87"/>
      <c r="CB326" s="86"/>
      <c r="CC326" s="86"/>
      <c r="CD326" s="86"/>
      <c r="CE326" s="86"/>
      <c r="CF326" s="86"/>
      <c r="CG326" s="153"/>
      <c r="CH326" s="86"/>
      <c r="CI326" s="114"/>
      <c r="CJ326" s="218"/>
      <c r="CK326" s="252"/>
      <c r="CL326" s="226"/>
      <c r="CM326" s="252"/>
      <c r="CN326" s="226"/>
      <c r="CO326" s="252"/>
      <c r="CP326" s="220"/>
      <c r="CQ326" s="86">
        <v>123</v>
      </c>
      <c r="CR326" s="95">
        <v>157</v>
      </c>
      <c r="CS326" s="94">
        <v>161</v>
      </c>
      <c r="CT326" s="87">
        <v>218</v>
      </c>
      <c r="CU326" s="86"/>
      <c r="CV326" s="94"/>
      <c r="CW326" s="95"/>
      <c r="CX326" s="94"/>
      <c r="CY326" s="95"/>
      <c r="CZ326" s="266"/>
      <c r="DA326" s="86">
        <v>237</v>
      </c>
      <c r="DB326" s="94">
        <v>238</v>
      </c>
      <c r="DC326" s="95">
        <v>261</v>
      </c>
      <c r="DD326" s="94">
        <v>114</v>
      </c>
      <c r="DE326" s="95">
        <v>182</v>
      </c>
      <c r="DF326" s="94">
        <v>247</v>
      </c>
      <c r="DG326" s="99">
        <v>253</v>
      </c>
      <c r="DH326" s="94">
        <v>216</v>
      </c>
      <c r="DI326" s="95">
        <v>252</v>
      </c>
      <c r="DJ326" s="114">
        <v>82</v>
      </c>
      <c r="DK326" s="218"/>
      <c r="DL326" s="226"/>
      <c r="DM326" s="252"/>
      <c r="DN326" s="220"/>
      <c r="DO326" s="265"/>
      <c r="DP326" s="268"/>
      <c r="DQ326" s="267"/>
      <c r="DR326" s="267"/>
      <c r="DS326" s="266"/>
      <c r="DT326" s="265"/>
      <c r="DU326" s="267"/>
      <c r="DV326" s="265"/>
      <c r="DW326" s="268"/>
      <c r="DX326" s="266"/>
      <c r="DY326" s="265"/>
      <c r="DZ326" s="419"/>
      <c r="EA326" s="268"/>
      <c r="EB326" s="266"/>
      <c r="EC326" s="218"/>
      <c r="ED326" s="252"/>
      <c r="EE326" s="220"/>
    </row>
    <row r="327" spans="1:135" x14ac:dyDescent="0.3">
      <c r="A327" s="10">
        <v>5610</v>
      </c>
      <c r="B327" s="11" t="s">
        <v>452</v>
      </c>
      <c r="C327" s="32">
        <v>977</v>
      </c>
      <c r="D327" s="41">
        <v>418</v>
      </c>
      <c r="E327" s="63">
        <f t="shared" si="4"/>
        <v>0.42784032753326512</v>
      </c>
      <c r="F327" s="86"/>
      <c r="G327" s="86"/>
      <c r="H327" s="86"/>
      <c r="I327" s="86"/>
      <c r="J327" s="86"/>
      <c r="K327" s="87"/>
      <c r="L327" s="86"/>
      <c r="M327" s="94"/>
      <c r="N327" s="87"/>
      <c r="O327" s="86"/>
      <c r="P327" s="86"/>
      <c r="Q327" s="86"/>
      <c r="R327" s="86"/>
      <c r="S327" s="86"/>
      <c r="T327" s="86"/>
      <c r="U327" s="86"/>
      <c r="V327" s="86"/>
      <c r="W327" s="95"/>
      <c r="X327" s="98"/>
      <c r="Y327" s="98"/>
      <c r="Z327" s="115"/>
      <c r="AA327" s="86"/>
      <c r="AB327" s="86"/>
      <c r="AC327" s="86"/>
      <c r="AD327" s="86"/>
      <c r="AE327" s="86"/>
      <c r="AF327" s="95"/>
      <c r="AG327" s="153"/>
      <c r="AH327" s="114"/>
      <c r="AI327" s="222"/>
      <c r="AJ327" s="252"/>
      <c r="AK327" s="220"/>
      <c r="AL327" s="86"/>
      <c r="AM327" s="95"/>
      <c r="AN327" s="95"/>
      <c r="AO327" s="95"/>
      <c r="AP327" s="94"/>
      <c r="AQ327" s="98"/>
      <c r="AR327" s="222"/>
      <c r="AS327" s="252"/>
      <c r="AT327" s="226"/>
      <c r="AU327" s="218"/>
      <c r="AV327" s="218"/>
      <c r="AW327" s="218"/>
      <c r="AX327" s="218"/>
      <c r="AY327" s="220"/>
      <c r="AZ327" s="86"/>
      <c r="BA327" s="94"/>
      <c r="BB327" s="87"/>
      <c r="BC327" s="86"/>
      <c r="BD327" s="94"/>
      <c r="BE327" s="87"/>
      <c r="BF327" s="218"/>
      <c r="BG327" s="218"/>
      <c r="BH327" s="226"/>
      <c r="BI327" s="220"/>
      <c r="BJ327" s="86"/>
      <c r="BK327" s="94"/>
      <c r="BL327" s="87"/>
      <c r="BM327" s="218"/>
      <c r="BN327" s="218"/>
      <c r="BO327" s="226"/>
      <c r="BP327" s="398"/>
      <c r="BQ327" s="221"/>
      <c r="BR327" s="218"/>
      <c r="BS327" s="252"/>
      <c r="BT327" s="220"/>
      <c r="BU327" s="86"/>
      <c r="BV327" s="95"/>
      <c r="BW327" s="95"/>
      <c r="BX327" s="94"/>
      <c r="BY327" s="95"/>
      <c r="BZ327" s="94"/>
      <c r="CA327" s="87"/>
      <c r="CB327" s="86"/>
      <c r="CC327" s="86"/>
      <c r="CD327" s="86"/>
      <c r="CE327" s="86"/>
      <c r="CF327" s="86"/>
      <c r="CG327" s="153"/>
      <c r="CH327" s="86"/>
      <c r="CI327" s="114"/>
      <c r="CJ327" s="218"/>
      <c r="CK327" s="252"/>
      <c r="CL327" s="226"/>
      <c r="CM327" s="252"/>
      <c r="CN327" s="226"/>
      <c r="CO327" s="252"/>
      <c r="CP327" s="220"/>
      <c r="CQ327" s="86">
        <v>51</v>
      </c>
      <c r="CR327" s="95">
        <v>80</v>
      </c>
      <c r="CS327" s="94">
        <v>78</v>
      </c>
      <c r="CT327" s="87">
        <v>224</v>
      </c>
      <c r="CU327" s="86"/>
      <c r="CV327" s="94"/>
      <c r="CW327" s="95"/>
      <c r="CX327" s="94"/>
      <c r="CY327" s="95"/>
      <c r="CZ327" s="266"/>
      <c r="DA327" s="86">
        <v>146</v>
      </c>
      <c r="DB327" s="94">
        <v>213</v>
      </c>
      <c r="DC327" s="95">
        <v>146</v>
      </c>
      <c r="DD327" s="94">
        <v>54</v>
      </c>
      <c r="DE327" s="95">
        <v>99</v>
      </c>
      <c r="DF327" s="94">
        <v>227</v>
      </c>
      <c r="DG327" s="99">
        <v>222</v>
      </c>
      <c r="DH327" s="94">
        <v>122</v>
      </c>
      <c r="DI327" s="95">
        <v>221</v>
      </c>
      <c r="DJ327" s="114">
        <v>57</v>
      </c>
      <c r="DK327" s="218"/>
      <c r="DL327" s="226"/>
      <c r="DM327" s="252"/>
      <c r="DN327" s="220"/>
      <c r="DO327" s="265"/>
      <c r="DP327" s="268"/>
      <c r="DQ327" s="267"/>
      <c r="DR327" s="267"/>
      <c r="DS327" s="266"/>
      <c r="DT327" s="265"/>
      <c r="DU327" s="267"/>
      <c r="DV327" s="265"/>
      <c r="DW327" s="268"/>
      <c r="DX327" s="266"/>
      <c r="DY327" s="265"/>
      <c r="DZ327" s="419"/>
      <c r="EA327" s="268"/>
      <c r="EB327" s="266"/>
      <c r="EC327" s="218"/>
      <c r="ED327" s="252"/>
      <c r="EE327" s="220"/>
    </row>
    <row r="328" spans="1:135" x14ac:dyDescent="0.3">
      <c r="A328" s="10">
        <v>5611</v>
      </c>
      <c r="B328" s="11" t="s">
        <v>453</v>
      </c>
      <c r="C328" s="32">
        <v>1436</v>
      </c>
      <c r="D328" s="41">
        <v>467</v>
      </c>
      <c r="E328" s="63">
        <f t="shared" si="4"/>
        <v>0.32520891364902504</v>
      </c>
      <c r="F328" s="86"/>
      <c r="G328" s="86"/>
      <c r="H328" s="86"/>
      <c r="I328" s="86"/>
      <c r="J328" s="86"/>
      <c r="K328" s="87"/>
      <c r="L328" s="86"/>
      <c r="M328" s="94"/>
      <c r="N328" s="87"/>
      <c r="O328" s="86"/>
      <c r="P328" s="86"/>
      <c r="Q328" s="86"/>
      <c r="R328" s="86"/>
      <c r="S328" s="86"/>
      <c r="T328" s="86"/>
      <c r="U328" s="86"/>
      <c r="V328" s="86"/>
      <c r="W328" s="95"/>
      <c r="X328" s="98"/>
      <c r="Y328" s="98"/>
      <c r="Z328" s="115"/>
      <c r="AA328" s="86"/>
      <c r="AB328" s="86"/>
      <c r="AC328" s="86"/>
      <c r="AD328" s="86"/>
      <c r="AE328" s="86"/>
      <c r="AF328" s="95"/>
      <c r="AG328" s="153"/>
      <c r="AH328" s="114"/>
      <c r="AI328" s="222"/>
      <c r="AJ328" s="252"/>
      <c r="AK328" s="220"/>
      <c r="AL328" s="86"/>
      <c r="AM328" s="95"/>
      <c r="AN328" s="95"/>
      <c r="AO328" s="95"/>
      <c r="AP328" s="94"/>
      <c r="AQ328" s="98"/>
      <c r="AR328" s="222"/>
      <c r="AS328" s="252"/>
      <c r="AT328" s="226"/>
      <c r="AU328" s="218"/>
      <c r="AV328" s="218"/>
      <c r="AW328" s="218"/>
      <c r="AX328" s="218"/>
      <c r="AY328" s="220"/>
      <c r="AZ328" s="86"/>
      <c r="BA328" s="94"/>
      <c r="BB328" s="87"/>
      <c r="BC328" s="86"/>
      <c r="BD328" s="94"/>
      <c r="BE328" s="87"/>
      <c r="BF328" s="218"/>
      <c r="BG328" s="218"/>
      <c r="BH328" s="226"/>
      <c r="BI328" s="220"/>
      <c r="BJ328" s="86"/>
      <c r="BK328" s="94"/>
      <c r="BL328" s="87"/>
      <c r="BM328" s="218"/>
      <c r="BN328" s="218"/>
      <c r="BO328" s="226"/>
      <c r="BP328" s="398"/>
      <c r="BQ328" s="221"/>
      <c r="BR328" s="218"/>
      <c r="BS328" s="252"/>
      <c r="BT328" s="220"/>
      <c r="BU328" s="86"/>
      <c r="BV328" s="95"/>
      <c r="BW328" s="95"/>
      <c r="BX328" s="94"/>
      <c r="BY328" s="95"/>
      <c r="BZ328" s="94"/>
      <c r="CA328" s="87"/>
      <c r="CB328" s="86"/>
      <c r="CC328" s="86"/>
      <c r="CD328" s="86"/>
      <c r="CE328" s="86"/>
      <c r="CF328" s="86"/>
      <c r="CG328" s="153"/>
      <c r="CH328" s="86"/>
      <c r="CI328" s="114"/>
      <c r="CJ328" s="218"/>
      <c r="CK328" s="252"/>
      <c r="CL328" s="226"/>
      <c r="CM328" s="252"/>
      <c r="CN328" s="226"/>
      <c r="CO328" s="252"/>
      <c r="CP328" s="220"/>
      <c r="CQ328" s="86">
        <v>107</v>
      </c>
      <c r="CR328" s="95">
        <v>119</v>
      </c>
      <c r="CS328" s="94">
        <v>138</v>
      </c>
      <c r="CT328" s="87">
        <v>201</v>
      </c>
      <c r="CU328" s="86"/>
      <c r="CV328" s="94"/>
      <c r="CW328" s="95"/>
      <c r="CX328" s="94"/>
      <c r="CY328" s="95"/>
      <c r="CZ328" s="266"/>
      <c r="DA328" s="86">
        <v>185</v>
      </c>
      <c r="DB328" s="94">
        <v>192</v>
      </c>
      <c r="DC328" s="95">
        <v>202</v>
      </c>
      <c r="DD328" s="94">
        <v>110</v>
      </c>
      <c r="DE328" s="95">
        <v>119</v>
      </c>
      <c r="DF328" s="94">
        <v>199</v>
      </c>
      <c r="DG328" s="99">
        <v>203</v>
      </c>
      <c r="DH328" s="94">
        <v>167</v>
      </c>
      <c r="DI328" s="95">
        <v>185</v>
      </c>
      <c r="DJ328" s="114">
        <v>81</v>
      </c>
      <c r="DK328" s="218"/>
      <c r="DL328" s="226"/>
      <c r="DM328" s="252"/>
      <c r="DN328" s="220"/>
      <c r="DO328" s="265"/>
      <c r="DP328" s="268"/>
      <c r="DQ328" s="267"/>
      <c r="DR328" s="267"/>
      <c r="DS328" s="266"/>
      <c r="DT328" s="265"/>
      <c r="DU328" s="267"/>
      <c r="DV328" s="265"/>
      <c r="DW328" s="268"/>
      <c r="DX328" s="266"/>
      <c r="DY328" s="265"/>
      <c r="DZ328" s="419"/>
      <c r="EA328" s="268"/>
      <c r="EB328" s="266"/>
      <c r="EC328" s="218"/>
      <c r="ED328" s="252"/>
      <c r="EE328" s="220"/>
    </row>
    <row r="329" spans="1:135" x14ac:dyDescent="0.3">
      <c r="A329" s="10">
        <v>5612</v>
      </c>
      <c r="B329" s="11" t="s">
        <v>454</v>
      </c>
      <c r="C329" s="32">
        <v>1378</v>
      </c>
      <c r="D329" s="41">
        <v>521</v>
      </c>
      <c r="E329" s="63">
        <f t="shared" si="4"/>
        <v>0.37808417997097243</v>
      </c>
      <c r="F329" s="86"/>
      <c r="G329" s="86"/>
      <c r="H329" s="86"/>
      <c r="I329" s="86"/>
      <c r="J329" s="86"/>
      <c r="K329" s="87"/>
      <c r="L329" s="86"/>
      <c r="M329" s="94"/>
      <c r="N329" s="87"/>
      <c r="O329" s="86"/>
      <c r="P329" s="86"/>
      <c r="Q329" s="86"/>
      <c r="R329" s="86"/>
      <c r="S329" s="86"/>
      <c r="T329" s="86"/>
      <c r="U329" s="86"/>
      <c r="V329" s="86"/>
      <c r="W329" s="95"/>
      <c r="X329" s="98"/>
      <c r="Y329" s="98"/>
      <c r="Z329" s="115"/>
      <c r="AA329" s="86"/>
      <c r="AB329" s="86"/>
      <c r="AC329" s="86"/>
      <c r="AD329" s="86"/>
      <c r="AE329" s="86"/>
      <c r="AF329" s="95"/>
      <c r="AG329" s="153"/>
      <c r="AH329" s="114"/>
      <c r="AI329" s="222"/>
      <c r="AJ329" s="252"/>
      <c r="AK329" s="220"/>
      <c r="AL329" s="86"/>
      <c r="AM329" s="95"/>
      <c r="AN329" s="95"/>
      <c r="AO329" s="95"/>
      <c r="AP329" s="94"/>
      <c r="AQ329" s="98"/>
      <c r="AR329" s="222"/>
      <c r="AS329" s="252"/>
      <c r="AT329" s="226"/>
      <c r="AU329" s="218"/>
      <c r="AV329" s="218"/>
      <c r="AW329" s="218"/>
      <c r="AX329" s="218"/>
      <c r="AY329" s="220"/>
      <c r="AZ329" s="86"/>
      <c r="BA329" s="94"/>
      <c r="BB329" s="87"/>
      <c r="BC329" s="86"/>
      <c r="BD329" s="94"/>
      <c r="BE329" s="87"/>
      <c r="BF329" s="218"/>
      <c r="BG329" s="218"/>
      <c r="BH329" s="226"/>
      <c r="BI329" s="220"/>
      <c r="BJ329" s="86"/>
      <c r="BK329" s="94"/>
      <c r="BL329" s="87"/>
      <c r="BM329" s="218"/>
      <c r="BN329" s="218"/>
      <c r="BO329" s="226"/>
      <c r="BP329" s="398"/>
      <c r="BQ329" s="221"/>
      <c r="BR329" s="218"/>
      <c r="BS329" s="252"/>
      <c r="BT329" s="220"/>
      <c r="BU329" s="86"/>
      <c r="BV329" s="95"/>
      <c r="BW329" s="95"/>
      <c r="BX329" s="94"/>
      <c r="BY329" s="95"/>
      <c r="BZ329" s="94"/>
      <c r="CA329" s="87"/>
      <c r="CB329" s="86"/>
      <c r="CC329" s="86"/>
      <c r="CD329" s="86"/>
      <c r="CE329" s="86"/>
      <c r="CF329" s="86"/>
      <c r="CG329" s="153"/>
      <c r="CH329" s="86"/>
      <c r="CI329" s="114"/>
      <c r="CJ329" s="218"/>
      <c r="CK329" s="252"/>
      <c r="CL329" s="226"/>
      <c r="CM329" s="252"/>
      <c r="CN329" s="226"/>
      <c r="CO329" s="252"/>
      <c r="CP329" s="220"/>
      <c r="CQ329" s="86">
        <v>107</v>
      </c>
      <c r="CR329" s="95">
        <v>155</v>
      </c>
      <c r="CS329" s="94">
        <v>171</v>
      </c>
      <c r="CT329" s="87">
        <v>209</v>
      </c>
      <c r="CU329" s="86"/>
      <c r="CV329" s="94"/>
      <c r="CW329" s="95"/>
      <c r="CX329" s="94"/>
      <c r="CY329" s="95"/>
      <c r="CZ329" s="266"/>
      <c r="DA329" s="86">
        <v>201</v>
      </c>
      <c r="DB329" s="94">
        <v>231</v>
      </c>
      <c r="DC329" s="95">
        <v>195</v>
      </c>
      <c r="DD329" s="94">
        <v>86</v>
      </c>
      <c r="DE329" s="95">
        <v>147</v>
      </c>
      <c r="DF329" s="94">
        <v>224</v>
      </c>
      <c r="DG329" s="99">
        <v>233</v>
      </c>
      <c r="DH329" s="94">
        <v>177</v>
      </c>
      <c r="DI329" s="95">
        <v>216</v>
      </c>
      <c r="DJ329" s="114">
        <v>81</v>
      </c>
      <c r="DK329" s="218"/>
      <c r="DL329" s="226"/>
      <c r="DM329" s="252"/>
      <c r="DN329" s="220"/>
      <c r="DO329" s="265"/>
      <c r="DP329" s="268"/>
      <c r="DQ329" s="267"/>
      <c r="DR329" s="267"/>
      <c r="DS329" s="266"/>
      <c r="DT329" s="265"/>
      <c r="DU329" s="267"/>
      <c r="DV329" s="265"/>
      <c r="DW329" s="268"/>
      <c r="DX329" s="266"/>
      <c r="DY329" s="265"/>
      <c r="DZ329" s="419"/>
      <c r="EA329" s="268"/>
      <c r="EB329" s="266"/>
      <c r="EC329" s="218"/>
      <c r="ED329" s="252"/>
      <c r="EE329" s="220"/>
    </row>
    <row r="330" spans="1:135" x14ac:dyDescent="0.3">
      <c r="A330" s="10">
        <v>5613</v>
      </c>
      <c r="B330" s="11" t="s">
        <v>455</v>
      </c>
      <c r="C330" s="32">
        <v>773</v>
      </c>
      <c r="D330" s="41">
        <v>294</v>
      </c>
      <c r="E330" s="63">
        <f t="shared" si="4"/>
        <v>0.38033635187580855</v>
      </c>
      <c r="F330" s="86"/>
      <c r="G330" s="86"/>
      <c r="H330" s="86"/>
      <c r="I330" s="86"/>
      <c r="J330" s="86"/>
      <c r="K330" s="87"/>
      <c r="L330" s="86"/>
      <c r="M330" s="94"/>
      <c r="N330" s="87"/>
      <c r="O330" s="86"/>
      <c r="P330" s="86"/>
      <c r="Q330" s="86"/>
      <c r="R330" s="86"/>
      <c r="S330" s="86"/>
      <c r="T330" s="86"/>
      <c r="U330" s="86"/>
      <c r="V330" s="86"/>
      <c r="W330" s="95"/>
      <c r="X330" s="98"/>
      <c r="Y330" s="98"/>
      <c r="Z330" s="115"/>
      <c r="AA330" s="86"/>
      <c r="AB330" s="86"/>
      <c r="AC330" s="86"/>
      <c r="AD330" s="86"/>
      <c r="AE330" s="86"/>
      <c r="AF330" s="95"/>
      <c r="AG330" s="153"/>
      <c r="AH330" s="114"/>
      <c r="AI330" s="222"/>
      <c r="AJ330" s="252"/>
      <c r="AK330" s="220"/>
      <c r="AL330" s="86"/>
      <c r="AM330" s="95"/>
      <c r="AN330" s="95"/>
      <c r="AO330" s="95"/>
      <c r="AP330" s="94"/>
      <c r="AQ330" s="98"/>
      <c r="AR330" s="222"/>
      <c r="AS330" s="252"/>
      <c r="AT330" s="226"/>
      <c r="AU330" s="218"/>
      <c r="AV330" s="218"/>
      <c r="AW330" s="218"/>
      <c r="AX330" s="218"/>
      <c r="AY330" s="220"/>
      <c r="AZ330" s="86"/>
      <c r="BA330" s="94"/>
      <c r="BB330" s="87"/>
      <c r="BC330" s="86"/>
      <c r="BD330" s="94"/>
      <c r="BE330" s="87"/>
      <c r="BF330" s="218"/>
      <c r="BG330" s="218"/>
      <c r="BH330" s="226"/>
      <c r="BI330" s="220"/>
      <c r="BJ330" s="86"/>
      <c r="BK330" s="94"/>
      <c r="BL330" s="87"/>
      <c r="BM330" s="218"/>
      <c r="BN330" s="218"/>
      <c r="BO330" s="226"/>
      <c r="BP330" s="398"/>
      <c r="BQ330" s="221"/>
      <c r="BR330" s="218"/>
      <c r="BS330" s="252"/>
      <c r="BT330" s="220"/>
      <c r="BU330" s="86"/>
      <c r="BV330" s="95"/>
      <c r="BW330" s="95"/>
      <c r="BX330" s="94"/>
      <c r="BY330" s="95"/>
      <c r="BZ330" s="94"/>
      <c r="CA330" s="87"/>
      <c r="CB330" s="86"/>
      <c r="CC330" s="86"/>
      <c r="CD330" s="86"/>
      <c r="CE330" s="86"/>
      <c r="CF330" s="86"/>
      <c r="CG330" s="153"/>
      <c r="CH330" s="86"/>
      <c r="CI330" s="114"/>
      <c r="CJ330" s="218"/>
      <c r="CK330" s="252"/>
      <c r="CL330" s="226"/>
      <c r="CM330" s="252"/>
      <c r="CN330" s="226"/>
      <c r="CO330" s="252"/>
      <c r="CP330" s="220"/>
      <c r="CQ330" s="86">
        <v>59</v>
      </c>
      <c r="CR330" s="95">
        <v>82</v>
      </c>
      <c r="CS330" s="94">
        <v>89</v>
      </c>
      <c r="CT330" s="87">
        <v>119</v>
      </c>
      <c r="CU330" s="86"/>
      <c r="CV330" s="94"/>
      <c r="CW330" s="95"/>
      <c r="CX330" s="94"/>
      <c r="CY330" s="95"/>
      <c r="CZ330" s="266"/>
      <c r="DA330" s="86">
        <v>112</v>
      </c>
      <c r="DB330" s="94">
        <v>125</v>
      </c>
      <c r="DC330" s="95">
        <v>101</v>
      </c>
      <c r="DD330" s="94">
        <v>76</v>
      </c>
      <c r="DE330" s="95">
        <v>85</v>
      </c>
      <c r="DF330" s="94">
        <v>137</v>
      </c>
      <c r="DG330" s="99">
        <v>136</v>
      </c>
      <c r="DH330" s="94">
        <v>86</v>
      </c>
      <c r="DI330" s="95">
        <v>113</v>
      </c>
      <c r="DJ330" s="114">
        <v>76</v>
      </c>
      <c r="DK330" s="218"/>
      <c r="DL330" s="226"/>
      <c r="DM330" s="252"/>
      <c r="DN330" s="220"/>
      <c r="DO330" s="265"/>
      <c r="DP330" s="268"/>
      <c r="DQ330" s="267"/>
      <c r="DR330" s="267"/>
      <c r="DS330" s="266"/>
      <c r="DT330" s="265"/>
      <c r="DU330" s="267"/>
      <c r="DV330" s="265"/>
      <c r="DW330" s="268"/>
      <c r="DX330" s="266"/>
      <c r="DY330" s="265"/>
      <c r="DZ330" s="419"/>
      <c r="EA330" s="268"/>
      <c r="EB330" s="266"/>
      <c r="EC330" s="218"/>
      <c r="ED330" s="252"/>
      <c r="EE330" s="220"/>
    </row>
    <row r="331" spans="1:135" x14ac:dyDescent="0.3">
      <c r="A331" s="10">
        <v>5614</v>
      </c>
      <c r="B331" s="11" t="s">
        <v>456</v>
      </c>
      <c r="C331" s="32">
        <v>1241</v>
      </c>
      <c r="D331" s="41">
        <v>507</v>
      </c>
      <c r="E331" s="63">
        <f t="shared" si="4"/>
        <v>0.40854149879129736</v>
      </c>
      <c r="F331" s="86"/>
      <c r="G331" s="86"/>
      <c r="H331" s="86"/>
      <c r="I331" s="86"/>
      <c r="J331" s="86"/>
      <c r="K331" s="87"/>
      <c r="L331" s="86"/>
      <c r="M331" s="94"/>
      <c r="N331" s="87"/>
      <c r="O331" s="86"/>
      <c r="P331" s="86"/>
      <c r="Q331" s="86"/>
      <c r="R331" s="86"/>
      <c r="S331" s="86"/>
      <c r="T331" s="86"/>
      <c r="U331" s="86"/>
      <c r="V331" s="86"/>
      <c r="W331" s="95"/>
      <c r="X331" s="98"/>
      <c r="Y331" s="98"/>
      <c r="Z331" s="115"/>
      <c r="AA331" s="86"/>
      <c r="AB331" s="86"/>
      <c r="AC331" s="86"/>
      <c r="AD331" s="86"/>
      <c r="AE331" s="86"/>
      <c r="AF331" s="95"/>
      <c r="AG331" s="153"/>
      <c r="AH331" s="114"/>
      <c r="AI331" s="222"/>
      <c r="AJ331" s="252"/>
      <c r="AK331" s="220"/>
      <c r="AL331" s="86"/>
      <c r="AM331" s="95"/>
      <c r="AN331" s="95"/>
      <c r="AO331" s="95"/>
      <c r="AP331" s="94"/>
      <c r="AQ331" s="98"/>
      <c r="AR331" s="222"/>
      <c r="AS331" s="252"/>
      <c r="AT331" s="226"/>
      <c r="AU331" s="218"/>
      <c r="AV331" s="218"/>
      <c r="AW331" s="218"/>
      <c r="AX331" s="218"/>
      <c r="AY331" s="220"/>
      <c r="AZ331" s="86"/>
      <c r="BA331" s="94"/>
      <c r="BB331" s="87"/>
      <c r="BC331" s="86"/>
      <c r="BD331" s="94"/>
      <c r="BE331" s="87"/>
      <c r="BF331" s="218"/>
      <c r="BG331" s="218"/>
      <c r="BH331" s="226"/>
      <c r="BI331" s="220"/>
      <c r="BJ331" s="86"/>
      <c r="BK331" s="94"/>
      <c r="BL331" s="87"/>
      <c r="BM331" s="218"/>
      <c r="BN331" s="218"/>
      <c r="BO331" s="226"/>
      <c r="BP331" s="398"/>
      <c r="BQ331" s="221"/>
      <c r="BR331" s="218"/>
      <c r="BS331" s="252"/>
      <c r="BT331" s="220"/>
      <c r="BU331" s="86"/>
      <c r="BV331" s="95"/>
      <c r="BW331" s="95"/>
      <c r="BX331" s="94"/>
      <c r="BY331" s="95"/>
      <c r="BZ331" s="94"/>
      <c r="CA331" s="87"/>
      <c r="CB331" s="86"/>
      <c r="CC331" s="86"/>
      <c r="CD331" s="86"/>
      <c r="CE331" s="86"/>
      <c r="CF331" s="86"/>
      <c r="CG331" s="153"/>
      <c r="CH331" s="86"/>
      <c r="CI331" s="114"/>
      <c r="CJ331" s="218"/>
      <c r="CK331" s="252"/>
      <c r="CL331" s="226"/>
      <c r="CM331" s="252"/>
      <c r="CN331" s="226"/>
      <c r="CO331" s="252"/>
      <c r="CP331" s="220"/>
      <c r="CQ331" s="86">
        <v>132</v>
      </c>
      <c r="CR331" s="95">
        <v>148</v>
      </c>
      <c r="CS331" s="94">
        <v>172</v>
      </c>
      <c r="CT331" s="87">
        <v>171</v>
      </c>
      <c r="CU331" s="86"/>
      <c r="CV331" s="94"/>
      <c r="CW331" s="95"/>
      <c r="CX331" s="94"/>
      <c r="CY331" s="95"/>
      <c r="CZ331" s="266"/>
      <c r="DA331" s="86">
        <v>269</v>
      </c>
      <c r="DB331" s="94">
        <v>174</v>
      </c>
      <c r="DC331" s="95">
        <v>268</v>
      </c>
      <c r="DD331" s="94">
        <v>98</v>
      </c>
      <c r="DE331" s="95">
        <v>134</v>
      </c>
      <c r="DF331" s="94">
        <v>171</v>
      </c>
      <c r="DG331" s="99">
        <v>183</v>
      </c>
      <c r="DH331" s="94">
        <v>248</v>
      </c>
      <c r="DI331" s="95">
        <v>179</v>
      </c>
      <c r="DJ331" s="114">
        <v>65</v>
      </c>
      <c r="DK331" s="218"/>
      <c r="DL331" s="226"/>
      <c r="DM331" s="252"/>
      <c r="DN331" s="220"/>
      <c r="DO331" s="265"/>
      <c r="DP331" s="268"/>
      <c r="DQ331" s="267"/>
      <c r="DR331" s="267"/>
      <c r="DS331" s="266"/>
      <c r="DT331" s="265"/>
      <c r="DU331" s="267"/>
      <c r="DV331" s="265"/>
      <c r="DW331" s="268"/>
      <c r="DX331" s="266"/>
      <c r="DY331" s="265"/>
      <c r="DZ331" s="419"/>
      <c r="EA331" s="268"/>
      <c r="EB331" s="266"/>
      <c r="EC331" s="218"/>
      <c r="ED331" s="252"/>
      <c r="EE331" s="220"/>
    </row>
    <row r="332" spans="1:135" x14ac:dyDescent="0.3">
      <c r="A332" s="10">
        <v>5615</v>
      </c>
      <c r="B332" s="11" t="s">
        <v>457</v>
      </c>
      <c r="C332" s="32">
        <v>1311</v>
      </c>
      <c r="D332" s="41">
        <v>445</v>
      </c>
      <c r="E332" s="63">
        <f t="shared" si="4"/>
        <v>0.33943554538520215</v>
      </c>
      <c r="F332" s="86"/>
      <c r="G332" s="86"/>
      <c r="H332" s="86"/>
      <c r="I332" s="86"/>
      <c r="J332" s="86"/>
      <c r="K332" s="87"/>
      <c r="L332" s="86"/>
      <c r="M332" s="94"/>
      <c r="N332" s="87"/>
      <c r="O332" s="86"/>
      <c r="P332" s="86"/>
      <c r="Q332" s="86"/>
      <c r="R332" s="86"/>
      <c r="S332" s="86"/>
      <c r="T332" s="86"/>
      <c r="U332" s="86"/>
      <c r="V332" s="86"/>
      <c r="W332" s="95"/>
      <c r="X332" s="98"/>
      <c r="Y332" s="98"/>
      <c r="Z332" s="115"/>
      <c r="AA332" s="86"/>
      <c r="AB332" s="86"/>
      <c r="AC332" s="86"/>
      <c r="AD332" s="86"/>
      <c r="AE332" s="86"/>
      <c r="AF332" s="95"/>
      <c r="AG332" s="153"/>
      <c r="AH332" s="114"/>
      <c r="AI332" s="222"/>
      <c r="AJ332" s="252"/>
      <c r="AK332" s="220"/>
      <c r="AL332" s="86"/>
      <c r="AM332" s="95"/>
      <c r="AN332" s="95"/>
      <c r="AO332" s="95"/>
      <c r="AP332" s="94"/>
      <c r="AQ332" s="98"/>
      <c r="AR332" s="222"/>
      <c r="AS332" s="252"/>
      <c r="AT332" s="226"/>
      <c r="AU332" s="218"/>
      <c r="AV332" s="218"/>
      <c r="AW332" s="218"/>
      <c r="AX332" s="218"/>
      <c r="AY332" s="220"/>
      <c r="AZ332" s="86"/>
      <c r="BA332" s="94"/>
      <c r="BB332" s="87"/>
      <c r="BC332" s="86"/>
      <c r="BD332" s="94"/>
      <c r="BE332" s="87"/>
      <c r="BF332" s="218"/>
      <c r="BG332" s="218"/>
      <c r="BH332" s="226"/>
      <c r="BI332" s="220"/>
      <c r="BJ332" s="86"/>
      <c r="BK332" s="94"/>
      <c r="BL332" s="87"/>
      <c r="BM332" s="218"/>
      <c r="BN332" s="218"/>
      <c r="BO332" s="226"/>
      <c r="BP332" s="398"/>
      <c r="BQ332" s="221"/>
      <c r="BR332" s="218"/>
      <c r="BS332" s="252"/>
      <c r="BT332" s="220"/>
      <c r="BU332" s="86"/>
      <c r="BV332" s="95"/>
      <c r="BW332" s="95"/>
      <c r="BX332" s="94"/>
      <c r="BY332" s="95"/>
      <c r="BZ332" s="94"/>
      <c r="CA332" s="87"/>
      <c r="CB332" s="86"/>
      <c r="CC332" s="86"/>
      <c r="CD332" s="86"/>
      <c r="CE332" s="86"/>
      <c r="CF332" s="86"/>
      <c r="CG332" s="153"/>
      <c r="CH332" s="86"/>
      <c r="CI332" s="114"/>
      <c r="CJ332" s="218"/>
      <c r="CK332" s="252"/>
      <c r="CL332" s="226"/>
      <c r="CM332" s="252"/>
      <c r="CN332" s="226"/>
      <c r="CO332" s="252"/>
      <c r="CP332" s="220"/>
      <c r="CQ332" s="86">
        <v>104</v>
      </c>
      <c r="CR332" s="95">
        <v>127</v>
      </c>
      <c r="CS332" s="94">
        <v>158</v>
      </c>
      <c r="CT332" s="87">
        <v>193</v>
      </c>
      <c r="CU332" s="86"/>
      <c r="CV332" s="94"/>
      <c r="CW332" s="95"/>
      <c r="CX332" s="94"/>
      <c r="CY332" s="95"/>
      <c r="CZ332" s="266"/>
      <c r="DA332" s="86">
        <v>162</v>
      </c>
      <c r="DB332" s="94">
        <v>216</v>
      </c>
      <c r="DC332" s="95">
        <v>169</v>
      </c>
      <c r="DD332" s="94">
        <v>58</v>
      </c>
      <c r="DE332" s="95">
        <v>98</v>
      </c>
      <c r="DF332" s="94">
        <v>194</v>
      </c>
      <c r="DG332" s="99">
        <v>215</v>
      </c>
      <c r="DH332" s="94">
        <v>144</v>
      </c>
      <c r="DI332" s="95">
        <v>196</v>
      </c>
      <c r="DJ332" s="114">
        <v>52</v>
      </c>
      <c r="DK332" s="218"/>
      <c r="DL332" s="226"/>
      <c r="DM332" s="252"/>
      <c r="DN332" s="220"/>
      <c r="DO332" s="265"/>
      <c r="DP332" s="268"/>
      <c r="DQ332" s="267"/>
      <c r="DR332" s="267"/>
      <c r="DS332" s="266"/>
      <c r="DT332" s="265"/>
      <c r="DU332" s="267"/>
      <c r="DV332" s="265"/>
      <c r="DW332" s="268"/>
      <c r="DX332" s="266"/>
      <c r="DY332" s="265"/>
      <c r="DZ332" s="419"/>
      <c r="EA332" s="268"/>
      <c r="EB332" s="266"/>
      <c r="EC332" s="218"/>
      <c r="ED332" s="252"/>
      <c r="EE332" s="220"/>
    </row>
    <row r="333" spans="1:135" x14ac:dyDescent="0.3">
      <c r="A333" s="10">
        <v>5616</v>
      </c>
      <c r="B333" s="11" t="s">
        <v>458</v>
      </c>
      <c r="C333" s="32">
        <v>534</v>
      </c>
      <c r="D333" s="41">
        <v>241</v>
      </c>
      <c r="E333" s="63">
        <f t="shared" si="4"/>
        <v>0.45131086142322097</v>
      </c>
      <c r="F333" s="86"/>
      <c r="G333" s="86"/>
      <c r="H333" s="86"/>
      <c r="I333" s="86"/>
      <c r="J333" s="86"/>
      <c r="K333" s="87"/>
      <c r="L333" s="86"/>
      <c r="M333" s="94"/>
      <c r="N333" s="87"/>
      <c r="O333" s="86"/>
      <c r="P333" s="86"/>
      <c r="Q333" s="86"/>
      <c r="R333" s="86"/>
      <c r="S333" s="86"/>
      <c r="T333" s="86"/>
      <c r="U333" s="86"/>
      <c r="V333" s="86"/>
      <c r="W333" s="95"/>
      <c r="X333" s="98"/>
      <c r="Y333" s="98"/>
      <c r="Z333" s="115"/>
      <c r="AA333" s="86"/>
      <c r="AB333" s="86"/>
      <c r="AC333" s="86"/>
      <c r="AD333" s="86"/>
      <c r="AE333" s="86"/>
      <c r="AF333" s="95"/>
      <c r="AG333" s="153"/>
      <c r="AH333" s="114"/>
      <c r="AI333" s="222"/>
      <c r="AJ333" s="252"/>
      <c r="AK333" s="220"/>
      <c r="AL333" s="86"/>
      <c r="AM333" s="95"/>
      <c r="AN333" s="95"/>
      <c r="AO333" s="95"/>
      <c r="AP333" s="94"/>
      <c r="AQ333" s="98"/>
      <c r="AR333" s="222"/>
      <c r="AS333" s="252"/>
      <c r="AT333" s="226"/>
      <c r="AU333" s="218"/>
      <c r="AV333" s="218"/>
      <c r="AW333" s="218"/>
      <c r="AX333" s="218"/>
      <c r="AY333" s="220"/>
      <c r="AZ333" s="86"/>
      <c r="BA333" s="94"/>
      <c r="BB333" s="87"/>
      <c r="BC333" s="86"/>
      <c r="BD333" s="94"/>
      <c r="BE333" s="87"/>
      <c r="BF333" s="218"/>
      <c r="BG333" s="218"/>
      <c r="BH333" s="226"/>
      <c r="BI333" s="220"/>
      <c r="BJ333" s="86"/>
      <c r="BK333" s="94"/>
      <c r="BL333" s="87"/>
      <c r="BM333" s="218"/>
      <c r="BN333" s="218"/>
      <c r="BO333" s="226"/>
      <c r="BP333" s="398"/>
      <c r="BQ333" s="221"/>
      <c r="BR333" s="218"/>
      <c r="BS333" s="252"/>
      <c r="BT333" s="220"/>
      <c r="BU333" s="86"/>
      <c r="BV333" s="95"/>
      <c r="BW333" s="95"/>
      <c r="BX333" s="94"/>
      <c r="BY333" s="95"/>
      <c r="BZ333" s="94"/>
      <c r="CA333" s="87"/>
      <c r="CB333" s="86"/>
      <c r="CC333" s="86"/>
      <c r="CD333" s="86"/>
      <c r="CE333" s="86"/>
      <c r="CF333" s="86"/>
      <c r="CG333" s="153"/>
      <c r="CH333" s="86"/>
      <c r="CI333" s="114"/>
      <c r="CJ333" s="218"/>
      <c r="CK333" s="252"/>
      <c r="CL333" s="226"/>
      <c r="CM333" s="252"/>
      <c r="CN333" s="226"/>
      <c r="CO333" s="252"/>
      <c r="CP333" s="220"/>
      <c r="CQ333" s="86">
        <v>44</v>
      </c>
      <c r="CR333" s="95">
        <v>57</v>
      </c>
      <c r="CS333" s="94">
        <v>61</v>
      </c>
      <c r="CT333" s="87">
        <v>107</v>
      </c>
      <c r="CU333" s="86"/>
      <c r="CV333" s="94"/>
      <c r="CW333" s="95"/>
      <c r="CX333" s="94"/>
      <c r="CY333" s="95"/>
      <c r="CZ333" s="266"/>
      <c r="DA333" s="86">
        <v>92</v>
      </c>
      <c r="DB333" s="94">
        <v>90</v>
      </c>
      <c r="DC333" s="95">
        <v>86</v>
      </c>
      <c r="DD333" s="94">
        <v>78</v>
      </c>
      <c r="DE333" s="95">
        <v>107</v>
      </c>
      <c r="DF333" s="94">
        <v>90</v>
      </c>
      <c r="DG333" s="99">
        <v>84</v>
      </c>
      <c r="DH333" s="94">
        <v>81</v>
      </c>
      <c r="DI333" s="95">
        <v>85</v>
      </c>
      <c r="DJ333" s="114">
        <v>59</v>
      </c>
      <c r="DK333" s="218"/>
      <c r="DL333" s="226"/>
      <c r="DM333" s="252"/>
      <c r="DN333" s="220"/>
      <c r="DO333" s="265"/>
      <c r="DP333" s="268"/>
      <c r="DQ333" s="267"/>
      <c r="DR333" s="267"/>
      <c r="DS333" s="266"/>
      <c r="DT333" s="265"/>
      <c r="DU333" s="267"/>
      <c r="DV333" s="265"/>
      <c r="DW333" s="268"/>
      <c r="DX333" s="266"/>
      <c r="DY333" s="265"/>
      <c r="DZ333" s="419"/>
      <c r="EA333" s="268"/>
      <c r="EB333" s="266"/>
      <c r="EC333" s="218"/>
      <c r="ED333" s="252"/>
      <c r="EE333" s="220"/>
    </row>
    <row r="334" spans="1:135" x14ac:dyDescent="0.3">
      <c r="A334" s="10">
        <v>5617</v>
      </c>
      <c r="B334" s="11" t="s">
        <v>459</v>
      </c>
      <c r="C334" s="32">
        <v>1294</v>
      </c>
      <c r="D334" s="41">
        <v>549</v>
      </c>
      <c r="E334" s="63">
        <f t="shared" si="4"/>
        <v>0.42426584234930448</v>
      </c>
      <c r="F334" s="86"/>
      <c r="G334" s="86"/>
      <c r="H334" s="86"/>
      <c r="I334" s="86"/>
      <c r="J334" s="86"/>
      <c r="K334" s="87"/>
      <c r="L334" s="86"/>
      <c r="M334" s="94"/>
      <c r="N334" s="87"/>
      <c r="O334" s="86"/>
      <c r="P334" s="86"/>
      <c r="Q334" s="86"/>
      <c r="R334" s="86"/>
      <c r="S334" s="86"/>
      <c r="T334" s="86"/>
      <c r="U334" s="86"/>
      <c r="V334" s="86"/>
      <c r="W334" s="95"/>
      <c r="X334" s="98"/>
      <c r="Y334" s="98"/>
      <c r="Z334" s="115"/>
      <c r="AA334" s="86"/>
      <c r="AB334" s="86"/>
      <c r="AC334" s="86"/>
      <c r="AD334" s="86"/>
      <c r="AE334" s="86"/>
      <c r="AF334" s="95"/>
      <c r="AG334" s="153"/>
      <c r="AH334" s="114"/>
      <c r="AI334" s="222"/>
      <c r="AJ334" s="252"/>
      <c r="AK334" s="220"/>
      <c r="AL334" s="86"/>
      <c r="AM334" s="95"/>
      <c r="AN334" s="95"/>
      <c r="AO334" s="95"/>
      <c r="AP334" s="94"/>
      <c r="AQ334" s="98"/>
      <c r="AR334" s="222"/>
      <c r="AS334" s="252"/>
      <c r="AT334" s="226"/>
      <c r="AU334" s="218"/>
      <c r="AV334" s="218"/>
      <c r="AW334" s="218"/>
      <c r="AX334" s="218"/>
      <c r="AY334" s="220"/>
      <c r="AZ334" s="86"/>
      <c r="BA334" s="94"/>
      <c r="BB334" s="87"/>
      <c r="BC334" s="86"/>
      <c r="BD334" s="94"/>
      <c r="BE334" s="87"/>
      <c r="BF334" s="218"/>
      <c r="BG334" s="218"/>
      <c r="BH334" s="226"/>
      <c r="BI334" s="220"/>
      <c r="BJ334" s="86"/>
      <c r="BK334" s="94"/>
      <c r="BL334" s="87"/>
      <c r="BM334" s="218"/>
      <c r="BN334" s="218"/>
      <c r="BO334" s="226"/>
      <c r="BP334" s="398"/>
      <c r="BQ334" s="221"/>
      <c r="BR334" s="218"/>
      <c r="BS334" s="252"/>
      <c r="BT334" s="220"/>
      <c r="BU334" s="86"/>
      <c r="BV334" s="95"/>
      <c r="BW334" s="95"/>
      <c r="BX334" s="94"/>
      <c r="BY334" s="95"/>
      <c r="BZ334" s="94"/>
      <c r="CA334" s="87"/>
      <c r="CB334" s="86"/>
      <c r="CC334" s="86"/>
      <c r="CD334" s="86"/>
      <c r="CE334" s="86"/>
      <c r="CF334" s="86"/>
      <c r="CG334" s="153"/>
      <c r="CH334" s="86"/>
      <c r="CI334" s="114"/>
      <c r="CJ334" s="218"/>
      <c r="CK334" s="252"/>
      <c r="CL334" s="226"/>
      <c r="CM334" s="252"/>
      <c r="CN334" s="226"/>
      <c r="CO334" s="252"/>
      <c r="CP334" s="220"/>
      <c r="CQ334" s="86">
        <v>103</v>
      </c>
      <c r="CR334" s="95">
        <v>129</v>
      </c>
      <c r="CS334" s="94">
        <v>139</v>
      </c>
      <c r="CT334" s="87">
        <v>228</v>
      </c>
      <c r="CU334" s="86"/>
      <c r="CV334" s="94"/>
      <c r="CW334" s="95"/>
      <c r="CX334" s="94"/>
      <c r="CY334" s="95"/>
      <c r="CZ334" s="266"/>
      <c r="DA334" s="86">
        <v>221</v>
      </c>
      <c r="DB334" s="94">
        <v>232</v>
      </c>
      <c r="DC334" s="95">
        <v>233</v>
      </c>
      <c r="DD334" s="94">
        <v>101</v>
      </c>
      <c r="DE334" s="95">
        <v>163</v>
      </c>
      <c r="DF334" s="94">
        <v>242</v>
      </c>
      <c r="DG334" s="99">
        <v>238</v>
      </c>
      <c r="DH334" s="94">
        <v>188</v>
      </c>
      <c r="DI334" s="95">
        <v>239</v>
      </c>
      <c r="DJ334" s="114">
        <v>83</v>
      </c>
      <c r="DK334" s="218"/>
      <c r="DL334" s="226"/>
      <c r="DM334" s="252"/>
      <c r="DN334" s="220"/>
      <c r="DO334" s="265"/>
      <c r="DP334" s="268"/>
      <c r="DQ334" s="267"/>
      <c r="DR334" s="267"/>
      <c r="DS334" s="266"/>
      <c r="DT334" s="265"/>
      <c r="DU334" s="267"/>
      <c r="DV334" s="265"/>
      <c r="DW334" s="268"/>
      <c r="DX334" s="266"/>
      <c r="DY334" s="265"/>
      <c r="DZ334" s="419"/>
      <c r="EA334" s="268"/>
      <c r="EB334" s="266"/>
      <c r="EC334" s="218"/>
      <c r="ED334" s="252"/>
      <c r="EE334" s="220"/>
    </row>
    <row r="335" spans="1:135" x14ac:dyDescent="0.3">
      <c r="A335" s="10">
        <v>5618</v>
      </c>
      <c r="B335" s="11" t="s">
        <v>460</v>
      </c>
      <c r="C335" s="32">
        <v>1170</v>
      </c>
      <c r="D335" s="41">
        <v>499</v>
      </c>
      <c r="E335" s="63">
        <f t="shared" si="4"/>
        <v>0.42649572649572648</v>
      </c>
      <c r="F335" s="86"/>
      <c r="G335" s="86"/>
      <c r="H335" s="86"/>
      <c r="I335" s="86"/>
      <c r="J335" s="86"/>
      <c r="K335" s="87"/>
      <c r="L335" s="86"/>
      <c r="M335" s="94"/>
      <c r="N335" s="87"/>
      <c r="O335" s="86"/>
      <c r="P335" s="86"/>
      <c r="Q335" s="86"/>
      <c r="R335" s="86"/>
      <c r="S335" s="86"/>
      <c r="T335" s="86"/>
      <c r="U335" s="86"/>
      <c r="V335" s="86"/>
      <c r="W335" s="95"/>
      <c r="X335" s="98"/>
      <c r="Y335" s="98"/>
      <c r="Z335" s="115"/>
      <c r="AA335" s="86"/>
      <c r="AB335" s="86"/>
      <c r="AC335" s="86"/>
      <c r="AD335" s="86"/>
      <c r="AE335" s="86"/>
      <c r="AF335" s="95"/>
      <c r="AG335" s="153"/>
      <c r="AH335" s="114"/>
      <c r="AI335" s="222"/>
      <c r="AJ335" s="252"/>
      <c r="AK335" s="220"/>
      <c r="AL335" s="86"/>
      <c r="AM335" s="95"/>
      <c r="AN335" s="95"/>
      <c r="AO335" s="95"/>
      <c r="AP335" s="94"/>
      <c r="AQ335" s="98"/>
      <c r="AR335" s="222"/>
      <c r="AS335" s="252"/>
      <c r="AT335" s="226"/>
      <c r="AU335" s="218"/>
      <c r="AV335" s="218"/>
      <c r="AW335" s="218"/>
      <c r="AX335" s="218"/>
      <c r="AY335" s="220"/>
      <c r="AZ335" s="86"/>
      <c r="BA335" s="94"/>
      <c r="BB335" s="87"/>
      <c r="BC335" s="86"/>
      <c r="BD335" s="94"/>
      <c r="BE335" s="87"/>
      <c r="BF335" s="218"/>
      <c r="BG335" s="218"/>
      <c r="BH335" s="226"/>
      <c r="BI335" s="220"/>
      <c r="BJ335" s="86"/>
      <c r="BK335" s="94"/>
      <c r="BL335" s="87"/>
      <c r="BM335" s="218"/>
      <c r="BN335" s="218"/>
      <c r="BO335" s="226"/>
      <c r="BP335" s="398"/>
      <c r="BQ335" s="221"/>
      <c r="BR335" s="218"/>
      <c r="BS335" s="252"/>
      <c r="BT335" s="220"/>
      <c r="BU335" s="86"/>
      <c r="BV335" s="95"/>
      <c r="BW335" s="95"/>
      <c r="BX335" s="94"/>
      <c r="BY335" s="95"/>
      <c r="BZ335" s="94"/>
      <c r="CA335" s="87"/>
      <c r="CB335" s="86"/>
      <c r="CC335" s="86"/>
      <c r="CD335" s="86"/>
      <c r="CE335" s="86"/>
      <c r="CF335" s="86"/>
      <c r="CG335" s="153"/>
      <c r="CH335" s="86"/>
      <c r="CI335" s="114"/>
      <c r="CJ335" s="218"/>
      <c r="CK335" s="252"/>
      <c r="CL335" s="226"/>
      <c r="CM335" s="252"/>
      <c r="CN335" s="226"/>
      <c r="CO335" s="252"/>
      <c r="CP335" s="220"/>
      <c r="CQ335" s="86">
        <v>101</v>
      </c>
      <c r="CR335" s="95">
        <v>131</v>
      </c>
      <c r="CS335" s="94">
        <v>138</v>
      </c>
      <c r="CT335" s="87">
        <v>222</v>
      </c>
      <c r="CU335" s="86"/>
      <c r="CV335" s="94"/>
      <c r="CW335" s="95"/>
      <c r="CX335" s="94"/>
      <c r="CY335" s="95"/>
      <c r="CZ335" s="266"/>
      <c r="DA335" s="86">
        <v>179</v>
      </c>
      <c r="DB335" s="94">
        <v>181</v>
      </c>
      <c r="DC335" s="95">
        <v>173</v>
      </c>
      <c r="DD335" s="94">
        <v>162</v>
      </c>
      <c r="DE335" s="95">
        <v>238</v>
      </c>
      <c r="DF335" s="94">
        <v>195</v>
      </c>
      <c r="DG335" s="99">
        <v>199</v>
      </c>
      <c r="DH335" s="94">
        <v>140</v>
      </c>
      <c r="DI335" s="95">
        <v>188</v>
      </c>
      <c r="DJ335" s="114">
        <v>113</v>
      </c>
      <c r="DK335" s="218"/>
      <c r="DL335" s="226"/>
      <c r="DM335" s="252"/>
      <c r="DN335" s="220"/>
      <c r="DO335" s="265"/>
      <c r="DP335" s="268"/>
      <c r="DQ335" s="267"/>
      <c r="DR335" s="267"/>
      <c r="DS335" s="266"/>
      <c r="DT335" s="265"/>
      <c r="DU335" s="267"/>
      <c r="DV335" s="265"/>
      <c r="DW335" s="268"/>
      <c r="DX335" s="266"/>
      <c r="DY335" s="265"/>
      <c r="DZ335" s="419"/>
      <c r="EA335" s="268"/>
      <c r="EB335" s="266"/>
      <c r="EC335" s="218"/>
      <c r="ED335" s="252"/>
      <c r="EE335" s="220"/>
    </row>
    <row r="336" spans="1:135" x14ac:dyDescent="0.3">
      <c r="A336" s="10">
        <v>5619</v>
      </c>
      <c r="B336" s="11" t="s">
        <v>461</v>
      </c>
      <c r="C336" s="32">
        <v>742</v>
      </c>
      <c r="D336" s="41">
        <v>309</v>
      </c>
      <c r="E336" s="63">
        <f t="shared" si="4"/>
        <v>0.4164420485175202</v>
      </c>
      <c r="F336" s="86"/>
      <c r="G336" s="86"/>
      <c r="H336" s="86"/>
      <c r="I336" s="86"/>
      <c r="J336" s="86"/>
      <c r="K336" s="87"/>
      <c r="L336" s="86"/>
      <c r="M336" s="94"/>
      <c r="N336" s="87"/>
      <c r="O336" s="86"/>
      <c r="P336" s="86"/>
      <c r="Q336" s="86"/>
      <c r="R336" s="86"/>
      <c r="S336" s="86"/>
      <c r="T336" s="86"/>
      <c r="U336" s="86"/>
      <c r="V336" s="86"/>
      <c r="W336" s="95"/>
      <c r="X336" s="98"/>
      <c r="Y336" s="98"/>
      <c r="Z336" s="115"/>
      <c r="AA336" s="86"/>
      <c r="AB336" s="86"/>
      <c r="AC336" s="86"/>
      <c r="AD336" s="86"/>
      <c r="AE336" s="86"/>
      <c r="AF336" s="95"/>
      <c r="AG336" s="153"/>
      <c r="AH336" s="114"/>
      <c r="AI336" s="222"/>
      <c r="AJ336" s="252"/>
      <c r="AK336" s="220"/>
      <c r="AL336" s="86"/>
      <c r="AM336" s="95"/>
      <c r="AN336" s="95"/>
      <c r="AO336" s="95"/>
      <c r="AP336" s="94"/>
      <c r="AQ336" s="98"/>
      <c r="AR336" s="222"/>
      <c r="AS336" s="252"/>
      <c r="AT336" s="226"/>
      <c r="AU336" s="218"/>
      <c r="AV336" s="218"/>
      <c r="AW336" s="218"/>
      <c r="AX336" s="218"/>
      <c r="AY336" s="220"/>
      <c r="AZ336" s="86"/>
      <c r="BA336" s="94"/>
      <c r="BB336" s="87"/>
      <c r="BC336" s="86"/>
      <c r="BD336" s="94"/>
      <c r="BE336" s="87"/>
      <c r="BF336" s="218"/>
      <c r="BG336" s="218"/>
      <c r="BH336" s="226"/>
      <c r="BI336" s="220"/>
      <c r="BJ336" s="86"/>
      <c r="BK336" s="94"/>
      <c r="BL336" s="87"/>
      <c r="BM336" s="218"/>
      <c r="BN336" s="218"/>
      <c r="BO336" s="226"/>
      <c r="BP336" s="398"/>
      <c r="BQ336" s="221"/>
      <c r="BR336" s="218"/>
      <c r="BS336" s="252"/>
      <c r="BT336" s="220"/>
      <c r="BU336" s="86"/>
      <c r="BV336" s="95"/>
      <c r="BW336" s="95"/>
      <c r="BX336" s="94"/>
      <c r="BY336" s="95"/>
      <c r="BZ336" s="94"/>
      <c r="CA336" s="87"/>
      <c r="CB336" s="86"/>
      <c r="CC336" s="86"/>
      <c r="CD336" s="86"/>
      <c r="CE336" s="86"/>
      <c r="CF336" s="86"/>
      <c r="CG336" s="153"/>
      <c r="CH336" s="86"/>
      <c r="CI336" s="114"/>
      <c r="CJ336" s="218"/>
      <c r="CK336" s="252"/>
      <c r="CL336" s="226"/>
      <c r="CM336" s="252"/>
      <c r="CN336" s="226"/>
      <c r="CO336" s="252"/>
      <c r="CP336" s="220"/>
      <c r="CQ336" s="86">
        <v>53</v>
      </c>
      <c r="CR336" s="95">
        <v>65</v>
      </c>
      <c r="CS336" s="94">
        <v>68</v>
      </c>
      <c r="CT336" s="87">
        <v>107</v>
      </c>
      <c r="CU336" s="86"/>
      <c r="CV336" s="94"/>
      <c r="CW336" s="95"/>
      <c r="CX336" s="94"/>
      <c r="CY336" s="95"/>
      <c r="CZ336" s="266"/>
      <c r="DA336" s="86">
        <v>129</v>
      </c>
      <c r="DB336" s="94">
        <v>133</v>
      </c>
      <c r="DC336" s="95">
        <v>121</v>
      </c>
      <c r="DD336" s="94">
        <v>52</v>
      </c>
      <c r="DE336" s="95">
        <v>89</v>
      </c>
      <c r="DF336" s="94">
        <v>134</v>
      </c>
      <c r="DG336" s="99">
        <v>130</v>
      </c>
      <c r="DH336" s="94">
        <v>120</v>
      </c>
      <c r="DI336" s="95">
        <v>141</v>
      </c>
      <c r="DJ336" s="114">
        <v>27</v>
      </c>
      <c r="DK336" s="218"/>
      <c r="DL336" s="226"/>
      <c r="DM336" s="252"/>
      <c r="DN336" s="220"/>
      <c r="DO336" s="265"/>
      <c r="DP336" s="268"/>
      <c r="DQ336" s="267"/>
      <c r="DR336" s="267"/>
      <c r="DS336" s="266"/>
      <c r="DT336" s="265"/>
      <c r="DU336" s="267"/>
      <c r="DV336" s="265"/>
      <c r="DW336" s="268"/>
      <c r="DX336" s="266"/>
      <c r="DY336" s="265"/>
      <c r="DZ336" s="419"/>
      <c r="EA336" s="268"/>
      <c r="EB336" s="266"/>
      <c r="EC336" s="218"/>
      <c r="ED336" s="252"/>
      <c r="EE336" s="220"/>
    </row>
    <row r="337" spans="1:135" x14ac:dyDescent="0.3">
      <c r="A337" s="10">
        <v>5620</v>
      </c>
      <c r="B337" s="11" t="s">
        <v>462</v>
      </c>
      <c r="C337" s="32">
        <v>709</v>
      </c>
      <c r="D337" s="41">
        <v>291</v>
      </c>
      <c r="E337" s="63">
        <f t="shared" si="4"/>
        <v>0.41043723554301831</v>
      </c>
      <c r="F337" s="86"/>
      <c r="G337" s="86"/>
      <c r="H337" s="86"/>
      <c r="I337" s="86"/>
      <c r="J337" s="86"/>
      <c r="K337" s="87"/>
      <c r="L337" s="86"/>
      <c r="M337" s="94"/>
      <c r="N337" s="87"/>
      <c r="O337" s="86"/>
      <c r="P337" s="86"/>
      <c r="Q337" s="86"/>
      <c r="R337" s="86"/>
      <c r="S337" s="86"/>
      <c r="T337" s="86"/>
      <c r="U337" s="86"/>
      <c r="V337" s="86"/>
      <c r="W337" s="95"/>
      <c r="X337" s="98"/>
      <c r="Y337" s="98"/>
      <c r="Z337" s="115"/>
      <c r="AA337" s="86"/>
      <c r="AB337" s="86"/>
      <c r="AC337" s="86"/>
      <c r="AD337" s="86"/>
      <c r="AE337" s="86"/>
      <c r="AF337" s="95"/>
      <c r="AG337" s="153"/>
      <c r="AH337" s="114"/>
      <c r="AI337" s="222"/>
      <c r="AJ337" s="252"/>
      <c r="AK337" s="220"/>
      <c r="AL337" s="86"/>
      <c r="AM337" s="95"/>
      <c r="AN337" s="95"/>
      <c r="AO337" s="95"/>
      <c r="AP337" s="94"/>
      <c r="AQ337" s="98"/>
      <c r="AR337" s="222"/>
      <c r="AS337" s="252"/>
      <c r="AT337" s="226"/>
      <c r="AU337" s="218"/>
      <c r="AV337" s="218"/>
      <c r="AW337" s="218"/>
      <c r="AX337" s="218"/>
      <c r="AY337" s="220"/>
      <c r="AZ337" s="86"/>
      <c r="BA337" s="94"/>
      <c r="BB337" s="87"/>
      <c r="BC337" s="86"/>
      <c r="BD337" s="94"/>
      <c r="BE337" s="87"/>
      <c r="BF337" s="218"/>
      <c r="BG337" s="218"/>
      <c r="BH337" s="226"/>
      <c r="BI337" s="220"/>
      <c r="BJ337" s="86"/>
      <c r="BK337" s="94"/>
      <c r="BL337" s="87"/>
      <c r="BM337" s="218"/>
      <c r="BN337" s="218"/>
      <c r="BO337" s="226"/>
      <c r="BP337" s="398"/>
      <c r="BQ337" s="221"/>
      <c r="BR337" s="218"/>
      <c r="BS337" s="252"/>
      <c r="BT337" s="220"/>
      <c r="BU337" s="86"/>
      <c r="BV337" s="95"/>
      <c r="BW337" s="95"/>
      <c r="BX337" s="94"/>
      <c r="BY337" s="95"/>
      <c r="BZ337" s="94"/>
      <c r="CA337" s="87"/>
      <c r="CB337" s="86"/>
      <c r="CC337" s="86"/>
      <c r="CD337" s="86"/>
      <c r="CE337" s="86"/>
      <c r="CF337" s="86"/>
      <c r="CG337" s="153"/>
      <c r="CH337" s="86"/>
      <c r="CI337" s="114"/>
      <c r="CJ337" s="218"/>
      <c r="CK337" s="252"/>
      <c r="CL337" s="226"/>
      <c r="CM337" s="252"/>
      <c r="CN337" s="226"/>
      <c r="CO337" s="252"/>
      <c r="CP337" s="220"/>
      <c r="CQ337" s="86">
        <v>77</v>
      </c>
      <c r="CR337" s="95">
        <v>72</v>
      </c>
      <c r="CS337" s="94">
        <v>90</v>
      </c>
      <c r="CT337" s="87">
        <v>105</v>
      </c>
      <c r="CU337" s="86"/>
      <c r="CV337" s="94"/>
      <c r="CW337" s="95"/>
      <c r="CX337" s="94"/>
      <c r="CY337" s="95"/>
      <c r="CZ337" s="266"/>
      <c r="DA337" s="86">
        <v>129</v>
      </c>
      <c r="DB337" s="94">
        <v>132</v>
      </c>
      <c r="DC337" s="95">
        <v>119</v>
      </c>
      <c r="DD337" s="94">
        <v>54</v>
      </c>
      <c r="DE337" s="95">
        <v>85</v>
      </c>
      <c r="DF337" s="94">
        <v>132</v>
      </c>
      <c r="DG337" s="99">
        <v>127</v>
      </c>
      <c r="DH337" s="94">
        <v>95</v>
      </c>
      <c r="DI337" s="95">
        <v>122</v>
      </c>
      <c r="DJ337" s="114">
        <v>55</v>
      </c>
      <c r="DK337" s="218"/>
      <c r="DL337" s="226"/>
      <c r="DM337" s="252"/>
      <c r="DN337" s="220"/>
      <c r="DO337" s="265"/>
      <c r="DP337" s="268"/>
      <c r="DQ337" s="267"/>
      <c r="DR337" s="267"/>
      <c r="DS337" s="266"/>
      <c r="DT337" s="265"/>
      <c r="DU337" s="267"/>
      <c r="DV337" s="265"/>
      <c r="DW337" s="268"/>
      <c r="DX337" s="266"/>
      <c r="DY337" s="265"/>
      <c r="DZ337" s="419"/>
      <c r="EA337" s="268"/>
      <c r="EB337" s="266"/>
      <c r="EC337" s="218"/>
      <c r="ED337" s="252"/>
      <c r="EE337" s="220"/>
    </row>
    <row r="338" spans="1:135" x14ac:dyDescent="0.3">
      <c r="A338" s="10">
        <v>5621</v>
      </c>
      <c r="B338" s="11" t="s">
        <v>463</v>
      </c>
      <c r="C338" s="32">
        <v>1056</v>
      </c>
      <c r="D338" s="41">
        <v>486</v>
      </c>
      <c r="E338" s="63">
        <f t="shared" si="4"/>
        <v>0.46022727272727271</v>
      </c>
      <c r="F338" s="86"/>
      <c r="G338" s="86"/>
      <c r="H338" s="86"/>
      <c r="I338" s="86"/>
      <c r="J338" s="86"/>
      <c r="K338" s="87"/>
      <c r="L338" s="86"/>
      <c r="M338" s="94"/>
      <c r="N338" s="87"/>
      <c r="O338" s="86"/>
      <c r="P338" s="86"/>
      <c r="Q338" s="86"/>
      <c r="R338" s="86"/>
      <c r="S338" s="86"/>
      <c r="T338" s="86"/>
      <c r="U338" s="86"/>
      <c r="V338" s="86"/>
      <c r="W338" s="95"/>
      <c r="X338" s="98"/>
      <c r="Y338" s="98"/>
      <c r="Z338" s="115"/>
      <c r="AA338" s="86"/>
      <c r="AB338" s="86"/>
      <c r="AC338" s="86"/>
      <c r="AD338" s="86"/>
      <c r="AE338" s="86"/>
      <c r="AF338" s="95"/>
      <c r="AG338" s="153"/>
      <c r="AH338" s="114"/>
      <c r="AI338" s="222"/>
      <c r="AJ338" s="252"/>
      <c r="AK338" s="220"/>
      <c r="AL338" s="86"/>
      <c r="AM338" s="95"/>
      <c r="AN338" s="95"/>
      <c r="AO338" s="95"/>
      <c r="AP338" s="94"/>
      <c r="AQ338" s="98"/>
      <c r="AR338" s="222"/>
      <c r="AS338" s="252"/>
      <c r="AT338" s="226"/>
      <c r="AU338" s="218"/>
      <c r="AV338" s="218"/>
      <c r="AW338" s="218"/>
      <c r="AX338" s="218"/>
      <c r="AY338" s="220"/>
      <c r="AZ338" s="86"/>
      <c r="BA338" s="94"/>
      <c r="BB338" s="87"/>
      <c r="BC338" s="86"/>
      <c r="BD338" s="94"/>
      <c r="BE338" s="87"/>
      <c r="BF338" s="218"/>
      <c r="BG338" s="218"/>
      <c r="BH338" s="226"/>
      <c r="BI338" s="220"/>
      <c r="BJ338" s="86"/>
      <c r="BK338" s="94"/>
      <c r="BL338" s="87"/>
      <c r="BM338" s="218"/>
      <c r="BN338" s="218"/>
      <c r="BO338" s="226"/>
      <c r="BP338" s="398"/>
      <c r="BQ338" s="221"/>
      <c r="BR338" s="218"/>
      <c r="BS338" s="252"/>
      <c r="BT338" s="220"/>
      <c r="BU338" s="86"/>
      <c r="BV338" s="95"/>
      <c r="BW338" s="95"/>
      <c r="BX338" s="94"/>
      <c r="BY338" s="95"/>
      <c r="BZ338" s="94"/>
      <c r="CA338" s="87"/>
      <c r="CB338" s="86"/>
      <c r="CC338" s="86"/>
      <c r="CD338" s="86"/>
      <c r="CE338" s="86"/>
      <c r="CF338" s="86"/>
      <c r="CG338" s="153"/>
      <c r="CH338" s="86"/>
      <c r="CI338" s="114"/>
      <c r="CJ338" s="218"/>
      <c r="CK338" s="252"/>
      <c r="CL338" s="226"/>
      <c r="CM338" s="252"/>
      <c r="CN338" s="226"/>
      <c r="CO338" s="252"/>
      <c r="CP338" s="220"/>
      <c r="CQ338" s="86">
        <v>106</v>
      </c>
      <c r="CR338" s="95">
        <v>125</v>
      </c>
      <c r="CS338" s="94">
        <v>138</v>
      </c>
      <c r="CT338" s="87">
        <v>237</v>
      </c>
      <c r="CU338" s="86"/>
      <c r="CV338" s="94"/>
      <c r="CW338" s="95"/>
      <c r="CX338" s="94"/>
      <c r="CY338" s="95"/>
      <c r="CZ338" s="266"/>
      <c r="DA338" s="86">
        <v>192</v>
      </c>
      <c r="DB338" s="94">
        <v>195</v>
      </c>
      <c r="DC338" s="95">
        <v>189</v>
      </c>
      <c r="DD338" s="94">
        <v>143</v>
      </c>
      <c r="DE338" s="95">
        <v>172</v>
      </c>
      <c r="DF338" s="94">
        <v>198</v>
      </c>
      <c r="DG338" s="99">
        <v>210</v>
      </c>
      <c r="DH338" s="94">
        <v>157</v>
      </c>
      <c r="DI338" s="95">
        <v>203</v>
      </c>
      <c r="DJ338" s="114">
        <v>105</v>
      </c>
      <c r="DK338" s="218"/>
      <c r="DL338" s="226"/>
      <c r="DM338" s="252"/>
      <c r="DN338" s="220"/>
      <c r="DO338" s="265"/>
      <c r="DP338" s="268"/>
      <c r="DQ338" s="267"/>
      <c r="DR338" s="267"/>
      <c r="DS338" s="266"/>
      <c r="DT338" s="265"/>
      <c r="DU338" s="267"/>
      <c r="DV338" s="265"/>
      <c r="DW338" s="268"/>
      <c r="DX338" s="266"/>
      <c r="DY338" s="265"/>
      <c r="DZ338" s="419"/>
      <c r="EA338" s="268"/>
      <c r="EB338" s="266"/>
      <c r="EC338" s="218"/>
      <c r="ED338" s="252"/>
      <c r="EE338" s="220"/>
    </row>
    <row r="339" spans="1:135" x14ac:dyDescent="0.3">
      <c r="A339" s="10">
        <v>5622</v>
      </c>
      <c r="B339" s="11" t="s">
        <v>464</v>
      </c>
      <c r="C339" s="32">
        <v>714</v>
      </c>
      <c r="D339" s="41">
        <v>303</v>
      </c>
      <c r="E339" s="63">
        <f t="shared" si="4"/>
        <v>0.42436974789915966</v>
      </c>
      <c r="F339" s="86"/>
      <c r="G339" s="86"/>
      <c r="H339" s="86"/>
      <c r="I339" s="86"/>
      <c r="J339" s="86"/>
      <c r="K339" s="87"/>
      <c r="L339" s="86"/>
      <c r="M339" s="94"/>
      <c r="N339" s="87"/>
      <c r="O339" s="86"/>
      <c r="P339" s="86"/>
      <c r="Q339" s="86"/>
      <c r="R339" s="86"/>
      <c r="S339" s="86"/>
      <c r="T339" s="86"/>
      <c r="U339" s="86"/>
      <c r="V339" s="86"/>
      <c r="W339" s="95"/>
      <c r="X339" s="98"/>
      <c r="Y339" s="98"/>
      <c r="Z339" s="115"/>
      <c r="AA339" s="86"/>
      <c r="AB339" s="86"/>
      <c r="AC339" s="86"/>
      <c r="AD339" s="86"/>
      <c r="AE339" s="86"/>
      <c r="AF339" s="95"/>
      <c r="AG339" s="153"/>
      <c r="AH339" s="114"/>
      <c r="AI339" s="222"/>
      <c r="AJ339" s="252"/>
      <c r="AK339" s="220"/>
      <c r="AL339" s="86"/>
      <c r="AM339" s="95"/>
      <c r="AN339" s="95"/>
      <c r="AO339" s="95"/>
      <c r="AP339" s="94"/>
      <c r="AQ339" s="98"/>
      <c r="AR339" s="222"/>
      <c r="AS339" s="252"/>
      <c r="AT339" s="226"/>
      <c r="AU339" s="218"/>
      <c r="AV339" s="218"/>
      <c r="AW339" s="218"/>
      <c r="AX339" s="218"/>
      <c r="AY339" s="220"/>
      <c r="AZ339" s="86"/>
      <c r="BA339" s="94"/>
      <c r="BB339" s="87"/>
      <c r="BC339" s="86"/>
      <c r="BD339" s="94"/>
      <c r="BE339" s="87"/>
      <c r="BF339" s="218"/>
      <c r="BG339" s="218"/>
      <c r="BH339" s="226"/>
      <c r="BI339" s="220"/>
      <c r="BJ339" s="86"/>
      <c r="BK339" s="94"/>
      <c r="BL339" s="87"/>
      <c r="BM339" s="218"/>
      <c r="BN339" s="218"/>
      <c r="BO339" s="226"/>
      <c r="BP339" s="398"/>
      <c r="BQ339" s="221"/>
      <c r="BR339" s="218"/>
      <c r="BS339" s="252"/>
      <c r="BT339" s="220"/>
      <c r="BU339" s="86"/>
      <c r="BV339" s="95"/>
      <c r="BW339" s="95"/>
      <c r="BX339" s="94"/>
      <c r="BY339" s="95"/>
      <c r="BZ339" s="94"/>
      <c r="CA339" s="87"/>
      <c r="CB339" s="86"/>
      <c r="CC339" s="86"/>
      <c r="CD339" s="86"/>
      <c r="CE339" s="86"/>
      <c r="CF339" s="86"/>
      <c r="CG339" s="153"/>
      <c r="CH339" s="86"/>
      <c r="CI339" s="114"/>
      <c r="CJ339" s="218"/>
      <c r="CK339" s="252"/>
      <c r="CL339" s="226"/>
      <c r="CM339" s="252"/>
      <c r="CN339" s="226"/>
      <c r="CO339" s="252"/>
      <c r="CP339" s="220"/>
      <c r="CQ339" s="86">
        <v>57</v>
      </c>
      <c r="CR339" s="95">
        <v>83</v>
      </c>
      <c r="CS339" s="94">
        <v>91</v>
      </c>
      <c r="CT339" s="87">
        <v>121</v>
      </c>
      <c r="CU339" s="86"/>
      <c r="CV339" s="94"/>
      <c r="CW339" s="95"/>
      <c r="CX339" s="94"/>
      <c r="CY339" s="95"/>
      <c r="CZ339" s="266"/>
      <c r="DA339" s="86">
        <v>130</v>
      </c>
      <c r="DB339" s="94">
        <v>128</v>
      </c>
      <c r="DC339" s="95">
        <v>135</v>
      </c>
      <c r="DD339" s="94">
        <v>35</v>
      </c>
      <c r="DE339" s="95">
        <v>75</v>
      </c>
      <c r="DF339" s="94">
        <v>128</v>
      </c>
      <c r="DG339" s="99">
        <v>136</v>
      </c>
      <c r="DH339" s="94">
        <v>116</v>
      </c>
      <c r="DI339" s="95">
        <v>124</v>
      </c>
      <c r="DJ339" s="114">
        <v>46</v>
      </c>
      <c r="DK339" s="218"/>
      <c r="DL339" s="226"/>
      <c r="DM339" s="252"/>
      <c r="DN339" s="220"/>
      <c r="DO339" s="265"/>
      <c r="DP339" s="268"/>
      <c r="DQ339" s="267"/>
      <c r="DR339" s="267"/>
      <c r="DS339" s="266"/>
      <c r="DT339" s="265"/>
      <c r="DU339" s="267"/>
      <c r="DV339" s="265"/>
      <c r="DW339" s="268"/>
      <c r="DX339" s="266"/>
      <c r="DY339" s="265"/>
      <c r="DZ339" s="419"/>
      <c r="EA339" s="268"/>
      <c r="EB339" s="266"/>
      <c r="EC339" s="218"/>
      <c r="ED339" s="252"/>
      <c r="EE339" s="220"/>
    </row>
    <row r="340" spans="1:135" x14ac:dyDescent="0.3">
      <c r="A340" s="10">
        <v>5623</v>
      </c>
      <c r="B340" s="11" t="s">
        <v>465</v>
      </c>
      <c r="C340" s="32">
        <v>852</v>
      </c>
      <c r="D340" s="41">
        <v>314</v>
      </c>
      <c r="E340" s="63">
        <f t="shared" si="4"/>
        <v>0.36854460093896713</v>
      </c>
      <c r="F340" s="86"/>
      <c r="G340" s="86"/>
      <c r="H340" s="86"/>
      <c r="I340" s="86"/>
      <c r="J340" s="86"/>
      <c r="K340" s="87"/>
      <c r="L340" s="86"/>
      <c r="M340" s="94"/>
      <c r="N340" s="87"/>
      <c r="O340" s="86"/>
      <c r="P340" s="86"/>
      <c r="Q340" s="86"/>
      <c r="R340" s="86"/>
      <c r="S340" s="86"/>
      <c r="T340" s="86"/>
      <c r="U340" s="86"/>
      <c r="V340" s="86"/>
      <c r="W340" s="95"/>
      <c r="X340" s="98"/>
      <c r="Y340" s="98"/>
      <c r="Z340" s="115"/>
      <c r="AA340" s="86"/>
      <c r="AB340" s="86"/>
      <c r="AC340" s="86"/>
      <c r="AD340" s="86"/>
      <c r="AE340" s="86"/>
      <c r="AF340" s="95"/>
      <c r="AG340" s="153"/>
      <c r="AH340" s="114"/>
      <c r="AI340" s="222"/>
      <c r="AJ340" s="252"/>
      <c r="AK340" s="220"/>
      <c r="AL340" s="86"/>
      <c r="AM340" s="95"/>
      <c r="AN340" s="95"/>
      <c r="AO340" s="95"/>
      <c r="AP340" s="94"/>
      <c r="AQ340" s="98"/>
      <c r="AR340" s="222"/>
      <c r="AS340" s="252"/>
      <c r="AT340" s="226"/>
      <c r="AU340" s="218"/>
      <c r="AV340" s="218"/>
      <c r="AW340" s="218"/>
      <c r="AX340" s="218"/>
      <c r="AY340" s="220"/>
      <c r="AZ340" s="86"/>
      <c r="BA340" s="94"/>
      <c r="BB340" s="87"/>
      <c r="BC340" s="86"/>
      <c r="BD340" s="94"/>
      <c r="BE340" s="87"/>
      <c r="BF340" s="218"/>
      <c r="BG340" s="218"/>
      <c r="BH340" s="226"/>
      <c r="BI340" s="220"/>
      <c r="BJ340" s="86"/>
      <c r="BK340" s="94"/>
      <c r="BL340" s="87"/>
      <c r="BM340" s="218"/>
      <c r="BN340" s="218"/>
      <c r="BO340" s="226"/>
      <c r="BP340" s="398"/>
      <c r="BQ340" s="221"/>
      <c r="BR340" s="218"/>
      <c r="BS340" s="252"/>
      <c r="BT340" s="220"/>
      <c r="BU340" s="86"/>
      <c r="BV340" s="95"/>
      <c r="BW340" s="95"/>
      <c r="BX340" s="94"/>
      <c r="BY340" s="95"/>
      <c r="BZ340" s="94"/>
      <c r="CA340" s="87"/>
      <c r="CB340" s="86"/>
      <c r="CC340" s="86"/>
      <c r="CD340" s="86"/>
      <c r="CE340" s="86"/>
      <c r="CF340" s="86"/>
      <c r="CG340" s="153"/>
      <c r="CH340" s="86"/>
      <c r="CI340" s="114"/>
      <c r="CJ340" s="218"/>
      <c r="CK340" s="252"/>
      <c r="CL340" s="226"/>
      <c r="CM340" s="252"/>
      <c r="CN340" s="226"/>
      <c r="CO340" s="252"/>
      <c r="CP340" s="220"/>
      <c r="CQ340" s="86">
        <v>65</v>
      </c>
      <c r="CR340" s="95">
        <v>88</v>
      </c>
      <c r="CS340" s="94">
        <v>93</v>
      </c>
      <c r="CT340" s="87">
        <v>103</v>
      </c>
      <c r="CU340" s="86"/>
      <c r="CV340" s="94"/>
      <c r="CW340" s="95"/>
      <c r="CX340" s="94"/>
      <c r="CY340" s="95"/>
      <c r="CZ340" s="266"/>
      <c r="DA340" s="86">
        <v>149</v>
      </c>
      <c r="DB340" s="94">
        <v>119</v>
      </c>
      <c r="DC340" s="95">
        <v>146</v>
      </c>
      <c r="DD340" s="94">
        <v>66</v>
      </c>
      <c r="DE340" s="95">
        <v>95</v>
      </c>
      <c r="DF340" s="94">
        <v>124</v>
      </c>
      <c r="DG340" s="99">
        <v>118</v>
      </c>
      <c r="DH340" s="94">
        <v>133</v>
      </c>
      <c r="DI340" s="95">
        <v>117</v>
      </c>
      <c r="DJ340" s="114">
        <v>44</v>
      </c>
      <c r="DK340" s="218"/>
      <c r="DL340" s="226"/>
      <c r="DM340" s="252"/>
      <c r="DN340" s="220"/>
      <c r="DO340" s="265"/>
      <c r="DP340" s="268"/>
      <c r="DQ340" s="267"/>
      <c r="DR340" s="267"/>
      <c r="DS340" s="266"/>
      <c r="DT340" s="265"/>
      <c r="DU340" s="267"/>
      <c r="DV340" s="265"/>
      <c r="DW340" s="268"/>
      <c r="DX340" s="266"/>
      <c r="DY340" s="265"/>
      <c r="DZ340" s="419"/>
      <c r="EA340" s="268"/>
      <c r="EB340" s="266"/>
      <c r="EC340" s="218"/>
      <c r="ED340" s="252"/>
      <c r="EE340" s="220"/>
    </row>
    <row r="341" spans="1:135" x14ac:dyDescent="0.3">
      <c r="A341" s="10">
        <v>5624</v>
      </c>
      <c r="B341" s="11" t="s">
        <v>466</v>
      </c>
      <c r="C341" s="32">
        <v>738</v>
      </c>
      <c r="D341" s="41">
        <v>272</v>
      </c>
      <c r="E341" s="63">
        <f t="shared" si="4"/>
        <v>0.36856368563685638</v>
      </c>
      <c r="F341" s="86"/>
      <c r="G341" s="86"/>
      <c r="H341" s="86"/>
      <c r="I341" s="86"/>
      <c r="J341" s="86"/>
      <c r="K341" s="87"/>
      <c r="L341" s="86"/>
      <c r="M341" s="94"/>
      <c r="N341" s="87"/>
      <c r="O341" s="86"/>
      <c r="P341" s="86"/>
      <c r="Q341" s="86"/>
      <c r="R341" s="86"/>
      <c r="S341" s="86"/>
      <c r="T341" s="86"/>
      <c r="U341" s="86"/>
      <c r="V341" s="86"/>
      <c r="W341" s="95"/>
      <c r="X341" s="98"/>
      <c r="Y341" s="98"/>
      <c r="Z341" s="115"/>
      <c r="AA341" s="86"/>
      <c r="AB341" s="86"/>
      <c r="AC341" s="86"/>
      <c r="AD341" s="86"/>
      <c r="AE341" s="86"/>
      <c r="AF341" s="95"/>
      <c r="AG341" s="153"/>
      <c r="AH341" s="114"/>
      <c r="AI341" s="222"/>
      <c r="AJ341" s="252"/>
      <c r="AK341" s="220"/>
      <c r="AL341" s="86"/>
      <c r="AM341" s="95"/>
      <c r="AN341" s="95"/>
      <c r="AO341" s="95"/>
      <c r="AP341" s="94"/>
      <c r="AQ341" s="98"/>
      <c r="AR341" s="222"/>
      <c r="AS341" s="252"/>
      <c r="AT341" s="226"/>
      <c r="AU341" s="218"/>
      <c r="AV341" s="218"/>
      <c r="AW341" s="218"/>
      <c r="AX341" s="218"/>
      <c r="AY341" s="220"/>
      <c r="AZ341" s="86"/>
      <c r="BA341" s="94"/>
      <c r="BB341" s="87"/>
      <c r="BC341" s="86"/>
      <c r="BD341" s="94"/>
      <c r="BE341" s="87"/>
      <c r="BF341" s="218"/>
      <c r="BG341" s="218"/>
      <c r="BH341" s="226"/>
      <c r="BI341" s="220"/>
      <c r="BJ341" s="86"/>
      <c r="BK341" s="94"/>
      <c r="BL341" s="87"/>
      <c r="BM341" s="218"/>
      <c r="BN341" s="218"/>
      <c r="BO341" s="226"/>
      <c r="BP341" s="398"/>
      <c r="BQ341" s="221"/>
      <c r="BR341" s="218"/>
      <c r="BS341" s="252"/>
      <c r="BT341" s="220"/>
      <c r="BU341" s="86"/>
      <c r="BV341" s="95"/>
      <c r="BW341" s="95"/>
      <c r="BX341" s="94"/>
      <c r="BY341" s="95"/>
      <c r="BZ341" s="94"/>
      <c r="CA341" s="87"/>
      <c r="CB341" s="86"/>
      <c r="CC341" s="86"/>
      <c r="CD341" s="86"/>
      <c r="CE341" s="86"/>
      <c r="CF341" s="86"/>
      <c r="CG341" s="153"/>
      <c r="CH341" s="86"/>
      <c r="CI341" s="114"/>
      <c r="CJ341" s="218"/>
      <c r="CK341" s="252"/>
      <c r="CL341" s="226"/>
      <c r="CM341" s="252"/>
      <c r="CN341" s="226"/>
      <c r="CO341" s="252"/>
      <c r="CP341" s="220"/>
      <c r="CQ341" s="86">
        <v>63</v>
      </c>
      <c r="CR341" s="95">
        <v>78</v>
      </c>
      <c r="CS341" s="94">
        <v>90</v>
      </c>
      <c r="CT341" s="87">
        <v>132</v>
      </c>
      <c r="CU341" s="86"/>
      <c r="CV341" s="94"/>
      <c r="CW341" s="95"/>
      <c r="CX341" s="94"/>
      <c r="CY341" s="95"/>
      <c r="CZ341" s="266"/>
      <c r="DA341" s="86">
        <v>112</v>
      </c>
      <c r="DB341" s="94">
        <v>120</v>
      </c>
      <c r="DC341" s="95">
        <v>111</v>
      </c>
      <c r="DD341" s="94">
        <v>37</v>
      </c>
      <c r="DE341" s="95">
        <v>66</v>
      </c>
      <c r="DF341" s="94">
        <v>118</v>
      </c>
      <c r="DG341" s="99">
        <v>136</v>
      </c>
      <c r="DH341" s="94">
        <v>103</v>
      </c>
      <c r="DI341" s="95">
        <v>113</v>
      </c>
      <c r="DJ341" s="114">
        <v>42</v>
      </c>
      <c r="DK341" s="218"/>
      <c r="DL341" s="226"/>
      <c r="DM341" s="252"/>
      <c r="DN341" s="220"/>
      <c r="DO341" s="265"/>
      <c r="DP341" s="268"/>
      <c r="DQ341" s="267"/>
      <c r="DR341" s="267"/>
      <c r="DS341" s="266"/>
      <c r="DT341" s="265"/>
      <c r="DU341" s="267"/>
      <c r="DV341" s="265"/>
      <c r="DW341" s="268"/>
      <c r="DX341" s="266"/>
      <c r="DY341" s="265"/>
      <c r="DZ341" s="419"/>
      <c r="EA341" s="268"/>
      <c r="EB341" s="266"/>
      <c r="EC341" s="218"/>
      <c r="ED341" s="252"/>
      <c r="EE341" s="220"/>
    </row>
    <row r="342" spans="1:135" x14ac:dyDescent="0.3">
      <c r="A342" s="10">
        <v>5625</v>
      </c>
      <c r="B342" s="11" t="s">
        <v>467</v>
      </c>
      <c r="C342" s="32">
        <v>660</v>
      </c>
      <c r="D342" s="41">
        <v>182</v>
      </c>
      <c r="E342" s="63">
        <f t="shared" si="4"/>
        <v>0.27575757575757576</v>
      </c>
      <c r="F342" s="86"/>
      <c r="G342" s="86"/>
      <c r="H342" s="86"/>
      <c r="I342" s="86"/>
      <c r="J342" s="86"/>
      <c r="K342" s="87"/>
      <c r="L342" s="86"/>
      <c r="M342" s="94"/>
      <c r="N342" s="87"/>
      <c r="O342" s="86"/>
      <c r="P342" s="86"/>
      <c r="Q342" s="86"/>
      <c r="R342" s="86"/>
      <c r="S342" s="86"/>
      <c r="T342" s="86"/>
      <c r="U342" s="86"/>
      <c r="V342" s="86"/>
      <c r="W342" s="95"/>
      <c r="X342" s="98"/>
      <c r="Y342" s="98"/>
      <c r="Z342" s="115"/>
      <c r="AA342" s="86"/>
      <c r="AB342" s="86"/>
      <c r="AC342" s="86"/>
      <c r="AD342" s="86"/>
      <c r="AE342" s="86"/>
      <c r="AF342" s="95"/>
      <c r="AG342" s="153"/>
      <c r="AH342" s="114"/>
      <c r="AI342" s="222"/>
      <c r="AJ342" s="252"/>
      <c r="AK342" s="220"/>
      <c r="AL342" s="86"/>
      <c r="AM342" s="95"/>
      <c r="AN342" s="95"/>
      <c r="AO342" s="95"/>
      <c r="AP342" s="94"/>
      <c r="AQ342" s="98"/>
      <c r="AR342" s="222"/>
      <c r="AS342" s="252"/>
      <c r="AT342" s="226"/>
      <c r="AU342" s="218"/>
      <c r="AV342" s="218"/>
      <c r="AW342" s="218"/>
      <c r="AX342" s="218"/>
      <c r="AY342" s="220"/>
      <c r="AZ342" s="86"/>
      <c r="BA342" s="94"/>
      <c r="BB342" s="87"/>
      <c r="BC342" s="86"/>
      <c r="BD342" s="94"/>
      <c r="BE342" s="87"/>
      <c r="BF342" s="218"/>
      <c r="BG342" s="218"/>
      <c r="BH342" s="226"/>
      <c r="BI342" s="220"/>
      <c r="BJ342" s="86"/>
      <c r="BK342" s="94"/>
      <c r="BL342" s="87"/>
      <c r="BM342" s="218"/>
      <c r="BN342" s="218"/>
      <c r="BO342" s="226"/>
      <c r="BP342" s="398"/>
      <c r="BQ342" s="221"/>
      <c r="BR342" s="218"/>
      <c r="BS342" s="252"/>
      <c r="BT342" s="220"/>
      <c r="BU342" s="86"/>
      <c r="BV342" s="95"/>
      <c r="BW342" s="95"/>
      <c r="BX342" s="94"/>
      <c r="BY342" s="95"/>
      <c r="BZ342" s="94"/>
      <c r="CA342" s="87"/>
      <c r="CB342" s="86"/>
      <c r="CC342" s="86"/>
      <c r="CD342" s="86"/>
      <c r="CE342" s="86"/>
      <c r="CF342" s="86"/>
      <c r="CG342" s="153"/>
      <c r="CH342" s="86"/>
      <c r="CI342" s="114"/>
      <c r="CJ342" s="218"/>
      <c r="CK342" s="252"/>
      <c r="CL342" s="226"/>
      <c r="CM342" s="252"/>
      <c r="CN342" s="226"/>
      <c r="CO342" s="252"/>
      <c r="CP342" s="220"/>
      <c r="CQ342" s="86">
        <v>43</v>
      </c>
      <c r="CR342" s="95">
        <v>51</v>
      </c>
      <c r="CS342" s="94">
        <v>56</v>
      </c>
      <c r="CT342" s="87">
        <v>93</v>
      </c>
      <c r="CU342" s="86"/>
      <c r="CV342" s="94"/>
      <c r="CW342" s="95"/>
      <c r="CX342" s="94"/>
      <c r="CY342" s="95"/>
      <c r="CZ342" s="266"/>
      <c r="DA342" s="86">
        <v>62</v>
      </c>
      <c r="DB342" s="94">
        <v>89</v>
      </c>
      <c r="DC342" s="95">
        <v>61</v>
      </c>
      <c r="DD342" s="94">
        <v>31</v>
      </c>
      <c r="DE342" s="95">
        <v>39</v>
      </c>
      <c r="DF342" s="94">
        <v>89</v>
      </c>
      <c r="DG342" s="99">
        <v>92</v>
      </c>
      <c r="DH342" s="94">
        <v>53</v>
      </c>
      <c r="DI342" s="95">
        <v>94</v>
      </c>
      <c r="DJ342" s="114">
        <v>28</v>
      </c>
      <c r="DK342" s="218"/>
      <c r="DL342" s="226"/>
      <c r="DM342" s="252"/>
      <c r="DN342" s="220"/>
      <c r="DO342" s="265"/>
      <c r="DP342" s="268"/>
      <c r="DQ342" s="267"/>
      <c r="DR342" s="267"/>
      <c r="DS342" s="266"/>
      <c r="DT342" s="265"/>
      <c r="DU342" s="267"/>
      <c r="DV342" s="265"/>
      <c r="DW342" s="268"/>
      <c r="DX342" s="266"/>
      <c r="DY342" s="265"/>
      <c r="DZ342" s="419"/>
      <c r="EA342" s="268"/>
      <c r="EB342" s="266"/>
      <c r="EC342" s="218"/>
      <c r="ED342" s="252"/>
      <c r="EE342" s="220"/>
    </row>
    <row r="343" spans="1:135" x14ac:dyDescent="0.3">
      <c r="A343" s="10">
        <v>5626</v>
      </c>
      <c r="B343" s="11" t="s">
        <v>468</v>
      </c>
      <c r="C343" s="32">
        <v>1072</v>
      </c>
      <c r="D343" s="41">
        <v>402</v>
      </c>
      <c r="E343" s="63">
        <f t="shared" si="4"/>
        <v>0.375</v>
      </c>
      <c r="F343" s="86"/>
      <c r="G343" s="86"/>
      <c r="H343" s="86"/>
      <c r="I343" s="86"/>
      <c r="J343" s="86"/>
      <c r="K343" s="87"/>
      <c r="L343" s="86"/>
      <c r="M343" s="94"/>
      <c r="N343" s="87"/>
      <c r="O343" s="86"/>
      <c r="P343" s="86"/>
      <c r="Q343" s="86"/>
      <c r="R343" s="86"/>
      <c r="S343" s="86"/>
      <c r="T343" s="86"/>
      <c r="U343" s="86"/>
      <c r="V343" s="86"/>
      <c r="W343" s="95"/>
      <c r="X343" s="98"/>
      <c r="Y343" s="98"/>
      <c r="Z343" s="115"/>
      <c r="AA343" s="86"/>
      <c r="AB343" s="86"/>
      <c r="AC343" s="86"/>
      <c r="AD343" s="86"/>
      <c r="AE343" s="86"/>
      <c r="AF343" s="95"/>
      <c r="AG343" s="153"/>
      <c r="AH343" s="114"/>
      <c r="AI343" s="222"/>
      <c r="AJ343" s="252"/>
      <c r="AK343" s="220"/>
      <c r="AL343" s="86"/>
      <c r="AM343" s="95"/>
      <c r="AN343" s="95"/>
      <c r="AO343" s="95"/>
      <c r="AP343" s="94"/>
      <c r="AQ343" s="98"/>
      <c r="AR343" s="222"/>
      <c r="AS343" s="252"/>
      <c r="AT343" s="226"/>
      <c r="AU343" s="218"/>
      <c r="AV343" s="218"/>
      <c r="AW343" s="218"/>
      <c r="AX343" s="218"/>
      <c r="AY343" s="220"/>
      <c r="AZ343" s="86"/>
      <c r="BA343" s="94"/>
      <c r="BB343" s="87"/>
      <c r="BC343" s="86"/>
      <c r="BD343" s="94"/>
      <c r="BE343" s="87"/>
      <c r="BF343" s="218"/>
      <c r="BG343" s="218"/>
      <c r="BH343" s="226"/>
      <c r="BI343" s="220"/>
      <c r="BJ343" s="86"/>
      <c r="BK343" s="94"/>
      <c r="BL343" s="87"/>
      <c r="BM343" s="218"/>
      <c r="BN343" s="218"/>
      <c r="BO343" s="226"/>
      <c r="BP343" s="398"/>
      <c r="BQ343" s="221"/>
      <c r="BR343" s="218"/>
      <c r="BS343" s="252"/>
      <c r="BT343" s="220"/>
      <c r="BU343" s="86"/>
      <c r="BV343" s="95"/>
      <c r="BW343" s="95"/>
      <c r="BX343" s="94"/>
      <c r="BY343" s="95"/>
      <c r="BZ343" s="94"/>
      <c r="CA343" s="87"/>
      <c r="CB343" s="86"/>
      <c r="CC343" s="86"/>
      <c r="CD343" s="86"/>
      <c r="CE343" s="86"/>
      <c r="CF343" s="86"/>
      <c r="CG343" s="153"/>
      <c r="CH343" s="86"/>
      <c r="CI343" s="114"/>
      <c r="CJ343" s="218"/>
      <c r="CK343" s="252"/>
      <c r="CL343" s="226"/>
      <c r="CM343" s="252"/>
      <c r="CN343" s="226"/>
      <c r="CO343" s="252"/>
      <c r="CP343" s="220"/>
      <c r="CQ343" s="86">
        <v>76</v>
      </c>
      <c r="CR343" s="95">
        <v>117</v>
      </c>
      <c r="CS343" s="94">
        <v>122</v>
      </c>
      <c r="CT343" s="87">
        <v>175</v>
      </c>
      <c r="CU343" s="86"/>
      <c r="CV343" s="94"/>
      <c r="CW343" s="95"/>
      <c r="CX343" s="94"/>
      <c r="CY343" s="95"/>
      <c r="CZ343" s="266"/>
      <c r="DA343" s="86">
        <v>144</v>
      </c>
      <c r="DB343" s="94">
        <v>164</v>
      </c>
      <c r="DC343" s="95">
        <v>141</v>
      </c>
      <c r="DD343" s="94">
        <v>114</v>
      </c>
      <c r="DE343" s="95">
        <v>161</v>
      </c>
      <c r="DF343" s="94">
        <v>187</v>
      </c>
      <c r="DG343" s="99">
        <v>176</v>
      </c>
      <c r="DH343" s="94">
        <v>125</v>
      </c>
      <c r="DI343" s="95">
        <v>190</v>
      </c>
      <c r="DJ343" s="114">
        <v>71</v>
      </c>
      <c r="DK343" s="218"/>
      <c r="DL343" s="226"/>
      <c r="DM343" s="252"/>
      <c r="DN343" s="220"/>
      <c r="DO343" s="265"/>
      <c r="DP343" s="268"/>
      <c r="DQ343" s="267"/>
      <c r="DR343" s="267"/>
      <c r="DS343" s="266"/>
      <c r="DT343" s="265"/>
      <c r="DU343" s="267"/>
      <c r="DV343" s="265"/>
      <c r="DW343" s="268"/>
      <c r="DX343" s="266"/>
      <c r="DY343" s="265"/>
      <c r="DZ343" s="419"/>
      <c r="EA343" s="268"/>
      <c r="EB343" s="266"/>
      <c r="EC343" s="218"/>
      <c r="ED343" s="252"/>
      <c r="EE343" s="220"/>
    </row>
    <row r="344" spans="1:135" x14ac:dyDescent="0.3">
      <c r="A344" s="10">
        <v>5627</v>
      </c>
      <c r="B344" s="11" t="s">
        <v>469</v>
      </c>
      <c r="C344" s="32">
        <v>1120</v>
      </c>
      <c r="D344" s="41">
        <v>486</v>
      </c>
      <c r="E344" s="63">
        <f t="shared" ref="E344:E407" si="5">SUM(D344/C344)</f>
        <v>0.43392857142857144</v>
      </c>
      <c r="F344" s="86"/>
      <c r="G344" s="86"/>
      <c r="H344" s="86"/>
      <c r="I344" s="86"/>
      <c r="J344" s="86"/>
      <c r="K344" s="87"/>
      <c r="L344" s="86"/>
      <c r="M344" s="94"/>
      <c r="N344" s="87"/>
      <c r="O344" s="86"/>
      <c r="P344" s="86"/>
      <c r="Q344" s="86"/>
      <c r="R344" s="86"/>
      <c r="S344" s="86"/>
      <c r="T344" s="86"/>
      <c r="U344" s="86"/>
      <c r="V344" s="86"/>
      <c r="W344" s="95"/>
      <c r="X344" s="98"/>
      <c r="Y344" s="98"/>
      <c r="Z344" s="115"/>
      <c r="AA344" s="86"/>
      <c r="AB344" s="86"/>
      <c r="AC344" s="86"/>
      <c r="AD344" s="86"/>
      <c r="AE344" s="86"/>
      <c r="AF344" s="95"/>
      <c r="AG344" s="153"/>
      <c r="AH344" s="114"/>
      <c r="AI344" s="222"/>
      <c r="AJ344" s="252"/>
      <c r="AK344" s="220"/>
      <c r="AL344" s="86"/>
      <c r="AM344" s="95"/>
      <c r="AN344" s="95"/>
      <c r="AO344" s="95"/>
      <c r="AP344" s="94"/>
      <c r="AQ344" s="98"/>
      <c r="AR344" s="222"/>
      <c r="AS344" s="252"/>
      <c r="AT344" s="226"/>
      <c r="AU344" s="218"/>
      <c r="AV344" s="218"/>
      <c r="AW344" s="218"/>
      <c r="AX344" s="218"/>
      <c r="AY344" s="220"/>
      <c r="AZ344" s="86"/>
      <c r="BA344" s="94"/>
      <c r="BB344" s="87"/>
      <c r="BC344" s="86"/>
      <c r="BD344" s="94"/>
      <c r="BE344" s="87"/>
      <c r="BF344" s="218"/>
      <c r="BG344" s="218"/>
      <c r="BH344" s="226"/>
      <c r="BI344" s="220"/>
      <c r="BJ344" s="86"/>
      <c r="BK344" s="94"/>
      <c r="BL344" s="87"/>
      <c r="BM344" s="218"/>
      <c r="BN344" s="218"/>
      <c r="BO344" s="226"/>
      <c r="BP344" s="398"/>
      <c r="BQ344" s="221"/>
      <c r="BR344" s="218"/>
      <c r="BS344" s="252"/>
      <c r="BT344" s="220"/>
      <c r="BU344" s="86"/>
      <c r="BV344" s="95"/>
      <c r="BW344" s="95"/>
      <c r="BX344" s="94"/>
      <c r="BY344" s="95"/>
      <c r="BZ344" s="94"/>
      <c r="CA344" s="87"/>
      <c r="CB344" s="86"/>
      <c r="CC344" s="86"/>
      <c r="CD344" s="86"/>
      <c r="CE344" s="86"/>
      <c r="CF344" s="86"/>
      <c r="CG344" s="153"/>
      <c r="CH344" s="86"/>
      <c r="CI344" s="114"/>
      <c r="CJ344" s="218"/>
      <c r="CK344" s="252"/>
      <c r="CL344" s="226"/>
      <c r="CM344" s="252"/>
      <c r="CN344" s="226"/>
      <c r="CO344" s="252"/>
      <c r="CP344" s="220"/>
      <c r="CQ344" s="86">
        <v>93</v>
      </c>
      <c r="CR344" s="95">
        <v>125</v>
      </c>
      <c r="CS344" s="94">
        <v>121</v>
      </c>
      <c r="CT344" s="87">
        <v>196</v>
      </c>
      <c r="CU344" s="86"/>
      <c r="CV344" s="94"/>
      <c r="CW344" s="95"/>
      <c r="CX344" s="94"/>
      <c r="CY344" s="95"/>
      <c r="CZ344" s="266"/>
      <c r="DA344" s="86">
        <v>216</v>
      </c>
      <c r="DB344" s="94">
        <v>188</v>
      </c>
      <c r="DC344" s="95">
        <v>209</v>
      </c>
      <c r="DD344" s="94">
        <v>86</v>
      </c>
      <c r="DE344" s="95">
        <v>166</v>
      </c>
      <c r="DF344" s="94">
        <v>199</v>
      </c>
      <c r="DG344" s="99">
        <v>195</v>
      </c>
      <c r="DH344" s="94">
        <v>185</v>
      </c>
      <c r="DI344" s="95">
        <v>192</v>
      </c>
      <c r="DJ344" s="114">
        <v>79</v>
      </c>
      <c r="DK344" s="218"/>
      <c r="DL344" s="226"/>
      <c r="DM344" s="252"/>
      <c r="DN344" s="220"/>
      <c r="DO344" s="265"/>
      <c r="DP344" s="268"/>
      <c r="DQ344" s="267"/>
      <c r="DR344" s="267"/>
      <c r="DS344" s="266"/>
      <c r="DT344" s="265"/>
      <c r="DU344" s="267"/>
      <c r="DV344" s="265"/>
      <c r="DW344" s="268"/>
      <c r="DX344" s="266"/>
      <c r="DY344" s="265"/>
      <c r="DZ344" s="419"/>
      <c r="EA344" s="268"/>
      <c r="EB344" s="266"/>
      <c r="EC344" s="218"/>
      <c r="ED344" s="252"/>
      <c r="EE344" s="220"/>
    </row>
    <row r="345" spans="1:135" x14ac:dyDescent="0.3">
      <c r="A345" s="10">
        <v>5628</v>
      </c>
      <c r="B345" s="11" t="s">
        <v>470</v>
      </c>
      <c r="C345" s="32">
        <v>903</v>
      </c>
      <c r="D345" s="41">
        <v>359</v>
      </c>
      <c r="E345" s="63">
        <f t="shared" si="5"/>
        <v>0.39756367663344405</v>
      </c>
      <c r="F345" s="86"/>
      <c r="G345" s="86"/>
      <c r="H345" s="86"/>
      <c r="I345" s="86"/>
      <c r="J345" s="86"/>
      <c r="K345" s="87"/>
      <c r="L345" s="86"/>
      <c r="M345" s="94"/>
      <c r="N345" s="87"/>
      <c r="O345" s="86"/>
      <c r="P345" s="86"/>
      <c r="Q345" s="86"/>
      <c r="R345" s="86"/>
      <c r="S345" s="86"/>
      <c r="T345" s="86"/>
      <c r="U345" s="86"/>
      <c r="V345" s="86"/>
      <c r="W345" s="95"/>
      <c r="X345" s="98"/>
      <c r="Y345" s="98"/>
      <c r="Z345" s="115"/>
      <c r="AA345" s="86"/>
      <c r="AB345" s="86"/>
      <c r="AC345" s="86"/>
      <c r="AD345" s="86"/>
      <c r="AE345" s="86"/>
      <c r="AF345" s="95"/>
      <c r="AG345" s="153"/>
      <c r="AH345" s="114"/>
      <c r="AI345" s="222"/>
      <c r="AJ345" s="252"/>
      <c r="AK345" s="220"/>
      <c r="AL345" s="86"/>
      <c r="AM345" s="95"/>
      <c r="AN345" s="95"/>
      <c r="AO345" s="95"/>
      <c r="AP345" s="94"/>
      <c r="AQ345" s="98"/>
      <c r="AR345" s="222"/>
      <c r="AS345" s="252"/>
      <c r="AT345" s="226"/>
      <c r="AU345" s="218"/>
      <c r="AV345" s="218"/>
      <c r="AW345" s="218"/>
      <c r="AX345" s="218"/>
      <c r="AY345" s="220"/>
      <c r="AZ345" s="86"/>
      <c r="BA345" s="94"/>
      <c r="BB345" s="87"/>
      <c r="BC345" s="86"/>
      <c r="BD345" s="94"/>
      <c r="BE345" s="87"/>
      <c r="BF345" s="218"/>
      <c r="BG345" s="218"/>
      <c r="BH345" s="226"/>
      <c r="BI345" s="220"/>
      <c r="BJ345" s="86"/>
      <c r="BK345" s="94"/>
      <c r="BL345" s="87"/>
      <c r="BM345" s="218"/>
      <c r="BN345" s="218"/>
      <c r="BO345" s="226"/>
      <c r="BP345" s="398"/>
      <c r="BQ345" s="221"/>
      <c r="BR345" s="218"/>
      <c r="BS345" s="252"/>
      <c r="BT345" s="220"/>
      <c r="BU345" s="86"/>
      <c r="BV345" s="95"/>
      <c r="BW345" s="95"/>
      <c r="BX345" s="94"/>
      <c r="BY345" s="95"/>
      <c r="BZ345" s="94"/>
      <c r="CA345" s="87"/>
      <c r="CB345" s="86"/>
      <c r="CC345" s="86"/>
      <c r="CD345" s="86"/>
      <c r="CE345" s="86"/>
      <c r="CF345" s="86"/>
      <c r="CG345" s="153"/>
      <c r="CH345" s="86"/>
      <c r="CI345" s="114"/>
      <c r="CJ345" s="218"/>
      <c r="CK345" s="252"/>
      <c r="CL345" s="226"/>
      <c r="CM345" s="252"/>
      <c r="CN345" s="226"/>
      <c r="CO345" s="252"/>
      <c r="CP345" s="220"/>
      <c r="CQ345" s="86">
        <v>91</v>
      </c>
      <c r="CR345" s="95">
        <v>112</v>
      </c>
      <c r="CS345" s="94">
        <v>115</v>
      </c>
      <c r="CT345" s="87">
        <v>182</v>
      </c>
      <c r="CU345" s="86"/>
      <c r="CV345" s="94"/>
      <c r="CW345" s="95"/>
      <c r="CX345" s="94"/>
      <c r="CY345" s="95"/>
      <c r="CZ345" s="266"/>
      <c r="DA345" s="86">
        <v>153</v>
      </c>
      <c r="DB345" s="94">
        <v>163</v>
      </c>
      <c r="DC345" s="95">
        <v>142</v>
      </c>
      <c r="DD345" s="94">
        <v>70</v>
      </c>
      <c r="DE345" s="95">
        <v>94</v>
      </c>
      <c r="DF345" s="94">
        <v>157</v>
      </c>
      <c r="DG345" s="99">
        <v>176</v>
      </c>
      <c r="DH345" s="94">
        <v>119</v>
      </c>
      <c r="DI345" s="95">
        <v>150</v>
      </c>
      <c r="DJ345" s="114">
        <v>69</v>
      </c>
      <c r="DK345" s="218"/>
      <c r="DL345" s="226"/>
      <c r="DM345" s="252"/>
      <c r="DN345" s="220"/>
      <c r="DO345" s="265"/>
      <c r="DP345" s="268"/>
      <c r="DQ345" s="267"/>
      <c r="DR345" s="267"/>
      <c r="DS345" s="266"/>
      <c r="DT345" s="265"/>
      <c r="DU345" s="267"/>
      <c r="DV345" s="265"/>
      <c r="DW345" s="268"/>
      <c r="DX345" s="266"/>
      <c r="DY345" s="265"/>
      <c r="DZ345" s="419"/>
      <c r="EA345" s="268"/>
      <c r="EB345" s="266"/>
      <c r="EC345" s="218"/>
      <c r="ED345" s="252"/>
      <c r="EE345" s="220"/>
    </row>
    <row r="346" spans="1:135" x14ac:dyDescent="0.3">
      <c r="A346" s="10">
        <v>5629</v>
      </c>
      <c r="B346" s="11" t="s">
        <v>471</v>
      </c>
      <c r="C346" s="32">
        <v>663</v>
      </c>
      <c r="D346" s="41">
        <v>318</v>
      </c>
      <c r="E346" s="63">
        <f t="shared" si="5"/>
        <v>0.47963800904977377</v>
      </c>
      <c r="F346" s="86"/>
      <c r="G346" s="86"/>
      <c r="H346" s="86"/>
      <c r="I346" s="86"/>
      <c r="J346" s="86"/>
      <c r="K346" s="87"/>
      <c r="L346" s="86"/>
      <c r="M346" s="94"/>
      <c r="N346" s="87"/>
      <c r="O346" s="86"/>
      <c r="P346" s="86"/>
      <c r="Q346" s="86"/>
      <c r="R346" s="86"/>
      <c r="S346" s="86"/>
      <c r="T346" s="86"/>
      <c r="U346" s="86"/>
      <c r="V346" s="86"/>
      <c r="W346" s="95"/>
      <c r="X346" s="98"/>
      <c r="Y346" s="98"/>
      <c r="Z346" s="115"/>
      <c r="AA346" s="86"/>
      <c r="AB346" s="86"/>
      <c r="AC346" s="86"/>
      <c r="AD346" s="86"/>
      <c r="AE346" s="86"/>
      <c r="AF346" s="95"/>
      <c r="AG346" s="153"/>
      <c r="AH346" s="114"/>
      <c r="AI346" s="222"/>
      <c r="AJ346" s="252"/>
      <c r="AK346" s="220"/>
      <c r="AL346" s="86"/>
      <c r="AM346" s="95"/>
      <c r="AN346" s="95"/>
      <c r="AO346" s="95"/>
      <c r="AP346" s="94"/>
      <c r="AQ346" s="98"/>
      <c r="AR346" s="222"/>
      <c r="AS346" s="252"/>
      <c r="AT346" s="226"/>
      <c r="AU346" s="218"/>
      <c r="AV346" s="218"/>
      <c r="AW346" s="218"/>
      <c r="AX346" s="218"/>
      <c r="AY346" s="220"/>
      <c r="AZ346" s="86"/>
      <c r="BA346" s="94"/>
      <c r="BB346" s="87"/>
      <c r="BC346" s="86"/>
      <c r="BD346" s="94"/>
      <c r="BE346" s="87"/>
      <c r="BF346" s="218"/>
      <c r="BG346" s="218"/>
      <c r="BH346" s="226"/>
      <c r="BI346" s="220"/>
      <c r="BJ346" s="86"/>
      <c r="BK346" s="94"/>
      <c r="BL346" s="87"/>
      <c r="BM346" s="218"/>
      <c r="BN346" s="218"/>
      <c r="BO346" s="226"/>
      <c r="BP346" s="398"/>
      <c r="BQ346" s="221"/>
      <c r="BR346" s="218"/>
      <c r="BS346" s="252"/>
      <c r="BT346" s="220"/>
      <c r="BU346" s="86"/>
      <c r="BV346" s="95"/>
      <c r="BW346" s="95"/>
      <c r="BX346" s="94"/>
      <c r="BY346" s="95"/>
      <c r="BZ346" s="94"/>
      <c r="CA346" s="87"/>
      <c r="CB346" s="86"/>
      <c r="CC346" s="86"/>
      <c r="CD346" s="86"/>
      <c r="CE346" s="86"/>
      <c r="CF346" s="86"/>
      <c r="CG346" s="153"/>
      <c r="CH346" s="86"/>
      <c r="CI346" s="114"/>
      <c r="CJ346" s="218"/>
      <c r="CK346" s="252"/>
      <c r="CL346" s="226"/>
      <c r="CM346" s="252"/>
      <c r="CN346" s="226"/>
      <c r="CO346" s="252"/>
      <c r="CP346" s="220"/>
      <c r="CQ346" s="86">
        <v>63</v>
      </c>
      <c r="CR346" s="95">
        <v>71</v>
      </c>
      <c r="CS346" s="94">
        <v>86</v>
      </c>
      <c r="CT346" s="87">
        <v>116</v>
      </c>
      <c r="CU346" s="86"/>
      <c r="CV346" s="94"/>
      <c r="CW346" s="95"/>
      <c r="CX346" s="94"/>
      <c r="CY346" s="95"/>
      <c r="CZ346" s="266"/>
      <c r="DA346" s="86">
        <v>131</v>
      </c>
      <c r="DB346" s="94">
        <v>121</v>
      </c>
      <c r="DC346" s="95">
        <v>130</v>
      </c>
      <c r="DD346" s="94">
        <v>91</v>
      </c>
      <c r="DE346" s="95">
        <v>117</v>
      </c>
      <c r="DF346" s="94">
        <v>116</v>
      </c>
      <c r="DG346" s="99">
        <v>128</v>
      </c>
      <c r="DH346" s="94">
        <v>120</v>
      </c>
      <c r="DI346" s="95">
        <v>123</v>
      </c>
      <c r="DJ346" s="114">
        <v>61</v>
      </c>
      <c r="DK346" s="218"/>
      <c r="DL346" s="226"/>
      <c r="DM346" s="252"/>
      <c r="DN346" s="220"/>
      <c r="DO346" s="265"/>
      <c r="DP346" s="268"/>
      <c r="DQ346" s="267"/>
      <c r="DR346" s="267"/>
      <c r="DS346" s="266"/>
      <c r="DT346" s="265"/>
      <c r="DU346" s="267"/>
      <c r="DV346" s="265"/>
      <c r="DW346" s="268"/>
      <c r="DX346" s="266"/>
      <c r="DY346" s="265"/>
      <c r="DZ346" s="419"/>
      <c r="EA346" s="268"/>
      <c r="EB346" s="266"/>
      <c r="EC346" s="218"/>
      <c r="ED346" s="252"/>
      <c r="EE346" s="220"/>
    </row>
    <row r="347" spans="1:135" x14ac:dyDescent="0.3">
      <c r="A347" s="10">
        <v>5630</v>
      </c>
      <c r="B347" s="11" t="s">
        <v>472</v>
      </c>
      <c r="C347" s="32">
        <v>1231</v>
      </c>
      <c r="D347" s="41">
        <v>503</v>
      </c>
      <c r="E347" s="63">
        <f t="shared" si="5"/>
        <v>0.40861088545897645</v>
      </c>
      <c r="F347" s="86"/>
      <c r="G347" s="86"/>
      <c r="H347" s="86"/>
      <c r="I347" s="86"/>
      <c r="J347" s="86"/>
      <c r="K347" s="87"/>
      <c r="L347" s="86"/>
      <c r="M347" s="94"/>
      <c r="N347" s="87"/>
      <c r="O347" s="86"/>
      <c r="P347" s="86"/>
      <c r="Q347" s="86"/>
      <c r="R347" s="86"/>
      <c r="S347" s="86"/>
      <c r="T347" s="86"/>
      <c r="U347" s="86"/>
      <c r="V347" s="86"/>
      <c r="W347" s="95"/>
      <c r="X347" s="98"/>
      <c r="Y347" s="98"/>
      <c r="Z347" s="115"/>
      <c r="AA347" s="86"/>
      <c r="AB347" s="86"/>
      <c r="AC347" s="86"/>
      <c r="AD347" s="86"/>
      <c r="AE347" s="86"/>
      <c r="AF347" s="95"/>
      <c r="AG347" s="153"/>
      <c r="AH347" s="114"/>
      <c r="AI347" s="222"/>
      <c r="AJ347" s="252"/>
      <c r="AK347" s="220"/>
      <c r="AL347" s="86"/>
      <c r="AM347" s="95"/>
      <c r="AN347" s="95"/>
      <c r="AO347" s="95"/>
      <c r="AP347" s="94"/>
      <c r="AQ347" s="98"/>
      <c r="AR347" s="222"/>
      <c r="AS347" s="252"/>
      <c r="AT347" s="226"/>
      <c r="AU347" s="218"/>
      <c r="AV347" s="218"/>
      <c r="AW347" s="218"/>
      <c r="AX347" s="218"/>
      <c r="AY347" s="220"/>
      <c r="AZ347" s="86"/>
      <c r="BA347" s="94"/>
      <c r="BB347" s="87"/>
      <c r="BC347" s="86"/>
      <c r="BD347" s="94"/>
      <c r="BE347" s="87"/>
      <c r="BF347" s="218"/>
      <c r="BG347" s="218"/>
      <c r="BH347" s="226"/>
      <c r="BI347" s="220"/>
      <c r="BJ347" s="86"/>
      <c r="BK347" s="94"/>
      <c r="BL347" s="87"/>
      <c r="BM347" s="218"/>
      <c r="BN347" s="218"/>
      <c r="BO347" s="226"/>
      <c r="BP347" s="398"/>
      <c r="BQ347" s="221"/>
      <c r="BR347" s="218"/>
      <c r="BS347" s="252"/>
      <c r="BT347" s="220"/>
      <c r="BU347" s="86"/>
      <c r="BV347" s="95"/>
      <c r="BW347" s="95"/>
      <c r="BX347" s="94"/>
      <c r="BY347" s="95"/>
      <c r="BZ347" s="94"/>
      <c r="CA347" s="87"/>
      <c r="CB347" s="86"/>
      <c r="CC347" s="86"/>
      <c r="CD347" s="86"/>
      <c r="CE347" s="86"/>
      <c r="CF347" s="86"/>
      <c r="CG347" s="153"/>
      <c r="CH347" s="86"/>
      <c r="CI347" s="114"/>
      <c r="CJ347" s="218"/>
      <c r="CK347" s="252"/>
      <c r="CL347" s="226"/>
      <c r="CM347" s="252"/>
      <c r="CN347" s="226"/>
      <c r="CO347" s="252"/>
      <c r="CP347" s="220"/>
      <c r="CQ347" s="86">
        <v>92</v>
      </c>
      <c r="CR347" s="95">
        <v>129</v>
      </c>
      <c r="CS347" s="94">
        <v>137</v>
      </c>
      <c r="CT347" s="87">
        <v>214</v>
      </c>
      <c r="CU347" s="86"/>
      <c r="CV347" s="94"/>
      <c r="CW347" s="95"/>
      <c r="CX347" s="94"/>
      <c r="CY347" s="95"/>
      <c r="CZ347" s="266"/>
      <c r="DA347" s="86">
        <v>215</v>
      </c>
      <c r="DB347" s="94">
        <v>223</v>
      </c>
      <c r="DC347" s="95">
        <v>199</v>
      </c>
      <c r="DD347" s="94">
        <v>89</v>
      </c>
      <c r="DE347" s="95">
        <v>146</v>
      </c>
      <c r="DF347" s="94">
        <v>217</v>
      </c>
      <c r="DG347" s="99">
        <v>227</v>
      </c>
      <c r="DH347" s="94">
        <v>168</v>
      </c>
      <c r="DI347" s="95">
        <v>213</v>
      </c>
      <c r="DJ347" s="114">
        <v>81</v>
      </c>
      <c r="DK347" s="218"/>
      <c r="DL347" s="226"/>
      <c r="DM347" s="252"/>
      <c r="DN347" s="220"/>
      <c r="DO347" s="265"/>
      <c r="DP347" s="268"/>
      <c r="DQ347" s="267"/>
      <c r="DR347" s="267"/>
      <c r="DS347" s="266"/>
      <c r="DT347" s="265"/>
      <c r="DU347" s="267"/>
      <c r="DV347" s="265"/>
      <c r="DW347" s="268"/>
      <c r="DX347" s="266"/>
      <c r="DY347" s="265"/>
      <c r="DZ347" s="419"/>
      <c r="EA347" s="268"/>
      <c r="EB347" s="266"/>
      <c r="EC347" s="218"/>
      <c r="ED347" s="252"/>
      <c r="EE347" s="220"/>
    </row>
    <row r="348" spans="1:135" x14ac:dyDescent="0.3">
      <c r="A348" s="10">
        <v>5631</v>
      </c>
      <c r="B348" s="11" t="s">
        <v>473</v>
      </c>
      <c r="C348" s="32">
        <v>767</v>
      </c>
      <c r="D348" s="41">
        <v>314</v>
      </c>
      <c r="E348" s="63">
        <f t="shared" si="5"/>
        <v>0.409387222946545</v>
      </c>
      <c r="F348" s="86"/>
      <c r="G348" s="86"/>
      <c r="H348" s="86"/>
      <c r="I348" s="86"/>
      <c r="J348" s="86"/>
      <c r="K348" s="87"/>
      <c r="L348" s="86"/>
      <c r="M348" s="94"/>
      <c r="N348" s="87"/>
      <c r="O348" s="86"/>
      <c r="P348" s="86"/>
      <c r="Q348" s="86"/>
      <c r="R348" s="86"/>
      <c r="S348" s="86"/>
      <c r="T348" s="86"/>
      <c r="U348" s="86"/>
      <c r="V348" s="86"/>
      <c r="W348" s="95"/>
      <c r="X348" s="98"/>
      <c r="Y348" s="98"/>
      <c r="Z348" s="115"/>
      <c r="AA348" s="86"/>
      <c r="AB348" s="86"/>
      <c r="AC348" s="86"/>
      <c r="AD348" s="86"/>
      <c r="AE348" s="86"/>
      <c r="AF348" s="95"/>
      <c r="AG348" s="153"/>
      <c r="AH348" s="114"/>
      <c r="AI348" s="222"/>
      <c r="AJ348" s="252"/>
      <c r="AK348" s="220"/>
      <c r="AL348" s="86"/>
      <c r="AM348" s="95"/>
      <c r="AN348" s="95"/>
      <c r="AO348" s="95"/>
      <c r="AP348" s="94"/>
      <c r="AQ348" s="98"/>
      <c r="AR348" s="222"/>
      <c r="AS348" s="252"/>
      <c r="AT348" s="226"/>
      <c r="AU348" s="218"/>
      <c r="AV348" s="218"/>
      <c r="AW348" s="218"/>
      <c r="AX348" s="218"/>
      <c r="AY348" s="220"/>
      <c r="AZ348" s="86"/>
      <c r="BA348" s="94"/>
      <c r="BB348" s="87"/>
      <c r="BC348" s="86"/>
      <c r="BD348" s="94"/>
      <c r="BE348" s="87"/>
      <c r="BF348" s="218"/>
      <c r="BG348" s="218"/>
      <c r="BH348" s="226"/>
      <c r="BI348" s="220"/>
      <c r="BJ348" s="86"/>
      <c r="BK348" s="94"/>
      <c r="BL348" s="87"/>
      <c r="BM348" s="218"/>
      <c r="BN348" s="218"/>
      <c r="BO348" s="226"/>
      <c r="BP348" s="398"/>
      <c r="BQ348" s="221"/>
      <c r="BR348" s="218"/>
      <c r="BS348" s="252"/>
      <c r="BT348" s="220"/>
      <c r="BU348" s="86"/>
      <c r="BV348" s="95"/>
      <c r="BW348" s="95"/>
      <c r="BX348" s="94"/>
      <c r="BY348" s="95"/>
      <c r="BZ348" s="94"/>
      <c r="CA348" s="87"/>
      <c r="CB348" s="86"/>
      <c r="CC348" s="86"/>
      <c r="CD348" s="86"/>
      <c r="CE348" s="86"/>
      <c r="CF348" s="86"/>
      <c r="CG348" s="153"/>
      <c r="CH348" s="86"/>
      <c r="CI348" s="114"/>
      <c r="CJ348" s="218"/>
      <c r="CK348" s="252"/>
      <c r="CL348" s="226"/>
      <c r="CM348" s="252"/>
      <c r="CN348" s="226"/>
      <c r="CO348" s="252"/>
      <c r="CP348" s="220"/>
      <c r="CQ348" s="86">
        <v>67</v>
      </c>
      <c r="CR348" s="95">
        <v>72</v>
      </c>
      <c r="CS348" s="94">
        <v>88</v>
      </c>
      <c r="CT348" s="87">
        <v>137</v>
      </c>
      <c r="CU348" s="86"/>
      <c r="CV348" s="94"/>
      <c r="CW348" s="95"/>
      <c r="CX348" s="94"/>
      <c r="CY348" s="95"/>
      <c r="CZ348" s="266"/>
      <c r="DA348" s="86">
        <v>138</v>
      </c>
      <c r="DB348" s="94">
        <v>147</v>
      </c>
      <c r="DC348" s="95">
        <v>128</v>
      </c>
      <c r="DD348" s="94">
        <v>51</v>
      </c>
      <c r="DE348" s="95">
        <v>81</v>
      </c>
      <c r="DF348" s="94">
        <v>153</v>
      </c>
      <c r="DG348" s="99">
        <v>141</v>
      </c>
      <c r="DH348" s="94">
        <v>106</v>
      </c>
      <c r="DI348" s="95">
        <v>149</v>
      </c>
      <c r="DJ348" s="114">
        <v>46</v>
      </c>
      <c r="DK348" s="218"/>
      <c r="DL348" s="226"/>
      <c r="DM348" s="252"/>
      <c r="DN348" s="220"/>
      <c r="DO348" s="265"/>
      <c r="DP348" s="268"/>
      <c r="DQ348" s="267"/>
      <c r="DR348" s="267"/>
      <c r="DS348" s="266"/>
      <c r="DT348" s="265"/>
      <c r="DU348" s="267"/>
      <c r="DV348" s="265"/>
      <c r="DW348" s="268"/>
      <c r="DX348" s="266"/>
      <c r="DY348" s="265"/>
      <c r="DZ348" s="419"/>
      <c r="EA348" s="268"/>
      <c r="EB348" s="266"/>
      <c r="EC348" s="218"/>
      <c r="ED348" s="252"/>
      <c r="EE348" s="220"/>
    </row>
    <row r="349" spans="1:135" x14ac:dyDescent="0.3">
      <c r="A349" s="10">
        <v>5632</v>
      </c>
      <c r="B349" s="11" t="s">
        <v>474</v>
      </c>
      <c r="C349" s="32">
        <v>1270</v>
      </c>
      <c r="D349" s="41">
        <v>422</v>
      </c>
      <c r="E349" s="63">
        <f t="shared" si="5"/>
        <v>0.33228346456692914</v>
      </c>
      <c r="F349" s="86"/>
      <c r="G349" s="86"/>
      <c r="H349" s="86"/>
      <c r="I349" s="86"/>
      <c r="J349" s="86"/>
      <c r="K349" s="87"/>
      <c r="L349" s="86"/>
      <c r="M349" s="94"/>
      <c r="N349" s="87"/>
      <c r="O349" s="86"/>
      <c r="P349" s="86"/>
      <c r="Q349" s="86"/>
      <c r="R349" s="86"/>
      <c r="S349" s="86"/>
      <c r="T349" s="86"/>
      <c r="U349" s="86"/>
      <c r="V349" s="86"/>
      <c r="W349" s="95"/>
      <c r="X349" s="98"/>
      <c r="Y349" s="98"/>
      <c r="Z349" s="115"/>
      <c r="AA349" s="86"/>
      <c r="AB349" s="86"/>
      <c r="AC349" s="86"/>
      <c r="AD349" s="86"/>
      <c r="AE349" s="86"/>
      <c r="AF349" s="95"/>
      <c r="AG349" s="153"/>
      <c r="AH349" s="114"/>
      <c r="AI349" s="222"/>
      <c r="AJ349" s="252"/>
      <c r="AK349" s="220"/>
      <c r="AL349" s="86"/>
      <c r="AM349" s="95"/>
      <c r="AN349" s="95"/>
      <c r="AO349" s="95"/>
      <c r="AP349" s="94"/>
      <c r="AQ349" s="98"/>
      <c r="AR349" s="222"/>
      <c r="AS349" s="252"/>
      <c r="AT349" s="226"/>
      <c r="AU349" s="218"/>
      <c r="AV349" s="218"/>
      <c r="AW349" s="218"/>
      <c r="AX349" s="218"/>
      <c r="AY349" s="220"/>
      <c r="AZ349" s="86"/>
      <c r="BA349" s="94"/>
      <c r="BB349" s="87"/>
      <c r="BC349" s="86"/>
      <c r="BD349" s="94"/>
      <c r="BE349" s="87"/>
      <c r="BF349" s="218"/>
      <c r="BG349" s="218"/>
      <c r="BH349" s="226"/>
      <c r="BI349" s="220"/>
      <c r="BJ349" s="86"/>
      <c r="BK349" s="94"/>
      <c r="BL349" s="87"/>
      <c r="BM349" s="218"/>
      <c r="BN349" s="218"/>
      <c r="BO349" s="226"/>
      <c r="BP349" s="398"/>
      <c r="BQ349" s="221"/>
      <c r="BR349" s="218"/>
      <c r="BS349" s="252"/>
      <c r="BT349" s="220"/>
      <c r="BU349" s="86"/>
      <c r="BV349" s="95"/>
      <c r="BW349" s="95"/>
      <c r="BX349" s="94"/>
      <c r="BY349" s="95"/>
      <c r="BZ349" s="94"/>
      <c r="CA349" s="87"/>
      <c r="CB349" s="86"/>
      <c r="CC349" s="86"/>
      <c r="CD349" s="86"/>
      <c r="CE349" s="86"/>
      <c r="CF349" s="86"/>
      <c r="CG349" s="153"/>
      <c r="CH349" s="86"/>
      <c r="CI349" s="114"/>
      <c r="CJ349" s="218"/>
      <c r="CK349" s="252"/>
      <c r="CL349" s="226"/>
      <c r="CM349" s="252"/>
      <c r="CN349" s="226"/>
      <c r="CO349" s="252"/>
      <c r="CP349" s="220"/>
      <c r="CQ349" s="86">
        <v>104</v>
      </c>
      <c r="CR349" s="95">
        <v>120</v>
      </c>
      <c r="CS349" s="94">
        <v>135</v>
      </c>
      <c r="CT349" s="87">
        <v>172</v>
      </c>
      <c r="CU349" s="86"/>
      <c r="CV349" s="94"/>
      <c r="CW349" s="95"/>
      <c r="CX349" s="94"/>
      <c r="CY349" s="95"/>
      <c r="CZ349" s="266"/>
      <c r="DA349" s="86">
        <v>171</v>
      </c>
      <c r="DB349" s="94">
        <v>179</v>
      </c>
      <c r="DC349" s="95">
        <v>170</v>
      </c>
      <c r="DD349" s="94">
        <v>87</v>
      </c>
      <c r="DE349" s="95">
        <v>118</v>
      </c>
      <c r="DF349" s="94">
        <v>172</v>
      </c>
      <c r="DG349" s="99">
        <v>180</v>
      </c>
      <c r="DH349" s="94">
        <v>135</v>
      </c>
      <c r="DI349" s="95">
        <v>174</v>
      </c>
      <c r="DJ349" s="114">
        <v>77</v>
      </c>
      <c r="DK349" s="218"/>
      <c r="DL349" s="226"/>
      <c r="DM349" s="252"/>
      <c r="DN349" s="220"/>
      <c r="DO349" s="265"/>
      <c r="DP349" s="268"/>
      <c r="DQ349" s="267"/>
      <c r="DR349" s="267"/>
      <c r="DS349" s="266"/>
      <c r="DT349" s="265"/>
      <c r="DU349" s="267"/>
      <c r="DV349" s="265"/>
      <c r="DW349" s="268"/>
      <c r="DX349" s="266"/>
      <c r="DY349" s="265"/>
      <c r="DZ349" s="419"/>
      <c r="EA349" s="268"/>
      <c r="EB349" s="266"/>
      <c r="EC349" s="218"/>
      <c r="ED349" s="252"/>
      <c r="EE349" s="220"/>
    </row>
    <row r="350" spans="1:135" x14ac:dyDescent="0.3">
      <c r="A350" s="10">
        <v>5801</v>
      </c>
      <c r="B350" s="11" t="s">
        <v>475</v>
      </c>
      <c r="C350" s="32">
        <v>502</v>
      </c>
      <c r="D350" s="41">
        <v>83</v>
      </c>
      <c r="E350" s="63">
        <f t="shared" si="5"/>
        <v>0.16533864541832669</v>
      </c>
      <c r="F350" s="86"/>
      <c r="G350" s="86"/>
      <c r="H350" s="86"/>
      <c r="I350" s="86"/>
      <c r="J350" s="86"/>
      <c r="K350" s="87"/>
      <c r="L350" s="86"/>
      <c r="M350" s="94"/>
      <c r="N350" s="87"/>
      <c r="O350" s="86"/>
      <c r="P350" s="86"/>
      <c r="Q350" s="86"/>
      <c r="R350" s="86"/>
      <c r="S350" s="86"/>
      <c r="T350" s="86"/>
      <c r="U350" s="86"/>
      <c r="V350" s="86"/>
      <c r="W350" s="95"/>
      <c r="X350" s="98"/>
      <c r="Y350" s="98"/>
      <c r="Z350" s="115"/>
      <c r="AA350" s="86"/>
      <c r="AB350" s="86"/>
      <c r="AC350" s="86"/>
      <c r="AD350" s="86"/>
      <c r="AE350" s="86"/>
      <c r="AF350" s="95"/>
      <c r="AG350" s="153"/>
      <c r="AH350" s="114"/>
      <c r="AI350" s="222"/>
      <c r="AJ350" s="252"/>
      <c r="AK350" s="220"/>
      <c r="AL350" s="86"/>
      <c r="AM350" s="95"/>
      <c r="AN350" s="95"/>
      <c r="AO350" s="95"/>
      <c r="AP350" s="94"/>
      <c r="AQ350" s="98"/>
      <c r="AR350" s="222"/>
      <c r="AS350" s="252"/>
      <c r="AT350" s="226"/>
      <c r="AU350" s="218"/>
      <c r="AV350" s="218"/>
      <c r="AW350" s="218"/>
      <c r="AX350" s="218"/>
      <c r="AY350" s="220"/>
      <c r="AZ350" s="86"/>
      <c r="BA350" s="94"/>
      <c r="BB350" s="87"/>
      <c r="BC350" s="86"/>
      <c r="BD350" s="94"/>
      <c r="BE350" s="87"/>
      <c r="BF350" s="218"/>
      <c r="BG350" s="218"/>
      <c r="BH350" s="226"/>
      <c r="BI350" s="220"/>
      <c r="BJ350" s="86"/>
      <c r="BK350" s="94"/>
      <c r="BL350" s="87"/>
      <c r="BM350" s="218"/>
      <c r="BN350" s="218"/>
      <c r="BO350" s="226"/>
      <c r="BP350" s="398"/>
      <c r="BQ350" s="221"/>
      <c r="BR350" s="218"/>
      <c r="BS350" s="252"/>
      <c r="BT350" s="220"/>
      <c r="BU350" s="86"/>
      <c r="BV350" s="95"/>
      <c r="BW350" s="95"/>
      <c r="BX350" s="94"/>
      <c r="BY350" s="95"/>
      <c r="BZ350" s="94"/>
      <c r="CA350" s="87"/>
      <c r="CB350" s="86"/>
      <c r="CC350" s="86"/>
      <c r="CD350" s="86"/>
      <c r="CE350" s="86"/>
      <c r="CF350" s="86"/>
      <c r="CG350" s="153"/>
      <c r="CH350" s="86"/>
      <c r="CI350" s="114"/>
      <c r="CJ350" s="218"/>
      <c r="CK350" s="252"/>
      <c r="CL350" s="226"/>
      <c r="CM350" s="252"/>
      <c r="CN350" s="226"/>
      <c r="CO350" s="252"/>
      <c r="CP350" s="220"/>
      <c r="CQ350" s="86">
        <v>22</v>
      </c>
      <c r="CR350" s="95">
        <v>34</v>
      </c>
      <c r="CS350" s="94">
        <v>32</v>
      </c>
      <c r="CT350" s="87">
        <v>29</v>
      </c>
      <c r="CU350" s="86"/>
      <c r="CV350" s="94"/>
      <c r="CW350" s="95"/>
      <c r="CX350" s="94"/>
      <c r="CY350" s="95"/>
      <c r="CZ350" s="266"/>
      <c r="DA350" s="218"/>
      <c r="DB350" s="252"/>
      <c r="DC350" s="226"/>
      <c r="DD350" s="252"/>
      <c r="DE350" s="226"/>
      <c r="DF350" s="252"/>
      <c r="DG350" s="223"/>
      <c r="DH350" s="252"/>
      <c r="DI350" s="226"/>
      <c r="DJ350" s="221"/>
      <c r="DK350" s="86">
        <v>29</v>
      </c>
      <c r="DL350" s="95">
        <v>32</v>
      </c>
      <c r="DM350" s="94">
        <v>33</v>
      </c>
      <c r="DN350" s="87">
        <v>46</v>
      </c>
      <c r="DO350" s="265"/>
      <c r="DP350" s="268"/>
      <c r="DQ350" s="267"/>
      <c r="DR350" s="267"/>
      <c r="DS350" s="266"/>
      <c r="DT350" s="265"/>
      <c r="DU350" s="267"/>
      <c r="DV350" s="265"/>
      <c r="DW350" s="268"/>
      <c r="DX350" s="266"/>
      <c r="DY350" s="265"/>
      <c r="DZ350" s="419"/>
      <c r="EA350" s="268"/>
      <c r="EB350" s="266"/>
      <c r="EC350" s="218"/>
      <c r="ED350" s="252"/>
      <c r="EE350" s="220"/>
    </row>
    <row r="351" spans="1:135" x14ac:dyDescent="0.3">
      <c r="A351" s="10">
        <v>5901</v>
      </c>
      <c r="B351" s="11" t="s">
        <v>476</v>
      </c>
      <c r="C351" s="32">
        <v>1181</v>
      </c>
      <c r="D351" s="41">
        <v>471</v>
      </c>
      <c r="E351" s="63">
        <f t="shared" si="5"/>
        <v>0.39881456392887382</v>
      </c>
      <c r="F351" s="86"/>
      <c r="G351" s="86"/>
      <c r="H351" s="86"/>
      <c r="I351" s="86"/>
      <c r="J351" s="86"/>
      <c r="K351" s="87"/>
      <c r="L351" s="86"/>
      <c r="M351" s="94"/>
      <c r="N351" s="87"/>
      <c r="O351" s="86"/>
      <c r="P351" s="86"/>
      <c r="Q351" s="86"/>
      <c r="R351" s="86"/>
      <c r="S351" s="86"/>
      <c r="T351" s="86"/>
      <c r="U351" s="86"/>
      <c r="V351" s="86"/>
      <c r="W351" s="95"/>
      <c r="X351" s="98"/>
      <c r="Y351" s="98"/>
      <c r="Z351" s="115"/>
      <c r="AA351" s="86"/>
      <c r="AB351" s="86"/>
      <c r="AC351" s="86"/>
      <c r="AD351" s="86"/>
      <c r="AE351" s="86"/>
      <c r="AF351" s="95"/>
      <c r="AG351" s="153"/>
      <c r="AH351" s="114"/>
      <c r="AI351" s="222"/>
      <c r="AJ351" s="252"/>
      <c r="AK351" s="220"/>
      <c r="AL351" s="86"/>
      <c r="AM351" s="95"/>
      <c r="AN351" s="95"/>
      <c r="AO351" s="95"/>
      <c r="AP351" s="94"/>
      <c r="AQ351" s="98"/>
      <c r="AR351" s="222"/>
      <c r="AS351" s="252"/>
      <c r="AT351" s="226"/>
      <c r="AU351" s="218"/>
      <c r="AV351" s="218"/>
      <c r="AW351" s="218"/>
      <c r="AX351" s="218"/>
      <c r="AY351" s="220"/>
      <c r="AZ351" s="86"/>
      <c r="BA351" s="94"/>
      <c r="BB351" s="87"/>
      <c r="BC351" s="86"/>
      <c r="BD351" s="94"/>
      <c r="BE351" s="87"/>
      <c r="BF351" s="218"/>
      <c r="BG351" s="218"/>
      <c r="BH351" s="226"/>
      <c r="BI351" s="220"/>
      <c r="BJ351" s="86"/>
      <c r="BK351" s="94"/>
      <c r="BL351" s="87"/>
      <c r="BM351" s="218"/>
      <c r="BN351" s="218"/>
      <c r="BO351" s="226"/>
      <c r="BP351" s="398"/>
      <c r="BQ351" s="221"/>
      <c r="BR351" s="218"/>
      <c r="BS351" s="252"/>
      <c r="BT351" s="220"/>
      <c r="BU351" s="86"/>
      <c r="BV351" s="95"/>
      <c r="BW351" s="95"/>
      <c r="BX351" s="94"/>
      <c r="BY351" s="95"/>
      <c r="BZ351" s="94"/>
      <c r="CA351" s="87"/>
      <c r="CB351" s="86"/>
      <c r="CC351" s="86"/>
      <c r="CD351" s="86"/>
      <c r="CE351" s="86"/>
      <c r="CF351" s="86"/>
      <c r="CG351" s="153"/>
      <c r="CH351" s="86"/>
      <c r="CI351" s="114"/>
      <c r="CJ351" s="218"/>
      <c r="CK351" s="252"/>
      <c r="CL351" s="226"/>
      <c r="CM351" s="252"/>
      <c r="CN351" s="226"/>
      <c r="CO351" s="252"/>
      <c r="CP351" s="220"/>
      <c r="CQ351" s="86">
        <v>91</v>
      </c>
      <c r="CR351" s="95">
        <v>148</v>
      </c>
      <c r="CS351" s="94">
        <v>138</v>
      </c>
      <c r="CT351" s="87">
        <v>182</v>
      </c>
      <c r="CU351" s="86"/>
      <c r="CV351" s="94"/>
      <c r="CW351" s="95"/>
      <c r="CX351" s="94"/>
      <c r="CY351" s="95"/>
      <c r="CZ351" s="266"/>
      <c r="DA351" s="218"/>
      <c r="DB351" s="252"/>
      <c r="DC351" s="226"/>
      <c r="DD351" s="252"/>
      <c r="DE351" s="226"/>
      <c r="DF351" s="252"/>
      <c r="DG351" s="223"/>
      <c r="DH351" s="252"/>
      <c r="DI351" s="226"/>
      <c r="DJ351" s="221"/>
      <c r="DK351" s="205"/>
      <c r="DL351" s="206"/>
      <c r="DM351" s="251"/>
      <c r="DN351" s="211"/>
      <c r="DO351" s="86">
        <v>111</v>
      </c>
      <c r="DP351" s="94">
        <v>239</v>
      </c>
      <c r="DQ351" s="95">
        <v>180</v>
      </c>
      <c r="DR351" s="95">
        <v>290</v>
      </c>
      <c r="DS351" s="87">
        <v>156</v>
      </c>
      <c r="DT351" s="86"/>
      <c r="DU351" s="95"/>
      <c r="DV351" s="86"/>
      <c r="DW351" s="94"/>
      <c r="DX351" s="87"/>
      <c r="DY351" s="86"/>
      <c r="DZ351" s="153"/>
      <c r="EA351" s="94"/>
      <c r="EB351" s="87"/>
      <c r="EC351" s="218"/>
      <c r="ED351" s="252"/>
      <c r="EE351" s="220"/>
    </row>
    <row r="352" spans="1:135" x14ac:dyDescent="0.3">
      <c r="A352" s="10">
        <v>5902</v>
      </c>
      <c r="B352" s="11" t="s">
        <v>477</v>
      </c>
      <c r="C352" s="32">
        <v>1111</v>
      </c>
      <c r="D352" s="41">
        <v>179</v>
      </c>
      <c r="E352" s="63">
        <f t="shared" si="5"/>
        <v>0.16111611161116113</v>
      </c>
      <c r="F352" s="86"/>
      <c r="G352" s="86"/>
      <c r="H352" s="86"/>
      <c r="I352" s="86"/>
      <c r="J352" s="86"/>
      <c r="K352" s="87"/>
      <c r="L352" s="86"/>
      <c r="M352" s="94"/>
      <c r="N352" s="87"/>
      <c r="O352" s="86"/>
      <c r="P352" s="86"/>
      <c r="Q352" s="86"/>
      <c r="R352" s="86"/>
      <c r="S352" s="86"/>
      <c r="T352" s="86"/>
      <c r="U352" s="86"/>
      <c r="V352" s="86"/>
      <c r="W352" s="95"/>
      <c r="X352" s="98"/>
      <c r="Y352" s="98"/>
      <c r="Z352" s="115"/>
      <c r="AA352" s="86"/>
      <c r="AB352" s="86"/>
      <c r="AC352" s="86"/>
      <c r="AD352" s="86"/>
      <c r="AE352" s="86"/>
      <c r="AF352" s="95"/>
      <c r="AG352" s="153"/>
      <c r="AH352" s="114"/>
      <c r="AI352" s="222"/>
      <c r="AJ352" s="252"/>
      <c r="AK352" s="220"/>
      <c r="AL352" s="86"/>
      <c r="AM352" s="95"/>
      <c r="AN352" s="95"/>
      <c r="AO352" s="95"/>
      <c r="AP352" s="94"/>
      <c r="AQ352" s="98"/>
      <c r="AR352" s="222"/>
      <c r="AS352" s="252"/>
      <c r="AT352" s="226"/>
      <c r="AU352" s="218"/>
      <c r="AV352" s="218"/>
      <c r="AW352" s="218"/>
      <c r="AX352" s="218"/>
      <c r="AY352" s="220"/>
      <c r="AZ352" s="86">
        <v>7</v>
      </c>
      <c r="BA352" s="94">
        <v>10</v>
      </c>
      <c r="BB352" s="87">
        <v>6</v>
      </c>
      <c r="BC352" s="86"/>
      <c r="BD352" s="94"/>
      <c r="BE352" s="87"/>
      <c r="BF352" s="218"/>
      <c r="BG352" s="218"/>
      <c r="BH352" s="226"/>
      <c r="BI352" s="220"/>
      <c r="BJ352" s="86"/>
      <c r="BK352" s="94"/>
      <c r="BL352" s="87"/>
      <c r="BM352" s="218"/>
      <c r="BN352" s="218"/>
      <c r="BO352" s="226"/>
      <c r="BP352" s="398"/>
      <c r="BQ352" s="221"/>
      <c r="BR352" s="218"/>
      <c r="BS352" s="252"/>
      <c r="BT352" s="220"/>
      <c r="BU352" s="86"/>
      <c r="BV352" s="95"/>
      <c r="BW352" s="95"/>
      <c r="BX352" s="94"/>
      <c r="BY352" s="95"/>
      <c r="BZ352" s="94"/>
      <c r="CA352" s="87"/>
      <c r="CB352" s="86"/>
      <c r="CC352" s="86"/>
      <c r="CD352" s="86"/>
      <c r="CE352" s="86"/>
      <c r="CF352" s="86"/>
      <c r="CG352" s="153"/>
      <c r="CH352" s="86"/>
      <c r="CI352" s="114"/>
      <c r="CJ352" s="218"/>
      <c r="CK352" s="252"/>
      <c r="CL352" s="226"/>
      <c r="CM352" s="252"/>
      <c r="CN352" s="226"/>
      <c r="CO352" s="252"/>
      <c r="CP352" s="220"/>
      <c r="CQ352" s="86">
        <v>46</v>
      </c>
      <c r="CR352" s="95">
        <v>62</v>
      </c>
      <c r="CS352" s="94">
        <v>68</v>
      </c>
      <c r="CT352" s="87">
        <v>82</v>
      </c>
      <c r="CU352" s="86"/>
      <c r="CV352" s="94"/>
      <c r="CW352" s="95"/>
      <c r="CX352" s="94"/>
      <c r="CY352" s="95"/>
      <c r="CZ352" s="266"/>
      <c r="DA352" s="218"/>
      <c r="DB352" s="252"/>
      <c r="DC352" s="226"/>
      <c r="DD352" s="252"/>
      <c r="DE352" s="226"/>
      <c r="DF352" s="252"/>
      <c r="DG352" s="223"/>
      <c r="DH352" s="252"/>
      <c r="DI352" s="226"/>
      <c r="DJ352" s="221"/>
      <c r="DK352" s="205"/>
      <c r="DL352" s="206"/>
      <c r="DM352" s="251"/>
      <c r="DN352" s="211"/>
      <c r="DO352" s="86">
        <v>75</v>
      </c>
      <c r="DP352" s="94">
        <v>72</v>
      </c>
      <c r="DQ352" s="95">
        <v>61</v>
      </c>
      <c r="DR352" s="95">
        <v>97</v>
      </c>
      <c r="DS352" s="87">
        <v>65</v>
      </c>
      <c r="DT352" s="86"/>
      <c r="DU352" s="95"/>
      <c r="DV352" s="86"/>
      <c r="DW352" s="94"/>
      <c r="DX352" s="87"/>
      <c r="DY352" s="86"/>
      <c r="DZ352" s="153"/>
      <c r="EA352" s="94"/>
      <c r="EB352" s="87"/>
      <c r="EC352" s="218"/>
      <c r="ED352" s="252"/>
      <c r="EE352" s="220"/>
    </row>
    <row r="353" spans="1:135" x14ac:dyDescent="0.3">
      <c r="A353" s="10">
        <v>5903</v>
      </c>
      <c r="B353" s="11" t="s">
        <v>478</v>
      </c>
      <c r="C353" s="32">
        <v>1199</v>
      </c>
      <c r="D353" s="41">
        <v>199</v>
      </c>
      <c r="E353" s="63">
        <f t="shared" si="5"/>
        <v>0.16597164303586323</v>
      </c>
      <c r="F353" s="86"/>
      <c r="G353" s="86"/>
      <c r="H353" s="86"/>
      <c r="I353" s="86"/>
      <c r="J353" s="86"/>
      <c r="K353" s="87"/>
      <c r="L353" s="86"/>
      <c r="M353" s="94"/>
      <c r="N353" s="87"/>
      <c r="O353" s="86"/>
      <c r="P353" s="86"/>
      <c r="Q353" s="86"/>
      <c r="R353" s="86"/>
      <c r="S353" s="86"/>
      <c r="T353" s="86"/>
      <c r="U353" s="86"/>
      <c r="V353" s="86"/>
      <c r="W353" s="95"/>
      <c r="X353" s="98"/>
      <c r="Y353" s="98"/>
      <c r="Z353" s="115"/>
      <c r="AA353" s="86"/>
      <c r="AB353" s="86"/>
      <c r="AC353" s="86"/>
      <c r="AD353" s="86"/>
      <c r="AE353" s="86"/>
      <c r="AF353" s="95"/>
      <c r="AG353" s="153"/>
      <c r="AH353" s="114"/>
      <c r="AI353" s="222"/>
      <c r="AJ353" s="252"/>
      <c r="AK353" s="220"/>
      <c r="AL353" s="86"/>
      <c r="AM353" s="95"/>
      <c r="AN353" s="95"/>
      <c r="AO353" s="95"/>
      <c r="AP353" s="94"/>
      <c r="AQ353" s="98"/>
      <c r="AR353" s="222"/>
      <c r="AS353" s="252"/>
      <c r="AT353" s="226"/>
      <c r="AU353" s="218"/>
      <c r="AV353" s="218"/>
      <c r="AW353" s="218"/>
      <c r="AX353" s="218"/>
      <c r="AY353" s="220"/>
      <c r="AZ353" s="265"/>
      <c r="BA353" s="268"/>
      <c r="BB353" s="266"/>
      <c r="BC353" s="265"/>
      <c r="BD353" s="268"/>
      <c r="BE353" s="266"/>
      <c r="BF353" s="218"/>
      <c r="BG353" s="218"/>
      <c r="BH353" s="226"/>
      <c r="BI353" s="220"/>
      <c r="BJ353" s="265"/>
      <c r="BK353" s="268"/>
      <c r="BL353" s="266"/>
      <c r="BM353" s="218"/>
      <c r="BN353" s="218"/>
      <c r="BO353" s="226"/>
      <c r="BP353" s="398"/>
      <c r="BQ353" s="221"/>
      <c r="BR353" s="218"/>
      <c r="BS353" s="252"/>
      <c r="BT353" s="220"/>
      <c r="BU353" s="265"/>
      <c r="BV353" s="267"/>
      <c r="BW353" s="267"/>
      <c r="BX353" s="268"/>
      <c r="BY353" s="267"/>
      <c r="BZ353" s="268"/>
      <c r="CA353" s="87"/>
      <c r="CB353" s="86"/>
      <c r="CC353" s="86"/>
      <c r="CD353" s="86"/>
      <c r="CE353" s="86"/>
      <c r="CF353" s="86"/>
      <c r="CG353" s="153"/>
      <c r="CH353" s="86"/>
      <c r="CI353" s="114"/>
      <c r="CJ353" s="218"/>
      <c r="CK353" s="252"/>
      <c r="CL353" s="226"/>
      <c r="CM353" s="252"/>
      <c r="CN353" s="226"/>
      <c r="CO353" s="252"/>
      <c r="CP353" s="220"/>
      <c r="CQ353" s="86">
        <v>47</v>
      </c>
      <c r="CR353" s="95">
        <v>72</v>
      </c>
      <c r="CS353" s="94">
        <v>85</v>
      </c>
      <c r="CT353" s="87">
        <v>86</v>
      </c>
      <c r="CU353" s="86"/>
      <c r="CV353" s="94"/>
      <c r="CW353" s="95"/>
      <c r="CX353" s="94"/>
      <c r="CY353" s="95"/>
      <c r="CZ353" s="266"/>
      <c r="DA353" s="218"/>
      <c r="DB353" s="252"/>
      <c r="DC353" s="226"/>
      <c r="DD353" s="252"/>
      <c r="DE353" s="226"/>
      <c r="DF353" s="252"/>
      <c r="DG353" s="223"/>
      <c r="DH353" s="252"/>
      <c r="DI353" s="226"/>
      <c r="DJ353" s="221"/>
      <c r="DK353" s="218"/>
      <c r="DL353" s="226"/>
      <c r="DM353" s="252"/>
      <c r="DN353" s="220"/>
      <c r="DO353" s="86">
        <v>80</v>
      </c>
      <c r="DP353" s="94">
        <v>96</v>
      </c>
      <c r="DQ353" s="95">
        <v>68</v>
      </c>
      <c r="DR353" s="95">
        <v>117</v>
      </c>
      <c r="DS353" s="87">
        <v>71</v>
      </c>
      <c r="DT353" s="86"/>
      <c r="DU353" s="95"/>
      <c r="DV353" s="86"/>
      <c r="DW353" s="94"/>
      <c r="DX353" s="87"/>
      <c r="DY353" s="86"/>
      <c r="DZ353" s="153"/>
      <c r="EA353" s="94"/>
      <c r="EB353" s="87"/>
      <c r="EC353" s="218"/>
      <c r="ED353" s="252"/>
      <c r="EE353" s="220"/>
    </row>
    <row r="354" spans="1:135" x14ac:dyDescent="0.3">
      <c r="A354" s="10">
        <v>5904</v>
      </c>
      <c r="B354" s="11" t="s">
        <v>479</v>
      </c>
      <c r="C354" s="32">
        <v>1089</v>
      </c>
      <c r="D354" s="41">
        <v>131</v>
      </c>
      <c r="E354" s="63">
        <f t="shared" si="5"/>
        <v>0.12029384756657484</v>
      </c>
      <c r="F354" s="86"/>
      <c r="G354" s="86"/>
      <c r="H354" s="86"/>
      <c r="I354" s="86"/>
      <c r="J354" s="86"/>
      <c r="K354" s="87"/>
      <c r="L354" s="86"/>
      <c r="M354" s="94"/>
      <c r="N354" s="87"/>
      <c r="O354" s="86"/>
      <c r="P354" s="86"/>
      <c r="Q354" s="86"/>
      <c r="R354" s="86"/>
      <c r="S354" s="86"/>
      <c r="T354" s="86"/>
      <c r="U354" s="86"/>
      <c r="V354" s="86"/>
      <c r="W354" s="95"/>
      <c r="X354" s="98"/>
      <c r="Y354" s="98"/>
      <c r="Z354" s="115"/>
      <c r="AA354" s="86"/>
      <c r="AB354" s="86"/>
      <c r="AC354" s="86"/>
      <c r="AD354" s="86"/>
      <c r="AE354" s="86"/>
      <c r="AF354" s="95"/>
      <c r="AG354" s="153"/>
      <c r="AH354" s="114"/>
      <c r="AI354" s="222"/>
      <c r="AJ354" s="252"/>
      <c r="AK354" s="220"/>
      <c r="AL354" s="86"/>
      <c r="AM354" s="95"/>
      <c r="AN354" s="95"/>
      <c r="AO354" s="95"/>
      <c r="AP354" s="94"/>
      <c r="AQ354" s="98"/>
      <c r="AR354" s="222"/>
      <c r="AS354" s="252"/>
      <c r="AT354" s="226"/>
      <c r="AU354" s="218"/>
      <c r="AV354" s="218"/>
      <c r="AW354" s="218"/>
      <c r="AX354" s="218"/>
      <c r="AY354" s="220"/>
      <c r="AZ354" s="86">
        <v>70</v>
      </c>
      <c r="BA354" s="94">
        <v>55</v>
      </c>
      <c r="BB354" s="87">
        <v>54</v>
      </c>
      <c r="BC354" s="86"/>
      <c r="BD354" s="94"/>
      <c r="BE354" s="87"/>
      <c r="BF354" s="218"/>
      <c r="BG354" s="218"/>
      <c r="BH354" s="226"/>
      <c r="BI354" s="220"/>
      <c r="BJ354" s="86"/>
      <c r="BK354" s="94"/>
      <c r="BL354" s="87"/>
      <c r="BM354" s="218"/>
      <c r="BN354" s="218"/>
      <c r="BO354" s="226"/>
      <c r="BP354" s="398"/>
      <c r="BQ354" s="221"/>
      <c r="BR354" s="218"/>
      <c r="BS354" s="252"/>
      <c r="BT354" s="220"/>
      <c r="BU354" s="86"/>
      <c r="BV354" s="95"/>
      <c r="BW354" s="95"/>
      <c r="BX354" s="94"/>
      <c r="BY354" s="95"/>
      <c r="BZ354" s="94"/>
      <c r="CA354" s="87"/>
      <c r="CB354" s="265"/>
      <c r="CC354" s="265"/>
      <c r="CD354" s="265"/>
      <c r="CE354" s="265"/>
      <c r="CF354" s="265"/>
      <c r="CG354" s="419"/>
      <c r="CH354" s="265"/>
      <c r="CI354" s="269"/>
      <c r="CJ354" s="218"/>
      <c r="CK354" s="252"/>
      <c r="CL354" s="226"/>
      <c r="CM354" s="252"/>
      <c r="CN354" s="226"/>
      <c r="CO354" s="252"/>
      <c r="CP354" s="220"/>
      <c r="CQ354" s="86">
        <v>0</v>
      </c>
      <c r="CR354" s="95">
        <v>0</v>
      </c>
      <c r="CS354" s="94">
        <v>0</v>
      </c>
      <c r="CT354" s="87">
        <v>0</v>
      </c>
      <c r="CU354" s="86"/>
      <c r="CV354" s="94"/>
      <c r="CW354" s="95"/>
      <c r="CX354" s="94"/>
      <c r="CY354" s="95"/>
      <c r="CZ354" s="266"/>
      <c r="DA354" s="218"/>
      <c r="DB354" s="252"/>
      <c r="DC354" s="226"/>
      <c r="DD354" s="252"/>
      <c r="DE354" s="226"/>
      <c r="DF354" s="252"/>
      <c r="DG354" s="223"/>
      <c r="DH354" s="252"/>
      <c r="DI354" s="226"/>
      <c r="DJ354" s="221"/>
      <c r="DK354" s="218"/>
      <c r="DL354" s="226"/>
      <c r="DM354" s="252"/>
      <c r="DN354" s="220"/>
      <c r="DO354" s="86">
        <v>0</v>
      </c>
      <c r="DP354" s="94">
        <v>0</v>
      </c>
      <c r="DQ354" s="95">
        <v>0</v>
      </c>
      <c r="DR354" s="95">
        <v>0</v>
      </c>
      <c r="DS354" s="87">
        <v>0</v>
      </c>
      <c r="DT354" s="86"/>
      <c r="DU354" s="95"/>
      <c r="DV354" s="86"/>
      <c r="DW354" s="94"/>
      <c r="DX354" s="87"/>
      <c r="DY354" s="86"/>
      <c r="DZ354" s="153"/>
      <c r="EA354" s="94"/>
      <c r="EB354" s="87"/>
      <c r="EC354" s="218"/>
      <c r="ED354" s="252"/>
      <c r="EE354" s="220"/>
    </row>
    <row r="355" spans="1:135" x14ac:dyDescent="0.3">
      <c r="A355" s="10">
        <v>5905</v>
      </c>
      <c r="B355" s="11" t="s">
        <v>480</v>
      </c>
      <c r="C355" s="32">
        <v>1327</v>
      </c>
      <c r="D355" s="41">
        <v>414</v>
      </c>
      <c r="E355" s="63">
        <f t="shared" si="5"/>
        <v>0.31198191409193671</v>
      </c>
      <c r="F355" s="86"/>
      <c r="G355" s="86"/>
      <c r="H355" s="86"/>
      <c r="I355" s="86"/>
      <c r="J355" s="86"/>
      <c r="K355" s="87"/>
      <c r="L355" s="86"/>
      <c r="M355" s="94"/>
      <c r="N355" s="87"/>
      <c r="O355" s="86"/>
      <c r="P355" s="86"/>
      <c r="Q355" s="86"/>
      <c r="R355" s="86"/>
      <c r="S355" s="86"/>
      <c r="T355" s="86"/>
      <c r="U355" s="86"/>
      <c r="V355" s="86"/>
      <c r="W355" s="95"/>
      <c r="X355" s="98"/>
      <c r="Y355" s="98"/>
      <c r="Z355" s="115"/>
      <c r="AA355" s="86"/>
      <c r="AB355" s="86"/>
      <c r="AC355" s="86"/>
      <c r="AD355" s="86"/>
      <c r="AE355" s="86"/>
      <c r="AF355" s="95"/>
      <c r="AG355" s="153"/>
      <c r="AH355" s="114"/>
      <c r="AI355" s="222"/>
      <c r="AJ355" s="252"/>
      <c r="AK355" s="220"/>
      <c r="AL355" s="86"/>
      <c r="AM355" s="95"/>
      <c r="AN355" s="95"/>
      <c r="AO355" s="95"/>
      <c r="AP355" s="94"/>
      <c r="AQ355" s="98"/>
      <c r="AR355" s="222"/>
      <c r="AS355" s="252"/>
      <c r="AT355" s="226"/>
      <c r="AU355" s="218"/>
      <c r="AV355" s="218"/>
      <c r="AW355" s="218"/>
      <c r="AX355" s="218"/>
      <c r="AY355" s="220"/>
      <c r="AZ355" s="265"/>
      <c r="BA355" s="268"/>
      <c r="BB355" s="266"/>
      <c r="BC355" s="265"/>
      <c r="BD355" s="268"/>
      <c r="BE355" s="266"/>
      <c r="BF355" s="218"/>
      <c r="BG355" s="218"/>
      <c r="BH355" s="226"/>
      <c r="BI355" s="220"/>
      <c r="BJ355" s="265"/>
      <c r="BK355" s="268"/>
      <c r="BL355" s="266"/>
      <c r="BM355" s="218"/>
      <c r="BN355" s="218"/>
      <c r="BO355" s="226"/>
      <c r="BP355" s="398"/>
      <c r="BQ355" s="221"/>
      <c r="BR355" s="218"/>
      <c r="BS355" s="252"/>
      <c r="BT355" s="220"/>
      <c r="BU355" s="265"/>
      <c r="BV355" s="267"/>
      <c r="BW355" s="267"/>
      <c r="BX355" s="268"/>
      <c r="BY355" s="267"/>
      <c r="BZ355" s="268"/>
      <c r="CA355" s="87"/>
      <c r="CB355" s="86"/>
      <c r="CC355" s="86"/>
      <c r="CD355" s="86"/>
      <c r="CE355" s="86"/>
      <c r="CF355" s="86"/>
      <c r="CG355" s="153"/>
      <c r="CH355" s="86"/>
      <c r="CI355" s="114"/>
      <c r="CJ355" s="218"/>
      <c r="CK355" s="252"/>
      <c r="CL355" s="226"/>
      <c r="CM355" s="252"/>
      <c r="CN355" s="226"/>
      <c r="CO355" s="252"/>
      <c r="CP355" s="220"/>
      <c r="CQ355" s="86">
        <v>75</v>
      </c>
      <c r="CR355" s="95">
        <v>141</v>
      </c>
      <c r="CS355" s="94">
        <v>131</v>
      </c>
      <c r="CT355" s="87">
        <v>188</v>
      </c>
      <c r="CU355" s="86"/>
      <c r="CV355" s="94"/>
      <c r="CW355" s="95"/>
      <c r="CX355" s="94"/>
      <c r="CY355" s="95"/>
      <c r="CZ355" s="266"/>
      <c r="DA355" s="218"/>
      <c r="DB355" s="252"/>
      <c r="DC355" s="226"/>
      <c r="DD355" s="252"/>
      <c r="DE355" s="226"/>
      <c r="DF355" s="252"/>
      <c r="DG355" s="223"/>
      <c r="DH355" s="252"/>
      <c r="DI355" s="226"/>
      <c r="DJ355" s="221"/>
      <c r="DK355" s="218"/>
      <c r="DL355" s="226"/>
      <c r="DM355" s="252"/>
      <c r="DN355" s="220"/>
      <c r="DO355" s="86">
        <v>108</v>
      </c>
      <c r="DP355" s="94">
        <v>226</v>
      </c>
      <c r="DQ355" s="95">
        <v>180</v>
      </c>
      <c r="DR355" s="95">
        <v>245</v>
      </c>
      <c r="DS355" s="87">
        <v>150</v>
      </c>
      <c r="DT355" s="86"/>
      <c r="DU355" s="95"/>
      <c r="DV355" s="86"/>
      <c r="DW355" s="94"/>
      <c r="DX355" s="87"/>
      <c r="DY355" s="86"/>
      <c r="DZ355" s="153"/>
      <c r="EA355" s="94"/>
      <c r="EB355" s="87"/>
      <c r="EC355" s="218"/>
      <c r="ED355" s="252"/>
      <c r="EE355" s="220"/>
    </row>
    <row r="356" spans="1:135" x14ac:dyDescent="0.3">
      <c r="A356" s="10">
        <v>5906</v>
      </c>
      <c r="B356" s="11" t="s">
        <v>481</v>
      </c>
      <c r="C356" s="32">
        <v>1261</v>
      </c>
      <c r="D356" s="41">
        <v>369</v>
      </c>
      <c r="E356" s="63">
        <f t="shared" si="5"/>
        <v>0.29262490087232357</v>
      </c>
      <c r="F356" s="86"/>
      <c r="G356" s="86"/>
      <c r="H356" s="86"/>
      <c r="I356" s="86"/>
      <c r="J356" s="86"/>
      <c r="K356" s="87"/>
      <c r="L356" s="86"/>
      <c r="M356" s="94"/>
      <c r="N356" s="87"/>
      <c r="O356" s="86"/>
      <c r="P356" s="86"/>
      <c r="Q356" s="86"/>
      <c r="R356" s="86"/>
      <c r="S356" s="86"/>
      <c r="T356" s="86"/>
      <c r="U356" s="86"/>
      <c r="V356" s="86"/>
      <c r="W356" s="95"/>
      <c r="X356" s="98"/>
      <c r="Y356" s="98"/>
      <c r="Z356" s="115"/>
      <c r="AA356" s="86"/>
      <c r="AB356" s="86"/>
      <c r="AC356" s="86"/>
      <c r="AD356" s="86"/>
      <c r="AE356" s="86"/>
      <c r="AF356" s="95"/>
      <c r="AG356" s="153"/>
      <c r="AH356" s="114"/>
      <c r="AI356" s="222"/>
      <c r="AJ356" s="252"/>
      <c r="AK356" s="220"/>
      <c r="AL356" s="86"/>
      <c r="AM356" s="95"/>
      <c r="AN356" s="95"/>
      <c r="AO356" s="95"/>
      <c r="AP356" s="94"/>
      <c r="AQ356" s="98"/>
      <c r="AR356" s="222"/>
      <c r="AS356" s="252"/>
      <c r="AT356" s="226"/>
      <c r="AU356" s="218"/>
      <c r="AV356" s="218"/>
      <c r="AW356" s="218"/>
      <c r="AX356" s="218"/>
      <c r="AY356" s="220"/>
      <c r="AZ356" s="265"/>
      <c r="BA356" s="268"/>
      <c r="BB356" s="266"/>
      <c r="BC356" s="265"/>
      <c r="BD356" s="268"/>
      <c r="BE356" s="266"/>
      <c r="BF356" s="218"/>
      <c r="BG356" s="218"/>
      <c r="BH356" s="226"/>
      <c r="BI356" s="220"/>
      <c r="BJ356" s="265"/>
      <c r="BK356" s="268"/>
      <c r="BL356" s="266"/>
      <c r="BM356" s="218"/>
      <c r="BN356" s="218"/>
      <c r="BO356" s="226"/>
      <c r="BP356" s="398"/>
      <c r="BQ356" s="221"/>
      <c r="BR356" s="218"/>
      <c r="BS356" s="252"/>
      <c r="BT356" s="220"/>
      <c r="BU356" s="265"/>
      <c r="BV356" s="267"/>
      <c r="BW356" s="267"/>
      <c r="BX356" s="268"/>
      <c r="BY356" s="267"/>
      <c r="BZ356" s="268"/>
      <c r="CA356" s="87"/>
      <c r="CB356" s="265"/>
      <c r="CC356" s="265"/>
      <c r="CD356" s="265"/>
      <c r="CE356" s="265"/>
      <c r="CF356" s="265"/>
      <c r="CG356" s="419"/>
      <c r="CH356" s="265"/>
      <c r="CI356" s="269"/>
      <c r="CJ356" s="218"/>
      <c r="CK356" s="252"/>
      <c r="CL356" s="226"/>
      <c r="CM356" s="252"/>
      <c r="CN356" s="226"/>
      <c r="CO356" s="252"/>
      <c r="CP356" s="220"/>
      <c r="CQ356" s="86">
        <v>55</v>
      </c>
      <c r="CR356" s="95">
        <v>108</v>
      </c>
      <c r="CS356" s="94">
        <v>107</v>
      </c>
      <c r="CT356" s="87">
        <v>170</v>
      </c>
      <c r="CU356" s="86"/>
      <c r="CV356" s="94"/>
      <c r="CW356" s="95"/>
      <c r="CX356" s="94"/>
      <c r="CY356" s="95"/>
      <c r="CZ356" s="266"/>
      <c r="DA356" s="218"/>
      <c r="DB356" s="252"/>
      <c r="DC356" s="226"/>
      <c r="DD356" s="252"/>
      <c r="DE356" s="226"/>
      <c r="DF356" s="252"/>
      <c r="DG356" s="223"/>
      <c r="DH356" s="252"/>
      <c r="DI356" s="226"/>
      <c r="DJ356" s="221"/>
      <c r="DK356" s="218"/>
      <c r="DL356" s="226"/>
      <c r="DM356" s="252"/>
      <c r="DN356" s="220"/>
      <c r="DO356" s="86">
        <v>76</v>
      </c>
      <c r="DP356" s="94">
        <v>189</v>
      </c>
      <c r="DQ356" s="95">
        <v>175</v>
      </c>
      <c r="DR356" s="95">
        <v>216</v>
      </c>
      <c r="DS356" s="87">
        <v>94</v>
      </c>
      <c r="DT356" s="86"/>
      <c r="DU356" s="95"/>
      <c r="DV356" s="86"/>
      <c r="DW356" s="94"/>
      <c r="DX356" s="87"/>
      <c r="DY356" s="86"/>
      <c r="DZ356" s="153"/>
      <c r="EA356" s="94"/>
      <c r="EB356" s="87"/>
      <c r="EC356" s="218"/>
      <c r="ED356" s="252"/>
      <c r="EE356" s="220"/>
    </row>
    <row r="357" spans="1:135" x14ac:dyDescent="0.3">
      <c r="A357" s="10">
        <v>5907</v>
      </c>
      <c r="B357" s="11" t="s">
        <v>482</v>
      </c>
      <c r="C357" s="32">
        <v>1158</v>
      </c>
      <c r="D357" s="41">
        <v>394</v>
      </c>
      <c r="E357" s="63">
        <f t="shared" si="5"/>
        <v>0.34024179620034545</v>
      </c>
      <c r="F357" s="86"/>
      <c r="G357" s="86"/>
      <c r="H357" s="86"/>
      <c r="I357" s="86"/>
      <c r="J357" s="86"/>
      <c r="K357" s="87"/>
      <c r="L357" s="86"/>
      <c r="M357" s="94"/>
      <c r="N357" s="87"/>
      <c r="O357" s="86"/>
      <c r="P357" s="86"/>
      <c r="Q357" s="86"/>
      <c r="R357" s="86"/>
      <c r="S357" s="86"/>
      <c r="T357" s="86"/>
      <c r="U357" s="86"/>
      <c r="V357" s="86"/>
      <c r="W357" s="95"/>
      <c r="X357" s="98"/>
      <c r="Y357" s="98"/>
      <c r="Z357" s="115"/>
      <c r="AA357" s="86"/>
      <c r="AB357" s="86"/>
      <c r="AC357" s="86"/>
      <c r="AD357" s="86"/>
      <c r="AE357" s="86"/>
      <c r="AF357" s="95"/>
      <c r="AG357" s="153"/>
      <c r="AH357" s="114"/>
      <c r="AI357" s="222"/>
      <c r="AJ357" s="252"/>
      <c r="AK357" s="220"/>
      <c r="AL357" s="86"/>
      <c r="AM357" s="95"/>
      <c r="AN357" s="95"/>
      <c r="AO357" s="95"/>
      <c r="AP357" s="94"/>
      <c r="AQ357" s="98"/>
      <c r="AR357" s="222"/>
      <c r="AS357" s="252"/>
      <c r="AT357" s="226"/>
      <c r="AU357" s="218"/>
      <c r="AV357" s="218"/>
      <c r="AW357" s="218"/>
      <c r="AX357" s="218"/>
      <c r="AY357" s="220"/>
      <c r="AZ357" s="265"/>
      <c r="BA357" s="268"/>
      <c r="BB357" s="266"/>
      <c r="BC357" s="265"/>
      <c r="BD357" s="268"/>
      <c r="BE357" s="266"/>
      <c r="BF357" s="218"/>
      <c r="BG357" s="218"/>
      <c r="BH357" s="226"/>
      <c r="BI357" s="220"/>
      <c r="BJ357" s="265"/>
      <c r="BK357" s="268"/>
      <c r="BL357" s="266"/>
      <c r="BM357" s="218"/>
      <c r="BN357" s="218"/>
      <c r="BO357" s="226"/>
      <c r="BP357" s="398"/>
      <c r="BQ357" s="221"/>
      <c r="BR357" s="218"/>
      <c r="BS357" s="252"/>
      <c r="BT357" s="220"/>
      <c r="BU357" s="265"/>
      <c r="BV357" s="267"/>
      <c r="BW357" s="267"/>
      <c r="BX357" s="268"/>
      <c r="BY357" s="267"/>
      <c r="BZ357" s="268"/>
      <c r="CA357" s="87"/>
      <c r="CB357" s="265"/>
      <c r="CC357" s="265"/>
      <c r="CD357" s="265"/>
      <c r="CE357" s="265"/>
      <c r="CF357" s="265"/>
      <c r="CG357" s="419"/>
      <c r="CH357" s="265"/>
      <c r="CI357" s="269"/>
      <c r="CJ357" s="218"/>
      <c r="CK357" s="252"/>
      <c r="CL357" s="226"/>
      <c r="CM357" s="252"/>
      <c r="CN357" s="226"/>
      <c r="CO357" s="252"/>
      <c r="CP357" s="220"/>
      <c r="CQ357" s="86">
        <v>83</v>
      </c>
      <c r="CR357" s="95">
        <v>119</v>
      </c>
      <c r="CS357" s="94">
        <v>119</v>
      </c>
      <c r="CT357" s="87">
        <v>186</v>
      </c>
      <c r="CU357" s="86"/>
      <c r="CV357" s="94"/>
      <c r="CW357" s="95"/>
      <c r="CX357" s="94"/>
      <c r="CY357" s="95"/>
      <c r="CZ357" s="266"/>
      <c r="DA357" s="218"/>
      <c r="DB357" s="252"/>
      <c r="DC357" s="226"/>
      <c r="DD357" s="252"/>
      <c r="DE357" s="226"/>
      <c r="DF357" s="252"/>
      <c r="DG357" s="223"/>
      <c r="DH357" s="252"/>
      <c r="DI357" s="226"/>
      <c r="DJ357" s="221"/>
      <c r="DK357" s="218"/>
      <c r="DL357" s="226"/>
      <c r="DM357" s="252"/>
      <c r="DN357" s="220"/>
      <c r="DO357" s="86">
        <v>86</v>
      </c>
      <c r="DP357" s="94">
        <v>215</v>
      </c>
      <c r="DQ357" s="95">
        <v>181</v>
      </c>
      <c r="DR357" s="95">
        <v>250</v>
      </c>
      <c r="DS357" s="87">
        <v>114</v>
      </c>
      <c r="DT357" s="86"/>
      <c r="DU357" s="95"/>
      <c r="DV357" s="86"/>
      <c r="DW357" s="94"/>
      <c r="DX357" s="87"/>
      <c r="DY357" s="86"/>
      <c r="DZ357" s="153"/>
      <c r="EA357" s="94"/>
      <c r="EB357" s="87"/>
      <c r="EC357" s="218"/>
      <c r="ED357" s="252"/>
      <c r="EE357" s="220"/>
    </row>
    <row r="358" spans="1:135" x14ac:dyDescent="0.3">
      <c r="A358" s="10">
        <v>5908</v>
      </c>
      <c r="B358" s="11" t="s">
        <v>483</v>
      </c>
      <c r="C358" s="32">
        <v>1356</v>
      </c>
      <c r="D358" s="41">
        <v>338</v>
      </c>
      <c r="E358" s="63">
        <f t="shared" si="5"/>
        <v>0.24926253687315633</v>
      </c>
      <c r="F358" s="86"/>
      <c r="G358" s="86"/>
      <c r="H358" s="86"/>
      <c r="I358" s="86"/>
      <c r="J358" s="86"/>
      <c r="K358" s="87"/>
      <c r="L358" s="86"/>
      <c r="M358" s="94"/>
      <c r="N358" s="87"/>
      <c r="O358" s="86"/>
      <c r="P358" s="86"/>
      <c r="Q358" s="86"/>
      <c r="R358" s="86"/>
      <c r="S358" s="86"/>
      <c r="T358" s="86"/>
      <c r="U358" s="86"/>
      <c r="V358" s="86"/>
      <c r="W358" s="95"/>
      <c r="X358" s="98"/>
      <c r="Y358" s="98"/>
      <c r="Z358" s="115"/>
      <c r="AA358" s="86"/>
      <c r="AB358" s="86"/>
      <c r="AC358" s="86"/>
      <c r="AD358" s="86"/>
      <c r="AE358" s="86"/>
      <c r="AF358" s="95"/>
      <c r="AG358" s="153"/>
      <c r="AH358" s="114"/>
      <c r="AI358" s="222"/>
      <c r="AJ358" s="252"/>
      <c r="AK358" s="220"/>
      <c r="AL358" s="86"/>
      <c r="AM358" s="95"/>
      <c r="AN358" s="95"/>
      <c r="AO358" s="95"/>
      <c r="AP358" s="94"/>
      <c r="AQ358" s="98"/>
      <c r="AR358" s="222"/>
      <c r="AS358" s="252"/>
      <c r="AT358" s="226"/>
      <c r="AU358" s="218"/>
      <c r="AV358" s="218"/>
      <c r="AW358" s="218"/>
      <c r="AX358" s="218"/>
      <c r="AY358" s="220"/>
      <c r="AZ358" s="265"/>
      <c r="BA358" s="268"/>
      <c r="BB358" s="266"/>
      <c r="BC358" s="265"/>
      <c r="BD358" s="268"/>
      <c r="BE358" s="266"/>
      <c r="BF358" s="218"/>
      <c r="BG358" s="218"/>
      <c r="BH358" s="226"/>
      <c r="BI358" s="220"/>
      <c r="BJ358" s="265"/>
      <c r="BK358" s="268"/>
      <c r="BL358" s="266"/>
      <c r="BM358" s="218"/>
      <c r="BN358" s="218"/>
      <c r="BO358" s="226"/>
      <c r="BP358" s="398"/>
      <c r="BQ358" s="221"/>
      <c r="BR358" s="218"/>
      <c r="BS358" s="252"/>
      <c r="BT358" s="220"/>
      <c r="BU358" s="265"/>
      <c r="BV358" s="267"/>
      <c r="BW358" s="267"/>
      <c r="BX358" s="268"/>
      <c r="BY358" s="267"/>
      <c r="BZ358" s="268"/>
      <c r="CA358" s="87"/>
      <c r="CB358" s="265"/>
      <c r="CC358" s="265"/>
      <c r="CD358" s="265"/>
      <c r="CE358" s="265"/>
      <c r="CF358" s="265"/>
      <c r="CG358" s="419"/>
      <c r="CH358" s="265"/>
      <c r="CI358" s="269"/>
      <c r="CJ358" s="218"/>
      <c r="CK358" s="252"/>
      <c r="CL358" s="226"/>
      <c r="CM358" s="252"/>
      <c r="CN358" s="226"/>
      <c r="CO358" s="252"/>
      <c r="CP358" s="220"/>
      <c r="CQ358" s="86">
        <v>71</v>
      </c>
      <c r="CR358" s="95">
        <v>92</v>
      </c>
      <c r="CS358" s="94">
        <v>103</v>
      </c>
      <c r="CT358" s="87">
        <v>133</v>
      </c>
      <c r="CU358" s="86"/>
      <c r="CV358" s="94"/>
      <c r="CW358" s="95"/>
      <c r="CX358" s="94"/>
      <c r="CY358" s="95"/>
      <c r="CZ358" s="266"/>
      <c r="DA358" s="218"/>
      <c r="DB358" s="252"/>
      <c r="DC358" s="226"/>
      <c r="DD358" s="252"/>
      <c r="DE358" s="226"/>
      <c r="DF358" s="252"/>
      <c r="DG358" s="223"/>
      <c r="DH358" s="252"/>
      <c r="DI358" s="226"/>
      <c r="DJ358" s="221"/>
      <c r="DK358" s="218"/>
      <c r="DL358" s="226"/>
      <c r="DM358" s="252"/>
      <c r="DN358" s="220"/>
      <c r="DO358" s="86">
        <v>101</v>
      </c>
      <c r="DP358" s="94">
        <v>153</v>
      </c>
      <c r="DQ358" s="95">
        <v>101</v>
      </c>
      <c r="DR358" s="95">
        <v>213</v>
      </c>
      <c r="DS358" s="87">
        <v>111</v>
      </c>
      <c r="DT358" s="86"/>
      <c r="DU358" s="95"/>
      <c r="DV358" s="86"/>
      <c r="DW358" s="94"/>
      <c r="DX358" s="87"/>
      <c r="DY358" s="86"/>
      <c r="DZ358" s="153"/>
      <c r="EA358" s="94"/>
      <c r="EB358" s="87"/>
      <c r="EC358" s="218"/>
      <c r="ED358" s="252"/>
      <c r="EE358" s="220"/>
    </row>
    <row r="359" spans="1:135" x14ac:dyDescent="0.3">
      <c r="A359" s="10">
        <v>5909</v>
      </c>
      <c r="B359" s="11" t="s">
        <v>484</v>
      </c>
      <c r="C359" s="32">
        <v>847</v>
      </c>
      <c r="D359" s="41">
        <v>304</v>
      </c>
      <c r="E359" s="63">
        <f t="shared" si="5"/>
        <v>0.35891381345926798</v>
      </c>
      <c r="F359" s="86"/>
      <c r="G359" s="86"/>
      <c r="H359" s="86"/>
      <c r="I359" s="86"/>
      <c r="J359" s="86"/>
      <c r="K359" s="87"/>
      <c r="L359" s="86"/>
      <c r="M359" s="94"/>
      <c r="N359" s="87"/>
      <c r="O359" s="86"/>
      <c r="P359" s="86"/>
      <c r="Q359" s="86"/>
      <c r="R359" s="86"/>
      <c r="S359" s="86"/>
      <c r="T359" s="86"/>
      <c r="U359" s="86"/>
      <c r="V359" s="86"/>
      <c r="W359" s="95"/>
      <c r="X359" s="98"/>
      <c r="Y359" s="98"/>
      <c r="Z359" s="115"/>
      <c r="AA359" s="86"/>
      <c r="AB359" s="86"/>
      <c r="AC359" s="86"/>
      <c r="AD359" s="86"/>
      <c r="AE359" s="86"/>
      <c r="AF359" s="95"/>
      <c r="AG359" s="153"/>
      <c r="AH359" s="114"/>
      <c r="AI359" s="222"/>
      <c r="AJ359" s="252"/>
      <c r="AK359" s="220"/>
      <c r="AL359" s="86"/>
      <c r="AM359" s="95"/>
      <c r="AN359" s="95"/>
      <c r="AO359" s="95"/>
      <c r="AP359" s="94"/>
      <c r="AQ359" s="98"/>
      <c r="AR359" s="222"/>
      <c r="AS359" s="252"/>
      <c r="AT359" s="226"/>
      <c r="AU359" s="218"/>
      <c r="AV359" s="218"/>
      <c r="AW359" s="218"/>
      <c r="AX359" s="218"/>
      <c r="AY359" s="220"/>
      <c r="AZ359" s="265"/>
      <c r="BA359" s="268"/>
      <c r="BB359" s="266"/>
      <c r="BC359" s="265"/>
      <c r="BD359" s="268"/>
      <c r="BE359" s="266"/>
      <c r="BF359" s="218"/>
      <c r="BG359" s="218"/>
      <c r="BH359" s="226"/>
      <c r="BI359" s="220"/>
      <c r="BJ359" s="265"/>
      <c r="BK359" s="268"/>
      <c r="BL359" s="266"/>
      <c r="BM359" s="218"/>
      <c r="BN359" s="218"/>
      <c r="BO359" s="226"/>
      <c r="BP359" s="398"/>
      <c r="BQ359" s="221"/>
      <c r="BR359" s="218"/>
      <c r="BS359" s="252"/>
      <c r="BT359" s="220"/>
      <c r="BU359" s="265"/>
      <c r="BV359" s="267"/>
      <c r="BW359" s="267"/>
      <c r="BX359" s="268"/>
      <c r="BY359" s="267"/>
      <c r="BZ359" s="268"/>
      <c r="CA359" s="87"/>
      <c r="CB359" s="265"/>
      <c r="CC359" s="265"/>
      <c r="CD359" s="265"/>
      <c r="CE359" s="265"/>
      <c r="CF359" s="265"/>
      <c r="CG359" s="419"/>
      <c r="CH359" s="265"/>
      <c r="CI359" s="269"/>
      <c r="CJ359" s="218"/>
      <c r="CK359" s="252"/>
      <c r="CL359" s="226"/>
      <c r="CM359" s="252"/>
      <c r="CN359" s="226"/>
      <c r="CO359" s="252"/>
      <c r="CP359" s="220"/>
      <c r="CQ359" s="86">
        <v>68</v>
      </c>
      <c r="CR359" s="95">
        <v>103</v>
      </c>
      <c r="CS359" s="94">
        <v>102</v>
      </c>
      <c r="CT359" s="87">
        <v>111</v>
      </c>
      <c r="CU359" s="86"/>
      <c r="CV359" s="94"/>
      <c r="CW359" s="95"/>
      <c r="CX359" s="94"/>
      <c r="CY359" s="95"/>
      <c r="CZ359" s="266"/>
      <c r="DA359" s="218"/>
      <c r="DB359" s="252"/>
      <c r="DC359" s="226"/>
      <c r="DD359" s="252"/>
      <c r="DE359" s="226"/>
      <c r="DF359" s="252"/>
      <c r="DG359" s="223"/>
      <c r="DH359" s="252"/>
      <c r="DI359" s="226"/>
      <c r="DJ359" s="221"/>
      <c r="DK359" s="218"/>
      <c r="DL359" s="226"/>
      <c r="DM359" s="252"/>
      <c r="DN359" s="220"/>
      <c r="DO359" s="86">
        <v>85</v>
      </c>
      <c r="DP359" s="94">
        <v>151</v>
      </c>
      <c r="DQ359" s="95">
        <v>108</v>
      </c>
      <c r="DR359" s="95">
        <v>178</v>
      </c>
      <c r="DS359" s="87">
        <v>94</v>
      </c>
      <c r="DT359" s="86"/>
      <c r="DU359" s="95"/>
      <c r="DV359" s="86"/>
      <c r="DW359" s="94"/>
      <c r="DX359" s="87"/>
      <c r="DY359" s="86"/>
      <c r="DZ359" s="153"/>
      <c r="EA359" s="94"/>
      <c r="EB359" s="87"/>
      <c r="EC359" s="218"/>
      <c r="ED359" s="252"/>
      <c r="EE359" s="220"/>
    </row>
    <row r="360" spans="1:135" x14ac:dyDescent="0.3">
      <c r="A360" s="10">
        <v>5910</v>
      </c>
      <c r="B360" s="11" t="s">
        <v>485</v>
      </c>
      <c r="C360" s="32">
        <v>1330</v>
      </c>
      <c r="D360" s="41">
        <v>227</v>
      </c>
      <c r="E360" s="63">
        <f t="shared" si="5"/>
        <v>0.17067669172932332</v>
      </c>
      <c r="F360" s="86"/>
      <c r="G360" s="86"/>
      <c r="H360" s="86"/>
      <c r="I360" s="86"/>
      <c r="J360" s="86"/>
      <c r="K360" s="87"/>
      <c r="L360" s="86"/>
      <c r="M360" s="94"/>
      <c r="N360" s="87"/>
      <c r="O360" s="86"/>
      <c r="P360" s="86"/>
      <c r="Q360" s="86"/>
      <c r="R360" s="86"/>
      <c r="S360" s="86"/>
      <c r="T360" s="86"/>
      <c r="U360" s="86"/>
      <c r="V360" s="86"/>
      <c r="W360" s="95"/>
      <c r="X360" s="98"/>
      <c r="Y360" s="98"/>
      <c r="Z360" s="115"/>
      <c r="AA360" s="86"/>
      <c r="AB360" s="86"/>
      <c r="AC360" s="86"/>
      <c r="AD360" s="86"/>
      <c r="AE360" s="86"/>
      <c r="AF360" s="95"/>
      <c r="AG360" s="153"/>
      <c r="AH360" s="114"/>
      <c r="AI360" s="222"/>
      <c r="AJ360" s="252"/>
      <c r="AK360" s="220"/>
      <c r="AL360" s="86"/>
      <c r="AM360" s="95"/>
      <c r="AN360" s="95"/>
      <c r="AO360" s="95"/>
      <c r="AP360" s="94"/>
      <c r="AQ360" s="98"/>
      <c r="AR360" s="222"/>
      <c r="AS360" s="252"/>
      <c r="AT360" s="226"/>
      <c r="AU360" s="218"/>
      <c r="AV360" s="218"/>
      <c r="AW360" s="218"/>
      <c r="AX360" s="218"/>
      <c r="AY360" s="220"/>
      <c r="AZ360" s="265"/>
      <c r="BA360" s="268"/>
      <c r="BB360" s="266"/>
      <c r="BC360" s="265"/>
      <c r="BD360" s="268"/>
      <c r="BE360" s="266"/>
      <c r="BF360" s="218"/>
      <c r="BG360" s="218"/>
      <c r="BH360" s="226"/>
      <c r="BI360" s="220"/>
      <c r="BJ360" s="265"/>
      <c r="BK360" s="268"/>
      <c r="BL360" s="266"/>
      <c r="BM360" s="218"/>
      <c r="BN360" s="218"/>
      <c r="BO360" s="226"/>
      <c r="BP360" s="398"/>
      <c r="BQ360" s="221"/>
      <c r="BR360" s="218"/>
      <c r="BS360" s="252"/>
      <c r="BT360" s="220"/>
      <c r="BU360" s="265"/>
      <c r="BV360" s="267"/>
      <c r="BW360" s="267"/>
      <c r="BX360" s="268"/>
      <c r="BY360" s="267"/>
      <c r="BZ360" s="268"/>
      <c r="CA360" s="87"/>
      <c r="CB360" s="265"/>
      <c r="CC360" s="265"/>
      <c r="CD360" s="265"/>
      <c r="CE360" s="265"/>
      <c r="CF360" s="265"/>
      <c r="CG360" s="419"/>
      <c r="CH360" s="265"/>
      <c r="CI360" s="269"/>
      <c r="CJ360" s="218"/>
      <c r="CK360" s="252"/>
      <c r="CL360" s="226"/>
      <c r="CM360" s="252"/>
      <c r="CN360" s="226"/>
      <c r="CO360" s="252"/>
      <c r="CP360" s="220"/>
      <c r="CQ360" s="86">
        <v>51</v>
      </c>
      <c r="CR360" s="95">
        <v>80</v>
      </c>
      <c r="CS360" s="94">
        <v>90</v>
      </c>
      <c r="CT360" s="87">
        <v>102</v>
      </c>
      <c r="CU360" s="86"/>
      <c r="CV360" s="94"/>
      <c r="CW360" s="95"/>
      <c r="CX360" s="94"/>
      <c r="CY360" s="95"/>
      <c r="CZ360" s="266"/>
      <c r="DA360" s="218"/>
      <c r="DB360" s="252"/>
      <c r="DC360" s="226"/>
      <c r="DD360" s="252"/>
      <c r="DE360" s="226"/>
      <c r="DF360" s="252"/>
      <c r="DG360" s="223"/>
      <c r="DH360" s="252"/>
      <c r="DI360" s="226"/>
      <c r="DJ360" s="221"/>
      <c r="DK360" s="218"/>
      <c r="DL360" s="226"/>
      <c r="DM360" s="252"/>
      <c r="DN360" s="220"/>
      <c r="DO360" s="86">
        <v>95</v>
      </c>
      <c r="DP360" s="94">
        <v>112</v>
      </c>
      <c r="DQ360" s="95">
        <v>86</v>
      </c>
      <c r="DR360" s="95">
        <v>118</v>
      </c>
      <c r="DS360" s="87">
        <v>69</v>
      </c>
      <c r="DT360" s="86"/>
      <c r="DU360" s="95"/>
      <c r="DV360" s="86"/>
      <c r="DW360" s="94"/>
      <c r="DX360" s="87"/>
      <c r="DY360" s="86"/>
      <c r="DZ360" s="153"/>
      <c r="EA360" s="94"/>
      <c r="EB360" s="87"/>
      <c r="EC360" s="218"/>
      <c r="ED360" s="252"/>
      <c r="EE360" s="220"/>
    </row>
    <row r="361" spans="1:135" x14ac:dyDescent="0.3">
      <c r="A361" s="10">
        <v>5911</v>
      </c>
      <c r="B361" s="11" t="s">
        <v>486</v>
      </c>
      <c r="C361" s="32">
        <v>849</v>
      </c>
      <c r="D361" s="41">
        <v>176</v>
      </c>
      <c r="E361" s="63">
        <f t="shared" si="5"/>
        <v>0.20730270906949352</v>
      </c>
      <c r="F361" s="86"/>
      <c r="G361" s="86"/>
      <c r="H361" s="86"/>
      <c r="I361" s="86"/>
      <c r="J361" s="86"/>
      <c r="K361" s="87"/>
      <c r="L361" s="86"/>
      <c r="M361" s="94"/>
      <c r="N361" s="87"/>
      <c r="O361" s="86"/>
      <c r="P361" s="86"/>
      <c r="Q361" s="86"/>
      <c r="R361" s="86"/>
      <c r="S361" s="86"/>
      <c r="T361" s="86"/>
      <c r="U361" s="86"/>
      <c r="V361" s="86"/>
      <c r="W361" s="95"/>
      <c r="X361" s="98"/>
      <c r="Y361" s="98"/>
      <c r="Z361" s="115"/>
      <c r="AA361" s="86"/>
      <c r="AB361" s="86"/>
      <c r="AC361" s="86"/>
      <c r="AD361" s="86"/>
      <c r="AE361" s="86"/>
      <c r="AF361" s="95"/>
      <c r="AG361" s="153"/>
      <c r="AH361" s="114"/>
      <c r="AI361" s="222"/>
      <c r="AJ361" s="252"/>
      <c r="AK361" s="220"/>
      <c r="AL361" s="86"/>
      <c r="AM361" s="95"/>
      <c r="AN361" s="95"/>
      <c r="AO361" s="95"/>
      <c r="AP361" s="94"/>
      <c r="AQ361" s="98"/>
      <c r="AR361" s="222"/>
      <c r="AS361" s="252"/>
      <c r="AT361" s="226"/>
      <c r="AU361" s="218"/>
      <c r="AV361" s="218"/>
      <c r="AW361" s="218"/>
      <c r="AX361" s="218"/>
      <c r="AY361" s="220"/>
      <c r="AZ361" s="265"/>
      <c r="BA361" s="268"/>
      <c r="BB361" s="266"/>
      <c r="BC361" s="265"/>
      <c r="BD361" s="268"/>
      <c r="BE361" s="266"/>
      <c r="BF361" s="218"/>
      <c r="BG361" s="218"/>
      <c r="BH361" s="226"/>
      <c r="BI361" s="220"/>
      <c r="BJ361" s="265"/>
      <c r="BK361" s="268"/>
      <c r="BL361" s="266"/>
      <c r="BM361" s="218"/>
      <c r="BN361" s="218"/>
      <c r="BO361" s="226"/>
      <c r="BP361" s="398"/>
      <c r="BQ361" s="221"/>
      <c r="BR361" s="218"/>
      <c r="BS361" s="252"/>
      <c r="BT361" s="220"/>
      <c r="BU361" s="265"/>
      <c r="BV361" s="267"/>
      <c r="BW361" s="267"/>
      <c r="BX361" s="268"/>
      <c r="BY361" s="267"/>
      <c r="BZ361" s="268"/>
      <c r="CA361" s="87"/>
      <c r="CB361" s="265"/>
      <c r="CC361" s="265"/>
      <c r="CD361" s="265"/>
      <c r="CE361" s="265"/>
      <c r="CF361" s="265"/>
      <c r="CG361" s="419"/>
      <c r="CH361" s="265"/>
      <c r="CI361" s="269"/>
      <c r="CJ361" s="218"/>
      <c r="CK361" s="252"/>
      <c r="CL361" s="226"/>
      <c r="CM361" s="252"/>
      <c r="CN361" s="226"/>
      <c r="CO361" s="252"/>
      <c r="CP361" s="220"/>
      <c r="CQ361" s="86">
        <v>48</v>
      </c>
      <c r="CR361" s="95">
        <v>68</v>
      </c>
      <c r="CS361" s="94">
        <v>69</v>
      </c>
      <c r="CT361" s="87">
        <v>77</v>
      </c>
      <c r="CU361" s="86"/>
      <c r="CV361" s="94"/>
      <c r="CW361" s="95"/>
      <c r="CX361" s="94"/>
      <c r="CY361" s="95"/>
      <c r="CZ361" s="266"/>
      <c r="DA361" s="218"/>
      <c r="DB361" s="252"/>
      <c r="DC361" s="226"/>
      <c r="DD361" s="252"/>
      <c r="DE361" s="226"/>
      <c r="DF361" s="252"/>
      <c r="DG361" s="223"/>
      <c r="DH361" s="252"/>
      <c r="DI361" s="226"/>
      <c r="DJ361" s="221"/>
      <c r="DK361" s="218"/>
      <c r="DL361" s="226"/>
      <c r="DM361" s="252"/>
      <c r="DN361" s="220"/>
      <c r="DO361" s="86">
        <v>53</v>
      </c>
      <c r="DP361" s="94">
        <v>75</v>
      </c>
      <c r="DQ361" s="95">
        <v>68</v>
      </c>
      <c r="DR361" s="95">
        <v>98</v>
      </c>
      <c r="DS361" s="87">
        <v>65</v>
      </c>
      <c r="DT361" s="86"/>
      <c r="DU361" s="95"/>
      <c r="DV361" s="86"/>
      <c r="DW361" s="94"/>
      <c r="DX361" s="87"/>
      <c r="DY361" s="86"/>
      <c r="DZ361" s="153"/>
      <c r="EA361" s="94"/>
      <c r="EB361" s="87"/>
      <c r="EC361" s="218"/>
      <c r="ED361" s="252"/>
      <c r="EE361" s="220"/>
    </row>
    <row r="362" spans="1:135" x14ac:dyDescent="0.3">
      <c r="A362" s="10">
        <v>5912</v>
      </c>
      <c r="B362" s="11" t="s">
        <v>487</v>
      </c>
      <c r="C362" s="32">
        <v>1186</v>
      </c>
      <c r="D362" s="41">
        <v>410</v>
      </c>
      <c r="E362" s="63">
        <f t="shared" si="5"/>
        <v>0.34569983136593591</v>
      </c>
      <c r="F362" s="86"/>
      <c r="G362" s="86"/>
      <c r="H362" s="86"/>
      <c r="I362" s="86"/>
      <c r="J362" s="86"/>
      <c r="K362" s="87"/>
      <c r="L362" s="86"/>
      <c r="M362" s="94"/>
      <c r="N362" s="87"/>
      <c r="O362" s="86"/>
      <c r="P362" s="86"/>
      <c r="Q362" s="86"/>
      <c r="R362" s="86"/>
      <c r="S362" s="86"/>
      <c r="T362" s="86"/>
      <c r="U362" s="86"/>
      <c r="V362" s="86"/>
      <c r="W362" s="95"/>
      <c r="X362" s="98"/>
      <c r="Y362" s="98"/>
      <c r="Z362" s="115"/>
      <c r="AA362" s="86"/>
      <c r="AB362" s="86"/>
      <c r="AC362" s="86"/>
      <c r="AD362" s="86"/>
      <c r="AE362" s="86"/>
      <c r="AF362" s="95"/>
      <c r="AG362" s="153"/>
      <c r="AH362" s="114"/>
      <c r="AI362" s="222"/>
      <c r="AJ362" s="252"/>
      <c r="AK362" s="220"/>
      <c r="AL362" s="86"/>
      <c r="AM362" s="95"/>
      <c r="AN362" s="95"/>
      <c r="AO362" s="95"/>
      <c r="AP362" s="94"/>
      <c r="AQ362" s="98"/>
      <c r="AR362" s="222"/>
      <c r="AS362" s="252"/>
      <c r="AT362" s="226"/>
      <c r="AU362" s="218"/>
      <c r="AV362" s="218"/>
      <c r="AW362" s="218"/>
      <c r="AX362" s="218"/>
      <c r="AY362" s="220"/>
      <c r="AZ362" s="265"/>
      <c r="BA362" s="268"/>
      <c r="BB362" s="266"/>
      <c r="BC362" s="265"/>
      <c r="BD362" s="268"/>
      <c r="BE362" s="266"/>
      <c r="BF362" s="218"/>
      <c r="BG362" s="218"/>
      <c r="BH362" s="226"/>
      <c r="BI362" s="220"/>
      <c r="BJ362" s="265"/>
      <c r="BK362" s="268"/>
      <c r="BL362" s="266"/>
      <c r="BM362" s="218"/>
      <c r="BN362" s="218"/>
      <c r="BO362" s="226"/>
      <c r="BP362" s="398"/>
      <c r="BQ362" s="221"/>
      <c r="BR362" s="218"/>
      <c r="BS362" s="252"/>
      <c r="BT362" s="220"/>
      <c r="BU362" s="265"/>
      <c r="BV362" s="267"/>
      <c r="BW362" s="267"/>
      <c r="BX362" s="268"/>
      <c r="BY362" s="267"/>
      <c r="BZ362" s="268"/>
      <c r="CA362" s="87"/>
      <c r="CB362" s="265"/>
      <c r="CC362" s="265"/>
      <c r="CD362" s="265"/>
      <c r="CE362" s="265"/>
      <c r="CF362" s="265"/>
      <c r="CG362" s="419"/>
      <c r="CH362" s="265"/>
      <c r="CI362" s="269"/>
      <c r="CJ362" s="218"/>
      <c r="CK362" s="252"/>
      <c r="CL362" s="226"/>
      <c r="CM362" s="252"/>
      <c r="CN362" s="226"/>
      <c r="CO362" s="252"/>
      <c r="CP362" s="220"/>
      <c r="CQ362" s="86">
        <v>87</v>
      </c>
      <c r="CR362" s="95">
        <v>121</v>
      </c>
      <c r="CS362" s="94">
        <v>136</v>
      </c>
      <c r="CT362" s="87">
        <v>163</v>
      </c>
      <c r="CU362" s="86"/>
      <c r="CV362" s="94"/>
      <c r="CW362" s="95"/>
      <c r="CX362" s="94"/>
      <c r="CY362" s="95"/>
      <c r="CZ362" s="266"/>
      <c r="DA362" s="218"/>
      <c r="DB362" s="252"/>
      <c r="DC362" s="226"/>
      <c r="DD362" s="252"/>
      <c r="DE362" s="226"/>
      <c r="DF362" s="252"/>
      <c r="DG362" s="223"/>
      <c r="DH362" s="252"/>
      <c r="DI362" s="226"/>
      <c r="DJ362" s="221"/>
      <c r="DK362" s="218"/>
      <c r="DL362" s="226"/>
      <c r="DM362" s="252"/>
      <c r="DN362" s="220"/>
      <c r="DO362" s="86">
        <v>86</v>
      </c>
      <c r="DP362" s="94">
        <v>199</v>
      </c>
      <c r="DQ362" s="95">
        <v>165</v>
      </c>
      <c r="DR362" s="95">
        <v>237</v>
      </c>
      <c r="DS362" s="87">
        <v>144</v>
      </c>
      <c r="DT362" s="86"/>
      <c r="DU362" s="95"/>
      <c r="DV362" s="86"/>
      <c r="DW362" s="94"/>
      <c r="DX362" s="87"/>
      <c r="DY362" s="86"/>
      <c r="DZ362" s="153"/>
      <c r="EA362" s="94"/>
      <c r="EB362" s="87"/>
      <c r="EC362" s="218"/>
      <c r="ED362" s="252"/>
      <c r="EE362" s="220"/>
    </row>
    <row r="363" spans="1:135" x14ac:dyDescent="0.3">
      <c r="A363" s="10">
        <v>5913</v>
      </c>
      <c r="B363" s="11" t="s">
        <v>488</v>
      </c>
      <c r="C363" s="32">
        <v>1077</v>
      </c>
      <c r="D363" s="41">
        <v>144</v>
      </c>
      <c r="E363" s="63">
        <f t="shared" si="5"/>
        <v>0.13370473537604458</v>
      </c>
      <c r="F363" s="86"/>
      <c r="G363" s="86"/>
      <c r="H363" s="86"/>
      <c r="I363" s="86"/>
      <c r="J363" s="86"/>
      <c r="K363" s="87"/>
      <c r="L363" s="86"/>
      <c r="M363" s="94"/>
      <c r="N363" s="87"/>
      <c r="O363" s="86"/>
      <c r="P363" s="86"/>
      <c r="Q363" s="86"/>
      <c r="R363" s="86"/>
      <c r="S363" s="86"/>
      <c r="T363" s="86"/>
      <c r="U363" s="86"/>
      <c r="V363" s="86"/>
      <c r="W363" s="95"/>
      <c r="X363" s="98"/>
      <c r="Y363" s="98"/>
      <c r="Z363" s="115"/>
      <c r="AA363" s="86"/>
      <c r="AB363" s="86"/>
      <c r="AC363" s="86"/>
      <c r="AD363" s="86"/>
      <c r="AE363" s="86"/>
      <c r="AF363" s="95"/>
      <c r="AG363" s="153"/>
      <c r="AH363" s="114"/>
      <c r="AI363" s="222"/>
      <c r="AJ363" s="252"/>
      <c r="AK363" s="220"/>
      <c r="AL363" s="86"/>
      <c r="AM363" s="95"/>
      <c r="AN363" s="95"/>
      <c r="AO363" s="95"/>
      <c r="AP363" s="94"/>
      <c r="AQ363" s="98"/>
      <c r="AR363" s="222"/>
      <c r="AS363" s="252"/>
      <c r="AT363" s="226"/>
      <c r="AU363" s="218"/>
      <c r="AV363" s="218"/>
      <c r="AW363" s="218"/>
      <c r="AX363" s="218"/>
      <c r="AY363" s="220"/>
      <c r="AZ363" s="265"/>
      <c r="BA363" s="268"/>
      <c r="BB363" s="266"/>
      <c r="BC363" s="265"/>
      <c r="BD363" s="268"/>
      <c r="BE363" s="266"/>
      <c r="BF363" s="218"/>
      <c r="BG363" s="218"/>
      <c r="BH363" s="226"/>
      <c r="BI363" s="220"/>
      <c r="BJ363" s="265"/>
      <c r="BK363" s="268"/>
      <c r="BL363" s="266"/>
      <c r="BM363" s="218"/>
      <c r="BN363" s="218"/>
      <c r="BO363" s="226"/>
      <c r="BP363" s="398"/>
      <c r="BQ363" s="221"/>
      <c r="BR363" s="218"/>
      <c r="BS363" s="252"/>
      <c r="BT363" s="220"/>
      <c r="BU363" s="265"/>
      <c r="BV363" s="267"/>
      <c r="BW363" s="267"/>
      <c r="BX363" s="268"/>
      <c r="BY363" s="267"/>
      <c r="BZ363" s="268"/>
      <c r="CA363" s="87"/>
      <c r="CB363" s="265"/>
      <c r="CC363" s="265"/>
      <c r="CD363" s="265"/>
      <c r="CE363" s="265"/>
      <c r="CF363" s="265"/>
      <c r="CG363" s="419"/>
      <c r="CH363" s="265"/>
      <c r="CI363" s="269"/>
      <c r="CJ363" s="218"/>
      <c r="CK363" s="252"/>
      <c r="CL363" s="226"/>
      <c r="CM363" s="252"/>
      <c r="CN363" s="226"/>
      <c r="CO363" s="252"/>
      <c r="CP363" s="220"/>
      <c r="CQ363" s="86">
        <v>30</v>
      </c>
      <c r="CR363" s="95">
        <v>52</v>
      </c>
      <c r="CS363" s="94">
        <v>43</v>
      </c>
      <c r="CT363" s="87">
        <v>59</v>
      </c>
      <c r="CU363" s="86"/>
      <c r="CV363" s="94"/>
      <c r="CW363" s="95"/>
      <c r="CX363" s="94"/>
      <c r="CY363" s="95"/>
      <c r="CZ363" s="266"/>
      <c r="DA363" s="218"/>
      <c r="DB363" s="252"/>
      <c r="DC363" s="226"/>
      <c r="DD363" s="252"/>
      <c r="DE363" s="226"/>
      <c r="DF363" s="252"/>
      <c r="DG363" s="223"/>
      <c r="DH363" s="252"/>
      <c r="DI363" s="226"/>
      <c r="DJ363" s="221"/>
      <c r="DK363" s="218"/>
      <c r="DL363" s="226"/>
      <c r="DM363" s="252"/>
      <c r="DN363" s="220"/>
      <c r="DO363" s="86">
        <v>54</v>
      </c>
      <c r="DP363" s="94">
        <v>56</v>
      </c>
      <c r="DQ363" s="95">
        <v>42</v>
      </c>
      <c r="DR363" s="95">
        <v>73</v>
      </c>
      <c r="DS363" s="87">
        <v>46</v>
      </c>
      <c r="DT363" s="86"/>
      <c r="DU363" s="95"/>
      <c r="DV363" s="86"/>
      <c r="DW363" s="94"/>
      <c r="DX363" s="87"/>
      <c r="DY363" s="86"/>
      <c r="DZ363" s="153"/>
      <c r="EA363" s="94"/>
      <c r="EB363" s="87"/>
      <c r="EC363" s="218"/>
      <c r="ED363" s="252"/>
      <c r="EE363" s="220"/>
    </row>
    <row r="364" spans="1:135" x14ac:dyDescent="0.3">
      <c r="A364" s="10">
        <v>5914</v>
      </c>
      <c r="B364" s="11" t="s">
        <v>489</v>
      </c>
      <c r="C364" s="32">
        <v>1388</v>
      </c>
      <c r="D364" s="41">
        <v>366</v>
      </c>
      <c r="E364" s="63">
        <f t="shared" si="5"/>
        <v>0.26368876080691644</v>
      </c>
      <c r="F364" s="86"/>
      <c r="G364" s="86"/>
      <c r="H364" s="86"/>
      <c r="I364" s="86"/>
      <c r="J364" s="86"/>
      <c r="K364" s="87"/>
      <c r="L364" s="86"/>
      <c r="M364" s="94"/>
      <c r="N364" s="87"/>
      <c r="O364" s="86"/>
      <c r="P364" s="86"/>
      <c r="Q364" s="86"/>
      <c r="R364" s="86"/>
      <c r="S364" s="86"/>
      <c r="T364" s="86"/>
      <c r="U364" s="86"/>
      <c r="V364" s="86"/>
      <c r="W364" s="95"/>
      <c r="X364" s="98"/>
      <c r="Y364" s="98"/>
      <c r="Z364" s="115"/>
      <c r="AA364" s="86"/>
      <c r="AB364" s="86"/>
      <c r="AC364" s="86"/>
      <c r="AD364" s="86"/>
      <c r="AE364" s="86"/>
      <c r="AF364" s="95"/>
      <c r="AG364" s="153"/>
      <c r="AH364" s="114"/>
      <c r="AI364" s="222"/>
      <c r="AJ364" s="252"/>
      <c r="AK364" s="220"/>
      <c r="AL364" s="86"/>
      <c r="AM364" s="95"/>
      <c r="AN364" s="95"/>
      <c r="AO364" s="95"/>
      <c r="AP364" s="94"/>
      <c r="AQ364" s="98"/>
      <c r="AR364" s="222"/>
      <c r="AS364" s="252"/>
      <c r="AT364" s="226"/>
      <c r="AU364" s="218"/>
      <c r="AV364" s="218"/>
      <c r="AW364" s="218"/>
      <c r="AX364" s="218"/>
      <c r="AY364" s="220"/>
      <c r="AZ364" s="265"/>
      <c r="BA364" s="268"/>
      <c r="BB364" s="266"/>
      <c r="BC364" s="265"/>
      <c r="BD364" s="268"/>
      <c r="BE364" s="266"/>
      <c r="BF364" s="218"/>
      <c r="BG364" s="218"/>
      <c r="BH364" s="226"/>
      <c r="BI364" s="220"/>
      <c r="BJ364" s="265"/>
      <c r="BK364" s="268"/>
      <c r="BL364" s="266"/>
      <c r="BM364" s="218"/>
      <c r="BN364" s="218"/>
      <c r="BO364" s="226"/>
      <c r="BP364" s="398"/>
      <c r="BQ364" s="221"/>
      <c r="BR364" s="218"/>
      <c r="BS364" s="252"/>
      <c r="BT364" s="220"/>
      <c r="BU364" s="265"/>
      <c r="BV364" s="267"/>
      <c r="BW364" s="267"/>
      <c r="BX364" s="268"/>
      <c r="BY364" s="267"/>
      <c r="BZ364" s="268"/>
      <c r="CA364" s="87"/>
      <c r="CB364" s="265"/>
      <c r="CC364" s="265"/>
      <c r="CD364" s="265"/>
      <c r="CE364" s="265"/>
      <c r="CF364" s="265"/>
      <c r="CG364" s="419"/>
      <c r="CH364" s="265"/>
      <c r="CI364" s="269"/>
      <c r="CJ364" s="218"/>
      <c r="CK364" s="252"/>
      <c r="CL364" s="226"/>
      <c r="CM364" s="252"/>
      <c r="CN364" s="226"/>
      <c r="CO364" s="252"/>
      <c r="CP364" s="220"/>
      <c r="CQ364" s="86">
        <v>80</v>
      </c>
      <c r="CR364" s="95">
        <v>125</v>
      </c>
      <c r="CS364" s="94">
        <v>147</v>
      </c>
      <c r="CT364" s="87">
        <v>145</v>
      </c>
      <c r="CU364" s="86"/>
      <c r="CV364" s="94"/>
      <c r="CW364" s="95"/>
      <c r="CX364" s="94"/>
      <c r="CY364" s="95"/>
      <c r="CZ364" s="266"/>
      <c r="DA364" s="218"/>
      <c r="DB364" s="252"/>
      <c r="DC364" s="226"/>
      <c r="DD364" s="252"/>
      <c r="DE364" s="226"/>
      <c r="DF364" s="252"/>
      <c r="DG364" s="223"/>
      <c r="DH364" s="252"/>
      <c r="DI364" s="226"/>
      <c r="DJ364" s="221"/>
      <c r="DK364" s="218"/>
      <c r="DL364" s="226"/>
      <c r="DM364" s="252"/>
      <c r="DN364" s="220"/>
      <c r="DO364" s="86">
        <v>116</v>
      </c>
      <c r="DP364" s="94">
        <v>169</v>
      </c>
      <c r="DQ364" s="95">
        <v>140</v>
      </c>
      <c r="DR364" s="95">
        <v>203</v>
      </c>
      <c r="DS364" s="87">
        <v>159</v>
      </c>
      <c r="DT364" s="86"/>
      <c r="DU364" s="95"/>
      <c r="DV364" s="86"/>
      <c r="DW364" s="94"/>
      <c r="DX364" s="87"/>
      <c r="DY364" s="86"/>
      <c r="DZ364" s="153"/>
      <c r="EA364" s="94"/>
      <c r="EB364" s="87"/>
      <c r="EC364" s="218"/>
      <c r="ED364" s="252"/>
      <c r="EE364" s="220"/>
    </row>
    <row r="365" spans="1:135" x14ac:dyDescent="0.3">
      <c r="A365" s="10">
        <v>5915</v>
      </c>
      <c r="B365" s="11" t="s">
        <v>490</v>
      </c>
      <c r="C365" s="32">
        <v>573</v>
      </c>
      <c r="D365" s="41">
        <v>133</v>
      </c>
      <c r="E365" s="63">
        <f t="shared" si="5"/>
        <v>0.23211169284467714</v>
      </c>
      <c r="F365" s="86"/>
      <c r="G365" s="86"/>
      <c r="H365" s="86"/>
      <c r="I365" s="86"/>
      <c r="J365" s="86"/>
      <c r="K365" s="87"/>
      <c r="L365" s="86"/>
      <c r="M365" s="94"/>
      <c r="N365" s="87"/>
      <c r="O365" s="86"/>
      <c r="P365" s="86"/>
      <c r="Q365" s="86"/>
      <c r="R365" s="86"/>
      <c r="S365" s="86"/>
      <c r="T365" s="86"/>
      <c r="U365" s="86"/>
      <c r="V365" s="86"/>
      <c r="W365" s="95"/>
      <c r="X365" s="98"/>
      <c r="Y365" s="98"/>
      <c r="Z365" s="115"/>
      <c r="AA365" s="86"/>
      <c r="AB365" s="86"/>
      <c r="AC365" s="86"/>
      <c r="AD365" s="86"/>
      <c r="AE365" s="86"/>
      <c r="AF365" s="95"/>
      <c r="AG365" s="153"/>
      <c r="AH365" s="114"/>
      <c r="AI365" s="222"/>
      <c r="AJ365" s="252"/>
      <c r="AK365" s="220"/>
      <c r="AL365" s="86"/>
      <c r="AM365" s="95"/>
      <c r="AN365" s="95"/>
      <c r="AO365" s="95"/>
      <c r="AP365" s="94"/>
      <c r="AQ365" s="98"/>
      <c r="AR365" s="222"/>
      <c r="AS365" s="252"/>
      <c r="AT365" s="226"/>
      <c r="AU365" s="218"/>
      <c r="AV365" s="218"/>
      <c r="AW365" s="218"/>
      <c r="AX365" s="218"/>
      <c r="AY365" s="220"/>
      <c r="AZ365" s="265"/>
      <c r="BA365" s="268"/>
      <c r="BB365" s="266"/>
      <c r="BC365" s="265"/>
      <c r="BD365" s="268"/>
      <c r="BE365" s="266"/>
      <c r="BF365" s="218"/>
      <c r="BG365" s="218"/>
      <c r="BH365" s="226"/>
      <c r="BI365" s="220"/>
      <c r="BJ365" s="265"/>
      <c r="BK365" s="268"/>
      <c r="BL365" s="266"/>
      <c r="BM365" s="218"/>
      <c r="BN365" s="218"/>
      <c r="BO365" s="226"/>
      <c r="BP365" s="398"/>
      <c r="BQ365" s="221"/>
      <c r="BR365" s="218"/>
      <c r="BS365" s="252"/>
      <c r="BT365" s="220"/>
      <c r="BU365" s="265"/>
      <c r="BV365" s="267"/>
      <c r="BW365" s="267"/>
      <c r="BX365" s="268"/>
      <c r="BY365" s="267"/>
      <c r="BZ365" s="268"/>
      <c r="CA365" s="87"/>
      <c r="CB365" s="265"/>
      <c r="CC365" s="265"/>
      <c r="CD365" s="265"/>
      <c r="CE365" s="265"/>
      <c r="CF365" s="265"/>
      <c r="CG365" s="419"/>
      <c r="CH365" s="265"/>
      <c r="CI365" s="269"/>
      <c r="CJ365" s="218"/>
      <c r="CK365" s="252"/>
      <c r="CL365" s="226"/>
      <c r="CM365" s="252"/>
      <c r="CN365" s="226"/>
      <c r="CO365" s="252"/>
      <c r="CP365" s="220"/>
      <c r="CQ365" s="86">
        <v>27</v>
      </c>
      <c r="CR365" s="95">
        <v>41</v>
      </c>
      <c r="CS365" s="94">
        <v>45</v>
      </c>
      <c r="CT365" s="87">
        <v>57</v>
      </c>
      <c r="CU365" s="86"/>
      <c r="CV365" s="94"/>
      <c r="CW365" s="95"/>
      <c r="CX365" s="94"/>
      <c r="CY365" s="95"/>
      <c r="CZ365" s="266"/>
      <c r="DA365" s="218"/>
      <c r="DB365" s="252"/>
      <c r="DC365" s="226"/>
      <c r="DD365" s="252"/>
      <c r="DE365" s="226"/>
      <c r="DF365" s="252"/>
      <c r="DG365" s="223"/>
      <c r="DH365" s="252"/>
      <c r="DI365" s="226"/>
      <c r="DJ365" s="221"/>
      <c r="DK365" s="218"/>
      <c r="DL365" s="226"/>
      <c r="DM365" s="252"/>
      <c r="DN365" s="220"/>
      <c r="DO365" s="86">
        <v>37</v>
      </c>
      <c r="DP365" s="94">
        <v>74</v>
      </c>
      <c r="DQ365" s="95">
        <v>49</v>
      </c>
      <c r="DR365" s="95">
        <v>78</v>
      </c>
      <c r="DS365" s="87">
        <v>41</v>
      </c>
      <c r="DT365" s="86"/>
      <c r="DU365" s="95"/>
      <c r="DV365" s="86"/>
      <c r="DW365" s="94"/>
      <c r="DX365" s="87"/>
      <c r="DY365" s="86"/>
      <c r="DZ365" s="153"/>
      <c r="EA365" s="94"/>
      <c r="EB365" s="87"/>
      <c r="EC365" s="218"/>
      <c r="ED365" s="252"/>
      <c r="EE365" s="220"/>
    </row>
    <row r="366" spans="1:135" x14ac:dyDescent="0.3">
      <c r="A366" s="10">
        <v>5916</v>
      </c>
      <c r="B366" s="11" t="s">
        <v>491</v>
      </c>
      <c r="C366" s="32">
        <v>502</v>
      </c>
      <c r="D366" s="41">
        <v>102</v>
      </c>
      <c r="E366" s="63">
        <f t="shared" si="5"/>
        <v>0.20318725099601595</v>
      </c>
      <c r="F366" s="86"/>
      <c r="G366" s="86"/>
      <c r="H366" s="86"/>
      <c r="I366" s="86"/>
      <c r="J366" s="86"/>
      <c r="K366" s="87"/>
      <c r="L366" s="86"/>
      <c r="M366" s="94"/>
      <c r="N366" s="87"/>
      <c r="O366" s="86"/>
      <c r="P366" s="86"/>
      <c r="Q366" s="86"/>
      <c r="R366" s="86"/>
      <c r="S366" s="86"/>
      <c r="T366" s="86"/>
      <c r="U366" s="86"/>
      <c r="V366" s="86"/>
      <c r="W366" s="95"/>
      <c r="X366" s="98"/>
      <c r="Y366" s="98"/>
      <c r="Z366" s="115"/>
      <c r="AA366" s="86"/>
      <c r="AB366" s="86"/>
      <c r="AC366" s="86"/>
      <c r="AD366" s="86"/>
      <c r="AE366" s="86"/>
      <c r="AF366" s="95"/>
      <c r="AG366" s="153"/>
      <c r="AH366" s="114"/>
      <c r="AI366" s="222"/>
      <c r="AJ366" s="252"/>
      <c r="AK366" s="220"/>
      <c r="AL366" s="86"/>
      <c r="AM366" s="95"/>
      <c r="AN366" s="95"/>
      <c r="AO366" s="95"/>
      <c r="AP366" s="94"/>
      <c r="AQ366" s="98"/>
      <c r="AR366" s="222"/>
      <c r="AS366" s="252"/>
      <c r="AT366" s="226"/>
      <c r="AU366" s="218"/>
      <c r="AV366" s="218"/>
      <c r="AW366" s="218"/>
      <c r="AX366" s="218"/>
      <c r="AY366" s="220"/>
      <c r="AZ366" s="265"/>
      <c r="BA366" s="268"/>
      <c r="BB366" s="266"/>
      <c r="BC366" s="265"/>
      <c r="BD366" s="268"/>
      <c r="BE366" s="266"/>
      <c r="BF366" s="218"/>
      <c r="BG366" s="218"/>
      <c r="BH366" s="226"/>
      <c r="BI366" s="220"/>
      <c r="BJ366" s="265"/>
      <c r="BK366" s="268"/>
      <c r="BL366" s="266"/>
      <c r="BM366" s="218"/>
      <c r="BN366" s="218"/>
      <c r="BO366" s="226"/>
      <c r="BP366" s="398"/>
      <c r="BQ366" s="221"/>
      <c r="BR366" s="218"/>
      <c r="BS366" s="252"/>
      <c r="BT366" s="220"/>
      <c r="BU366" s="265"/>
      <c r="BV366" s="267"/>
      <c r="BW366" s="267"/>
      <c r="BX366" s="268"/>
      <c r="BY366" s="267"/>
      <c r="BZ366" s="268"/>
      <c r="CA366" s="87"/>
      <c r="CB366" s="265"/>
      <c r="CC366" s="265"/>
      <c r="CD366" s="265"/>
      <c r="CE366" s="265"/>
      <c r="CF366" s="265"/>
      <c r="CG366" s="419"/>
      <c r="CH366" s="265"/>
      <c r="CI366" s="269"/>
      <c r="CJ366" s="218"/>
      <c r="CK366" s="252"/>
      <c r="CL366" s="226"/>
      <c r="CM366" s="252"/>
      <c r="CN366" s="226"/>
      <c r="CO366" s="252"/>
      <c r="CP366" s="220"/>
      <c r="CQ366" s="86">
        <v>36</v>
      </c>
      <c r="CR366" s="95">
        <v>52</v>
      </c>
      <c r="CS366" s="94">
        <v>51</v>
      </c>
      <c r="CT366" s="87">
        <v>38</v>
      </c>
      <c r="CU366" s="86"/>
      <c r="CV366" s="94"/>
      <c r="CW366" s="95"/>
      <c r="CX366" s="94"/>
      <c r="CY366" s="95"/>
      <c r="CZ366" s="266"/>
      <c r="DA366" s="218"/>
      <c r="DB366" s="252"/>
      <c r="DC366" s="226"/>
      <c r="DD366" s="252"/>
      <c r="DE366" s="226"/>
      <c r="DF366" s="252"/>
      <c r="DG366" s="223"/>
      <c r="DH366" s="252"/>
      <c r="DI366" s="226"/>
      <c r="DJ366" s="221"/>
      <c r="DK366" s="218"/>
      <c r="DL366" s="226"/>
      <c r="DM366" s="252"/>
      <c r="DN366" s="220"/>
      <c r="DO366" s="86">
        <v>57</v>
      </c>
      <c r="DP366" s="94">
        <v>36</v>
      </c>
      <c r="DQ366" s="95">
        <v>28</v>
      </c>
      <c r="DR366" s="95">
        <v>44</v>
      </c>
      <c r="DS366" s="87">
        <v>46</v>
      </c>
      <c r="DT366" s="86"/>
      <c r="DU366" s="95"/>
      <c r="DV366" s="86"/>
      <c r="DW366" s="94"/>
      <c r="DX366" s="87"/>
      <c r="DY366" s="86"/>
      <c r="DZ366" s="153"/>
      <c r="EA366" s="94"/>
      <c r="EB366" s="87"/>
      <c r="EC366" s="218"/>
      <c r="ED366" s="252"/>
      <c r="EE366" s="220"/>
    </row>
    <row r="367" spans="1:135" x14ac:dyDescent="0.3">
      <c r="A367" s="10">
        <v>5917</v>
      </c>
      <c r="B367" s="11" t="s">
        <v>492</v>
      </c>
      <c r="C367" s="32">
        <v>1172</v>
      </c>
      <c r="D367" s="41">
        <v>414</v>
      </c>
      <c r="E367" s="63">
        <f t="shared" si="5"/>
        <v>0.35324232081911261</v>
      </c>
      <c r="F367" s="86"/>
      <c r="G367" s="86"/>
      <c r="H367" s="86"/>
      <c r="I367" s="86"/>
      <c r="J367" s="86"/>
      <c r="K367" s="87"/>
      <c r="L367" s="86"/>
      <c r="M367" s="94"/>
      <c r="N367" s="87"/>
      <c r="O367" s="86"/>
      <c r="P367" s="86"/>
      <c r="Q367" s="86"/>
      <c r="R367" s="86"/>
      <c r="S367" s="86"/>
      <c r="T367" s="86"/>
      <c r="U367" s="86"/>
      <c r="V367" s="86"/>
      <c r="W367" s="95"/>
      <c r="X367" s="98"/>
      <c r="Y367" s="98"/>
      <c r="Z367" s="115"/>
      <c r="AA367" s="86"/>
      <c r="AB367" s="86"/>
      <c r="AC367" s="86"/>
      <c r="AD367" s="86"/>
      <c r="AE367" s="86"/>
      <c r="AF367" s="95"/>
      <c r="AG367" s="153"/>
      <c r="AH367" s="114"/>
      <c r="AI367" s="222"/>
      <c r="AJ367" s="252"/>
      <c r="AK367" s="220"/>
      <c r="AL367" s="86"/>
      <c r="AM367" s="95"/>
      <c r="AN367" s="95"/>
      <c r="AO367" s="95"/>
      <c r="AP367" s="94"/>
      <c r="AQ367" s="98"/>
      <c r="AR367" s="222"/>
      <c r="AS367" s="252"/>
      <c r="AT367" s="226"/>
      <c r="AU367" s="218"/>
      <c r="AV367" s="218"/>
      <c r="AW367" s="218"/>
      <c r="AX367" s="218"/>
      <c r="AY367" s="220"/>
      <c r="AZ367" s="265"/>
      <c r="BA367" s="268"/>
      <c r="BB367" s="266"/>
      <c r="BC367" s="265"/>
      <c r="BD367" s="268"/>
      <c r="BE367" s="266"/>
      <c r="BF367" s="218"/>
      <c r="BG367" s="218"/>
      <c r="BH367" s="226"/>
      <c r="BI367" s="220"/>
      <c r="BJ367" s="265"/>
      <c r="BK367" s="268"/>
      <c r="BL367" s="266"/>
      <c r="BM367" s="218"/>
      <c r="BN367" s="218"/>
      <c r="BO367" s="226"/>
      <c r="BP367" s="398"/>
      <c r="BQ367" s="221"/>
      <c r="BR367" s="218"/>
      <c r="BS367" s="252"/>
      <c r="BT367" s="220"/>
      <c r="BU367" s="265"/>
      <c r="BV367" s="267"/>
      <c r="BW367" s="267"/>
      <c r="BX367" s="268"/>
      <c r="BY367" s="267"/>
      <c r="BZ367" s="268"/>
      <c r="CA367" s="87"/>
      <c r="CB367" s="265"/>
      <c r="CC367" s="265"/>
      <c r="CD367" s="265"/>
      <c r="CE367" s="265"/>
      <c r="CF367" s="265"/>
      <c r="CG367" s="419"/>
      <c r="CH367" s="265"/>
      <c r="CI367" s="269"/>
      <c r="CJ367" s="218"/>
      <c r="CK367" s="252"/>
      <c r="CL367" s="226"/>
      <c r="CM367" s="252"/>
      <c r="CN367" s="226"/>
      <c r="CO367" s="252"/>
      <c r="CP367" s="220"/>
      <c r="CQ367" s="86">
        <v>73</v>
      </c>
      <c r="CR367" s="95">
        <v>135</v>
      </c>
      <c r="CS367" s="94">
        <v>122</v>
      </c>
      <c r="CT367" s="87">
        <v>190</v>
      </c>
      <c r="CU367" s="86"/>
      <c r="CV367" s="94"/>
      <c r="CW367" s="95"/>
      <c r="CX367" s="94"/>
      <c r="CY367" s="95"/>
      <c r="CZ367" s="266"/>
      <c r="DA367" s="218"/>
      <c r="DB367" s="252"/>
      <c r="DC367" s="226"/>
      <c r="DD367" s="252"/>
      <c r="DE367" s="226"/>
      <c r="DF367" s="252"/>
      <c r="DG367" s="223"/>
      <c r="DH367" s="252"/>
      <c r="DI367" s="226"/>
      <c r="DJ367" s="221"/>
      <c r="DK367" s="218"/>
      <c r="DL367" s="226"/>
      <c r="DM367" s="252"/>
      <c r="DN367" s="220"/>
      <c r="DO367" s="86">
        <v>66</v>
      </c>
      <c r="DP367" s="94">
        <v>221</v>
      </c>
      <c r="DQ367" s="95">
        <v>215</v>
      </c>
      <c r="DR367" s="95">
        <v>275</v>
      </c>
      <c r="DS367" s="87">
        <v>130</v>
      </c>
      <c r="DT367" s="86"/>
      <c r="DU367" s="95"/>
      <c r="DV367" s="86"/>
      <c r="DW367" s="94"/>
      <c r="DX367" s="87"/>
      <c r="DY367" s="86"/>
      <c r="DZ367" s="153"/>
      <c r="EA367" s="94"/>
      <c r="EB367" s="87"/>
      <c r="EC367" s="218"/>
      <c r="ED367" s="252"/>
      <c r="EE367" s="220"/>
    </row>
    <row r="368" spans="1:135" x14ac:dyDescent="0.3">
      <c r="A368" s="10">
        <v>5918</v>
      </c>
      <c r="B368" s="11" t="s">
        <v>493</v>
      </c>
      <c r="C368" s="32">
        <v>1214</v>
      </c>
      <c r="D368" s="41">
        <v>226</v>
      </c>
      <c r="E368" s="63">
        <f t="shared" si="5"/>
        <v>0.18616144975288304</v>
      </c>
      <c r="F368" s="86"/>
      <c r="G368" s="86"/>
      <c r="H368" s="86"/>
      <c r="I368" s="86"/>
      <c r="J368" s="86"/>
      <c r="K368" s="87"/>
      <c r="L368" s="86"/>
      <c r="M368" s="94"/>
      <c r="N368" s="87"/>
      <c r="O368" s="86"/>
      <c r="P368" s="86"/>
      <c r="Q368" s="86"/>
      <c r="R368" s="86"/>
      <c r="S368" s="86"/>
      <c r="T368" s="86"/>
      <c r="U368" s="86"/>
      <c r="V368" s="86"/>
      <c r="W368" s="95"/>
      <c r="X368" s="98"/>
      <c r="Y368" s="98"/>
      <c r="Z368" s="115"/>
      <c r="AA368" s="86"/>
      <c r="AB368" s="86"/>
      <c r="AC368" s="86"/>
      <c r="AD368" s="86"/>
      <c r="AE368" s="86"/>
      <c r="AF368" s="95"/>
      <c r="AG368" s="153"/>
      <c r="AH368" s="114"/>
      <c r="AI368" s="222"/>
      <c r="AJ368" s="252"/>
      <c r="AK368" s="220"/>
      <c r="AL368" s="86"/>
      <c r="AM368" s="95"/>
      <c r="AN368" s="95"/>
      <c r="AO368" s="95"/>
      <c r="AP368" s="94"/>
      <c r="AQ368" s="98"/>
      <c r="AR368" s="222"/>
      <c r="AS368" s="252"/>
      <c r="AT368" s="226"/>
      <c r="AU368" s="218"/>
      <c r="AV368" s="218"/>
      <c r="AW368" s="218"/>
      <c r="AX368" s="218"/>
      <c r="AY368" s="220"/>
      <c r="AZ368" s="265"/>
      <c r="BA368" s="268"/>
      <c r="BB368" s="266"/>
      <c r="BC368" s="265"/>
      <c r="BD368" s="268"/>
      <c r="BE368" s="266"/>
      <c r="BF368" s="218"/>
      <c r="BG368" s="218"/>
      <c r="BH368" s="226"/>
      <c r="BI368" s="220"/>
      <c r="BJ368" s="265"/>
      <c r="BK368" s="268"/>
      <c r="BL368" s="266"/>
      <c r="BM368" s="218"/>
      <c r="BN368" s="218"/>
      <c r="BO368" s="226"/>
      <c r="BP368" s="398"/>
      <c r="BQ368" s="221"/>
      <c r="BR368" s="218"/>
      <c r="BS368" s="252"/>
      <c r="BT368" s="220"/>
      <c r="BU368" s="265"/>
      <c r="BV368" s="267"/>
      <c r="BW368" s="267"/>
      <c r="BX368" s="268"/>
      <c r="BY368" s="267"/>
      <c r="BZ368" s="268"/>
      <c r="CA368" s="87"/>
      <c r="CB368" s="265"/>
      <c r="CC368" s="265"/>
      <c r="CD368" s="265"/>
      <c r="CE368" s="265"/>
      <c r="CF368" s="265"/>
      <c r="CG368" s="419"/>
      <c r="CH368" s="265"/>
      <c r="CI368" s="269"/>
      <c r="CJ368" s="218"/>
      <c r="CK368" s="252"/>
      <c r="CL368" s="226"/>
      <c r="CM368" s="252"/>
      <c r="CN368" s="226"/>
      <c r="CO368" s="252"/>
      <c r="CP368" s="220"/>
      <c r="CQ368" s="86">
        <v>72</v>
      </c>
      <c r="CR368" s="95">
        <v>83</v>
      </c>
      <c r="CS368" s="94">
        <v>86</v>
      </c>
      <c r="CT368" s="87">
        <v>103</v>
      </c>
      <c r="CU368" s="86"/>
      <c r="CV368" s="94"/>
      <c r="CW368" s="95"/>
      <c r="CX368" s="94"/>
      <c r="CY368" s="95"/>
      <c r="CZ368" s="266"/>
      <c r="DA368" s="218"/>
      <c r="DB368" s="252"/>
      <c r="DC368" s="226"/>
      <c r="DD368" s="252"/>
      <c r="DE368" s="226"/>
      <c r="DF368" s="252"/>
      <c r="DG368" s="223"/>
      <c r="DH368" s="252"/>
      <c r="DI368" s="226"/>
      <c r="DJ368" s="221"/>
      <c r="DK368" s="218"/>
      <c r="DL368" s="226"/>
      <c r="DM368" s="252"/>
      <c r="DN368" s="220"/>
      <c r="DO368" s="86">
        <v>80</v>
      </c>
      <c r="DP368" s="94">
        <v>123</v>
      </c>
      <c r="DQ368" s="95">
        <v>81</v>
      </c>
      <c r="DR368" s="95">
        <v>128</v>
      </c>
      <c r="DS368" s="87">
        <v>80</v>
      </c>
      <c r="DT368" s="86"/>
      <c r="DU368" s="95"/>
      <c r="DV368" s="86"/>
      <c r="DW368" s="94"/>
      <c r="DX368" s="87"/>
      <c r="DY368" s="86"/>
      <c r="DZ368" s="153"/>
      <c r="EA368" s="94"/>
      <c r="EB368" s="87"/>
      <c r="EC368" s="218"/>
      <c r="ED368" s="252"/>
      <c r="EE368" s="220"/>
    </row>
    <row r="369" spans="1:135" x14ac:dyDescent="0.3">
      <c r="A369" s="10">
        <v>5919</v>
      </c>
      <c r="B369" s="11" t="s">
        <v>494</v>
      </c>
      <c r="C369" s="32">
        <v>1156</v>
      </c>
      <c r="D369" s="41">
        <v>400</v>
      </c>
      <c r="E369" s="63">
        <f t="shared" si="5"/>
        <v>0.34602076124567471</v>
      </c>
      <c r="F369" s="86"/>
      <c r="G369" s="86"/>
      <c r="H369" s="86"/>
      <c r="I369" s="86"/>
      <c r="J369" s="86"/>
      <c r="K369" s="87"/>
      <c r="L369" s="86"/>
      <c r="M369" s="94"/>
      <c r="N369" s="87"/>
      <c r="O369" s="86"/>
      <c r="P369" s="86"/>
      <c r="Q369" s="86"/>
      <c r="R369" s="86"/>
      <c r="S369" s="86"/>
      <c r="T369" s="86"/>
      <c r="U369" s="86"/>
      <c r="V369" s="86"/>
      <c r="W369" s="95"/>
      <c r="X369" s="98"/>
      <c r="Y369" s="98"/>
      <c r="Z369" s="115"/>
      <c r="AA369" s="86"/>
      <c r="AB369" s="86"/>
      <c r="AC369" s="86"/>
      <c r="AD369" s="86"/>
      <c r="AE369" s="86"/>
      <c r="AF369" s="95"/>
      <c r="AG369" s="153"/>
      <c r="AH369" s="114"/>
      <c r="AI369" s="222"/>
      <c r="AJ369" s="252"/>
      <c r="AK369" s="220"/>
      <c r="AL369" s="86"/>
      <c r="AM369" s="95"/>
      <c r="AN369" s="95"/>
      <c r="AO369" s="95"/>
      <c r="AP369" s="94"/>
      <c r="AQ369" s="98"/>
      <c r="AR369" s="222"/>
      <c r="AS369" s="252"/>
      <c r="AT369" s="226"/>
      <c r="AU369" s="218"/>
      <c r="AV369" s="218"/>
      <c r="AW369" s="218"/>
      <c r="AX369" s="218"/>
      <c r="AY369" s="220"/>
      <c r="AZ369" s="265"/>
      <c r="BA369" s="268"/>
      <c r="BB369" s="266"/>
      <c r="BC369" s="265"/>
      <c r="BD369" s="268"/>
      <c r="BE369" s="266"/>
      <c r="BF369" s="218"/>
      <c r="BG369" s="218"/>
      <c r="BH369" s="226"/>
      <c r="BI369" s="220"/>
      <c r="BJ369" s="265"/>
      <c r="BK369" s="268"/>
      <c r="BL369" s="266"/>
      <c r="BM369" s="218"/>
      <c r="BN369" s="218"/>
      <c r="BO369" s="226"/>
      <c r="BP369" s="398"/>
      <c r="BQ369" s="221"/>
      <c r="BR369" s="218"/>
      <c r="BS369" s="252"/>
      <c r="BT369" s="220"/>
      <c r="BU369" s="265"/>
      <c r="BV369" s="267"/>
      <c r="BW369" s="267"/>
      <c r="BX369" s="268"/>
      <c r="BY369" s="267"/>
      <c r="BZ369" s="268"/>
      <c r="CA369" s="87"/>
      <c r="CB369" s="265"/>
      <c r="CC369" s="265"/>
      <c r="CD369" s="265"/>
      <c r="CE369" s="265"/>
      <c r="CF369" s="265"/>
      <c r="CG369" s="419"/>
      <c r="CH369" s="265"/>
      <c r="CI369" s="269"/>
      <c r="CJ369" s="218"/>
      <c r="CK369" s="252"/>
      <c r="CL369" s="226"/>
      <c r="CM369" s="252"/>
      <c r="CN369" s="226"/>
      <c r="CO369" s="252"/>
      <c r="CP369" s="220"/>
      <c r="CQ369" s="86">
        <v>83</v>
      </c>
      <c r="CR369" s="95">
        <v>133</v>
      </c>
      <c r="CS369" s="94">
        <v>129</v>
      </c>
      <c r="CT369" s="87">
        <v>176</v>
      </c>
      <c r="CU369" s="86"/>
      <c r="CV369" s="94"/>
      <c r="CW369" s="95"/>
      <c r="CX369" s="94"/>
      <c r="CY369" s="95"/>
      <c r="CZ369" s="266"/>
      <c r="DA369" s="218"/>
      <c r="DB369" s="252"/>
      <c r="DC369" s="226"/>
      <c r="DD369" s="252"/>
      <c r="DE369" s="226"/>
      <c r="DF369" s="252"/>
      <c r="DG369" s="223"/>
      <c r="DH369" s="252"/>
      <c r="DI369" s="226"/>
      <c r="DJ369" s="221"/>
      <c r="DK369" s="218"/>
      <c r="DL369" s="226"/>
      <c r="DM369" s="252"/>
      <c r="DN369" s="220"/>
      <c r="DO369" s="86">
        <v>111</v>
      </c>
      <c r="DP369" s="94">
        <v>211</v>
      </c>
      <c r="DQ369" s="95">
        <v>149</v>
      </c>
      <c r="DR369" s="95">
        <v>254</v>
      </c>
      <c r="DS369" s="87">
        <v>124</v>
      </c>
      <c r="DT369" s="86"/>
      <c r="DU369" s="95"/>
      <c r="DV369" s="86"/>
      <c r="DW369" s="94"/>
      <c r="DX369" s="87"/>
      <c r="DY369" s="86"/>
      <c r="DZ369" s="153"/>
      <c r="EA369" s="94"/>
      <c r="EB369" s="87"/>
      <c r="EC369" s="218"/>
      <c r="ED369" s="252"/>
      <c r="EE369" s="220"/>
    </row>
    <row r="370" spans="1:135" x14ac:dyDescent="0.3">
      <c r="A370" s="10">
        <v>5920</v>
      </c>
      <c r="B370" s="11" t="s">
        <v>495</v>
      </c>
      <c r="C370" s="32">
        <v>1183</v>
      </c>
      <c r="D370" s="41">
        <v>217</v>
      </c>
      <c r="E370" s="63">
        <f t="shared" si="5"/>
        <v>0.18343195266272189</v>
      </c>
      <c r="F370" s="86"/>
      <c r="G370" s="86"/>
      <c r="H370" s="86"/>
      <c r="I370" s="86"/>
      <c r="J370" s="86"/>
      <c r="K370" s="87"/>
      <c r="L370" s="86"/>
      <c r="M370" s="94"/>
      <c r="N370" s="87"/>
      <c r="O370" s="86"/>
      <c r="P370" s="86"/>
      <c r="Q370" s="86"/>
      <c r="R370" s="86"/>
      <c r="S370" s="86"/>
      <c r="T370" s="86"/>
      <c r="U370" s="86"/>
      <c r="V370" s="86"/>
      <c r="W370" s="95"/>
      <c r="X370" s="98"/>
      <c r="Y370" s="98"/>
      <c r="Z370" s="115"/>
      <c r="AA370" s="86"/>
      <c r="AB370" s="86"/>
      <c r="AC370" s="86"/>
      <c r="AD370" s="86"/>
      <c r="AE370" s="86"/>
      <c r="AF370" s="95"/>
      <c r="AG370" s="153"/>
      <c r="AH370" s="114"/>
      <c r="AI370" s="222"/>
      <c r="AJ370" s="252"/>
      <c r="AK370" s="220"/>
      <c r="AL370" s="86"/>
      <c r="AM370" s="95"/>
      <c r="AN370" s="95"/>
      <c r="AO370" s="95"/>
      <c r="AP370" s="94"/>
      <c r="AQ370" s="98"/>
      <c r="AR370" s="222"/>
      <c r="AS370" s="252"/>
      <c r="AT370" s="226"/>
      <c r="AU370" s="218"/>
      <c r="AV370" s="218"/>
      <c r="AW370" s="218"/>
      <c r="AX370" s="218"/>
      <c r="AY370" s="220"/>
      <c r="AZ370" s="86">
        <v>83</v>
      </c>
      <c r="BA370" s="94">
        <v>81</v>
      </c>
      <c r="BB370" s="87">
        <v>75</v>
      </c>
      <c r="BC370" s="86"/>
      <c r="BD370" s="94"/>
      <c r="BE370" s="87"/>
      <c r="BF370" s="218"/>
      <c r="BG370" s="218"/>
      <c r="BH370" s="226"/>
      <c r="BI370" s="220"/>
      <c r="BJ370" s="86"/>
      <c r="BK370" s="94"/>
      <c r="BL370" s="87"/>
      <c r="BM370" s="218"/>
      <c r="BN370" s="218"/>
      <c r="BO370" s="226"/>
      <c r="BP370" s="398"/>
      <c r="BQ370" s="221"/>
      <c r="BR370" s="218"/>
      <c r="BS370" s="252"/>
      <c r="BT370" s="220"/>
      <c r="BU370" s="86"/>
      <c r="BV370" s="95"/>
      <c r="BW370" s="95"/>
      <c r="BX370" s="94"/>
      <c r="BY370" s="95"/>
      <c r="BZ370" s="94"/>
      <c r="CA370" s="87"/>
      <c r="CB370" s="265"/>
      <c r="CC370" s="265"/>
      <c r="CD370" s="265"/>
      <c r="CE370" s="265"/>
      <c r="CF370" s="265"/>
      <c r="CG370" s="419"/>
      <c r="CH370" s="265"/>
      <c r="CI370" s="269"/>
      <c r="CJ370" s="218"/>
      <c r="CK370" s="252"/>
      <c r="CL370" s="226"/>
      <c r="CM370" s="252"/>
      <c r="CN370" s="226"/>
      <c r="CO370" s="252"/>
      <c r="CP370" s="220"/>
      <c r="CQ370" s="86">
        <v>10</v>
      </c>
      <c r="CR370" s="95">
        <v>14</v>
      </c>
      <c r="CS370" s="94">
        <v>18</v>
      </c>
      <c r="CT370" s="87">
        <v>24</v>
      </c>
      <c r="CU370" s="86"/>
      <c r="CV370" s="94"/>
      <c r="CW370" s="95"/>
      <c r="CX370" s="94"/>
      <c r="CY370" s="95"/>
      <c r="CZ370" s="266"/>
      <c r="DA370" s="218"/>
      <c r="DB370" s="252"/>
      <c r="DC370" s="226"/>
      <c r="DD370" s="252"/>
      <c r="DE370" s="226"/>
      <c r="DF370" s="252"/>
      <c r="DG370" s="223"/>
      <c r="DH370" s="252"/>
      <c r="DI370" s="226"/>
      <c r="DJ370" s="221"/>
      <c r="DK370" s="218"/>
      <c r="DL370" s="226"/>
      <c r="DM370" s="252"/>
      <c r="DN370" s="220"/>
      <c r="DO370" s="86">
        <v>23</v>
      </c>
      <c r="DP370" s="94">
        <v>23</v>
      </c>
      <c r="DQ370" s="95">
        <v>16</v>
      </c>
      <c r="DR370" s="95">
        <v>25</v>
      </c>
      <c r="DS370" s="87">
        <v>12</v>
      </c>
      <c r="DT370" s="86"/>
      <c r="DU370" s="95"/>
      <c r="DV370" s="86"/>
      <c r="DW370" s="94"/>
      <c r="DX370" s="87"/>
      <c r="DY370" s="86"/>
      <c r="DZ370" s="153"/>
      <c r="EA370" s="94"/>
      <c r="EB370" s="87"/>
      <c r="EC370" s="218"/>
      <c r="ED370" s="252"/>
      <c r="EE370" s="220"/>
    </row>
    <row r="371" spans="1:135" x14ac:dyDescent="0.3">
      <c r="A371" s="10">
        <v>5921</v>
      </c>
      <c r="B371" s="11" t="s">
        <v>496</v>
      </c>
      <c r="C371" s="32">
        <v>957</v>
      </c>
      <c r="D371" s="41">
        <v>196</v>
      </c>
      <c r="E371" s="63">
        <f t="shared" si="5"/>
        <v>0.20480668756530826</v>
      </c>
      <c r="F371" s="86"/>
      <c r="G371" s="86"/>
      <c r="H371" s="86"/>
      <c r="I371" s="86"/>
      <c r="J371" s="86"/>
      <c r="K371" s="87"/>
      <c r="L371" s="86"/>
      <c r="M371" s="94"/>
      <c r="N371" s="87"/>
      <c r="O371" s="86"/>
      <c r="P371" s="86"/>
      <c r="Q371" s="86"/>
      <c r="R371" s="86"/>
      <c r="S371" s="86"/>
      <c r="T371" s="86"/>
      <c r="U371" s="86"/>
      <c r="V371" s="86"/>
      <c r="W371" s="95"/>
      <c r="X371" s="98"/>
      <c r="Y371" s="98"/>
      <c r="Z371" s="115"/>
      <c r="AA371" s="86"/>
      <c r="AB371" s="86"/>
      <c r="AC371" s="86"/>
      <c r="AD371" s="86"/>
      <c r="AE371" s="86"/>
      <c r="AF371" s="95"/>
      <c r="AG371" s="153"/>
      <c r="AH371" s="114"/>
      <c r="AI371" s="222"/>
      <c r="AJ371" s="252"/>
      <c r="AK371" s="220"/>
      <c r="AL371" s="86"/>
      <c r="AM371" s="95"/>
      <c r="AN371" s="95"/>
      <c r="AO371" s="95"/>
      <c r="AP371" s="94"/>
      <c r="AQ371" s="98"/>
      <c r="AR371" s="222"/>
      <c r="AS371" s="252"/>
      <c r="AT371" s="226"/>
      <c r="AU371" s="218"/>
      <c r="AV371" s="218"/>
      <c r="AW371" s="218"/>
      <c r="AX371" s="218"/>
      <c r="AY371" s="220"/>
      <c r="AZ371" s="265"/>
      <c r="BA371" s="268"/>
      <c r="BB371" s="266"/>
      <c r="BC371" s="265"/>
      <c r="BD371" s="268"/>
      <c r="BE371" s="266"/>
      <c r="BF371" s="218"/>
      <c r="BG371" s="218"/>
      <c r="BH371" s="226"/>
      <c r="BI371" s="220"/>
      <c r="BJ371" s="265"/>
      <c r="BK371" s="268"/>
      <c r="BL371" s="266"/>
      <c r="BM371" s="218"/>
      <c r="BN371" s="218"/>
      <c r="BO371" s="226"/>
      <c r="BP371" s="398"/>
      <c r="BQ371" s="221"/>
      <c r="BR371" s="218"/>
      <c r="BS371" s="252"/>
      <c r="BT371" s="220"/>
      <c r="BU371" s="265"/>
      <c r="BV371" s="267"/>
      <c r="BW371" s="267"/>
      <c r="BX371" s="268"/>
      <c r="BY371" s="267"/>
      <c r="BZ371" s="268"/>
      <c r="CA371" s="87"/>
      <c r="CB371" s="86"/>
      <c r="CC371" s="86"/>
      <c r="CD371" s="86"/>
      <c r="CE371" s="86"/>
      <c r="CF371" s="86"/>
      <c r="CG371" s="153"/>
      <c r="CH371" s="86"/>
      <c r="CI371" s="114"/>
      <c r="CJ371" s="218"/>
      <c r="CK371" s="252"/>
      <c r="CL371" s="226"/>
      <c r="CM371" s="252"/>
      <c r="CN371" s="226"/>
      <c r="CO371" s="252"/>
      <c r="CP371" s="220"/>
      <c r="CQ371" s="86">
        <v>49</v>
      </c>
      <c r="CR371" s="95">
        <v>68</v>
      </c>
      <c r="CS371" s="94">
        <v>80</v>
      </c>
      <c r="CT371" s="87">
        <v>77</v>
      </c>
      <c r="CU371" s="86"/>
      <c r="CV371" s="94"/>
      <c r="CW371" s="95"/>
      <c r="CX371" s="94"/>
      <c r="CY371" s="95"/>
      <c r="CZ371" s="266"/>
      <c r="DA371" s="218"/>
      <c r="DB371" s="252"/>
      <c r="DC371" s="226"/>
      <c r="DD371" s="252"/>
      <c r="DE371" s="226"/>
      <c r="DF371" s="252"/>
      <c r="DG371" s="223"/>
      <c r="DH371" s="252"/>
      <c r="DI371" s="226"/>
      <c r="DJ371" s="221"/>
      <c r="DK371" s="218"/>
      <c r="DL371" s="226"/>
      <c r="DM371" s="252"/>
      <c r="DN371" s="220"/>
      <c r="DO371" s="86">
        <v>87</v>
      </c>
      <c r="DP371" s="94">
        <v>80</v>
      </c>
      <c r="DQ371" s="95">
        <v>54</v>
      </c>
      <c r="DR371" s="95">
        <v>88</v>
      </c>
      <c r="DS371" s="87">
        <v>66</v>
      </c>
      <c r="DT371" s="86"/>
      <c r="DU371" s="95"/>
      <c r="DV371" s="86"/>
      <c r="DW371" s="94"/>
      <c r="DX371" s="87"/>
      <c r="DY371" s="86"/>
      <c r="DZ371" s="153"/>
      <c r="EA371" s="94"/>
      <c r="EB371" s="87"/>
      <c r="EC371" s="218"/>
      <c r="ED371" s="252"/>
      <c r="EE371" s="220"/>
    </row>
    <row r="372" spans="1:135" x14ac:dyDescent="0.3">
      <c r="A372" s="10">
        <v>5922</v>
      </c>
      <c r="B372" s="11" t="s">
        <v>497</v>
      </c>
      <c r="C372" s="32">
        <v>1111</v>
      </c>
      <c r="D372" s="41">
        <v>211</v>
      </c>
      <c r="E372" s="63">
        <f t="shared" si="5"/>
        <v>0.18991899189918993</v>
      </c>
      <c r="F372" s="86"/>
      <c r="G372" s="86"/>
      <c r="H372" s="86"/>
      <c r="I372" s="86"/>
      <c r="J372" s="86"/>
      <c r="K372" s="87"/>
      <c r="L372" s="86"/>
      <c r="M372" s="94"/>
      <c r="N372" s="87"/>
      <c r="O372" s="86"/>
      <c r="P372" s="86"/>
      <c r="Q372" s="86"/>
      <c r="R372" s="86"/>
      <c r="S372" s="86"/>
      <c r="T372" s="86"/>
      <c r="U372" s="86"/>
      <c r="V372" s="86"/>
      <c r="W372" s="95"/>
      <c r="X372" s="98"/>
      <c r="Y372" s="98"/>
      <c r="Z372" s="115"/>
      <c r="AA372" s="86"/>
      <c r="AB372" s="86"/>
      <c r="AC372" s="86"/>
      <c r="AD372" s="86"/>
      <c r="AE372" s="86"/>
      <c r="AF372" s="95"/>
      <c r="AG372" s="153"/>
      <c r="AH372" s="114"/>
      <c r="AI372" s="222"/>
      <c r="AJ372" s="252"/>
      <c r="AK372" s="220"/>
      <c r="AL372" s="86"/>
      <c r="AM372" s="95"/>
      <c r="AN372" s="95"/>
      <c r="AO372" s="95"/>
      <c r="AP372" s="94"/>
      <c r="AQ372" s="98"/>
      <c r="AR372" s="222"/>
      <c r="AS372" s="252"/>
      <c r="AT372" s="226"/>
      <c r="AU372" s="218"/>
      <c r="AV372" s="218"/>
      <c r="AW372" s="218"/>
      <c r="AX372" s="218"/>
      <c r="AY372" s="220"/>
      <c r="AZ372" s="265"/>
      <c r="BA372" s="268"/>
      <c r="BB372" s="266"/>
      <c r="BC372" s="265"/>
      <c r="BD372" s="268"/>
      <c r="BE372" s="266"/>
      <c r="BF372" s="218"/>
      <c r="BG372" s="218"/>
      <c r="BH372" s="226"/>
      <c r="BI372" s="220"/>
      <c r="BJ372" s="265"/>
      <c r="BK372" s="268"/>
      <c r="BL372" s="266"/>
      <c r="BM372" s="218"/>
      <c r="BN372" s="218"/>
      <c r="BO372" s="226"/>
      <c r="BP372" s="398"/>
      <c r="BQ372" s="221"/>
      <c r="BR372" s="218"/>
      <c r="BS372" s="252"/>
      <c r="BT372" s="220"/>
      <c r="BU372" s="265"/>
      <c r="BV372" s="267"/>
      <c r="BW372" s="267"/>
      <c r="BX372" s="268"/>
      <c r="BY372" s="267"/>
      <c r="BZ372" s="268"/>
      <c r="CA372" s="87"/>
      <c r="CB372" s="265"/>
      <c r="CC372" s="265"/>
      <c r="CD372" s="265"/>
      <c r="CE372" s="265"/>
      <c r="CF372" s="265"/>
      <c r="CG372" s="419"/>
      <c r="CH372" s="265"/>
      <c r="CI372" s="269"/>
      <c r="CJ372" s="218"/>
      <c r="CK372" s="252"/>
      <c r="CL372" s="226"/>
      <c r="CM372" s="252"/>
      <c r="CN372" s="226"/>
      <c r="CO372" s="252"/>
      <c r="CP372" s="220"/>
      <c r="CQ372" s="86">
        <v>59</v>
      </c>
      <c r="CR372" s="95">
        <v>88</v>
      </c>
      <c r="CS372" s="94">
        <v>91</v>
      </c>
      <c r="CT372" s="87">
        <v>90</v>
      </c>
      <c r="CU372" s="86"/>
      <c r="CV372" s="94"/>
      <c r="CW372" s="95"/>
      <c r="CX372" s="94"/>
      <c r="CY372" s="95"/>
      <c r="CZ372" s="266"/>
      <c r="DA372" s="218"/>
      <c r="DB372" s="252"/>
      <c r="DC372" s="226"/>
      <c r="DD372" s="252"/>
      <c r="DE372" s="226"/>
      <c r="DF372" s="252"/>
      <c r="DG372" s="223"/>
      <c r="DH372" s="252"/>
      <c r="DI372" s="226"/>
      <c r="DJ372" s="221"/>
      <c r="DK372" s="218"/>
      <c r="DL372" s="226"/>
      <c r="DM372" s="252"/>
      <c r="DN372" s="220"/>
      <c r="DO372" s="86">
        <v>73</v>
      </c>
      <c r="DP372" s="94">
        <v>92</v>
      </c>
      <c r="DQ372" s="95">
        <v>79</v>
      </c>
      <c r="DR372" s="95">
        <v>110</v>
      </c>
      <c r="DS372" s="87">
        <v>70</v>
      </c>
      <c r="DT372" s="86"/>
      <c r="DU372" s="95"/>
      <c r="DV372" s="86"/>
      <c r="DW372" s="94"/>
      <c r="DX372" s="87"/>
      <c r="DY372" s="86"/>
      <c r="DZ372" s="153"/>
      <c r="EA372" s="94"/>
      <c r="EB372" s="87"/>
      <c r="EC372" s="218"/>
      <c r="ED372" s="252"/>
      <c r="EE372" s="220"/>
    </row>
    <row r="373" spans="1:135" x14ac:dyDescent="0.3">
      <c r="A373" s="10">
        <v>5923</v>
      </c>
      <c r="B373" s="11" t="s">
        <v>498</v>
      </c>
      <c r="C373" s="32">
        <v>704</v>
      </c>
      <c r="D373" s="41">
        <v>61</v>
      </c>
      <c r="E373" s="63">
        <f t="shared" si="5"/>
        <v>8.6647727272727279E-2</v>
      </c>
      <c r="F373" s="86"/>
      <c r="G373" s="86"/>
      <c r="H373" s="86"/>
      <c r="I373" s="86"/>
      <c r="J373" s="86"/>
      <c r="K373" s="87"/>
      <c r="L373" s="86"/>
      <c r="M373" s="94"/>
      <c r="N373" s="87"/>
      <c r="O373" s="86"/>
      <c r="P373" s="86"/>
      <c r="Q373" s="86"/>
      <c r="R373" s="86"/>
      <c r="S373" s="86"/>
      <c r="T373" s="86"/>
      <c r="U373" s="86"/>
      <c r="V373" s="86"/>
      <c r="W373" s="95"/>
      <c r="X373" s="98"/>
      <c r="Y373" s="98"/>
      <c r="Z373" s="115"/>
      <c r="AA373" s="86"/>
      <c r="AB373" s="86"/>
      <c r="AC373" s="86"/>
      <c r="AD373" s="86"/>
      <c r="AE373" s="86"/>
      <c r="AF373" s="95"/>
      <c r="AG373" s="153"/>
      <c r="AH373" s="114"/>
      <c r="AI373" s="222"/>
      <c r="AJ373" s="252"/>
      <c r="AK373" s="220"/>
      <c r="AL373" s="86"/>
      <c r="AM373" s="95"/>
      <c r="AN373" s="95"/>
      <c r="AO373" s="95"/>
      <c r="AP373" s="94"/>
      <c r="AQ373" s="98"/>
      <c r="AR373" s="222"/>
      <c r="AS373" s="252"/>
      <c r="AT373" s="226"/>
      <c r="AU373" s="218"/>
      <c r="AV373" s="218"/>
      <c r="AW373" s="218"/>
      <c r="AX373" s="218"/>
      <c r="AY373" s="220"/>
      <c r="AZ373" s="265"/>
      <c r="BA373" s="268"/>
      <c r="BB373" s="266"/>
      <c r="BC373" s="265"/>
      <c r="BD373" s="268"/>
      <c r="BE373" s="266"/>
      <c r="BF373" s="218"/>
      <c r="BG373" s="218"/>
      <c r="BH373" s="226"/>
      <c r="BI373" s="220"/>
      <c r="BJ373" s="265"/>
      <c r="BK373" s="268"/>
      <c r="BL373" s="266"/>
      <c r="BM373" s="218"/>
      <c r="BN373" s="218"/>
      <c r="BO373" s="226"/>
      <c r="BP373" s="398"/>
      <c r="BQ373" s="221"/>
      <c r="BR373" s="218"/>
      <c r="BS373" s="252"/>
      <c r="BT373" s="220"/>
      <c r="BU373" s="265"/>
      <c r="BV373" s="267"/>
      <c r="BW373" s="267"/>
      <c r="BX373" s="268"/>
      <c r="BY373" s="267"/>
      <c r="BZ373" s="268"/>
      <c r="CA373" s="87"/>
      <c r="CB373" s="265"/>
      <c r="CC373" s="265"/>
      <c r="CD373" s="265"/>
      <c r="CE373" s="265"/>
      <c r="CF373" s="265"/>
      <c r="CG373" s="419"/>
      <c r="CH373" s="265"/>
      <c r="CI373" s="269"/>
      <c r="CJ373" s="218"/>
      <c r="CK373" s="252"/>
      <c r="CL373" s="226"/>
      <c r="CM373" s="252"/>
      <c r="CN373" s="226"/>
      <c r="CO373" s="252"/>
      <c r="CP373" s="220"/>
      <c r="CQ373" s="86">
        <v>24</v>
      </c>
      <c r="CR373" s="95">
        <v>15</v>
      </c>
      <c r="CS373" s="94">
        <v>21</v>
      </c>
      <c r="CT373" s="87">
        <v>28</v>
      </c>
      <c r="CU373" s="86"/>
      <c r="CV373" s="94"/>
      <c r="CW373" s="95"/>
      <c r="CX373" s="94"/>
      <c r="CY373" s="95"/>
      <c r="CZ373" s="266"/>
      <c r="DA373" s="218"/>
      <c r="DB373" s="252"/>
      <c r="DC373" s="226"/>
      <c r="DD373" s="252"/>
      <c r="DE373" s="226"/>
      <c r="DF373" s="252"/>
      <c r="DG373" s="223"/>
      <c r="DH373" s="252"/>
      <c r="DI373" s="226"/>
      <c r="DJ373" s="221"/>
      <c r="DK373" s="218"/>
      <c r="DL373" s="226"/>
      <c r="DM373" s="252"/>
      <c r="DN373" s="220"/>
      <c r="DO373" s="86">
        <v>30</v>
      </c>
      <c r="DP373" s="94">
        <v>18</v>
      </c>
      <c r="DQ373" s="95">
        <v>15</v>
      </c>
      <c r="DR373" s="95">
        <v>29</v>
      </c>
      <c r="DS373" s="87">
        <v>20</v>
      </c>
      <c r="DT373" s="86"/>
      <c r="DU373" s="95"/>
      <c r="DV373" s="86"/>
      <c r="DW373" s="94"/>
      <c r="DX373" s="87"/>
      <c r="DY373" s="86"/>
      <c r="DZ373" s="153"/>
      <c r="EA373" s="94"/>
      <c r="EB373" s="87"/>
      <c r="EC373" s="218"/>
      <c r="ED373" s="252"/>
      <c r="EE373" s="220"/>
    </row>
    <row r="374" spans="1:135" x14ac:dyDescent="0.3">
      <c r="A374" s="10">
        <v>5924</v>
      </c>
      <c r="B374" s="11" t="s">
        <v>499</v>
      </c>
      <c r="C374" s="32">
        <v>1089</v>
      </c>
      <c r="D374" s="41">
        <v>183</v>
      </c>
      <c r="E374" s="63">
        <f t="shared" si="5"/>
        <v>0.16804407713498623</v>
      </c>
      <c r="F374" s="86"/>
      <c r="G374" s="86"/>
      <c r="H374" s="86"/>
      <c r="I374" s="86"/>
      <c r="J374" s="86"/>
      <c r="K374" s="87"/>
      <c r="L374" s="86"/>
      <c r="M374" s="94"/>
      <c r="N374" s="87"/>
      <c r="O374" s="86"/>
      <c r="P374" s="86"/>
      <c r="Q374" s="86"/>
      <c r="R374" s="86"/>
      <c r="S374" s="86"/>
      <c r="T374" s="86"/>
      <c r="U374" s="86"/>
      <c r="V374" s="86"/>
      <c r="W374" s="95"/>
      <c r="X374" s="98"/>
      <c r="Y374" s="98"/>
      <c r="Z374" s="115"/>
      <c r="AA374" s="86"/>
      <c r="AB374" s="86"/>
      <c r="AC374" s="86"/>
      <c r="AD374" s="86"/>
      <c r="AE374" s="86"/>
      <c r="AF374" s="95"/>
      <c r="AG374" s="153"/>
      <c r="AH374" s="114"/>
      <c r="AI374" s="222"/>
      <c r="AJ374" s="252"/>
      <c r="AK374" s="220"/>
      <c r="AL374" s="86"/>
      <c r="AM374" s="95"/>
      <c r="AN374" s="95"/>
      <c r="AO374" s="95"/>
      <c r="AP374" s="94"/>
      <c r="AQ374" s="98"/>
      <c r="AR374" s="222"/>
      <c r="AS374" s="252"/>
      <c r="AT374" s="226"/>
      <c r="AU374" s="218"/>
      <c r="AV374" s="218"/>
      <c r="AW374" s="218"/>
      <c r="AX374" s="218"/>
      <c r="AY374" s="220"/>
      <c r="AZ374" s="265"/>
      <c r="BA374" s="268"/>
      <c r="BB374" s="266"/>
      <c r="BC374" s="265"/>
      <c r="BD374" s="268"/>
      <c r="BE374" s="266"/>
      <c r="BF374" s="218"/>
      <c r="BG374" s="218"/>
      <c r="BH374" s="226"/>
      <c r="BI374" s="220"/>
      <c r="BJ374" s="265"/>
      <c r="BK374" s="268"/>
      <c r="BL374" s="266"/>
      <c r="BM374" s="218"/>
      <c r="BN374" s="218"/>
      <c r="BO374" s="226"/>
      <c r="BP374" s="398"/>
      <c r="BQ374" s="221"/>
      <c r="BR374" s="218"/>
      <c r="BS374" s="252"/>
      <c r="BT374" s="220"/>
      <c r="BU374" s="265"/>
      <c r="BV374" s="267"/>
      <c r="BW374" s="267"/>
      <c r="BX374" s="268"/>
      <c r="BY374" s="267"/>
      <c r="BZ374" s="268"/>
      <c r="CA374" s="87"/>
      <c r="CB374" s="265"/>
      <c r="CC374" s="265"/>
      <c r="CD374" s="265"/>
      <c r="CE374" s="265"/>
      <c r="CF374" s="265"/>
      <c r="CG374" s="419"/>
      <c r="CH374" s="265"/>
      <c r="CI374" s="269"/>
      <c r="CJ374" s="218"/>
      <c r="CK374" s="252"/>
      <c r="CL374" s="226"/>
      <c r="CM374" s="252"/>
      <c r="CN374" s="226"/>
      <c r="CO374" s="252"/>
      <c r="CP374" s="220"/>
      <c r="CQ374" s="86">
        <v>53</v>
      </c>
      <c r="CR374" s="95">
        <v>89</v>
      </c>
      <c r="CS374" s="94">
        <v>85</v>
      </c>
      <c r="CT374" s="87">
        <v>67</v>
      </c>
      <c r="CU374" s="86"/>
      <c r="CV374" s="94"/>
      <c r="CW374" s="95"/>
      <c r="CX374" s="94"/>
      <c r="CY374" s="95"/>
      <c r="CZ374" s="266"/>
      <c r="DA374" s="218"/>
      <c r="DB374" s="252"/>
      <c r="DC374" s="226"/>
      <c r="DD374" s="252"/>
      <c r="DE374" s="226"/>
      <c r="DF374" s="252"/>
      <c r="DG374" s="223"/>
      <c r="DH374" s="252"/>
      <c r="DI374" s="226"/>
      <c r="DJ374" s="221"/>
      <c r="DK374" s="218"/>
      <c r="DL374" s="226"/>
      <c r="DM374" s="252"/>
      <c r="DN374" s="220"/>
      <c r="DO374" s="86">
        <v>86</v>
      </c>
      <c r="DP374" s="94">
        <v>70</v>
      </c>
      <c r="DQ374" s="95">
        <v>64</v>
      </c>
      <c r="DR374" s="95">
        <v>78</v>
      </c>
      <c r="DS374" s="87">
        <v>67</v>
      </c>
      <c r="DT374" s="86"/>
      <c r="DU374" s="95"/>
      <c r="DV374" s="86"/>
      <c r="DW374" s="94"/>
      <c r="DX374" s="87"/>
      <c r="DY374" s="86"/>
      <c r="DZ374" s="153"/>
      <c r="EA374" s="94"/>
      <c r="EB374" s="87"/>
      <c r="EC374" s="218"/>
      <c r="ED374" s="252"/>
      <c r="EE374" s="220"/>
    </row>
    <row r="375" spans="1:135" x14ac:dyDescent="0.3">
      <c r="A375" s="10">
        <v>5925</v>
      </c>
      <c r="B375" s="11" t="s">
        <v>500</v>
      </c>
      <c r="C375" s="32">
        <v>1257</v>
      </c>
      <c r="D375" s="41">
        <v>189</v>
      </c>
      <c r="E375" s="63">
        <f t="shared" si="5"/>
        <v>0.15035799522673032</v>
      </c>
      <c r="F375" s="86"/>
      <c r="G375" s="86"/>
      <c r="H375" s="86"/>
      <c r="I375" s="86"/>
      <c r="J375" s="86"/>
      <c r="K375" s="87"/>
      <c r="L375" s="86"/>
      <c r="M375" s="94"/>
      <c r="N375" s="87"/>
      <c r="O375" s="86"/>
      <c r="P375" s="86"/>
      <c r="Q375" s="86"/>
      <c r="R375" s="86"/>
      <c r="S375" s="86"/>
      <c r="T375" s="86"/>
      <c r="U375" s="86"/>
      <c r="V375" s="86"/>
      <c r="W375" s="95"/>
      <c r="X375" s="98"/>
      <c r="Y375" s="98"/>
      <c r="Z375" s="115"/>
      <c r="AA375" s="86"/>
      <c r="AB375" s="86"/>
      <c r="AC375" s="86"/>
      <c r="AD375" s="86"/>
      <c r="AE375" s="86"/>
      <c r="AF375" s="95"/>
      <c r="AG375" s="153"/>
      <c r="AH375" s="114"/>
      <c r="AI375" s="222"/>
      <c r="AJ375" s="252"/>
      <c r="AK375" s="220"/>
      <c r="AL375" s="86"/>
      <c r="AM375" s="95"/>
      <c r="AN375" s="95"/>
      <c r="AO375" s="95"/>
      <c r="AP375" s="94"/>
      <c r="AQ375" s="98"/>
      <c r="AR375" s="222"/>
      <c r="AS375" s="252"/>
      <c r="AT375" s="226"/>
      <c r="AU375" s="218"/>
      <c r="AV375" s="218"/>
      <c r="AW375" s="218"/>
      <c r="AX375" s="218"/>
      <c r="AY375" s="220"/>
      <c r="AZ375" s="86">
        <v>15</v>
      </c>
      <c r="BA375" s="94">
        <v>17</v>
      </c>
      <c r="BB375" s="87">
        <v>18</v>
      </c>
      <c r="BC375" s="86"/>
      <c r="BD375" s="94"/>
      <c r="BE375" s="87"/>
      <c r="BF375" s="218"/>
      <c r="BG375" s="218"/>
      <c r="BH375" s="226"/>
      <c r="BI375" s="220"/>
      <c r="BJ375" s="86"/>
      <c r="BK375" s="94"/>
      <c r="BL375" s="87"/>
      <c r="BM375" s="218"/>
      <c r="BN375" s="218"/>
      <c r="BO375" s="226"/>
      <c r="BP375" s="398"/>
      <c r="BQ375" s="221"/>
      <c r="BR375" s="218"/>
      <c r="BS375" s="252"/>
      <c r="BT375" s="220"/>
      <c r="BU375" s="86"/>
      <c r="BV375" s="95"/>
      <c r="BW375" s="95"/>
      <c r="BX375" s="94"/>
      <c r="BY375" s="95"/>
      <c r="BZ375" s="94"/>
      <c r="CA375" s="87"/>
      <c r="CB375" s="265"/>
      <c r="CC375" s="265"/>
      <c r="CD375" s="265"/>
      <c r="CE375" s="265"/>
      <c r="CF375" s="265"/>
      <c r="CG375" s="419"/>
      <c r="CH375" s="265"/>
      <c r="CI375" s="269"/>
      <c r="CJ375" s="218"/>
      <c r="CK375" s="252"/>
      <c r="CL375" s="226"/>
      <c r="CM375" s="252"/>
      <c r="CN375" s="226"/>
      <c r="CO375" s="252"/>
      <c r="CP375" s="220"/>
      <c r="CQ375" s="86">
        <v>55</v>
      </c>
      <c r="CR375" s="95">
        <v>60</v>
      </c>
      <c r="CS375" s="94">
        <v>65</v>
      </c>
      <c r="CT375" s="87">
        <v>59</v>
      </c>
      <c r="CU375" s="86"/>
      <c r="CV375" s="94"/>
      <c r="CW375" s="95"/>
      <c r="CX375" s="94"/>
      <c r="CY375" s="95"/>
      <c r="CZ375" s="266"/>
      <c r="DA375" s="218"/>
      <c r="DB375" s="252"/>
      <c r="DC375" s="226"/>
      <c r="DD375" s="252"/>
      <c r="DE375" s="226"/>
      <c r="DF375" s="252"/>
      <c r="DG375" s="223"/>
      <c r="DH375" s="252"/>
      <c r="DI375" s="226"/>
      <c r="DJ375" s="221"/>
      <c r="DK375" s="218"/>
      <c r="DL375" s="226"/>
      <c r="DM375" s="252"/>
      <c r="DN375" s="220"/>
      <c r="DO375" s="86">
        <v>77</v>
      </c>
      <c r="DP375" s="94">
        <v>59</v>
      </c>
      <c r="DQ375" s="95">
        <v>37</v>
      </c>
      <c r="DR375" s="95">
        <v>78</v>
      </c>
      <c r="DS375" s="87">
        <v>57</v>
      </c>
      <c r="DT375" s="86"/>
      <c r="DU375" s="95"/>
      <c r="DV375" s="86"/>
      <c r="DW375" s="94"/>
      <c r="DX375" s="87"/>
      <c r="DY375" s="86"/>
      <c r="DZ375" s="153"/>
      <c r="EA375" s="94"/>
      <c r="EB375" s="87"/>
      <c r="EC375" s="218"/>
      <c r="ED375" s="252"/>
      <c r="EE375" s="220"/>
    </row>
    <row r="376" spans="1:135" x14ac:dyDescent="0.3">
      <c r="A376" s="10">
        <v>5926</v>
      </c>
      <c r="B376" s="11" t="s">
        <v>501</v>
      </c>
      <c r="C376" s="32">
        <v>1299</v>
      </c>
      <c r="D376" s="41">
        <v>174</v>
      </c>
      <c r="E376" s="63">
        <f t="shared" si="5"/>
        <v>0.13394919168591224</v>
      </c>
      <c r="F376" s="86"/>
      <c r="G376" s="86"/>
      <c r="H376" s="86"/>
      <c r="I376" s="86"/>
      <c r="J376" s="86"/>
      <c r="K376" s="87"/>
      <c r="L376" s="86"/>
      <c r="M376" s="94"/>
      <c r="N376" s="87"/>
      <c r="O376" s="86"/>
      <c r="P376" s="86"/>
      <c r="Q376" s="86"/>
      <c r="R376" s="86"/>
      <c r="S376" s="86"/>
      <c r="T376" s="86"/>
      <c r="U376" s="86"/>
      <c r="V376" s="86"/>
      <c r="W376" s="95"/>
      <c r="X376" s="98"/>
      <c r="Y376" s="98"/>
      <c r="Z376" s="115"/>
      <c r="AA376" s="86"/>
      <c r="AB376" s="86"/>
      <c r="AC376" s="86"/>
      <c r="AD376" s="86"/>
      <c r="AE376" s="86"/>
      <c r="AF376" s="95"/>
      <c r="AG376" s="153"/>
      <c r="AH376" s="114"/>
      <c r="AI376" s="222"/>
      <c r="AJ376" s="252"/>
      <c r="AK376" s="220"/>
      <c r="AL376" s="86"/>
      <c r="AM376" s="95"/>
      <c r="AN376" s="95"/>
      <c r="AO376" s="95"/>
      <c r="AP376" s="94"/>
      <c r="AQ376" s="98"/>
      <c r="AR376" s="222"/>
      <c r="AS376" s="252"/>
      <c r="AT376" s="226"/>
      <c r="AU376" s="218"/>
      <c r="AV376" s="218"/>
      <c r="AW376" s="218"/>
      <c r="AX376" s="218"/>
      <c r="AY376" s="220"/>
      <c r="AZ376" s="86">
        <v>45</v>
      </c>
      <c r="BA376" s="94">
        <v>41</v>
      </c>
      <c r="BB376" s="87">
        <v>36</v>
      </c>
      <c r="BC376" s="86"/>
      <c r="BD376" s="94"/>
      <c r="BE376" s="87"/>
      <c r="BF376" s="218"/>
      <c r="BG376" s="218"/>
      <c r="BH376" s="226"/>
      <c r="BI376" s="220"/>
      <c r="BJ376" s="86"/>
      <c r="BK376" s="94"/>
      <c r="BL376" s="87"/>
      <c r="BM376" s="218"/>
      <c r="BN376" s="218"/>
      <c r="BO376" s="226"/>
      <c r="BP376" s="398"/>
      <c r="BQ376" s="221"/>
      <c r="BR376" s="218"/>
      <c r="BS376" s="252"/>
      <c r="BT376" s="220"/>
      <c r="BU376" s="86"/>
      <c r="BV376" s="95"/>
      <c r="BW376" s="95"/>
      <c r="BX376" s="94"/>
      <c r="BY376" s="95"/>
      <c r="BZ376" s="94"/>
      <c r="CA376" s="87"/>
      <c r="CB376" s="86"/>
      <c r="CC376" s="86"/>
      <c r="CD376" s="86"/>
      <c r="CE376" s="86"/>
      <c r="CF376" s="86"/>
      <c r="CG376" s="153"/>
      <c r="CH376" s="86"/>
      <c r="CI376" s="114"/>
      <c r="CJ376" s="218"/>
      <c r="CK376" s="252"/>
      <c r="CL376" s="226"/>
      <c r="CM376" s="252"/>
      <c r="CN376" s="226"/>
      <c r="CO376" s="252"/>
      <c r="CP376" s="220"/>
      <c r="CQ376" s="86">
        <v>25</v>
      </c>
      <c r="CR376" s="95">
        <v>41</v>
      </c>
      <c r="CS376" s="94">
        <v>41</v>
      </c>
      <c r="CT376" s="87">
        <v>36</v>
      </c>
      <c r="CU376" s="86"/>
      <c r="CV376" s="94"/>
      <c r="CW376" s="95"/>
      <c r="CX376" s="94"/>
      <c r="CY376" s="95"/>
      <c r="CZ376" s="266"/>
      <c r="DA376" s="218"/>
      <c r="DB376" s="252"/>
      <c r="DC376" s="226"/>
      <c r="DD376" s="252"/>
      <c r="DE376" s="226"/>
      <c r="DF376" s="252"/>
      <c r="DG376" s="223"/>
      <c r="DH376" s="252"/>
      <c r="DI376" s="226"/>
      <c r="DJ376" s="221"/>
      <c r="DK376" s="218"/>
      <c r="DL376" s="226"/>
      <c r="DM376" s="252"/>
      <c r="DN376" s="220"/>
      <c r="DO376" s="86">
        <v>59</v>
      </c>
      <c r="DP376" s="94">
        <v>31</v>
      </c>
      <c r="DQ376" s="95">
        <v>34</v>
      </c>
      <c r="DR376" s="95">
        <v>38</v>
      </c>
      <c r="DS376" s="87">
        <v>35</v>
      </c>
      <c r="DT376" s="86"/>
      <c r="DU376" s="95"/>
      <c r="DV376" s="86"/>
      <c r="DW376" s="94"/>
      <c r="DX376" s="87"/>
      <c r="DY376" s="86"/>
      <c r="DZ376" s="153"/>
      <c r="EA376" s="94"/>
      <c r="EB376" s="87"/>
      <c r="EC376" s="218"/>
      <c r="ED376" s="252"/>
      <c r="EE376" s="220"/>
    </row>
    <row r="377" spans="1:135" x14ac:dyDescent="0.3">
      <c r="A377" s="10">
        <v>5927</v>
      </c>
      <c r="B377" s="11" t="s">
        <v>502</v>
      </c>
      <c r="C377" s="32">
        <v>1159</v>
      </c>
      <c r="D377" s="41">
        <v>383</v>
      </c>
      <c r="E377" s="63">
        <f t="shared" si="5"/>
        <v>0.33045729076790337</v>
      </c>
      <c r="F377" s="86"/>
      <c r="G377" s="86"/>
      <c r="H377" s="86"/>
      <c r="I377" s="86"/>
      <c r="J377" s="86"/>
      <c r="K377" s="87"/>
      <c r="L377" s="86"/>
      <c r="M377" s="94"/>
      <c r="N377" s="87"/>
      <c r="O377" s="86"/>
      <c r="P377" s="86"/>
      <c r="Q377" s="86"/>
      <c r="R377" s="86"/>
      <c r="S377" s="86"/>
      <c r="T377" s="86"/>
      <c r="U377" s="86"/>
      <c r="V377" s="86"/>
      <c r="W377" s="95"/>
      <c r="X377" s="98"/>
      <c r="Y377" s="98"/>
      <c r="Z377" s="115"/>
      <c r="AA377" s="86"/>
      <c r="AB377" s="86"/>
      <c r="AC377" s="86"/>
      <c r="AD377" s="86"/>
      <c r="AE377" s="86"/>
      <c r="AF377" s="95"/>
      <c r="AG377" s="153"/>
      <c r="AH377" s="114"/>
      <c r="AI377" s="222"/>
      <c r="AJ377" s="252"/>
      <c r="AK377" s="220"/>
      <c r="AL377" s="86"/>
      <c r="AM377" s="95"/>
      <c r="AN377" s="95"/>
      <c r="AO377" s="95"/>
      <c r="AP377" s="94"/>
      <c r="AQ377" s="98"/>
      <c r="AR377" s="222"/>
      <c r="AS377" s="252"/>
      <c r="AT377" s="226"/>
      <c r="AU377" s="218"/>
      <c r="AV377" s="218"/>
      <c r="AW377" s="218"/>
      <c r="AX377" s="218"/>
      <c r="AY377" s="220"/>
      <c r="AZ377" s="265"/>
      <c r="BA377" s="268"/>
      <c r="BB377" s="266"/>
      <c r="BC377" s="265"/>
      <c r="BD377" s="268"/>
      <c r="BE377" s="266"/>
      <c r="BF377" s="218"/>
      <c r="BG377" s="218"/>
      <c r="BH377" s="226"/>
      <c r="BI377" s="220"/>
      <c r="BJ377" s="265"/>
      <c r="BK377" s="268"/>
      <c r="BL377" s="266"/>
      <c r="BM377" s="218"/>
      <c r="BN377" s="218"/>
      <c r="BO377" s="226"/>
      <c r="BP377" s="398"/>
      <c r="BQ377" s="221"/>
      <c r="BR377" s="218"/>
      <c r="BS377" s="252"/>
      <c r="BT377" s="220"/>
      <c r="BU377" s="265"/>
      <c r="BV377" s="267"/>
      <c r="BW377" s="267"/>
      <c r="BX377" s="268"/>
      <c r="BY377" s="267"/>
      <c r="BZ377" s="268"/>
      <c r="CA377" s="87"/>
      <c r="CB377" s="86"/>
      <c r="CC377" s="86"/>
      <c r="CD377" s="86"/>
      <c r="CE377" s="86"/>
      <c r="CF377" s="86"/>
      <c r="CG377" s="153"/>
      <c r="CH377" s="86"/>
      <c r="CI377" s="114"/>
      <c r="CJ377" s="218"/>
      <c r="CK377" s="252"/>
      <c r="CL377" s="226"/>
      <c r="CM377" s="252"/>
      <c r="CN377" s="226"/>
      <c r="CO377" s="252"/>
      <c r="CP377" s="220"/>
      <c r="CQ377" s="86">
        <v>73</v>
      </c>
      <c r="CR377" s="95">
        <v>110</v>
      </c>
      <c r="CS377" s="94">
        <v>99</v>
      </c>
      <c r="CT377" s="87">
        <v>178</v>
      </c>
      <c r="CU377" s="86"/>
      <c r="CV377" s="94"/>
      <c r="CW377" s="95"/>
      <c r="CX377" s="94"/>
      <c r="CY377" s="95"/>
      <c r="CZ377" s="266"/>
      <c r="DA377" s="218"/>
      <c r="DB377" s="252"/>
      <c r="DC377" s="226"/>
      <c r="DD377" s="252"/>
      <c r="DE377" s="226"/>
      <c r="DF377" s="252"/>
      <c r="DG377" s="223"/>
      <c r="DH377" s="252"/>
      <c r="DI377" s="226"/>
      <c r="DJ377" s="221"/>
      <c r="DK377" s="218"/>
      <c r="DL377" s="226"/>
      <c r="DM377" s="252"/>
      <c r="DN377" s="220"/>
      <c r="DO377" s="86">
        <v>83</v>
      </c>
      <c r="DP377" s="94">
        <v>201</v>
      </c>
      <c r="DQ377" s="95">
        <v>213</v>
      </c>
      <c r="DR377" s="95">
        <v>232</v>
      </c>
      <c r="DS377" s="87">
        <v>90</v>
      </c>
      <c r="DT377" s="86"/>
      <c r="DU377" s="95"/>
      <c r="DV377" s="86"/>
      <c r="DW377" s="94"/>
      <c r="DX377" s="87"/>
      <c r="DY377" s="86"/>
      <c r="DZ377" s="153"/>
      <c r="EA377" s="94"/>
      <c r="EB377" s="87"/>
      <c r="EC377" s="218"/>
      <c r="ED377" s="252"/>
      <c r="EE377" s="220"/>
    </row>
    <row r="378" spans="1:135" x14ac:dyDescent="0.3">
      <c r="A378" s="10">
        <v>5928</v>
      </c>
      <c r="B378" s="11" t="s">
        <v>503</v>
      </c>
      <c r="C378" s="32">
        <v>1306</v>
      </c>
      <c r="D378" s="41">
        <v>339</v>
      </c>
      <c r="E378" s="63">
        <f t="shared" si="5"/>
        <v>0.25957120980091886</v>
      </c>
      <c r="F378" s="86"/>
      <c r="G378" s="86"/>
      <c r="H378" s="86"/>
      <c r="I378" s="86"/>
      <c r="J378" s="86"/>
      <c r="K378" s="87"/>
      <c r="L378" s="86"/>
      <c r="M378" s="94"/>
      <c r="N378" s="87"/>
      <c r="O378" s="86"/>
      <c r="P378" s="86"/>
      <c r="Q378" s="86"/>
      <c r="R378" s="86"/>
      <c r="S378" s="86"/>
      <c r="T378" s="86"/>
      <c r="U378" s="86"/>
      <c r="V378" s="86"/>
      <c r="W378" s="95"/>
      <c r="X378" s="98"/>
      <c r="Y378" s="98"/>
      <c r="Z378" s="115"/>
      <c r="AA378" s="86"/>
      <c r="AB378" s="86"/>
      <c r="AC378" s="86"/>
      <c r="AD378" s="86"/>
      <c r="AE378" s="86"/>
      <c r="AF378" s="95"/>
      <c r="AG378" s="153"/>
      <c r="AH378" s="114"/>
      <c r="AI378" s="222"/>
      <c r="AJ378" s="252"/>
      <c r="AK378" s="220"/>
      <c r="AL378" s="86"/>
      <c r="AM378" s="95"/>
      <c r="AN378" s="95"/>
      <c r="AO378" s="95"/>
      <c r="AP378" s="94"/>
      <c r="AQ378" s="98"/>
      <c r="AR378" s="222"/>
      <c r="AS378" s="252"/>
      <c r="AT378" s="226"/>
      <c r="AU378" s="218"/>
      <c r="AV378" s="218"/>
      <c r="AW378" s="218"/>
      <c r="AX378" s="218"/>
      <c r="AY378" s="220"/>
      <c r="AZ378" s="265"/>
      <c r="BA378" s="268"/>
      <c r="BB378" s="266"/>
      <c r="BC378" s="265"/>
      <c r="BD378" s="268"/>
      <c r="BE378" s="266"/>
      <c r="BF378" s="218"/>
      <c r="BG378" s="218"/>
      <c r="BH378" s="226"/>
      <c r="BI378" s="220"/>
      <c r="BJ378" s="265"/>
      <c r="BK378" s="268"/>
      <c r="BL378" s="266"/>
      <c r="BM378" s="218"/>
      <c r="BN378" s="218"/>
      <c r="BO378" s="226"/>
      <c r="BP378" s="398"/>
      <c r="BQ378" s="221"/>
      <c r="BR378" s="218"/>
      <c r="BS378" s="252"/>
      <c r="BT378" s="220"/>
      <c r="BU378" s="265"/>
      <c r="BV378" s="267"/>
      <c r="BW378" s="267"/>
      <c r="BX378" s="268"/>
      <c r="BY378" s="267"/>
      <c r="BZ378" s="268"/>
      <c r="CA378" s="87"/>
      <c r="CB378" s="265"/>
      <c r="CC378" s="265"/>
      <c r="CD378" s="265"/>
      <c r="CE378" s="265"/>
      <c r="CF378" s="265"/>
      <c r="CG378" s="419"/>
      <c r="CH378" s="265"/>
      <c r="CI378" s="269"/>
      <c r="CJ378" s="218"/>
      <c r="CK378" s="252"/>
      <c r="CL378" s="226"/>
      <c r="CM378" s="252"/>
      <c r="CN378" s="226"/>
      <c r="CO378" s="252"/>
      <c r="CP378" s="220"/>
      <c r="CQ378" s="86">
        <v>47</v>
      </c>
      <c r="CR378" s="95">
        <v>88</v>
      </c>
      <c r="CS378" s="94">
        <v>76</v>
      </c>
      <c r="CT378" s="87">
        <v>160</v>
      </c>
      <c r="CU378" s="86"/>
      <c r="CV378" s="94"/>
      <c r="CW378" s="95"/>
      <c r="CX378" s="94"/>
      <c r="CY378" s="95"/>
      <c r="CZ378" s="266"/>
      <c r="DA378" s="218"/>
      <c r="DB378" s="252"/>
      <c r="DC378" s="226"/>
      <c r="DD378" s="252"/>
      <c r="DE378" s="226"/>
      <c r="DF378" s="252"/>
      <c r="DG378" s="223"/>
      <c r="DH378" s="252"/>
      <c r="DI378" s="226"/>
      <c r="DJ378" s="221"/>
      <c r="DK378" s="218"/>
      <c r="DL378" s="226"/>
      <c r="DM378" s="252"/>
      <c r="DN378" s="220"/>
      <c r="DO378" s="86">
        <v>64</v>
      </c>
      <c r="DP378" s="94">
        <v>183</v>
      </c>
      <c r="DQ378" s="95">
        <v>169</v>
      </c>
      <c r="DR378" s="95">
        <v>200</v>
      </c>
      <c r="DS378" s="87">
        <v>93</v>
      </c>
      <c r="DT378" s="86"/>
      <c r="DU378" s="95"/>
      <c r="DV378" s="86"/>
      <c r="DW378" s="94"/>
      <c r="DX378" s="87"/>
      <c r="DY378" s="86"/>
      <c r="DZ378" s="153"/>
      <c r="EA378" s="94"/>
      <c r="EB378" s="87"/>
      <c r="EC378" s="218"/>
      <c r="ED378" s="252"/>
      <c r="EE378" s="220"/>
    </row>
    <row r="379" spans="1:135" x14ac:dyDescent="0.3">
      <c r="A379" s="10">
        <v>5929</v>
      </c>
      <c r="B379" s="11" t="s">
        <v>504</v>
      </c>
      <c r="C379" s="32">
        <v>1163</v>
      </c>
      <c r="D379" s="41">
        <v>91</v>
      </c>
      <c r="E379" s="63">
        <f t="shared" si="5"/>
        <v>7.8245915735167676E-2</v>
      </c>
      <c r="F379" s="86"/>
      <c r="G379" s="86"/>
      <c r="H379" s="86"/>
      <c r="I379" s="86"/>
      <c r="J379" s="86"/>
      <c r="K379" s="87"/>
      <c r="L379" s="86"/>
      <c r="M379" s="94"/>
      <c r="N379" s="87"/>
      <c r="O379" s="86"/>
      <c r="P379" s="86"/>
      <c r="Q379" s="86"/>
      <c r="R379" s="86"/>
      <c r="S379" s="86"/>
      <c r="T379" s="86"/>
      <c r="U379" s="86"/>
      <c r="V379" s="86"/>
      <c r="W379" s="95"/>
      <c r="X379" s="98"/>
      <c r="Y379" s="98"/>
      <c r="Z379" s="115"/>
      <c r="AA379" s="86"/>
      <c r="AB379" s="86"/>
      <c r="AC379" s="86"/>
      <c r="AD379" s="86"/>
      <c r="AE379" s="86"/>
      <c r="AF379" s="95"/>
      <c r="AG379" s="153"/>
      <c r="AH379" s="114"/>
      <c r="AI379" s="222"/>
      <c r="AJ379" s="252"/>
      <c r="AK379" s="220"/>
      <c r="AL379" s="86"/>
      <c r="AM379" s="95"/>
      <c r="AN379" s="95"/>
      <c r="AO379" s="95"/>
      <c r="AP379" s="94"/>
      <c r="AQ379" s="98"/>
      <c r="AR379" s="222"/>
      <c r="AS379" s="252"/>
      <c r="AT379" s="226"/>
      <c r="AU379" s="218"/>
      <c r="AV379" s="218"/>
      <c r="AW379" s="218"/>
      <c r="AX379" s="218"/>
      <c r="AY379" s="220"/>
      <c r="AZ379" s="86">
        <v>6</v>
      </c>
      <c r="BA379" s="94">
        <v>6</v>
      </c>
      <c r="BB379" s="87">
        <v>5</v>
      </c>
      <c r="BC379" s="86"/>
      <c r="BD379" s="94"/>
      <c r="BE379" s="87"/>
      <c r="BF379" s="218"/>
      <c r="BG379" s="218"/>
      <c r="BH379" s="226"/>
      <c r="BI379" s="220"/>
      <c r="BJ379" s="86"/>
      <c r="BK379" s="94"/>
      <c r="BL379" s="87"/>
      <c r="BM379" s="218"/>
      <c r="BN379" s="218"/>
      <c r="BO379" s="226"/>
      <c r="BP379" s="398"/>
      <c r="BQ379" s="221"/>
      <c r="BR379" s="218"/>
      <c r="BS379" s="252"/>
      <c r="BT379" s="220"/>
      <c r="BU379" s="86"/>
      <c r="BV379" s="95"/>
      <c r="BW379" s="95"/>
      <c r="BX379" s="94"/>
      <c r="BY379" s="95"/>
      <c r="BZ379" s="94"/>
      <c r="CA379" s="87"/>
      <c r="CB379" s="265"/>
      <c r="CC379" s="265"/>
      <c r="CD379" s="265"/>
      <c r="CE379" s="265"/>
      <c r="CF379" s="265"/>
      <c r="CG379" s="419"/>
      <c r="CH379" s="265"/>
      <c r="CI379" s="269"/>
      <c r="CJ379" s="218"/>
      <c r="CK379" s="252"/>
      <c r="CL379" s="226"/>
      <c r="CM379" s="252"/>
      <c r="CN379" s="226"/>
      <c r="CO379" s="252"/>
      <c r="CP379" s="220"/>
      <c r="CQ379" s="86">
        <v>26</v>
      </c>
      <c r="CR379" s="95">
        <v>31</v>
      </c>
      <c r="CS379" s="94">
        <v>34</v>
      </c>
      <c r="CT379" s="87">
        <v>31</v>
      </c>
      <c r="CU379" s="86"/>
      <c r="CV379" s="94"/>
      <c r="CW379" s="95"/>
      <c r="CX379" s="94"/>
      <c r="CY379" s="95"/>
      <c r="CZ379" s="266"/>
      <c r="DA379" s="218"/>
      <c r="DB379" s="252"/>
      <c r="DC379" s="226"/>
      <c r="DD379" s="252"/>
      <c r="DE379" s="226"/>
      <c r="DF379" s="252"/>
      <c r="DG379" s="223"/>
      <c r="DH379" s="252"/>
      <c r="DI379" s="226"/>
      <c r="DJ379" s="221"/>
      <c r="DK379" s="218"/>
      <c r="DL379" s="226"/>
      <c r="DM379" s="252"/>
      <c r="DN379" s="220"/>
      <c r="DO379" s="86">
        <v>19</v>
      </c>
      <c r="DP379" s="94">
        <v>39</v>
      </c>
      <c r="DQ379" s="95">
        <v>30</v>
      </c>
      <c r="DR379" s="95">
        <v>40</v>
      </c>
      <c r="DS379" s="87">
        <v>30</v>
      </c>
      <c r="DT379" s="86"/>
      <c r="DU379" s="95"/>
      <c r="DV379" s="86"/>
      <c r="DW379" s="94"/>
      <c r="DX379" s="87"/>
      <c r="DY379" s="86"/>
      <c r="DZ379" s="153"/>
      <c r="EA379" s="94"/>
      <c r="EB379" s="87"/>
      <c r="EC379" s="218"/>
      <c r="ED379" s="252"/>
      <c r="EE379" s="220"/>
    </row>
    <row r="380" spans="1:135" x14ac:dyDescent="0.3">
      <c r="A380" s="10">
        <v>5930</v>
      </c>
      <c r="B380" s="11" t="s">
        <v>505</v>
      </c>
      <c r="C380" s="32">
        <v>931</v>
      </c>
      <c r="D380" s="41">
        <v>130</v>
      </c>
      <c r="E380" s="63">
        <f t="shared" si="5"/>
        <v>0.13963480128893663</v>
      </c>
      <c r="F380" s="86"/>
      <c r="G380" s="86"/>
      <c r="H380" s="86"/>
      <c r="I380" s="86"/>
      <c r="J380" s="86"/>
      <c r="K380" s="87"/>
      <c r="L380" s="86"/>
      <c r="M380" s="94"/>
      <c r="N380" s="87"/>
      <c r="O380" s="86"/>
      <c r="P380" s="86"/>
      <c r="Q380" s="86"/>
      <c r="R380" s="86"/>
      <c r="S380" s="86"/>
      <c r="T380" s="86"/>
      <c r="U380" s="86"/>
      <c r="V380" s="86"/>
      <c r="W380" s="95"/>
      <c r="X380" s="98"/>
      <c r="Y380" s="98"/>
      <c r="Z380" s="115"/>
      <c r="AA380" s="86"/>
      <c r="AB380" s="86"/>
      <c r="AC380" s="86"/>
      <c r="AD380" s="86"/>
      <c r="AE380" s="86"/>
      <c r="AF380" s="95"/>
      <c r="AG380" s="153"/>
      <c r="AH380" s="114"/>
      <c r="AI380" s="222"/>
      <c r="AJ380" s="252"/>
      <c r="AK380" s="220"/>
      <c r="AL380" s="86"/>
      <c r="AM380" s="95"/>
      <c r="AN380" s="95"/>
      <c r="AO380" s="95"/>
      <c r="AP380" s="94"/>
      <c r="AQ380" s="98"/>
      <c r="AR380" s="222"/>
      <c r="AS380" s="252"/>
      <c r="AT380" s="226"/>
      <c r="AU380" s="218"/>
      <c r="AV380" s="218"/>
      <c r="AW380" s="218"/>
      <c r="AX380" s="218"/>
      <c r="AY380" s="220"/>
      <c r="AZ380" s="265"/>
      <c r="BA380" s="268"/>
      <c r="BB380" s="266"/>
      <c r="BC380" s="265"/>
      <c r="BD380" s="268"/>
      <c r="BE380" s="266"/>
      <c r="BF380" s="218"/>
      <c r="BG380" s="218"/>
      <c r="BH380" s="226"/>
      <c r="BI380" s="220"/>
      <c r="BJ380" s="265"/>
      <c r="BK380" s="268"/>
      <c r="BL380" s="266"/>
      <c r="BM380" s="218"/>
      <c r="BN380" s="218"/>
      <c r="BO380" s="226"/>
      <c r="BP380" s="398"/>
      <c r="BQ380" s="221"/>
      <c r="BR380" s="218"/>
      <c r="BS380" s="252"/>
      <c r="BT380" s="220"/>
      <c r="BU380" s="265"/>
      <c r="BV380" s="267"/>
      <c r="BW380" s="267"/>
      <c r="BX380" s="268"/>
      <c r="BY380" s="267"/>
      <c r="BZ380" s="268"/>
      <c r="CA380" s="87"/>
      <c r="CB380" s="86"/>
      <c r="CC380" s="86"/>
      <c r="CD380" s="86"/>
      <c r="CE380" s="86"/>
      <c r="CF380" s="86"/>
      <c r="CG380" s="153"/>
      <c r="CH380" s="86"/>
      <c r="CI380" s="114"/>
      <c r="CJ380" s="218"/>
      <c r="CK380" s="252"/>
      <c r="CL380" s="226"/>
      <c r="CM380" s="252"/>
      <c r="CN380" s="226"/>
      <c r="CO380" s="252"/>
      <c r="CP380" s="220"/>
      <c r="CQ380" s="86">
        <v>54</v>
      </c>
      <c r="CR380" s="95">
        <v>42</v>
      </c>
      <c r="CS380" s="94">
        <v>60</v>
      </c>
      <c r="CT380" s="87">
        <v>54</v>
      </c>
      <c r="CU380" s="86"/>
      <c r="CV380" s="94"/>
      <c r="CW380" s="95"/>
      <c r="CX380" s="94"/>
      <c r="CY380" s="95"/>
      <c r="CZ380" s="266"/>
      <c r="DA380" s="218"/>
      <c r="DB380" s="252"/>
      <c r="DC380" s="226"/>
      <c r="DD380" s="252"/>
      <c r="DE380" s="226"/>
      <c r="DF380" s="252"/>
      <c r="DG380" s="223"/>
      <c r="DH380" s="252"/>
      <c r="DI380" s="226"/>
      <c r="DJ380" s="221"/>
      <c r="DK380" s="218"/>
      <c r="DL380" s="226"/>
      <c r="DM380" s="252"/>
      <c r="DN380" s="220"/>
      <c r="DO380" s="86">
        <v>86</v>
      </c>
      <c r="DP380" s="94">
        <v>45</v>
      </c>
      <c r="DQ380" s="95">
        <v>18</v>
      </c>
      <c r="DR380" s="95">
        <v>61</v>
      </c>
      <c r="DS380" s="87">
        <v>38</v>
      </c>
      <c r="DT380" s="86"/>
      <c r="DU380" s="95"/>
      <c r="DV380" s="86"/>
      <c r="DW380" s="94"/>
      <c r="DX380" s="87"/>
      <c r="DY380" s="86"/>
      <c r="DZ380" s="153"/>
      <c r="EA380" s="94"/>
      <c r="EB380" s="87"/>
      <c r="EC380" s="218"/>
      <c r="ED380" s="252"/>
      <c r="EE380" s="220"/>
    </row>
    <row r="381" spans="1:135" x14ac:dyDescent="0.3">
      <c r="A381" s="10">
        <v>5931</v>
      </c>
      <c r="B381" s="11" t="s">
        <v>506</v>
      </c>
      <c r="C381" s="32">
        <v>1212</v>
      </c>
      <c r="D381" s="41">
        <v>216</v>
      </c>
      <c r="E381" s="63">
        <f t="shared" si="5"/>
        <v>0.17821782178217821</v>
      </c>
      <c r="F381" s="86"/>
      <c r="G381" s="86"/>
      <c r="H381" s="86"/>
      <c r="I381" s="86"/>
      <c r="J381" s="86"/>
      <c r="K381" s="87"/>
      <c r="L381" s="86"/>
      <c r="M381" s="94"/>
      <c r="N381" s="87"/>
      <c r="O381" s="86"/>
      <c r="P381" s="86"/>
      <c r="Q381" s="86"/>
      <c r="R381" s="86"/>
      <c r="S381" s="86"/>
      <c r="T381" s="86"/>
      <c r="U381" s="86"/>
      <c r="V381" s="86"/>
      <c r="W381" s="95"/>
      <c r="X381" s="98"/>
      <c r="Y381" s="98"/>
      <c r="Z381" s="115"/>
      <c r="AA381" s="86"/>
      <c r="AB381" s="86"/>
      <c r="AC381" s="86"/>
      <c r="AD381" s="86"/>
      <c r="AE381" s="86"/>
      <c r="AF381" s="95"/>
      <c r="AG381" s="153"/>
      <c r="AH381" s="114"/>
      <c r="AI381" s="222"/>
      <c r="AJ381" s="252"/>
      <c r="AK381" s="220"/>
      <c r="AL381" s="86"/>
      <c r="AM381" s="95"/>
      <c r="AN381" s="95"/>
      <c r="AO381" s="95"/>
      <c r="AP381" s="94"/>
      <c r="AQ381" s="98"/>
      <c r="AR381" s="222"/>
      <c r="AS381" s="252"/>
      <c r="AT381" s="226"/>
      <c r="AU381" s="218"/>
      <c r="AV381" s="218"/>
      <c r="AW381" s="218"/>
      <c r="AX381" s="218"/>
      <c r="AY381" s="220"/>
      <c r="AZ381" s="265"/>
      <c r="BA381" s="268"/>
      <c r="BB381" s="266"/>
      <c r="BC381" s="265"/>
      <c r="BD381" s="268"/>
      <c r="BE381" s="266"/>
      <c r="BF381" s="218"/>
      <c r="BG381" s="218"/>
      <c r="BH381" s="226"/>
      <c r="BI381" s="220"/>
      <c r="BJ381" s="265"/>
      <c r="BK381" s="268"/>
      <c r="BL381" s="266"/>
      <c r="BM381" s="218"/>
      <c r="BN381" s="218"/>
      <c r="BO381" s="226"/>
      <c r="BP381" s="398"/>
      <c r="BQ381" s="221"/>
      <c r="BR381" s="218"/>
      <c r="BS381" s="252"/>
      <c r="BT381" s="220"/>
      <c r="BU381" s="265"/>
      <c r="BV381" s="267"/>
      <c r="BW381" s="267"/>
      <c r="BX381" s="268"/>
      <c r="BY381" s="267"/>
      <c r="BZ381" s="268"/>
      <c r="CA381" s="87"/>
      <c r="CB381" s="265"/>
      <c r="CC381" s="265"/>
      <c r="CD381" s="265"/>
      <c r="CE381" s="265"/>
      <c r="CF381" s="265"/>
      <c r="CG381" s="419"/>
      <c r="CH381" s="265"/>
      <c r="CI381" s="269"/>
      <c r="CJ381" s="218"/>
      <c r="CK381" s="252"/>
      <c r="CL381" s="226"/>
      <c r="CM381" s="252"/>
      <c r="CN381" s="226"/>
      <c r="CO381" s="252"/>
      <c r="CP381" s="220"/>
      <c r="CQ381" s="86">
        <v>50</v>
      </c>
      <c r="CR381" s="95">
        <v>75</v>
      </c>
      <c r="CS381" s="94">
        <v>82</v>
      </c>
      <c r="CT381" s="87">
        <v>85</v>
      </c>
      <c r="CU381" s="86"/>
      <c r="CV381" s="94"/>
      <c r="CW381" s="95"/>
      <c r="CX381" s="94"/>
      <c r="CY381" s="95"/>
      <c r="CZ381" s="266"/>
      <c r="DA381" s="218"/>
      <c r="DB381" s="252"/>
      <c r="DC381" s="226"/>
      <c r="DD381" s="252"/>
      <c r="DE381" s="226"/>
      <c r="DF381" s="252"/>
      <c r="DG381" s="223"/>
      <c r="DH381" s="252"/>
      <c r="DI381" s="226"/>
      <c r="DJ381" s="221"/>
      <c r="DK381" s="218"/>
      <c r="DL381" s="226"/>
      <c r="DM381" s="252"/>
      <c r="DN381" s="220"/>
      <c r="DO381" s="86">
        <v>78</v>
      </c>
      <c r="DP381" s="94">
        <v>85</v>
      </c>
      <c r="DQ381" s="95">
        <v>87</v>
      </c>
      <c r="DR381" s="95">
        <v>104</v>
      </c>
      <c r="DS381" s="87">
        <v>63</v>
      </c>
      <c r="DT381" s="86"/>
      <c r="DU381" s="95"/>
      <c r="DV381" s="86"/>
      <c r="DW381" s="94"/>
      <c r="DX381" s="87"/>
      <c r="DY381" s="86"/>
      <c r="DZ381" s="153"/>
      <c r="EA381" s="94"/>
      <c r="EB381" s="87"/>
      <c r="EC381" s="218"/>
      <c r="ED381" s="252"/>
      <c r="EE381" s="220"/>
    </row>
    <row r="382" spans="1:135" x14ac:dyDescent="0.3">
      <c r="A382" s="10">
        <v>5932</v>
      </c>
      <c r="B382" s="11" t="s">
        <v>507</v>
      </c>
      <c r="C382" s="32">
        <v>498</v>
      </c>
      <c r="D382" s="41">
        <v>76</v>
      </c>
      <c r="E382" s="63">
        <f t="shared" si="5"/>
        <v>0.15261044176706828</v>
      </c>
      <c r="F382" s="86"/>
      <c r="G382" s="86"/>
      <c r="H382" s="86"/>
      <c r="I382" s="86"/>
      <c r="J382" s="86"/>
      <c r="K382" s="87"/>
      <c r="L382" s="86"/>
      <c r="M382" s="94"/>
      <c r="N382" s="87"/>
      <c r="O382" s="86"/>
      <c r="P382" s="86"/>
      <c r="Q382" s="86"/>
      <c r="R382" s="86"/>
      <c r="S382" s="86"/>
      <c r="T382" s="86"/>
      <c r="U382" s="86"/>
      <c r="V382" s="86"/>
      <c r="W382" s="95"/>
      <c r="X382" s="98"/>
      <c r="Y382" s="98"/>
      <c r="Z382" s="115"/>
      <c r="AA382" s="86"/>
      <c r="AB382" s="86"/>
      <c r="AC382" s="86"/>
      <c r="AD382" s="86"/>
      <c r="AE382" s="86"/>
      <c r="AF382" s="95"/>
      <c r="AG382" s="153"/>
      <c r="AH382" s="114"/>
      <c r="AI382" s="222"/>
      <c r="AJ382" s="252"/>
      <c r="AK382" s="220"/>
      <c r="AL382" s="86"/>
      <c r="AM382" s="95"/>
      <c r="AN382" s="95"/>
      <c r="AO382" s="95"/>
      <c r="AP382" s="94"/>
      <c r="AQ382" s="98"/>
      <c r="AR382" s="222"/>
      <c r="AS382" s="252"/>
      <c r="AT382" s="226"/>
      <c r="AU382" s="218"/>
      <c r="AV382" s="218"/>
      <c r="AW382" s="218"/>
      <c r="AX382" s="218"/>
      <c r="AY382" s="220"/>
      <c r="AZ382" s="265"/>
      <c r="BA382" s="268"/>
      <c r="BB382" s="266"/>
      <c r="BC382" s="265"/>
      <c r="BD382" s="268"/>
      <c r="BE382" s="266"/>
      <c r="BF382" s="218"/>
      <c r="BG382" s="218"/>
      <c r="BH382" s="226"/>
      <c r="BI382" s="220"/>
      <c r="BJ382" s="265"/>
      <c r="BK382" s="268"/>
      <c r="BL382" s="266"/>
      <c r="BM382" s="218"/>
      <c r="BN382" s="218"/>
      <c r="BO382" s="226"/>
      <c r="BP382" s="398"/>
      <c r="BQ382" s="221"/>
      <c r="BR382" s="218"/>
      <c r="BS382" s="252"/>
      <c r="BT382" s="220"/>
      <c r="BU382" s="265"/>
      <c r="BV382" s="267"/>
      <c r="BW382" s="267"/>
      <c r="BX382" s="268"/>
      <c r="BY382" s="267"/>
      <c r="BZ382" s="268"/>
      <c r="CA382" s="87"/>
      <c r="CB382" s="265"/>
      <c r="CC382" s="265"/>
      <c r="CD382" s="265"/>
      <c r="CE382" s="265"/>
      <c r="CF382" s="265"/>
      <c r="CG382" s="419"/>
      <c r="CH382" s="265"/>
      <c r="CI382" s="269"/>
      <c r="CJ382" s="218"/>
      <c r="CK382" s="252"/>
      <c r="CL382" s="226"/>
      <c r="CM382" s="252"/>
      <c r="CN382" s="226"/>
      <c r="CO382" s="252"/>
      <c r="CP382" s="220"/>
      <c r="CQ382" s="86">
        <v>20</v>
      </c>
      <c r="CR382" s="95">
        <v>23</v>
      </c>
      <c r="CS382" s="94">
        <v>25</v>
      </c>
      <c r="CT382" s="87">
        <v>28</v>
      </c>
      <c r="CU382" s="86"/>
      <c r="CV382" s="94"/>
      <c r="CW382" s="95"/>
      <c r="CX382" s="94"/>
      <c r="CY382" s="95"/>
      <c r="CZ382" s="266"/>
      <c r="DA382" s="218"/>
      <c r="DB382" s="252"/>
      <c r="DC382" s="226"/>
      <c r="DD382" s="252"/>
      <c r="DE382" s="226"/>
      <c r="DF382" s="252"/>
      <c r="DG382" s="223"/>
      <c r="DH382" s="252"/>
      <c r="DI382" s="226"/>
      <c r="DJ382" s="221"/>
      <c r="DK382" s="218"/>
      <c r="DL382" s="226"/>
      <c r="DM382" s="252"/>
      <c r="DN382" s="220"/>
      <c r="DO382" s="86">
        <v>19</v>
      </c>
      <c r="DP382" s="94">
        <v>35</v>
      </c>
      <c r="DQ382" s="95">
        <v>32</v>
      </c>
      <c r="DR382" s="95">
        <v>39</v>
      </c>
      <c r="DS382" s="87">
        <v>22</v>
      </c>
      <c r="DT382" s="86"/>
      <c r="DU382" s="95"/>
      <c r="DV382" s="86"/>
      <c r="DW382" s="94"/>
      <c r="DX382" s="87"/>
      <c r="DY382" s="86"/>
      <c r="DZ382" s="153"/>
      <c r="EA382" s="94"/>
      <c r="EB382" s="87"/>
      <c r="EC382" s="218"/>
      <c r="ED382" s="252"/>
      <c r="EE382" s="220"/>
    </row>
    <row r="383" spans="1:135" x14ac:dyDescent="0.3">
      <c r="A383" s="10">
        <v>5933</v>
      </c>
      <c r="B383" s="11" t="s">
        <v>508</v>
      </c>
      <c r="C383" s="32">
        <v>1180</v>
      </c>
      <c r="D383" s="41">
        <v>177</v>
      </c>
      <c r="E383" s="63">
        <f t="shared" si="5"/>
        <v>0.15</v>
      </c>
      <c r="F383" s="86"/>
      <c r="G383" s="86"/>
      <c r="H383" s="86"/>
      <c r="I383" s="86"/>
      <c r="J383" s="86"/>
      <c r="K383" s="87"/>
      <c r="L383" s="86"/>
      <c r="M383" s="94"/>
      <c r="N383" s="87"/>
      <c r="O383" s="86"/>
      <c r="P383" s="86"/>
      <c r="Q383" s="86"/>
      <c r="R383" s="86"/>
      <c r="S383" s="86"/>
      <c r="T383" s="86"/>
      <c r="U383" s="86"/>
      <c r="V383" s="86"/>
      <c r="W383" s="95"/>
      <c r="X383" s="98"/>
      <c r="Y383" s="98"/>
      <c r="Z383" s="115"/>
      <c r="AA383" s="86"/>
      <c r="AB383" s="86"/>
      <c r="AC383" s="86"/>
      <c r="AD383" s="86"/>
      <c r="AE383" s="86"/>
      <c r="AF383" s="95"/>
      <c r="AG383" s="153"/>
      <c r="AH383" s="114"/>
      <c r="AI383" s="222"/>
      <c r="AJ383" s="252"/>
      <c r="AK383" s="220"/>
      <c r="AL383" s="86"/>
      <c r="AM383" s="95"/>
      <c r="AN383" s="95"/>
      <c r="AO383" s="95"/>
      <c r="AP383" s="94"/>
      <c r="AQ383" s="98"/>
      <c r="AR383" s="222"/>
      <c r="AS383" s="252"/>
      <c r="AT383" s="226"/>
      <c r="AU383" s="218"/>
      <c r="AV383" s="218"/>
      <c r="AW383" s="218"/>
      <c r="AX383" s="218"/>
      <c r="AY383" s="220"/>
      <c r="AZ383" s="86">
        <v>67</v>
      </c>
      <c r="BA383" s="94">
        <v>55</v>
      </c>
      <c r="BB383" s="87">
        <v>65</v>
      </c>
      <c r="BC383" s="86"/>
      <c r="BD383" s="94"/>
      <c r="BE383" s="87"/>
      <c r="BF383" s="218"/>
      <c r="BG383" s="218"/>
      <c r="BH383" s="226"/>
      <c r="BI383" s="220"/>
      <c r="BJ383" s="86"/>
      <c r="BK383" s="94"/>
      <c r="BL383" s="87"/>
      <c r="BM383" s="218"/>
      <c r="BN383" s="218"/>
      <c r="BO383" s="226"/>
      <c r="BP383" s="398"/>
      <c r="BQ383" s="221"/>
      <c r="BR383" s="218"/>
      <c r="BS383" s="252"/>
      <c r="BT383" s="220"/>
      <c r="BU383" s="86"/>
      <c r="BV383" s="95"/>
      <c r="BW383" s="95"/>
      <c r="BX383" s="94"/>
      <c r="BY383" s="95"/>
      <c r="BZ383" s="94"/>
      <c r="CA383" s="87"/>
      <c r="CB383" s="265"/>
      <c r="CC383" s="265"/>
      <c r="CD383" s="265"/>
      <c r="CE383" s="265"/>
      <c r="CF383" s="265"/>
      <c r="CG383" s="419"/>
      <c r="CH383" s="265"/>
      <c r="CI383" s="269"/>
      <c r="CJ383" s="218"/>
      <c r="CK383" s="252"/>
      <c r="CL383" s="226"/>
      <c r="CM383" s="252"/>
      <c r="CN383" s="226"/>
      <c r="CO383" s="252"/>
      <c r="CP383" s="220"/>
      <c r="CQ383" s="86">
        <v>6</v>
      </c>
      <c r="CR383" s="95">
        <v>7</v>
      </c>
      <c r="CS383" s="94">
        <v>9</v>
      </c>
      <c r="CT383" s="87">
        <v>10</v>
      </c>
      <c r="CU383" s="86"/>
      <c r="CV383" s="94"/>
      <c r="CW383" s="95"/>
      <c r="CX383" s="94"/>
      <c r="CY383" s="95"/>
      <c r="CZ383" s="266"/>
      <c r="DA383" s="218"/>
      <c r="DB383" s="252"/>
      <c r="DC383" s="226"/>
      <c r="DD383" s="252"/>
      <c r="DE383" s="226"/>
      <c r="DF383" s="252"/>
      <c r="DG383" s="223"/>
      <c r="DH383" s="252"/>
      <c r="DI383" s="226"/>
      <c r="DJ383" s="221"/>
      <c r="DK383" s="218"/>
      <c r="DL383" s="226"/>
      <c r="DM383" s="252"/>
      <c r="DN383" s="220"/>
      <c r="DO383" s="86">
        <v>10</v>
      </c>
      <c r="DP383" s="94">
        <v>7</v>
      </c>
      <c r="DQ383" s="95">
        <v>8</v>
      </c>
      <c r="DR383" s="95">
        <v>9</v>
      </c>
      <c r="DS383" s="87">
        <v>9</v>
      </c>
      <c r="DT383" s="86"/>
      <c r="DU383" s="95"/>
      <c r="DV383" s="86"/>
      <c r="DW383" s="94"/>
      <c r="DX383" s="87"/>
      <c r="DY383" s="86"/>
      <c r="DZ383" s="153"/>
      <c r="EA383" s="94"/>
      <c r="EB383" s="87"/>
      <c r="EC383" s="218"/>
      <c r="ED383" s="252"/>
      <c r="EE383" s="220"/>
    </row>
    <row r="384" spans="1:135" x14ac:dyDescent="0.3">
      <c r="A384" s="10">
        <v>5934</v>
      </c>
      <c r="B384" s="11" t="s">
        <v>509</v>
      </c>
      <c r="C384" s="32">
        <v>1047</v>
      </c>
      <c r="D384" s="41">
        <v>146</v>
      </c>
      <c r="E384" s="63">
        <f t="shared" si="5"/>
        <v>0.13944603629417382</v>
      </c>
      <c r="F384" s="86"/>
      <c r="G384" s="86"/>
      <c r="H384" s="86"/>
      <c r="I384" s="86"/>
      <c r="J384" s="86"/>
      <c r="K384" s="87"/>
      <c r="L384" s="86"/>
      <c r="M384" s="94"/>
      <c r="N384" s="87"/>
      <c r="O384" s="86"/>
      <c r="P384" s="86"/>
      <c r="Q384" s="86"/>
      <c r="R384" s="86"/>
      <c r="S384" s="86"/>
      <c r="T384" s="86"/>
      <c r="U384" s="86"/>
      <c r="V384" s="86"/>
      <c r="W384" s="95"/>
      <c r="X384" s="98"/>
      <c r="Y384" s="98"/>
      <c r="Z384" s="115"/>
      <c r="AA384" s="86"/>
      <c r="AB384" s="86"/>
      <c r="AC384" s="86"/>
      <c r="AD384" s="86"/>
      <c r="AE384" s="86"/>
      <c r="AF384" s="95"/>
      <c r="AG384" s="153"/>
      <c r="AH384" s="114"/>
      <c r="AI384" s="222"/>
      <c r="AJ384" s="252"/>
      <c r="AK384" s="220"/>
      <c r="AL384" s="86"/>
      <c r="AM384" s="95"/>
      <c r="AN384" s="95"/>
      <c r="AO384" s="95"/>
      <c r="AP384" s="94"/>
      <c r="AQ384" s="98"/>
      <c r="AR384" s="222"/>
      <c r="AS384" s="252"/>
      <c r="AT384" s="226"/>
      <c r="AU384" s="218"/>
      <c r="AV384" s="218"/>
      <c r="AW384" s="218"/>
      <c r="AX384" s="218"/>
      <c r="AY384" s="220"/>
      <c r="AZ384" s="265"/>
      <c r="BA384" s="268"/>
      <c r="BB384" s="266"/>
      <c r="BC384" s="265"/>
      <c r="BD384" s="268"/>
      <c r="BE384" s="266"/>
      <c r="BF384" s="218"/>
      <c r="BG384" s="218"/>
      <c r="BH384" s="226"/>
      <c r="BI384" s="220"/>
      <c r="BJ384" s="265"/>
      <c r="BK384" s="268"/>
      <c r="BL384" s="266"/>
      <c r="BM384" s="218"/>
      <c r="BN384" s="218"/>
      <c r="BO384" s="226"/>
      <c r="BP384" s="398"/>
      <c r="BQ384" s="221"/>
      <c r="BR384" s="218"/>
      <c r="BS384" s="252"/>
      <c r="BT384" s="220"/>
      <c r="BU384" s="265"/>
      <c r="BV384" s="267"/>
      <c r="BW384" s="267"/>
      <c r="BX384" s="268"/>
      <c r="BY384" s="267"/>
      <c r="BZ384" s="268"/>
      <c r="CA384" s="87"/>
      <c r="CB384" s="86"/>
      <c r="CC384" s="86"/>
      <c r="CD384" s="86"/>
      <c r="CE384" s="86"/>
      <c r="CF384" s="86"/>
      <c r="CG384" s="153"/>
      <c r="CH384" s="86"/>
      <c r="CI384" s="114"/>
      <c r="CJ384" s="218"/>
      <c r="CK384" s="252"/>
      <c r="CL384" s="226"/>
      <c r="CM384" s="252"/>
      <c r="CN384" s="226"/>
      <c r="CO384" s="252"/>
      <c r="CP384" s="220"/>
      <c r="CQ384" s="86">
        <v>44</v>
      </c>
      <c r="CR384" s="95">
        <v>58</v>
      </c>
      <c r="CS384" s="94">
        <v>59</v>
      </c>
      <c r="CT384" s="87">
        <v>43</v>
      </c>
      <c r="CU384" s="86"/>
      <c r="CV384" s="94"/>
      <c r="CW384" s="95"/>
      <c r="CX384" s="94"/>
      <c r="CY384" s="95"/>
      <c r="CZ384" s="266"/>
      <c r="DA384" s="218"/>
      <c r="DB384" s="252"/>
      <c r="DC384" s="226"/>
      <c r="DD384" s="252"/>
      <c r="DE384" s="226"/>
      <c r="DF384" s="252"/>
      <c r="DG384" s="223"/>
      <c r="DH384" s="252"/>
      <c r="DI384" s="226"/>
      <c r="DJ384" s="221"/>
      <c r="DK384" s="218"/>
      <c r="DL384" s="226"/>
      <c r="DM384" s="252"/>
      <c r="DN384" s="220"/>
      <c r="DO384" s="86">
        <v>60</v>
      </c>
      <c r="DP384" s="94">
        <v>50</v>
      </c>
      <c r="DQ384" s="95">
        <v>36</v>
      </c>
      <c r="DR384" s="95">
        <v>67</v>
      </c>
      <c r="DS384" s="87">
        <v>53</v>
      </c>
      <c r="DT384" s="86"/>
      <c r="DU384" s="95"/>
      <c r="DV384" s="86"/>
      <c r="DW384" s="94"/>
      <c r="DX384" s="87"/>
      <c r="DY384" s="86"/>
      <c r="DZ384" s="153"/>
      <c r="EA384" s="94"/>
      <c r="EB384" s="87"/>
      <c r="EC384" s="218"/>
      <c r="ED384" s="252"/>
      <c r="EE384" s="220"/>
    </row>
    <row r="385" spans="1:135" x14ac:dyDescent="0.3">
      <c r="A385" s="10">
        <v>5935</v>
      </c>
      <c r="B385" s="11" t="s">
        <v>510</v>
      </c>
      <c r="C385" s="32">
        <v>473</v>
      </c>
      <c r="D385" s="41">
        <v>132</v>
      </c>
      <c r="E385" s="63">
        <f t="shared" si="5"/>
        <v>0.27906976744186046</v>
      </c>
      <c r="F385" s="86"/>
      <c r="G385" s="86"/>
      <c r="H385" s="86"/>
      <c r="I385" s="86"/>
      <c r="J385" s="86"/>
      <c r="K385" s="87"/>
      <c r="L385" s="86"/>
      <c r="M385" s="94"/>
      <c r="N385" s="87"/>
      <c r="O385" s="86"/>
      <c r="P385" s="86"/>
      <c r="Q385" s="86"/>
      <c r="R385" s="86"/>
      <c r="S385" s="86"/>
      <c r="T385" s="86"/>
      <c r="U385" s="86"/>
      <c r="V385" s="86"/>
      <c r="W385" s="95"/>
      <c r="X385" s="98"/>
      <c r="Y385" s="98"/>
      <c r="Z385" s="115"/>
      <c r="AA385" s="86"/>
      <c r="AB385" s="86"/>
      <c r="AC385" s="86"/>
      <c r="AD385" s="86"/>
      <c r="AE385" s="86"/>
      <c r="AF385" s="95"/>
      <c r="AG385" s="153"/>
      <c r="AH385" s="114"/>
      <c r="AI385" s="222"/>
      <c r="AJ385" s="252"/>
      <c r="AK385" s="220"/>
      <c r="AL385" s="86"/>
      <c r="AM385" s="95"/>
      <c r="AN385" s="95"/>
      <c r="AO385" s="95"/>
      <c r="AP385" s="94"/>
      <c r="AQ385" s="98"/>
      <c r="AR385" s="222"/>
      <c r="AS385" s="252"/>
      <c r="AT385" s="226"/>
      <c r="AU385" s="218"/>
      <c r="AV385" s="218"/>
      <c r="AW385" s="218"/>
      <c r="AX385" s="218"/>
      <c r="AY385" s="220"/>
      <c r="AZ385" s="265"/>
      <c r="BA385" s="268"/>
      <c r="BB385" s="266"/>
      <c r="BC385" s="265"/>
      <c r="BD385" s="268"/>
      <c r="BE385" s="266"/>
      <c r="BF385" s="218"/>
      <c r="BG385" s="218"/>
      <c r="BH385" s="226"/>
      <c r="BI385" s="220"/>
      <c r="BJ385" s="265"/>
      <c r="BK385" s="268"/>
      <c r="BL385" s="266"/>
      <c r="BM385" s="218"/>
      <c r="BN385" s="218"/>
      <c r="BO385" s="226"/>
      <c r="BP385" s="398"/>
      <c r="BQ385" s="221"/>
      <c r="BR385" s="218"/>
      <c r="BS385" s="252"/>
      <c r="BT385" s="220"/>
      <c r="BU385" s="265"/>
      <c r="BV385" s="267"/>
      <c r="BW385" s="267"/>
      <c r="BX385" s="268"/>
      <c r="BY385" s="267"/>
      <c r="BZ385" s="268"/>
      <c r="CA385" s="87"/>
      <c r="CB385" s="265"/>
      <c r="CC385" s="265"/>
      <c r="CD385" s="265"/>
      <c r="CE385" s="265"/>
      <c r="CF385" s="265"/>
      <c r="CG385" s="419"/>
      <c r="CH385" s="265"/>
      <c r="CI385" s="269"/>
      <c r="CJ385" s="218"/>
      <c r="CK385" s="252"/>
      <c r="CL385" s="226"/>
      <c r="CM385" s="252"/>
      <c r="CN385" s="226"/>
      <c r="CO385" s="252"/>
      <c r="CP385" s="220"/>
      <c r="CQ385" s="86">
        <v>24</v>
      </c>
      <c r="CR385" s="95">
        <v>52</v>
      </c>
      <c r="CS385" s="94">
        <v>56</v>
      </c>
      <c r="CT385" s="87">
        <v>55</v>
      </c>
      <c r="CU385" s="86"/>
      <c r="CV385" s="94"/>
      <c r="CW385" s="95"/>
      <c r="CX385" s="94"/>
      <c r="CY385" s="95"/>
      <c r="CZ385" s="266"/>
      <c r="DA385" s="218"/>
      <c r="DB385" s="252"/>
      <c r="DC385" s="226"/>
      <c r="DD385" s="252"/>
      <c r="DE385" s="226"/>
      <c r="DF385" s="252"/>
      <c r="DG385" s="223"/>
      <c r="DH385" s="252"/>
      <c r="DI385" s="226"/>
      <c r="DJ385" s="221"/>
      <c r="DK385" s="218"/>
      <c r="DL385" s="226"/>
      <c r="DM385" s="252"/>
      <c r="DN385" s="220"/>
      <c r="DO385" s="86">
        <v>56</v>
      </c>
      <c r="DP385" s="94">
        <v>45</v>
      </c>
      <c r="DQ385" s="95">
        <v>41</v>
      </c>
      <c r="DR385" s="95">
        <v>56</v>
      </c>
      <c r="DS385" s="87">
        <v>52</v>
      </c>
      <c r="DT385" s="86"/>
      <c r="DU385" s="95"/>
      <c r="DV385" s="86"/>
      <c r="DW385" s="94"/>
      <c r="DX385" s="87"/>
      <c r="DY385" s="86"/>
      <c r="DZ385" s="153"/>
      <c r="EA385" s="94"/>
      <c r="EB385" s="87"/>
      <c r="EC385" s="218"/>
      <c r="ED385" s="252"/>
      <c r="EE385" s="220"/>
    </row>
    <row r="386" spans="1:135" x14ac:dyDescent="0.3">
      <c r="A386" s="10">
        <v>5936</v>
      </c>
      <c r="B386" s="11" t="s">
        <v>511</v>
      </c>
      <c r="C386" s="32">
        <v>1270</v>
      </c>
      <c r="D386" s="41">
        <v>228</v>
      </c>
      <c r="E386" s="63">
        <f t="shared" si="5"/>
        <v>0.17952755905511811</v>
      </c>
      <c r="F386" s="86"/>
      <c r="G386" s="86"/>
      <c r="H386" s="86"/>
      <c r="I386" s="86"/>
      <c r="J386" s="86"/>
      <c r="K386" s="87"/>
      <c r="L386" s="86"/>
      <c r="M386" s="94"/>
      <c r="N386" s="87"/>
      <c r="O386" s="86"/>
      <c r="P386" s="86"/>
      <c r="Q386" s="86"/>
      <c r="R386" s="86"/>
      <c r="S386" s="86"/>
      <c r="T386" s="86"/>
      <c r="U386" s="86"/>
      <c r="V386" s="86"/>
      <c r="W386" s="95"/>
      <c r="X386" s="98"/>
      <c r="Y386" s="98"/>
      <c r="Z386" s="115"/>
      <c r="AA386" s="86"/>
      <c r="AB386" s="86"/>
      <c r="AC386" s="86"/>
      <c r="AD386" s="86"/>
      <c r="AE386" s="86"/>
      <c r="AF386" s="95"/>
      <c r="AG386" s="153"/>
      <c r="AH386" s="114"/>
      <c r="AI386" s="222"/>
      <c r="AJ386" s="252"/>
      <c r="AK386" s="220"/>
      <c r="AL386" s="86"/>
      <c r="AM386" s="95"/>
      <c r="AN386" s="95"/>
      <c r="AO386" s="95"/>
      <c r="AP386" s="94"/>
      <c r="AQ386" s="98"/>
      <c r="AR386" s="222"/>
      <c r="AS386" s="252"/>
      <c r="AT386" s="226"/>
      <c r="AU386" s="218"/>
      <c r="AV386" s="218"/>
      <c r="AW386" s="218"/>
      <c r="AX386" s="218"/>
      <c r="AY386" s="220"/>
      <c r="AZ386" s="265"/>
      <c r="BA386" s="268"/>
      <c r="BB386" s="266"/>
      <c r="BC386" s="265"/>
      <c r="BD386" s="268"/>
      <c r="BE386" s="266"/>
      <c r="BF386" s="218"/>
      <c r="BG386" s="218"/>
      <c r="BH386" s="226"/>
      <c r="BI386" s="220"/>
      <c r="BJ386" s="265"/>
      <c r="BK386" s="268"/>
      <c r="BL386" s="266"/>
      <c r="BM386" s="218"/>
      <c r="BN386" s="218"/>
      <c r="BO386" s="226"/>
      <c r="BP386" s="398"/>
      <c r="BQ386" s="221"/>
      <c r="BR386" s="218"/>
      <c r="BS386" s="252"/>
      <c r="BT386" s="220"/>
      <c r="BU386" s="265"/>
      <c r="BV386" s="267"/>
      <c r="BW386" s="267"/>
      <c r="BX386" s="268"/>
      <c r="BY386" s="267"/>
      <c r="BZ386" s="268"/>
      <c r="CA386" s="87"/>
      <c r="CB386" s="265"/>
      <c r="CC386" s="265"/>
      <c r="CD386" s="265"/>
      <c r="CE386" s="265"/>
      <c r="CF386" s="265"/>
      <c r="CG386" s="419"/>
      <c r="CH386" s="265"/>
      <c r="CI386" s="269"/>
      <c r="CJ386" s="218"/>
      <c r="CK386" s="252"/>
      <c r="CL386" s="226"/>
      <c r="CM386" s="252"/>
      <c r="CN386" s="226"/>
      <c r="CO386" s="252"/>
      <c r="CP386" s="220"/>
      <c r="CQ386" s="86">
        <v>69</v>
      </c>
      <c r="CR386" s="95">
        <v>104</v>
      </c>
      <c r="CS386" s="94">
        <v>112</v>
      </c>
      <c r="CT386" s="87">
        <v>104</v>
      </c>
      <c r="CU386" s="86"/>
      <c r="CV386" s="94"/>
      <c r="CW386" s="95"/>
      <c r="CX386" s="94"/>
      <c r="CY386" s="95"/>
      <c r="CZ386" s="266"/>
      <c r="DA386" s="218"/>
      <c r="DB386" s="252"/>
      <c r="DC386" s="226"/>
      <c r="DD386" s="252"/>
      <c r="DE386" s="226"/>
      <c r="DF386" s="252"/>
      <c r="DG386" s="223"/>
      <c r="DH386" s="252"/>
      <c r="DI386" s="226"/>
      <c r="DJ386" s="221"/>
      <c r="DK386" s="218"/>
      <c r="DL386" s="226"/>
      <c r="DM386" s="252"/>
      <c r="DN386" s="220"/>
      <c r="DO386" s="86">
        <v>102</v>
      </c>
      <c r="DP386" s="94">
        <v>102</v>
      </c>
      <c r="DQ386" s="95">
        <v>92</v>
      </c>
      <c r="DR386" s="95">
        <v>112</v>
      </c>
      <c r="DS386" s="87">
        <v>93</v>
      </c>
      <c r="DT386" s="86"/>
      <c r="DU386" s="95"/>
      <c r="DV386" s="86"/>
      <c r="DW386" s="94"/>
      <c r="DX386" s="87"/>
      <c r="DY386" s="86"/>
      <c r="DZ386" s="153"/>
      <c r="EA386" s="94"/>
      <c r="EB386" s="87"/>
      <c r="EC386" s="218"/>
      <c r="ED386" s="252"/>
      <c r="EE386" s="220"/>
    </row>
    <row r="387" spans="1:135" x14ac:dyDescent="0.3">
      <c r="A387" s="10">
        <v>5937</v>
      </c>
      <c r="B387" s="11" t="s">
        <v>512</v>
      </c>
      <c r="C387" s="32">
        <v>1363</v>
      </c>
      <c r="D387" s="41">
        <v>209</v>
      </c>
      <c r="E387" s="63">
        <f t="shared" si="5"/>
        <v>0.15333822450476889</v>
      </c>
      <c r="F387" s="86"/>
      <c r="G387" s="86"/>
      <c r="H387" s="86"/>
      <c r="I387" s="86"/>
      <c r="J387" s="86"/>
      <c r="K387" s="87"/>
      <c r="L387" s="86"/>
      <c r="M387" s="94"/>
      <c r="N387" s="87"/>
      <c r="O387" s="86"/>
      <c r="P387" s="86"/>
      <c r="Q387" s="86"/>
      <c r="R387" s="86"/>
      <c r="S387" s="86"/>
      <c r="T387" s="86"/>
      <c r="U387" s="86"/>
      <c r="V387" s="86"/>
      <c r="W387" s="95"/>
      <c r="X387" s="98"/>
      <c r="Y387" s="98"/>
      <c r="Z387" s="115"/>
      <c r="AA387" s="86"/>
      <c r="AB387" s="86"/>
      <c r="AC387" s="86"/>
      <c r="AD387" s="86"/>
      <c r="AE387" s="86"/>
      <c r="AF387" s="95"/>
      <c r="AG387" s="153"/>
      <c r="AH387" s="114"/>
      <c r="AI387" s="222"/>
      <c r="AJ387" s="252"/>
      <c r="AK387" s="220"/>
      <c r="AL387" s="86"/>
      <c r="AM387" s="95"/>
      <c r="AN387" s="95"/>
      <c r="AO387" s="95"/>
      <c r="AP387" s="94"/>
      <c r="AQ387" s="98"/>
      <c r="AR387" s="222"/>
      <c r="AS387" s="252"/>
      <c r="AT387" s="226"/>
      <c r="AU387" s="218"/>
      <c r="AV387" s="218"/>
      <c r="AW387" s="218"/>
      <c r="AX387" s="218"/>
      <c r="AY387" s="220"/>
      <c r="AZ387" s="265"/>
      <c r="BA387" s="268"/>
      <c r="BB387" s="266"/>
      <c r="BC387" s="265"/>
      <c r="BD387" s="268"/>
      <c r="BE387" s="266"/>
      <c r="BF387" s="218"/>
      <c r="BG387" s="218"/>
      <c r="BH387" s="226"/>
      <c r="BI387" s="220"/>
      <c r="BJ387" s="265"/>
      <c r="BK387" s="268"/>
      <c r="BL387" s="266"/>
      <c r="BM387" s="218"/>
      <c r="BN387" s="218"/>
      <c r="BO387" s="226"/>
      <c r="BP387" s="398"/>
      <c r="BQ387" s="221"/>
      <c r="BR387" s="218"/>
      <c r="BS387" s="252"/>
      <c r="BT387" s="220"/>
      <c r="BU387" s="265"/>
      <c r="BV387" s="267"/>
      <c r="BW387" s="267"/>
      <c r="BX387" s="268"/>
      <c r="BY387" s="267"/>
      <c r="BZ387" s="268"/>
      <c r="CA387" s="87"/>
      <c r="CB387" s="265"/>
      <c r="CC387" s="265"/>
      <c r="CD387" s="265"/>
      <c r="CE387" s="265"/>
      <c r="CF387" s="265"/>
      <c r="CG387" s="419"/>
      <c r="CH387" s="265"/>
      <c r="CI387" s="269"/>
      <c r="CJ387" s="218"/>
      <c r="CK387" s="252"/>
      <c r="CL387" s="226"/>
      <c r="CM387" s="252"/>
      <c r="CN387" s="226"/>
      <c r="CO387" s="252"/>
      <c r="CP387" s="220"/>
      <c r="CQ387" s="86">
        <v>73</v>
      </c>
      <c r="CR387" s="95">
        <v>70</v>
      </c>
      <c r="CS387" s="94">
        <v>93</v>
      </c>
      <c r="CT387" s="87">
        <v>93</v>
      </c>
      <c r="CU387" s="86"/>
      <c r="CV387" s="94"/>
      <c r="CW387" s="95"/>
      <c r="CX387" s="94"/>
      <c r="CY387" s="95"/>
      <c r="CZ387" s="266"/>
      <c r="DA387" s="218"/>
      <c r="DB387" s="252"/>
      <c r="DC387" s="226"/>
      <c r="DD387" s="252"/>
      <c r="DE387" s="226"/>
      <c r="DF387" s="252"/>
      <c r="DG387" s="223"/>
      <c r="DH387" s="252"/>
      <c r="DI387" s="226"/>
      <c r="DJ387" s="221"/>
      <c r="DK387" s="218"/>
      <c r="DL387" s="226"/>
      <c r="DM387" s="252"/>
      <c r="DN387" s="220"/>
      <c r="DO387" s="86">
        <v>114</v>
      </c>
      <c r="DP387" s="94">
        <v>75</v>
      </c>
      <c r="DQ387" s="95">
        <v>55</v>
      </c>
      <c r="DR387" s="95">
        <v>105</v>
      </c>
      <c r="DS387" s="87">
        <v>78</v>
      </c>
      <c r="DT387" s="86"/>
      <c r="DU387" s="95"/>
      <c r="DV387" s="86"/>
      <c r="DW387" s="94"/>
      <c r="DX387" s="87"/>
      <c r="DY387" s="86"/>
      <c r="DZ387" s="153"/>
      <c r="EA387" s="94"/>
      <c r="EB387" s="87"/>
      <c r="EC387" s="218"/>
      <c r="ED387" s="252"/>
      <c r="EE387" s="220"/>
    </row>
    <row r="388" spans="1:135" x14ac:dyDescent="0.3">
      <c r="A388" s="10">
        <v>5938</v>
      </c>
      <c r="B388" s="11" t="s">
        <v>513</v>
      </c>
      <c r="C388" s="32">
        <v>706</v>
      </c>
      <c r="D388" s="41">
        <v>150</v>
      </c>
      <c r="E388" s="63">
        <f t="shared" si="5"/>
        <v>0.21246458923512748</v>
      </c>
      <c r="F388" s="86"/>
      <c r="G388" s="86"/>
      <c r="H388" s="86"/>
      <c r="I388" s="86"/>
      <c r="J388" s="86"/>
      <c r="K388" s="87"/>
      <c r="L388" s="86"/>
      <c r="M388" s="94"/>
      <c r="N388" s="87"/>
      <c r="O388" s="86"/>
      <c r="P388" s="86"/>
      <c r="Q388" s="86"/>
      <c r="R388" s="86"/>
      <c r="S388" s="86"/>
      <c r="T388" s="86"/>
      <c r="U388" s="86"/>
      <c r="V388" s="86"/>
      <c r="W388" s="95"/>
      <c r="X388" s="98"/>
      <c r="Y388" s="98"/>
      <c r="Z388" s="115"/>
      <c r="AA388" s="86"/>
      <c r="AB388" s="86"/>
      <c r="AC388" s="86"/>
      <c r="AD388" s="86"/>
      <c r="AE388" s="86"/>
      <c r="AF388" s="95"/>
      <c r="AG388" s="153"/>
      <c r="AH388" s="114"/>
      <c r="AI388" s="222"/>
      <c r="AJ388" s="252"/>
      <c r="AK388" s="220"/>
      <c r="AL388" s="86"/>
      <c r="AM388" s="95"/>
      <c r="AN388" s="95"/>
      <c r="AO388" s="95"/>
      <c r="AP388" s="94"/>
      <c r="AQ388" s="98"/>
      <c r="AR388" s="222"/>
      <c r="AS388" s="252"/>
      <c r="AT388" s="226"/>
      <c r="AU388" s="218"/>
      <c r="AV388" s="218"/>
      <c r="AW388" s="218"/>
      <c r="AX388" s="218"/>
      <c r="AY388" s="220"/>
      <c r="AZ388" s="265"/>
      <c r="BA388" s="268"/>
      <c r="BB388" s="266"/>
      <c r="BC388" s="265"/>
      <c r="BD388" s="268"/>
      <c r="BE388" s="266"/>
      <c r="BF388" s="218"/>
      <c r="BG388" s="218"/>
      <c r="BH388" s="226"/>
      <c r="BI388" s="220"/>
      <c r="BJ388" s="265"/>
      <c r="BK388" s="268"/>
      <c r="BL388" s="266"/>
      <c r="BM388" s="218"/>
      <c r="BN388" s="218"/>
      <c r="BO388" s="226"/>
      <c r="BP388" s="398"/>
      <c r="BQ388" s="221"/>
      <c r="BR388" s="218"/>
      <c r="BS388" s="252"/>
      <c r="BT388" s="220"/>
      <c r="BU388" s="265"/>
      <c r="BV388" s="267"/>
      <c r="BW388" s="267"/>
      <c r="BX388" s="268"/>
      <c r="BY388" s="267"/>
      <c r="BZ388" s="268"/>
      <c r="CA388" s="87"/>
      <c r="CB388" s="265"/>
      <c r="CC388" s="265"/>
      <c r="CD388" s="265"/>
      <c r="CE388" s="265"/>
      <c r="CF388" s="265"/>
      <c r="CG388" s="419"/>
      <c r="CH388" s="265"/>
      <c r="CI388" s="269"/>
      <c r="CJ388" s="218"/>
      <c r="CK388" s="252"/>
      <c r="CL388" s="226"/>
      <c r="CM388" s="252"/>
      <c r="CN388" s="226"/>
      <c r="CO388" s="252"/>
      <c r="CP388" s="220"/>
      <c r="CQ388" s="86">
        <v>43</v>
      </c>
      <c r="CR388" s="95">
        <v>42</v>
      </c>
      <c r="CS388" s="94">
        <v>57</v>
      </c>
      <c r="CT388" s="87">
        <v>55</v>
      </c>
      <c r="CU388" s="86"/>
      <c r="CV388" s="94"/>
      <c r="CW388" s="95"/>
      <c r="CX388" s="94"/>
      <c r="CY388" s="95"/>
      <c r="CZ388" s="266"/>
      <c r="DA388" s="218"/>
      <c r="DB388" s="252"/>
      <c r="DC388" s="226"/>
      <c r="DD388" s="252"/>
      <c r="DE388" s="226"/>
      <c r="DF388" s="252"/>
      <c r="DG388" s="223"/>
      <c r="DH388" s="252"/>
      <c r="DI388" s="226"/>
      <c r="DJ388" s="221"/>
      <c r="DK388" s="218"/>
      <c r="DL388" s="226"/>
      <c r="DM388" s="252"/>
      <c r="DN388" s="220"/>
      <c r="DO388" s="86">
        <v>60</v>
      </c>
      <c r="DP388" s="94">
        <v>65</v>
      </c>
      <c r="DQ388" s="95">
        <v>45</v>
      </c>
      <c r="DR388" s="95">
        <v>75</v>
      </c>
      <c r="DS388" s="87">
        <v>59</v>
      </c>
      <c r="DT388" s="86"/>
      <c r="DU388" s="95"/>
      <c r="DV388" s="86"/>
      <c r="DW388" s="94"/>
      <c r="DX388" s="87"/>
      <c r="DY388" s="86"/>
      <c r="DZ388" s="153"/>
      <c r="EA388" s="94"/>
      <c r="EB388" s="87"/>
      <c r="EC388" s="218"/>
      <c r="ED388" s="252"/>
      <c r="EE388" s="220"/>
    </row>
    <row r="389" spans="1:135" x14ac:dyDescent="0.3">
      <c r="A389" s="10">
        <v>6201</v>
      </c>
      <c r="B389" s="11" t="s">
        <v>514</v>
      </c>
      <c r="C389" s="32">
        <v>164</v>
      </c>
      <c r="D389" s="41">
        <v>59</v>
      </c>
      <c r="E389" s="63">
        <f t="shared" si="5"/>
        <v>0.3597560975609756</v>
      </c>
      <c r="F389" s="86">
        <v>30</v>
      </c>
      <c r="G389" s="86">
        <v>25</v>
      </c>
      <c r="H389" s="86">
        <v>22</v>
      </c>
      <c r="I389" s="86">
        <v>29</v>
      </c>
      <c r="J389" s="86">
        <v>32</v>
      </c>
      <c r="K389" s="87">
        <v>40</v>
      </c>
      <c r="L389" s="86"/>
      <c r="M389" s="94"/>
      <c r="N389" s="87"/>
      <c r="O389" s="86"/>
      <c r="P389" s="86"/>
      <c r="Q389" s="86"/>
      <c r="R389" s="86"/>
      <c r="S389" s="86"/>
      <c r="T389" s="86"/>
      <c r="U389" s="86"/>
      <c r="V389" s="86"/>
      <c r="W389" s="95"/>
      <c r="X389" s="98"/>
      <c r="Y389" s="98"/>
      <c r="Z389" s="115"/>
      <c r="AA389" s="86"/>
      <c r="AB389" s="86"/>
      <c r="AC389" s="86"/>
      <c r="AD389" s="86"/>
      <c r="AE389" s="86"/>
      <c r="AF389" s="95"/>
      <c r="AG389" s="153"/>
      <c r="AH389" s="114"/>
      <c r="AI389" s="222"/>
      <c r="AJ389" s="252"/>
      <c r="AK389" s="220"/>
      <c r="AL389" s="86"/>
      <c r="AM389" s="95"/>
      <c r="AN389" s="95"/>
      <c r="AO389" s="95"/>
      <c r="AP389" s="94"/>
      <c r="AQ389" s="98"/>
      <c r="AR389" s="222"/>
      <c r="AS389" s="252"/>
      <c r="AT389" s="226"/>
      <c r="AU389" s="218"/>
      <c r="AV389" s="218"/>
      <c r="AW389" s="218"/>
      <c r="AX389" s="218"/>
      <c r="AY389" s="220"/>
      <c r="AZ389" s="265"/>
      <c r="BA389" s="268"/>
      <c r="BB389" s="266"/>
      <c r="BC389" s="265"/>
      <c r="BD389" s="268"/>
      <c r="BE389" s="266"/>
      <c r="BF389" s="218"/>
      <c r="BG389" s="218"/>
      <c r="BH389" s="226"/>
      <c r="BI389" s="220"/>
      <c r="BJ389" s="265"/>
      <c r="BK389" s="268"/>
      <c r="BL389" s="266"/>
      <c r="BM389" s="218"/>
      <c r="BN389" s="218"/>
      <c r="BO389" s="226"/>
      <c r="BP389" s="398"/>
      <c r="BQ389" s="221"/>
      <c r="BR389" s="218"/>
      <c r="BS389" s="252"/>
      <c r="BT389" s="220"/>
      <c r="BU389" s="265"/>
      <c r="BV389" s="267"/>
      <c r="BW389" s="267"/>
      <c r="BX389" s="268"/>
      <c r="BY389" s="267"/>
      <c r="BZ389" s="268"/>
      <c r="CA389" s="87"/>
      <c r="CB389" s="265"/>
      <c r="CC389" s="265"/>
      <c r="CD389" s="265"/>
      <c r="CE389" s="265"/>
      <c r="CF389" s="265"/>
      <c r="CG389" s="419"/>
      <c r="CH389" s="265"/>
      <c r="CI389" s="269"/>
      <c r="CJ389" s="218"/>
      <c r="CK389" s="252"/>
      <c r="CL389" s="226"/>
      <c r="CM389" s="252"/>
      <c r="CN389" s="226"/>
      <c r="CO389" s="252"/>
      <c r="CP389" s="220"/>
      <c r="CQ389" s="86"/>
      <c r="CR389" s="95"/>
      <c r="CS389" s="94"/>
      <c r="CT389" s="87"/>
      <c r="CU389" s="86"/>
      <c r="CV389" s="94"/>
      <c r="CW389" s="95"/>
      <c r="CX389" s="94"/>
      <c r="CY389" s="95"/>
      <c r="CZ389" s="266"/>
      <c r="DA389" s="218"/>
      <c r="DB389" s="252"/>
      <c r="DC389" s="226"/>
      <c r="DD389" s="252"/>
      <c r="DE389" s="226"/>
      <c r="DF389" s="252"/>
      <c r="DG389" s="223"/>
      <c r="DH389" s="252"/>
      <c r="DI389" s="226"/>
      <c r="DJ389" s="221"/>
      <c r="DK389" s="218"/>
      <c r="DL389" s="226"/>
      <c r="DM389" s="252"/>
      <c r="DN389" s="220"/>
      <c r="DO389" s="265"/>
      <c r="DP389" s="268"/>
      <c r="DQ389" s="267"/>
      <c r="DR389" s="267"/>
      <c r="DS389" s="266"/>
      <c r="DT389" s="265"/>
      <c r="DU389" s="267"/>
      <c r="DV389" s="265"/>
      <c r="DW389" s="268"/>
      <c r="DX389" s="266"/>
      <c r="DY389" s="265"/>
      <c r="DZ389" s="419"/>
      <c r="EA389" s="268"/>
      <c r="EB389" s="266"/>
      <c r="EC389" s="218"/>
      <c r="ED389" s="252"/>
      <c r="EE389" s="220"/>
    </row>
    <row r="390" spans="1:135" x14ac:dyDescent="0.3">
      <c r="A390" s="10">
        <v>6202</v>
      </c>
      <c r="B390" s="11" t="s">
        <v>515</v>
      </c>
      <c r="C390" s="32">
        <v>377</v>
      </c>
      <c r="D390" s="41">
        <v>132</v>
      </c>
      <c r="E390" s="63">
        <f t="shared" si="5"/>
        <v>0.35013262599469497</v>
      </c>
      <c r="F390" s="86">
        <v>34</v>
      </c>
      <c r="G390" s="86">
        <v>43</v>
      </c>
      <c r="H390" s="86">
        <v>27</v>
      </c>
      <c r="I390" s="86">
        <v>49</v>
      </c>
      <c r="J390" s="86">
        <v>61</v>
      </c>
      <c r="K390" s="87">
        <v>61</v>
      </c>
      <c r="L390" s="86"/>
      <c r="M390" s="94"/>
      <c r="N390" s="87"/>
      <c r="O390" s="86"/>
      <c r="P390" s="86"/>
      <c r="Q390" s="86"/>
      <c r="R390" s="86"/>
      <c r="S390" s="86"/>
      <c r="T390" s="86"/>
      <c r="U390" s="86"/>
      <c r="V390" s="86"/>
      <c r="W390" s="95"/>
      <c r="X390" s="98"/>
      <c r="Y390" s="98"/>
      <c r="Z390" s="115"/>
      <c r="AA390" s="86"/>
      <c r="AB390" s="86"/>
      <c r="AC390" s="86"/>
      <c r="AD390" s="86"/>
      <c r="AE390" s="86"/>
      <c r="AF390" s="95"/>
      <c r="AG390" s="153"/>
      <c r="AH390" s="114"/>
      <c r="AI390" s="222"/>
      <c r="AJ390" s="252"/>
      <c r="AK390" s="220"/>
      <c r="AL390" s="86"/>
      <c r="AM390" s="95"/>
      <c r="AN390" s="95"/>
      <c r="AO390" s="95"/>
      <c r="AP390" s="94"/>
      <c r="AQ390" s="98"/>
      <c r="AR390" s="222"/>
      <c r="AS390" s="252"/>
      <c r="AT390" s="226"/>
      <c r="AU390" s="218"/>
      <c r="AV390" s="218"/>
      <c r="AW390" s="218"/>
      <c r="AX390" s="218"/>
      <c r="AY390" s="220"/>
      <c r="AZ390" s="265"/>
      <c r="BA390" s="268"/>
      <c r="BB390" s="266"/>
      <c r="BC390" s="265"/>
      <c r="BD390" s="268"/>
      <c r="BE390" s="266"/>
      <c r="BF390" s="218"/>
      <c r="BG390" s="218"/>
      <c r="BH390" s="226"/>
      <c r="BI390" s="220"/>
      <c r="BJ390" s="265"/>
      <c r="BK390" s="268"/>
      <c r="BL390" s="266"/>
      <c r="BM390" s="218"/>
      <c r="BN390" s="218"/>
      <c r="BO390" s="226"/>
      <c r="BP390" s="398"/>
      <c r="BQ390" s="221"/>
      <c r="BR390" s="218"/>
      <c r="BS390" s="252"/>
      <c r="BT390" s="220"/>
      <c r="BU390" s="265"/>
      <c r="BV390" s="267"/>
      <c r="BW390" s="267"/>
      <c r="BX390" s="268"/>
      <c r="BY390" s="267"/>
      <c r="BZ390" s="268"/>
      <c r="CA390" s="87"/>
      <c r="CB390" s="265"/>
      <c r="CC390" s="265"/>
      <c r="CD390" s="265"/>
      <c r="CE390" s="265"/>
      <c r="CF390" s="265"/>
      <c r="CG390" s="419"/>
      <c r="CH390" s="265"/>
      <c r="CI390" s="269"/>
      <c r="CJ390" s="218"/>
      <c r="CK390" s="252"/>
      <c r="CL390" s="226"/>
      <c r="CM390" s="252"/>
      <c r="CN390" s="226"/>
      <c r="CO390" s="252"/>
      <c r="CP390" s="220"/>
      <c r="CQ390" s="86"/>
      <c r="CR390" s="95"/>
      <c r="CS390" s="94"/>
      <c r="CT390" s="87"/>
      <c r="CU390" s="86"/>
      <c r="CV390" s="94"/>
      <c r="CW390" s="95"/>
      <c r="CX390" s="94"/>
      <c r="CY390" s="95"/>
      <c r="CZ390" s="266"/>
      <c r="DA390" s="218"/>
      <c r="DB390" s="252"/>
      <c r="DC390" s="226"/>
      <c r="DD390" s="252"/>
      <c r="DE390" s="226"/>
      <c r="DF390" s="252"/>
      <c r="DG390" s="223"/>
      <c r="DH390" s="252"/>
      <c r="DI390" s="226"/>
      <c r="DJ390" s="221"/>
      <c r="DK390" s="218"/>
      <c r="DL390" s="226"/>
      <c r="DM390" s="252"/>
      <c r="DN390" s="220"/>
      <c r="DO390" s="265"/>
      <c r="DP390" s="268"/>
      <c r="DQ390" s="267"/>
      <c r="DR390" s="267"/>
      <c r="DS390" s="266"/>
      <c r="DT390" s="265"/>
      <c r="DU390" s="267"/>
      <c r="DV390" s="265"/>
      <c r="DW390" s="268"/>
      <c r="DX390" s="266"/>
      <c r="DY390" s="265"/>
      <c r="DZ390" s="419"/>
      <c r="EA390" s="268"/>
      <c r="EB390" s="266"/>
      <c r="EC390" s="218"/>
      <c r="ED390" s="252"/>
      <c r="EE390" s="220"/>
    </row>
    <row r="391" spans="1:135" x14ac:dyDescent="0.3">
      <c r="A391" s="10">
        <v>6203</v>
      </c>
      <c r="B391" s="11" t="s">
        <v>516</v>
      </c>
      <c r="C391" s="32">
        <v>408</v>
      </c>
      <c r="D391" s="41">
        <v>191</v>
      </c>
      <c r="E391" s="63">
        <f t="shared" si="5"/>
        <v>0.46813725490196079</v>
      </c>
      <c r="F391" s="86">
        <v>70</v>
      </c>
      <c r="G391" s="86">
        <v>94</v>
      </c>
      <c r="H391" s="86">
        <v>38</v>
      </c>
      <c r="I391" s="86">
        <v>90</v>
      </c>
      <c r="J391" s="86">
        <v>123</v>
      </c>
      <c r="K391" s="87">
        <v>129</v>
      </c>
      <c r="L391" s="86"/>
      <c r="M391" s="94"/>
      <c r="N391" s="87"/>
      <c r="O391" s="86"/>
      <c r="P391" s="86"/>
      <c r="Q391" s="86"/>
      <c r="R391" s="86"/>
      <c r="S391" s="86"/>
      <c r="T391" s="86"/>
      <c r="U391" s="86"/>
      <c r="V391" s="86"/>
      <c r="W391" s="95"/>
      <c r="X391" s="98"/>
      <c r="Y391" s="98"/>
      <c r="Z391" s="115"/>
      <c r="AA391" s="86"/>
      <c r="AB391" s="86"/>
      <c r="AC391" s="86"/>
      <c r="AD391" s="86"/>
      <c r="AE391" s="86"/>
      <c r="AF391" s="95"/>
      <c r="AG391" s="153"/>
      <c r="AH391" s="114"/>
      <c r="AI391" s="222"/>
      <c r="AJ391" s="252"/>
      <c r="AK391" s="220"/>
      <c r="AL391" s="86"/>
      <c r="AM391" s="95"/>
      <c r="AN391" s="95"/>
      <c r="AO391" s="95"/>
      <c r="AP391" s="94"/>
      <c r="AQ391" s="98"/>
      <c r="AR391" s="222"/>
      <c r="AS391" s="252"/>
      <c r="AT391" s="226"/>
      <c r="AU391" s="218"/>
      <c r="AV391" s="218"/>
      <c r="AW391" s="218"/>
      <c r="AX391" s="218"/>
      <c r="AY391" s="220"/>
      <c r="AZ391" s="265"/>
      <c r="BA391" s="268"/>
      <c r="BB391" s="266"/>
      <c r="BC391" s="265"/>
      <c r="BD391" s="268"/>
      <c r="BE391" s="266"/>
      <c r="BF391" s="218"/>
      <c r="BG391" s="218"/>
      <c r="BH391" s="226"/>
      <c r="BI391" s="220"/>
      <c r="BJ391" s="265"/>
      <c r="BK391" s="268"/>
      <c r="BL391" s="266"/>
      <c r="BM391" s="218"/>
      <c r="BN391" s="218"/>
      <c r="BO391" s="226"/>
      <c r="BP391" s="398"/>
      <c r="BQ391" s="221"/>
      <c r="BR391" s="218"/>
      <c r="BS391" s="252"/>
      <c r="BT391" s="220"/>
      <c r="BU391" s="265"/>
      <c r="BV391" s="267"/>
      <c r="BW391" s="267"/>
      <c r="BX391" s="268"/>
      <c r="BY391" s="267"/>
      <c r="BZ391" s="268"/>
      <c r="CA391" s="87"/>
      <c r="CB391" s="265"/>
      <c r="CC391" s="265"/>
      <c r="CD391" s="265"/>
      <c r="CE391" s="265"/>
      <c r="CF391" s="265"/>
      <c r="CG391" s="419"/>
      <c r="CH391" s="265"/>
      <c r="CI391" s="269"/>
      <c r="CJ391" s="218"/>
      <c r="CK391" s="252"/>
      <c r="CL391" s="226"/>
      <c r="CM391" s="252"/>
      <c r="CN391" s="226"/>
      <c r="CO391" s="252"/>
      <c r="CP391" s="220"/>
      <c r="CQ391" s="86"/>
      <c r="CR391" s="95"/>
      <c r="CS391" s="94"/>
      <c r="CT391" s="87"/>
      <c r="CU391" s="86"/>
      <c r="CV391" s="94"/>
      <c r="CW391" s="95"/>
      <c r="CX391" s="94"/>
      <c r="CY391" s="95"/>
      <c r="CZ391" s="266"/>
      <c r="DA391" s="218"/>
      <c r="DB391" s="252"/>
      <c r="DC391" s="226"/>
      <c r="DD391" s="252"/>
      <c r="DE391" s="226"/>
      <c r="DF391" s="252"/>
      <c r="DG391" s="223"/>
      <c r="DH391" s="252"/>
      <c r="DI391" s="226"/>
      <c r="DJ391" s="221"/>
      <c r="DK391" s="218"/>
      <c r="DL391" s="226"/>
      <c r="DM391" s="252"/>
      <c r="DN391" s="220"/>
      <c r="DO391" s="265"/>
      <c r="DP391" s="268"/>
      <c r="DQ391" s="267"/>
      <c r="DR391" s="267"/>
      <c r="DS391" s="266"/>
      <c r="DT391" s="265"/>
      <c r="DU391" s="267"/>
      <c r="DV391" s="265"/>
      <c r="DW391" s="268"/>
      <c r="DX391" s="266"/>
      <c r="DY391" s="265"/>
      <c r="DZ391" s="419"/>
      <c r="EA391" s="268"/>
      <c r="EB391" s="266"/>
      <c r="EC391" s="218"/>
      <c r="ED391" s="252"/>
      <c r="EE391" s="220"/>
    </row>
    <row r="392" spans="1:135" x14ac:dyDescent="0.3">
      <c r="A392" s="10">
        <v>6204</v>
      </c>
      <c r="B392" s="11" t="s">
        <v>517</v>
      </c>
      <c r="C392" s="32">
        <v>598</v>
      </c>
      <c r="D392" s="41">
        <v>89</v>
      </c>
      <c r="E392" s="63">
        <f t="shared" si="5"/>
        <v>0.1488294314381271</v>
      </c>
      <c r="F392" s="86">
        <v>38</v>
      </c>
      <c r="G392" s="86">
        <v>55</v>
      </c>
      <c r="H392" s="86">
        <v>22</v>
      </c>
      <c r="I392" s="86">
        <v>56</v>
      </c>
      <c r="J392" s="86">
        <v>41</v>
      </c>
      <c r="K392" s="87">
        <v>64</v>
      </c>
      <c r="L392" s="86"/>
      <c r="M392" s="94"/>
      <c r="N392" s="87"/>
      <c r="O392" s="86"/>
      <c r="P392" s="86"/>
      <c r="Q392" s="86"/>
      <c r="R392" s="86"/>
      <c r="S392" s="86"/>
      <c r="T392" s="86"/>
      <c r="U392" s="86"/>
      <c r="V392" s="86"/>
      <c r="W392" s="95"/>
      <c r="X392" s="98"/>
      <c r="Y392" s="98"/>
      <c r="Z392" s="115"/>
      <c r="AA392" s="86"/>
      <c r="AB392" s="86"/>
      <c r="AC392" s="86"/>
      <c r="AD392" s="86"/>
      <c r="AE392" s="86"/>
      <c r="AF392" s="95"/>
      <c r="AG392" s="153"/>
      <c r="AH392" s="114"/>
      <c r="AI392" s="222"/>
      <c r="AJ392" s="252"/>
      <c r="AK392" s="220"/>
      <c r="AL392" s="86"/>
      <c r="AM392" s="95"/>
      <c r="AN392" s="95"/>
      <c r="AO392" s="95"/>
      <c r="AP392" s="94"/>
      <c r="AQ392" s="98"/>
      <c r="AR392" s="222"/>
      <c r="AS392" s="252"/>
      <c r="AT392" s="226"/>
      <c r="AU392" s="218"/>
      <c r="AV392" s="218"/>
      <c r="AW392" s="218"/>
      <c r="AX392" s="218"/>
      <c r="AY392" s="220"/>
      <c r="AZ392" s="265"/>
      <c r="BA392" s="268"/>
      <c r="BB392" s="266"/>
      <c r="BC392" s="265"/>
      <c r="BD392" s="268"/>
      <c r="BE392" s="266"/>
      <c r="BF392" s="218"/>
      <c r="BG392" s="218"/>
      <c r="BH392" s="226"/>
      <c r="BI392" s="220"/>
      <c r="BJ392" s="265"/>
      <c r="BK392" s="268"/>
      <c r="BL392" s="266"/>
      <c r="BM392" s="218"/>
      <c r="BN392" s="218"/>
      <c r="BO392" s="226"/>
      <c r="BP392" s="398"/>
      <c r="BQ392" s="221"/>
      <c r="BR392" s="218"/>
      <c r="BS392" s="252"/>
      <c r="BT392" s="220"/>
      <c r="BU392" s="265"/>
      <c r="BV392" s="267"/>
      <c r="BW392" s="267"/>
      <c r="BX392" s="268"/>
      <c r="BY392" s="267"/>
      <c r="BZ392" s="268"/>
      <c r="CA392" s="87"/>
      <c r="CB392" s="265"/>
      <c r="CC392" s="265"/>
      <c r="CD392" s="265"/>
      <c r="CE392" s="265"/>
      <c r="CF392" s="265"/>
      <c r="CG392" s="419"/>
      <c r="CH392" s="265"/>
      <c r="CI392" s="269"/>
      <c r="CJ392" s="218"/>
      <c r="CK392" s="252"/>
      <c r="CL392" s="226"/>
      <c r="CM392" s="252"/>
      <c r="CN392" s="226"/>
      <c r="CO392" s="252"/>
      <c r="CP392" s="220"/>
      <c r="CQ392" s="86"/>
      <c r="CR392" s="95"/>
      <c r="CS392" s="94"/>
      <c r="CT392" s="87"/>
      <c r="CU392" s="86"/>
      <c r="CV392" s="94"/>
      <c r="CW392" s="95"/>
      <c r="CX392" s="94"/>
      <c r="CY392" s="95"/>
      <c r="CZ392" s="266"/>
      <c r="DA392" s="218"/>
      <c r="DB392" s="252"/>
      <c r="DC392" s="226"/>
      <c r="DD392" s="252"/>
      <c r="DE392" s="226"/>
      <c r="DF392" s="252"/>
      <c r="DG392" s="223"/>
      <c r="DH392" s="252"/>
      <c r="DI392" s="226"/>
      <c r="DJ392" s="221"/>
      <c r="DK392" s="218"/>
      <c r="DL392" s="226"/>
      <c r="DM392" s="252"/>
      <c r="DN392" s="220"/>
      <c r="DO392" s="265"/>
      <c r="DP392" s="268"/>
      <c r="DQ392" s="267"/>
      <c r="DR392" s="267"/>
      <c r="DS392" s="266"/>
      <c r="DT392" s="265"/>
      <c r="DU392" s="267"/>
      <c r="DV392" s="265"/>
      <c r="DW392" s="268"/>
      <c r="DX392" s="266"/>
      <c r="DY392" s="265"/>
      <c r="DZ392" s="419"/>
      <c r="EA392" s="268"/>
      <c r="EB392" s="266"/>
      <c r="EC392" s="218"/>
      <c r="ED392" s="252"/>
      <c r="EE392" s="220"/>
    </row>
    <row r="393" spans="1:135" x14ac:dyDescent="0.3">
      <c r="A393" s="10">
        <v>6205</v>
      </c>
      <c r="B393" s="11" t="s">
        <v>518</v>
      </c>
      <c r="C393" s="32">
        <v>342</v>
      </c>
      <c r="D393" s="41">
        <v>99</v>
      </c>
      <c r="E393" s="63">
        <f t="shared" si="5"/>
        <v>0.28947368421052633</v>
      </c>
      <c r="F393" s="86">
        <v>41</v>
      </c>
      <c r="G393" s="86">
        <v>42</v>
      </c>
      <c r="H393" s="86">
        <v>16</v>
      </c>
      <c r="I393" s="86">
        <v>37</v>
      </c>
      <c r="J393" s="86">
        <v>34</v>
      </c>
      <c r="K393" s="87">
        <v>59</v>
      </c>
      <c r="L393" s="86"/>
      <c r="M393" s="94"/>
      <c r="N393" s="87"/>
      <c r="O393" s="86"/>
      <c r="P393" s="86"/>
      <c r="Q393" s="86"/>
      <c r="R393" s="86"/>
      <c r="S393" s="86"/>
      <c r="T393" s="86"/>
      <c r="U393" s="86"/>
      <c r="V393" s="86"/>
      <c r="W393" s="95"/>
      <c r="X393" s="98"/>
      <c r="Y393" s="98"/>
      <c r="Z393" s="115"/>
      <c r="AA393" s="86"/>
      <c r="AB393" s="86"/>
      <c r="AC393" s="86"/>
      <c r="AD393" s="86"/>
      <c r="AE393" s="86"/>
      <c r="AF393" s="95"/>
      <c r="AG393" s="153"/>
      <c r="AH393" s="114"/>
      <c r="AI393" s="222"/>
      <c r="AJ393" s="252"/>
      <c r="AK393" s="220"/>
      <c r="AL393" s="86"/>
      <c r="AM393" s="95"/>
      <c r="AN393" s="95"/>
      <c r="AO393" s="95"/>
      <c r="AP393" s="94"/>
      <c r="AQ393" s="98"/>
      <c r="AR393" s="222"/>
      <c r="AS393" s="252"/>
      <c r="AT393" s="226"/>
      <c r="AU393" s="218"/>
      <c r="AV393" s="218"/>
      <c r="AW393" s="218"/>
      <c r="AX393" s="218"/>
      <c r="AY393" s="220"/>
      <c r="AZ393" s="265"/>
      <c r="BA393" s="268"/>
      <c r="BB393" s="266"/>
      <c r="BC393" s="265"/>
      <c r="BD393" s="268"/>
      <c r="BE393" s="266"/>
      <c r="BF393" s="218"/>
      <c r="BG393" s="218"/>
      <c r="BH393" s="226"/>
      <c r="BI393" s="220"/>
      <c r="BJ393" s="265"/>
      <c r="BK393" s="268"/>
      <c r="BL393" s="266"/>
      <c r="BM393" s="218"/>
      <c r="BN393" s="218"/>
      <c r="BO393" s="226"/>
      <c r="BP393" s="398"/>
      <c r="BQ393" s="221"/>
      <c r="BR393" s="218"/>
      <c r="BS393" s="252"/>
      <c r="BT393" s="220"/>
      <c r="BU393" s="265"/>
      <c r="BV393" s="267"/>
      <c r="BW393" s="267"/>
      <c r="BX393" s="268"/>
      <c r="BY393" s="267"/>
      <c r="BZ393" s="268"/>
      <c r="CA393" s="87"/>
      <c r="CB393" s="265"/>
      <c r="CC393" s="265"/>
      <c r="CD393" s="265"/>
      <c r="CE393" s="265"/>
      <c r="CF393" s="265"/>
      <c r="CG393" s="419"/>
      <c r="CH393" s="265"/>
      <c r="CI393" s="269"/>
      <c r="CJ393" s="218"/>
      <c r="CK393" s="252"/>
      <c r="CL393" s="226"/>
      <c r="CM393" s="252"/>
      <c r="CN393" s="226"/>
      <c r="CO393" s="252"/>
      <c r="CP393" s="220"/>
      <c r="CQ393" s="86"/>
      <c r="CR393" s="95"/>
      <c r="CS393" s="94"/>
      <c r="CT393" s="87"/>
      <c r="CU393" s="86"/>
      <c r="CV393" s="94"/>
      <c r="CW393" s="95"/>
      <c r="CX393" s="94"/>
      <c r="CY393" s="95"/>
      <c r="CZ393" s="266"/>
      <c r="DA393" s="218"/>
      <c r="DB393" s="252"/>
      <c r="DC393" s="226"/>
      <c r="DD393" s="252"/>
      <c r="DE393" s="226"/>
      <c r="DF393" s="252"/>
      <c r="DG393" s="223"/>
      <c r="DH393" s="252"/>
      <c r="DI393" s="226"/>
      <c r="DJ393" s="221"/>
      <c r="DK393" s="218"/>
      <c r="DL393" s="226"/>
      <c r="DM393" s="252"/>
      <c r="DN393" s="220"/>
      <c r="DO393" s="265"/>
      <c r="DP393" s="268"/>
      <c r="DQ393" s="267"/>
      <c r="DR393" s="267"/>
      <c r="DS393" s="266"/>
      <c r="DT393" s="265"/>
      <c r="DU393" s="267"/>
      <c r="DV393" s="265"/>
      <c r="DW393" s="268"/>
      <c r="DX393" s="266"/>
      <c r="DY393" s="265"/>
      <c r="DZ393" s="419"/>
      <c r="EA393" s="268"/>
      <c r="EB393" s="266"/>
      <c r="EC393" s="218"/>
      <c r="ED393" s="252"/>
      <c r="EE393" s="220"/>
    </row>
    <row r="394" spans="1:135" x14ac:dyDescent="0.3">
      <c r="A394" s="10">
        <v>6206</v>
      </c>
      <c r="B394" s="11" t="s">
        <v>519</v>
      </c>
      <c r="C394" s="32">
        <v>634</v>
      </c>
      <c r="D394" s="41">
        <v>178</v>
      </c>
      <c r="E394" s="63">
        <f t="shared" si="5"/>
        <v>0.28075709779179808</v>
      </c>
      <c r="F394" s="86">
        <v>61</v>
      </c>
      <c r="G394" s="86">
        <v>73</v>
      </c>
      <c r="H394" s="86">
        <v>35</v>
      </c>
      <c r="I394" s="86">
        <v>55</v>
      </c>
      <c r="J394" s="86">
        <v>85</v>
      </c>
      <c r="K394" s="87">
        <v>78</v>
      </c>
      <c r="L394" s="86"/>
      <c r="M394" s="94"/>
      <c r="N394" s="87"/>
      <c r="O394" s="86"/>
      <c r="P394" s="86"/>
      <c r="Q394" s="86"/>
      <c r="R394" s="86"/>
      <c r="S394" s="86"/>
      <c r="T394" s="86"/>
      <c r="U394" s="86"/>
      <c r="V394" s="86"/>
      <c r="W394" s="95"/>
      <c r="X394" s="98"/>
      <c r="Y394" s="98"/>
      <c r="Z394" s="115"/>
      <c r="AA394" s="86"/>
      <c r="AB394" s="86"/>
      <c r="AC394" s="86"/>
      <c r="AD394" s="86"/>
      <c r="AE394" s="86"/>
      <c r="AF394" s="95"/>
      <c r="AG394" s="153"/>
      <c r="AH394" s="114"/>
      <c r="AI394" s="222"/>
      <c r="AJ394" s="252"/>
      <c r="AK394" s="220"/>
      <c r="AL394" s="86"/>
      <c r="AM394" s="95"/>
      <c r="AN394" s="95"/>
      <c r="AO394" s="95"/>
      <c r="AP394" s="94"/>
      <c r="AQ394" s="98"/>
      <c r="AR394" s="222"/>
      <c r="AS394" s="252"/>
      <c r="AT394" s="226"/>
      <c r="AU394" s="218"/>
      <c r="AV394" s="218"/>
      <c r="AW394" s="218"/>
      <c r="AX394" s="218"/>
      <c r="AY394" s="220"/>
      <c r="AZ394" s="86"/>
      <c r="BA394" s="94"/>
      <c r="BB394" s="87"/>
      <c r="BC394" s="86"/>
      <c r="BD394" s="94"/>
      <c r="BE394" s="87"/>
      <c r="BF394" s="218"/>
      <c r="BG394" s="218"/>
      <c r="BH394" s="226"/>
      <c r="BI394" s="220"/>
      <c r="BJ394" s="86"/>
      <c r="BK394" s="94"/>
      <c r="BL394" s="87"/>
      <c r="BM394" s="218"/>
      <c r="BN394" s="218"/>
      <c r="BO394" s="226"/>
      <c r="BP394" s="398"/>
      <c r="BQ394" s="221"/>
      <c r="BR394" s="218"/>
      <c r="BS394" s="252"/>
      <c r="BT394" s="220"/>
      <c r="BU394" s="86"/>
      <c r="BV394" s="95"/>
      <c r="BW394" s="95"/>
      <c r="BX394" s="94"/>
      <c r="BY394" s="95"/>
      <c r="BZ394" s="94"/>
      <c r="CA394" s="87"/>
      <c r="CB394" s="265"/>
      <c r="CC394" s="265"/>
      <c r="CD394" s="265"/>
      <c r="CE394" s="265"/>
      <c r="CF394" s="265"/>
      <c r="CG394" s="419"/>
      <c r="CH394" s="265"/>
      <c r="CI394" s="269"/>
      <c r="CJ394" s="218"/>
      <c r="CK394" s="252"/>
      <c r="CL394" s="226"/>
      <c r="CM394" s="252"/>
      <c r="CN394" s="226"/>
      <c r="CO394" s="252"/>
      <c r="CP394" s="220"/>
      <c r="CQ394" s="86"/>
      <c r="CR394" s="95"/>
      <c r="CS394" s="94"/>
      <c r="CT394" s="87"/>
      <c r="CU394" s="86"/>
      <c r="CV394" s="94"/>
      <c r="CW394" s="95"/>
      <c r="CX394" s="94"/>
      <c r="CY394" s="95"/>
      <c r="CZ394" s="266"/>
      <c r="DA394" s="218"/>
      <c r="DB394" s="252"/>
      <c r="DC394" s="226"/>
      <c r="DD394" s="252"/>
      <c r="DE394" s="226"/>
      <c r="DF394" s="252"/>
      <c r="DG394" s="223"/>
      <c r="DH394" s="252"/>
      <c r="DI394" s="226"/>
      <c r="DJ394" s="221"/>
      <c r="DK394" s="218"/>
      <c r="DL394" s="226"/>
      <c r="DM394" s="252"/>
      <c r="DN394" s="220"/>
      <c r="DO394" s="265"/>
      <c r="DP394" s="268"/>
      <c r="DQ394" s="267"/>
      <c r="DR394" s="267"/>
      <c r="DS394" s="266"/>
      <c r="DT394" s="265"/>
      <c r="DU394" s="267"/>
      <c r="DV394" s="265"/>
      <c r="DW394" s="268"/>
      <c r="DX394" s="266"/>
      <c r="DY394" s="265"/>
      <c r="DZ394" s="419"/>
      <c r="EA394" s="268"/>
      <c r="EB394" s="266"/>
      <c r="EC394" s="218"/>
      <c r="ED394" s="252"/>
      <c r="EE394" s="220"/>
    </row>
    <row r="395" spans="1:135" x14ac:dyDescent="0.3">
      <c r="A395" s="10">
        <v>6207</v>
      </c>
      <c r="B395" s="11" t="s">
        <v>520</v>
      </c>
      <c r="C395" s="32">
        <v>767</v>
      </c>
      <c r="D395" s="41">
        <v>257</v>
      </c>
      <c r="E395" s="63">
        <f t="shared" si="5"/>
        <v>0.3350717079530639</v>
      </c>
      <c r="F395" s="86"/>
      <c r="G395" s="86"/>
      <c r="H395" s="86"/>
      <c r="I395" s="86"/>
      <c r="J395" s="86"/>
      <c r="K395" s="87"/>
      <c r="L395" s="86"/>
      <c r="M395" s="94"/>
      <c r="N395" s="87"/>
      <c r="O395" s="86"/>
      <c r="P395" s="86"/>
      <c r="Q395" s="86"/>
      <c r="R395" s="86"/>
      <c r="S395" s="86"/>
      <c r="T395" s="86"/>
      <c r="U395" s="86"/>
      <c r="V395" s="86"/>
      <c r="W395" s="95"/>
      <c r="X395" s="98"/>
      <c r="Y395" s="98"/>
      <c r="Z395" s="115"/>
      <c r="AA395" s="86"/>
      <c r="AB395" s="86"/>
      <c r="AC395" s="86"/>
      <c r="AD395" s="86"/>
      <c r="AE395" s="86"/>
      <c r="AF395" s="95"/>
      <c r="AG395" s="153"/>
      <c r="AH395" s="114"/>
      <c r="AI395" s="222"/>
      <c r="AJ395" s="252"/>
      <c r="AK395" s="220"/>
      <c r="AL395" s="86">
        <v>69</v>
      </c>
      <c r="AM395" s="95">
        <v>163</v>
      </c>
      <c r="AN395" s="95">
        <v>180</v>
      </c>
      <c r="AO395" s="95">
        <v>159</v>
      </c>
      <c r="AP395" s="94">
        <v>65</v>
      </c>
      <c r="AQ395" s="98">
        <v>24</v>
      </c>
      <c r="AR395" s="222"/>
      <c r="AS395" s="252"/>
      <c r="AT395" s="226"/>
      <c r="AU395" s="218"/>
      <c r="AV395" s="218"/>
      <c r="AW395" s="218"/>
      <c r="AX395" s="218"/>
      <c r="AY395" s="220"/>
      <c r="AZ395" s="86"/>
      <c r="BA395" s="94"/>
      <c r="BB395" s="87"/>
      <c r="BC395" s="86"/>
      <c r="BD395" s="94"/>
      <c r="BE395" s="87"/>
      <c r="BF395" s="218"/>
      <c r="BG395" s="218"/>
      <c r="BH395" s="226"/>
      <c r="BI395" s="220"/>
      <c r="BJ395" s="86"/>
      <c r="BK395" s="94"/>
      <c r="BL395" s="87"/>
      <c r="BM395" s="218"/>
      <c r="BN395" s="218"/>
      <c r="BO395" s="226"/>
      <c r="BP395" s="398"/>
      <c r="BQ395" s="221"/>
      <c r="BR395" s="218"/>
      <c r="BS395" s="252"/>
      <c r="BT395" s="220"/>
      <c r="BU395" s="86"/>
      <c r="BV395" s="95"/>
      <c r="BW395" s="95"/>
      <c r="BX395" s="94"/>
      <c r="BY395" s="95"/>
      <c r="BZ395" s="94"/>
      <c r="CA395" s="87"/>
      <c r="CB395" s="86"/>
      <c r="CC395" s="86"/>
      <c r="CD395" s="86"/>
      <c r="CE395" s="86"/>
      <c r="CF395" s="86"/>
      <c r="CG395" s="153"/>
      <c r="CH395" s="86"/>
      <c r="CI395" s="114"/>
      <c r="CJ395" s="218"/>
      <c r="CK395" s="252"/>
      <c r="CL395" s="226"/>
      <c r="CM395" s="252"/>
      <c r="CN395" s="226"/>
      <c r="CO395" s="252"/>
      <c r="CP395" s="220"/>
      <c r="CQ395" s="86"/>
      <c r="CR395" s="95"/>
      <c r="CS395" s="94"/>
      <c r="CT395" s="87"/>
      <c r="CU395" s="86"/>
      <c r="CV395" s="94"/>
      <c r="CW395" s="95"/>
      <c r="CX395" s="94"/>
      <c r="CY395" s="95"/>
      <c r="CZ395" s="266"/>
      <c r="DA395" s="218"/>
      <c r="DB395" s="252"/>
      <c r="DC395" s="226"/>
      <c r="DD395" s="252"/>
      <c r="DE395" s="226"/>
      <c r="DF395" s="252"/>
      <c r="DG395" s="223"/>
      <c r="DH395" s="252"/>
      <c r="DI395" s="226"/>
      <c r="DJ395" s="221"/>
      <c r="DK395" s="218"/>
      <c r="DL395" s="226"/>
      <c r="DM395" s="252"/>
      <c r="DN395" s="220"/>
      <c r="DO395" s="265"/>
      <c r="DP395" s="268"/>
      <c r="DQ395" s="267"/>
      <c r="DR395" s="267"/>
      <c r="DS395" s="266"/>
      <c r="DT395" s="265"/>
      <c r="DU395" s="267"/>
      <c r="DV395" s="265"/>
      <c r="DW395" s="268"/>
      <c r="DX395" s="266"/>
      <c r="DY395" s="265"/>
      <c r="DZ395" s="419"/>
      <c r="EA395" s="268"/>
      <c r="EB395" s="266"/>
      <c r="EC395" s="218"/>
      <c r="ED395" s="252"/>
      <c r="EE395" s="220"/>
    </row>
    <row r="396" spans="1:135" x14ac:dyDescent="0.3">
      <c r="A396" s="10">
        <v>6208</v>
      </c>
      <c r="B396" s="11" t="s">
        <v>521</v>
      </c>
      <c r="C396" s="32">
        <v>2</v>
      </c>
      <c r="D396" s="41">
        <v>1</v>
      </c>
      <c r="E396" s="63">
        <f t="shared" si="5"/>
        <v>0.5</v>
      </c>
      <c r="F396" s="86"/>
      <c r="G396" s="86"/>
      <c r="H396" s="86"/>
      <c r="I396" s="86"/>
      <c r="J396" s="86"/>
      <c r="K396" s="87"/>
      <c r="L396" s="86"/>
      <c r="M396" s="94"/>
      <c r="N396" s="87"/>
      <c r="O396" s="86">
        <v>1</v>
      </c>
      <c r="P396" s="86">
        <v>1</v>
      </c>
      <c r="Q396" s="86">
        <v>1</v>
      </c>
      <c r="R396" s="86">
        <v>0</v>
      </c>
      <c r="S396" s="86">
        <v>0</v>
      </c>
      <c r="T396" s="86">
        <v>0</v>
      </c>
      <c r="U396" s="86">
        <v>0</v>
      </c>
      <c r="V396" s="86">
        <v>0</v>
      </c>
      <c r="W396" s="95">
        <v>0</v>
      </c>
      <c r="X396" s="98">
        <v>0</v>
      </c>
      <c r="Y396" s="98">
        <v>0</v>
      </c>
      <c r="Z396" s="115"/>
      <c r="AA396" s="86"/>
      <c r="AB396" s="86"/>
      <c r="AC396" s="86"/>
      <c r="AD396" s="86"/>
      <c r="AE396" s="86"/>
      <c r="AF396" s="95"/>
      <c r="AG396" s="153"/>
      <c r="AH396" s="114"/>
      <c r="AI396" s="222"/>
      <c r="AJ396" s="252"/>
      <c r="AK396" s="220"/>
      <c r="AL396" s="265"/>
      <c r="AM396" s="267"/>
      <c r="AN396" s="267"/>
      <c r="AO396" s="267"/>
      <c r="AP396" s="268"/>
      <c r="AQ396" s="270"/>
      <c r="AR396" s="222"/>
      <c r="AS396" s="252"/>
      <c r="AT396" s="226"/>
      <c r="AU396" s="218"/>
      <c r="AV396" s="218"/>
      <c r="AW396" s="218"/>
      <c r="AX396" s="218"/>
      <c r="AY396" s="220"/>
      <c r="AZ396" s="265"/>
      <c r="BA396" s="268"/>
      <c r="BB396" s="266"/>
      <c r="BC396" s="265"/>
      <c r="BD396" s="268"/>
      <c r="BE396" s="266"/>
      <c r="BF396" s="218"/>
      <c r="BG396" s="218"/>
      <c r="BH396" s="226"/>
      <c r="BI396" s="220"/>
      <c r="BJ396" s="265"/>
      <c r="BK396" s="268"/>
      <c r="BL396" s="266"/>
      <c r="BM396" s="218"/>
      <c r="BN396" s="218"/>
      <c r="BO396" s="226"/>
      <c r="BP396" s="398"/>
      <c r="BQ396" s="221"/>
      <c r="BR396" s="218"/>
      <c r="BS396" s="252"/>
      <c r="BT396" s="220"/>
      <c r="BU396" s="265"/>
      <c r="BV396" s="267"/>
      <c r="BW396" s="267"/>
      <c r="BX396" s="268"/>
      <c r="BY396" s="267"/>
      <c r="BZ396" s="268"/>
      <c r="CA396" s="87"/>
      <c r="CB396" s="86"/>
      <c r="CC396" s="86"/>
      <c r="CD396" s="86"/>
      <c r="CE396" s="86"/>
      <c r="CF396" s="86"/>
      <c r="CG396" s="153"/>
      <c r="CH396" s="86"/>
      <c r="CI396" s="114"/>
      <c r="CJ396" s="218"/>
      <c r="CK396" s="252"/>
      <c r="CL396" s="226"/>
      <c r="CM396" s="252"/>
      <c r="CN396" s="226"/>
      <c r="CO396" s="252"/>
      <c r="CP396" s="220"/>
      <c r="CQ396" s="86"/>
      <c r="CR396" s="95"/>
      <c r="CS396" s="94"/>
      <c r="CT396" s="87"/>
      <c r="CU396" s="86"/>
      <c r="CV396" s="94"/>
      <c r="CW396" s="95"/>
      <c r="CX396" s="94"/>
      <c r="CY396" s="95"/>
      <c r="CZ396" s="266"/>
      <c r="DA396" s="218"/>
      <c r="DB396" s="252"/>
      <c r="DC396" s="226"/>
      <c r="DD396" s="252"/>
      <c r="DE396" s="226"/>
      <c r="DF396" s="252"/>
      <c r="DG396" s="223"/>
      <c r="DH396" s="252"/>
      <c r="DI396" s="226"/>
      <c r="DJ396" s="221"/>
      <c r="DK396" s="218"/>
      <c r="DL396" s="226"/>
      <c r="DM396" s="252"/>
      <c r="DN396" s="220"/>
      <c r="DO396" s="265"/>
      <c r="DP396" s="268"/>
      <c r="DQ396" s="267"/>
      <c r="DR396" s="267"/>
      <c r="DS396" s="266"/>
      <c r="DT396" s="265"/>
      <c r="DU396" s="267"/>
      <c r="DV396" s="265"/>
      <c r="DW396" s="268"/>
      <c r="DX396" s="266"/>
      <c r="DY396" s="265"/>
      <c r="DZ396" s="419"/>
      <c r="EA396" s="268"/>
      <c r="EB396" s="266"/>
      <c r="EC396" s="218"/>
      <c r="ED396" s="252"/>
      <c r="EE396" s="220"/>
    </row>
    <row r="397" spans="1:135" x14ac:dyDescent="0.3">
      <c r="A397" s="10">
        <v>6209</v>
      </c>
      <c r="B397" s="11" t="s">
        <v>522</v>
      </c>
      <c r="C397" s="32">
        <v>10</v>
      </c>
      <c r="D397" s="41">
        <v>5</v>
      </c>
      <c r="E397" s="63">
        <f t="shared" si="5"/>
        <v>0.5</v>
      </c>
      <c r="F397" s="86"/>
      <c r="G397" s="86"/>
      <c r="H397" s="86"/>
      <c r="I397" s="86"/>
      <c r="J397" s="86"/>
      <c r="K397" s="87"/>
      <c r="L397" s="86"/>
      <c r="M397" s="94"/>
      <c r="N397" s="87"/>
      <c r="O397" s="86">
        <v>1</v>
      </c>
      <c r="P397" s="86">
        <v>0</v>
      </c>
      <c r="Q397" s="86">
        <v>0</v>
      </c>
      <c r="R397" s="86">
        <v>1</v>
      </c>
      <c r="S397" s="86">
        <v>0</v>
      </c>
      <c r="T397" s="86">
        <v>2</v>
      </c>
      <c r="U397" s="86">
        <v>2</v>
      </c>
      <c r="V397" s="86">
        <v>4</v>
      </c>
      <c r="W397" s="95">
        <v>2</v>
      </c>
      <c r="X397" s="98">
        <v>0</v>
      </c>
      <c r="Y397" s="98">
        <v>3</v>
      </c>
      <c r="Z397" s="115"/>
      <c r="AA397" s="86"/>
      <c r="AB397" s="86"/>
      <c r="AC397" s="86"/>
      <c r="AD397" s="86"/>
      <c r="AE397" s="86"/>
      <c r="AF397" s="95"/>
      <c r="AG397" s="153"/>
      <c r="AH397" s="114"/>
      <c r="AI397" s="222"/>
      <c r="AJ397" s="252"/>
      <c r="AK397" s="220"/>
      <c r="AL397" s="265"/>
      <c r="AM397" s="267"/>
      <c r="AN397" s="267"/>
      <c r="AO397" s="267"/>
      <c r="AP397" s="268"/>
      <c r="AQ397" s="270"/>
      <c r="AR397" s="222"/>
      <c r="AS397" s="252"/>
      <c r="AT397" s="226"/>
      <c r="AU397" s="218"/>
      <c r="AV397" s="218"/>
      <c r="AW397" s="218"/>
      <c r="AX397" s="218"/>
      <c r="AY397" s="220"/>
      <c r="AZ397" s="265"/>
      <c r="BA397" s="268"/>
      <c r="BB397" s="266"/>
      <c r="BC397" s="265"/>
      <c r="BD397" s="268"/>
      <c r="BE397" s="266"/>
      <c r="BF397" s="218"/>
      <c r="BG397" s="218"/>
      <c r="BH397" s="226"/>
      <c r="BI397" s="220"/>
      <c r="BJ397" s="265"/>
      <c r="BK397" s="268"/>
      <c r="BL397" s="266"/>
      <c r="BM397" s="218"/>
      <c r="BN397" s="218"/>
      <c r="BO397" s="226"/>
      <c r="BP397" s="398"/>
      <c r="BQ397" s="221"/>
      <c r="BR397" s="218"/>
      <c r="BS397" s="252"/>
      <c r="BT397" s="220"/>
      <c r="BU397" s="265"/>
      <c r="BV397" s="267"/>
      <c r="BW397" s="267"/>
      <c r="BX397" s="268"/>
      <c r="BY397" s="267"/>
      <c r="BZ397" s="268"/>
      <c r="CA397" s="87"/>
      <c r="CB397" s="265"/>
      <c r="CC397" s="265"/>
      <c r="CD397" s="265"/>
      <c r="CE397" s="265"/>
      <c r="CF397" s="265"/>
      <c r="CG397" s="419"/>
      <c r="CH397" s="265"/>
      <c r="CI397" s="269"/>
      <c r="CJ397" s="218"/>
      <c r="CK397" s="252"/>
      <c r="CL397" s="226"/>
      <c r="CM397" s="252"/>
      <c r="CN397" s="226"/>
      <c r="CO397" s="252"/>
      <c r="CP397" s="220"/>
      <c r="CQ397" s="86"/>
      <c r="CR397" s="95"/>
      <c r="CS397" s="94"/>
      <c r="CT397" s="87"/>
      <c r="CU397" s="86"/>
      <c r="CV397" s="94"/>
      <c r="CW397" s="95"/>
      <c r="CX397" s="94"/>
      <c r="CY397" s="95"/>
      <c r="CZ397" s="266"/>
      <c r="DA397" s="218"/>
      <c r="DB397" s="252"/>
      <c r="DC397" s="226"/>
      <c r="DD397" s="252"/>
      <c r="DE397" s="226"/>
      <c r="DF397" s="252"/>
      <c r="DG397" s="223"/>
      <c r="DH397" s="252"/>
      <c r="DI397" s="226"/>
      <c r="DJ397" s="221"/>
      <c r="DK397" s="218"/>
      <c r="DL397" s="226"/>
      <c r="DM397" s="252"/>
      <c r="DN397" s="220"/>
      <c r="DO397" s="265"/>
      <c r="DP397" s="268"/>
      <c r="DQ397" s="267"/>
      <c r="DR397" s="267"/>
      <c r="DS397" s="266"/>
      <c r="DT397" s="265"/>
      <c r="DU397" s="267"/>
      <c r="DV397" s="265"/>
      <c r="DW397" s="268"/>
      <c r="DX397" s="266"/>
      <c r="DY397" s="265"/>
      <c r="DZ397" s="419"/>
      <c r="EA397" s="268"/>
      <c r="EB397" s="266"/>
      <c r="EC397" s="218"/>
      <c r="ED397" s="252"/>
      <c r="EE397" s="220"/>
    </row>
    <row r="398" spans="1:135" x14ac:dyDescent="0.3">
      <c r="A398" s="10">
        <v>6210</v>
      </c>
      <c r="B398" s="11" t="s">
        <v>523</v>
      </c>
      <c r="C398" s="32">
        <v>4</v>
      </c>
      <c r="D398" s="41">
        <v>0</v>
      </c>
      <c r="E398" s="63">
        <f t="shared" si="5"/>
        <v>0</v>
      </c>
      <c r="F398" s="86"/>
      <c r="G398" s="86"/>
      <c r="H398" s="86"/>
      <c r="I398" s="86"/>
      <c r="J398" s="86"/>
      <c r="K398" s="87"/>
      <c r="L398" s="86"/>
      <c r="M398" s="94"/>
      <c r="N398" s="87"/>
      <c r="O398" s="265"/>
      <c r="P398" s="265"/>
      <c r="Q398" s="265"/>
      <c r="R398" s="265"/>
      <c r="S398" s="265"/>
      <c r="T398" s="265"/>
      <c r="U398" s="265"/>
      <c r="V398" s="265"/>
      <c r="W398" s="267"/>
      <c r="X398" s="270"/>
      <c r="Y398" s="270"/>
      <c r="Z398" s="271"/>
      <c r="AA398" s="265"/>
      <c r="AB398" s="265"/>
      <c r="AC398" s="265"/>
      <c r="AD398" s="265"/>
      <c r="AE398" s="265"/>
      <c r="AF398" s="267"/>
      <c r="AG398" s="419"/>
      <c r="AH398" s="114"/>
      <c r="AI398" s="222"/>
      <c r="AJ398" s="252"/>
      <c r="AK398" s="220"/>
      <c r="AL398" s="86">
        <v>0</v>
      </c>
      <c r="AM398" s="95">
        <v>0</v>
      </c>
      <c r="AN398" s="95">
        <v>0</v>
      </c>
      <c r="AO398" s="95">
        <v>0</v>
      </c>
      <c r="AP398" s="94">
        <v>0</v>
      </c>
      <c r="AQ398" s="98">
        <v>0</v>
      </c>
      <c r="AR398" s="222"/>
      <c r="AS398" s="252"/>
      <c r="AT398" s="226"/>
      <c r="AU398" s="218"/>
      <c r="AV398" s="218"/>
      <c r="AW398" s="218"/>
      <c r="AX398" s="218"/>
      <c r="AY398" s="220"/>
      <c r="AZ398" s="86"/>
      <c r="BA398" s="94"/>
      <c r="BB398" s="87"/>
      <c r="BC398" s="86"/>
      <c r="BD398" s="94"/>
      <c r="BE398" s="87"/>
      <c r="BF398" s="218"/>
      <c r="BG398" s="218"/>
      <c r="BH398" s="226"/>
      <c r="BI398" s="220"/>
      <c r="BJ398" s="86"/>
      <c r="BK398" s="94"/>
      <c r="BL398" s="87"/>
      <c r="BM398" s="218"/>
      <c r="BN398" s="218"/>
      <c r="BO398" s="226"/>
      <c r="BP398" s="398"/>
      <c r="BQ398" s="221"/>
      <c r="BR398" s="218"/>
      <c r="BS398" s="252"/>
      <c r="BT398" s="220"/>
      <c r="BU398" s="86"/>
      <c r="BV398" s="95"/>
      <c r="BW398" s="95"/>
      <c r="BX398" s="94"/>
      <c r="BY398" s="95"/>
      <c r="BZ398" s="94"/>
      <c r="CA398" s="87"/>
      <c r="CB398" s="265"/>
      <c r="CC398" s="265"/>
      <c r="CD398" s="265"/>
      <c r="CE398" s="265"/>
      <c r="CF398" s="265"/>
      <c r="CG398" s="419"/>
      <c r="CH398" s="265"/>
      <c r="CI398" s="269"/>
      <c r="CJ398" s="218"/>
      <c r="CK398" s="252"/>
      <c r="CL398" s="226"/>
      <c r="CM398" s="252"/>
      <c r="CN398" s="226"/>
      <c r="CO398" s="252"/>
      <c r="CP398" s="220"/>
      <c r="CQ398" s="86"/>
      <c r="CR398" s="95"/>
      <c r="CS398" s="94"/>
      <c r="CT398" s="87"/>
      <c r="CU398" s="86"/>
      <c r="CV398" s="94"/>
      <c r="CW398" s="95"/>
      <c r="CX398" s="94"/>
      <c r="CY398" s="95"/>
      <c r="CZ398" s="266"/>
      <c r="DA398" s="218"/>
      <c r="DB398" s="252"/>
      <c r="DC398" s="226"/>
      <c r="DD398" s="252"/>
      <c r="DE398" s="226"/>
      <c r="DF398" s="252"/>
      <c r="DG398" s="223"/>
      <c r="DH398" s="252"/>
      <c r="DI398" s="226"/>
      <c r="DJ398" s="221"/>
      <c r="DK398" s="218"/>
      <c r="DL398" s="226"/>
      <c r="DM398" s="252"/>
      <c r="DN398" s="220"/>
      <c r="DO398" s="265"/>
      <c r="DP398" s="268"/>
      <c r="DQ398" s="267"/>
      <c r="DR398" s="267"/>
      <c r="DS398" s="266"/>
      <c r="DT398" s="265"/>
      <c r="DU398" s="267"/>
      <c r="DV398" s="265"/>
      <c r="DW398" s="268"/>
      <c r="DX398" s="266"/>
      <c r="DY398" s="265"/>
      <c r="DZ398" s="419"/>
      <c r="EA398" s="268"/>
      <c r="EB398" s="266"/>
      <c r="EC398" s="218"/>
      <c r="ED398" s="252"/>
      <c r="EE398" s="220"/>
    </row>
    <row r="399" spans="1:135" x14ac:dyDescent="0.3">
      <c r="A399" s="10">
        <v>6211</v>
      </c>
      <c r="B399" s="11" t="s">
        <v>524</v>
      </c>
      <c r="C399" s="32">
        <v>11</v>
      </c>
      <c r="D399" s="41">
        <v>0</v>
      </c>
      <c r="E399" s="63">
        <f t="shared" si="5"/>
        <v>0</v>
      </c>
      <c r="F399" s="86"/>
      <c r="G399" s="86"/>
      <c r="H399" s="86"/>
      <c r="I399" s="86"/>
      <c r="J399" s="86"/>
      <c r="K399" s="87"/>
      <c r="L399" s="86"/>
      <c r="M399" s="94"/>
      <c r="N399" s="87"/>
      <c r="O399" s="265"/>
      <c r="P399" s="265"/>
      <c r="Q399" s="265"/>
      <c r="R399" s="265"/>
      <c r="S399" s="265"/>
      <c r="T399" s="265"/>
      <c r="U399" s="265"/>
      <c r="V399" s="265"/>
      <c r="W399" s="267"/>
      <c r="X399" s="270"/>
      <c r="Y399" s="270"/>
      <c r="Z399" s="271"/>
      <c r="AA399" s="265"/>
      <c r="AB399" s="265"/>
      <c r="AC399" s="265"/>
      <c r="AD399" s="265"/>
      <c r="AE399" s="265"/>
      <c r="AF399" s="267"/>
      <c r="AG399" s="419"/>
      <c r="AH399" s="114"/>
      <c r="AI399" s="222"/>
      <c r="AJ399" s="252"/>
      <c r="AK399" s="220"/>
      <c r="AL399" s="265"/>
      <c r="AM399" s="267"/>
      <c r="AN399" s="267"/>
      <c r="AO399" s="267"/>
      <c r="AP399" s="268"/>
      <c r="AQ399" s="270"/>
      <c r="AR399" s="115">
        <v>0</v>
      </c>
      <c r="AS399" s="94">
        <v>0</v>
      </c>
      <c r="AT399" s="95">
        <v>0</v>
      </c>
      <c r="AU399" s="86">
        <v>0</v>
      </c>
      <c r="AV399" s="86">
        <v>0</v>
      </c>
      <c r="AW399" s="86">
        <v>0</v>
      </c>
      <c r="AX399" s="86">
        <v>0</v>
      </c>
      <c r="AY399" s="87">
        <v>0</v>
      </c>
      <c r="AZ399" s="265"/>
      <c r="BA399" s="268"/>
      <c r="BB399" s="266"/>
      <c r="BC399" s="265"/>
      <c r="BD399" s="268"/>
      <c r="BE399" s="266"/>
      <c r="BF399" s="218"/>
      <c r="BG399" s="218"/>
      <c r="BH399" s="226"/>
      <c r="BI399" s="220"/>
      <c r="BJ399" s="265"/>
      <c r="BK399" s="268"/>
      <c r="BL399" s="266"/>
      <c r="BM399" s="218"/>
      <c r="BN399" s="218"/>
      <c r="BO399" s="226"/>
      <c r="BP399" s="398"/>
      <c r="BQ399" s="221"/>
      <c r="BR399" s="218"/>
      <c r="BS399" s="252"/>
      <c r="BT399" s="220"/>
      <c r="BU399" s="265"/>
      <c r="BV399" s="267"/>
      <c r="BW399" s="267"/>
      <c r="BX399" s="268"/>
      <c r="BY399" s="267"/>
      <c r="BZ399" s="268"/>
      <c r="CA399" s="87"/>
      <c r="CB399" s="86"/>
      <c r="CC399" s="86"/>
      <c r="CD399" s="86"/>
      <c r="CE399" s="86"/>
      <c r="CF399" s="86"/>
      <c r="CG399" s="153"/>
      <c r="CH399" s="86"/>
      <c r="CI399" s="114"/>
      <c r="CJ399" s="218"/>
      <c r="CK399" s="252"/>
      <c r="CL399" s="226"/>
      <c r="CM399" s="252"/>
      <c r="CN399" s="226"/>
      <c r="CO399" s="252"/>
      <c r="CP399" s="220"/>
      <c r="CQ399" s="86"/>
      <c r="CR399" s="95"/>
      <c r="CS399" s="94"/>
      <c r="CT399" s="87"/>
      <c r="CU399" s="86"/>
      <c r="CV399" s="94"/>
      <c r="CW399" s="95"/>
      <c r="CX399" s="94"/>
      <c r="CY399" s="95"/>
      <c r="CZ399" s="266"/>
      <c r="DA399" s="218"/>
      <c r="DB399" s="252"/>
      <c r="DC399" s="226"/>
      <c r="DD399" s="252"/>
      <c r="DE399" s="226"/>
      <c r="DF399" s="252"/>
      <c r="DG399" s="223"/>
      <c r="DH399" s="252"/>
      <c r="DI399" s="226"/>
      <c r="DJ399" s="221"/>
      <c r="DK399" s="218"/>
      <c r="DL399" s="226"/>
      <c r="DM399" s="252"/>
      <c r="DN399" s="220"/>
      <c r="DO399" s="265"/>
      <c r="DP399" s="268"/>
      <c r="DQ399" s="267"/>
      <c r="DR399" s="267"/>
      <c r="DS399" s="266"/>
      <c r="DT399" s="265"/>
      <c r="DU399" s="267"/>
      <c r="DV399" s="265"/>
      <c r="DW399" s="268"/>
      <c r="DX399" s="266"/>
      <c r="DY399" s="265"/>
      <c r="DZ399" s="419"/>
      <c r="EA399" s="268"/>
      <c r="EB399" s="266"/>
      <c r="EC399" s="218"/>
      <c r="ED399" s="252"/>
      <c r="EE399" s="220"/>
    </row>
    <row r="400" spans="1:135" x14ac:dyDescent="0.3">
      <c r="A400" s="10">
        <v>6212</v>
      </c>
      <c r="B400" s="11" t="s">
        <v>525</v>
      </c>
      <c r="C400" s="32">
        <v>95</v>
      </c>
      <c r="D400" s="41">
        <v>7</v>
      </c>
      <c r="E400" s="63">
        <f t="shared" si="5"/>
        <v>7.3684210526315783E-2</v>
      </c>
      <c r="F400" s="86">
        <v>5</v>
      </c>
      <c r="G400" s="86">
        <v>4</v>
      </c>
      <c r="H400" s="86">
        <v>3</v>
      </c>
      <c r="I400" s="86">
        <v>4</v>
      </c>
      <c r="J400" s="86">
        <v>3</v>
      </c>
      <c r="K400" s="87">
        <v>5</v>
      </c>
      <c r="L400" s="86"/>
      <c r="M400" s="94"/>
      <c r="N400" s="87"/>
      <c r="O400" s="265"/>
      <c r="P400" s="265"/>
      <c r="Q400" s="265"/>
      <c r="R400" s="265"/>
      <c r="S400" s="265"/>
      <c r="T400" s="265"/>
      <c r="U400" s="265"/>
      <c r="V400" s="265"/>
      <c r="W400" s="267"/>
      <c r="X400" s="270"/>
      <c r="Y400" s="270"/>
      <c r="Z400" s="271"/>
      <c r="AA400" s="265"/>
      <c r="AB400" s="265"/>
      <c r="AC400" s="265"/>
      <c r="AD400" s="265"/>
      <c r="AE400" s="265"/>
      <c r="AF400" s="267"/>
      <c r="AG400" s="419"/>
      <c r="AH400" s="114"/>
      <c r="AI400" s="222"/>
      <c r="AJ400" s="252"/>
      <c r="AK400" s="220"/>
      <c r="AL400" s="265"/>
      <c r="AM400" s="267"/>
      <c r="AN400" s="267"/>
      <c r="AO400" s="267"/>
      <c r="AP400" s="268"/>
      <c r="AQ400" s="270"/>
      <c r="AR400" s="222"/>
      <c r="AS400" s="252"/>
      <c r="AT400" s="226"/>
      <c r="AU400" s="218"/>
      <c r="AV400" s="218"/>
      <c r="AW400" s="218"/>
      <c r="AX400" s="218"/>
      <c r="AY400" s="220"/>
      <c r="AZ400" s="265"/>
      <c r="BA400" s="268"/>
      <c r="BB400" s="266"/>
      <c r="BC400" s="265"/>
      <c r="BD400" s="268"/>
      <c r="BE400" s="266"/>
      <c r="BF400" s="218"/>
      <c r="BG400" s="218"/>
      <c r="BH400" s="226"/>
      <c r="BI400" s="220"/>
      <c r="BJ400" s="265"/>
      <c r="BK400" s="268"/>
      <c r="BL400" s="266"/>
      <c r="BM400" s="218"/>
      <c r="BN400" s="218"/>
      <c r="BO400" s="226"/>
      <c r="BP400" s="398"/>
      <c r="BQ400" s="221"/>
      <c r="BR400" s="218"/>
      <c r="BS400" s="252"/>
      <c r="BT400" s="220"/>
      <c r="BU400" s="265"/>
      <c r="BV400" s="267"/>
      <c r="BW400" s="267"/>
      <c r="BX400" s="268"/>
      <c r="BY400" s="267"/>
      <c r="BZ400" s="268"/>
      <c r="CA400" s="87"/>
      <c r="CB400" s="265"/>
      <c r="CC400" s="265"/>
      <c r="CD400" s="265"/>
      <c r="CE400" s="265"/>
      <c r="CF400" s="265"/>
      <c r="CG400" s="419"/>
      <c r="CH400" s="265"/>
      <c r="CI400" s="269"/>
      <c r="CJ400" s="218"/>
      <c r="CK400" s="252"/>
      <c r="CL400" s="226"/>
      <c r="CM400" s="252"/>
      <c r="CN400" s="226"/>
      <c r="CO400" s="252"/>
      <c r="CP400" s="220"/>
      <c r="CQ400" s="86"/>
      <c r="CR400" s="95"/>
      <c r="CS400" s="94"/>
      <c r="CT400" s="87"/>
      <c r="CU400" s="86"/>
      <c r="CV400" s="94"/>
      <c r="CW400" s="95"/>
      <c r="CX400" s="94"/>
      <c r="CY400" s="95"/>
      <c r="CZ400" s="266"/>
      <c r="DA400" s="218"/>
      <c r="DB400" s="252"/>
      <c r="DC400" s="226"/>
      <c r="DD400" s="252"/>
      <c r="DE400" s="226"/>
      <c r="DF400" s="252"/>
      <c r="DG400" s="223"/>
      <c r="DH400" s="252"/>
      <c r="DI400" s="226"/>
      <c r="DJ400" s="221"/>
      <c r="DK400" s="218"/>
      <c r="DL400" s="226"/>
      <c r="DM400" s="252"/>
      <c r="DN400" s="220"/>
      <c r="DO400" s="265"/>
      <c r="DP400" s="268"/>
      <c r="DQ400" s="267"/>
      <c r="DR400" s="267"/>
      <c r="DS400" s="266"/>
      <c r="DT400" s="265"/>
      <c r="DU400" s="267"/>
      <c r="DV400" s="265"/>
      <c r="DW400" s="268"/>
      <c r="DX400" s="266"/>
      <c r="DY400" s="265"/>
      <c r="DZ400" s="419"/>
      <c r="EA400" s="268"/>
      <c r="EB400" s="266"/>
      <c r="EC400" s="218"/>
      <c r="ED400" s="252"/>
      <c r="EE400" s="220"/>
    </row>
    <row r="401" spans="1:135" x14ac:dyDescent="0.3">
      <c r="A401" s="10">
        <v>6401</v>
      </c>
      <c r="B401" s="11" t="s">
        <v>526</v>
      </c>
      <c r="C401" s="32">
        <v>1402</v>
      </c>
      <c r="D401" s="41">
        <v>298</v>
      </c>
      <c r="E401" s="63">
        <f t="shared" si="5"/>
        <v>0.21255349500713266</v>
      </c>
      <c r="F401" s="86"/>
      <c r="G401" s="86"/>
      <c r="H401" s="86"/>
      <c r="I401" s="86"/>
      <c r="J401" s="86"/>
      <c r="K401" s="87"/>
      <c r="L401" s="86"/>
      <c r="M401" s="94"/>
      <c r="N401" s="87"/>
      <c r="O401" s="265"/>
      <c r="P401" s="265"/>
      <c r="Q401" s="265"/>
      <c r="R401" s="265"/>
      <c r="S401" s="265"/>
      <c r="T401" s="265"/>
      <c r="U401" s="265"/>
      <c r="V401" s="265"/>
      <c r="W401" s="267"/>
      <c r="X401" s="270"/>
      <c r="Y401" s="270"/>
      <c r="Z401" s="271"/>
      <c r="AA401" s="265"/>
      <c r="AB401" s="265"/>
      <c r="AC401" s="265"/>
      <c r="AD401" s="265"/>
      <c r="AE401" s="265"/>
      <c r="AF401" s="267"/>
      <c r="AG401" s="419"/>
      <c r="AH401" s="114"/>
      <c r="AI401" s="222"/>
      <c r="AJ401" s="252"/>
      <c r="AK401" s="220"/>
      <c r="AL401" s="265"/>
      <c r="AM401" s="267"/>
      <c r="AN401" s="267"/>
      <c r="AO401" s="267"/>
      <c r="AP401" s="268"/>
      <c r="AQ401" s="270"/>
      <c r="AR401" s="222"/>
      <c r="AS401" s="252"/>
      <c r="AT401" s="226"/>
      <c r="AU401" s="218"/>
      <c r="AV401" s="218"/>
      <c r="AW401" s="218"/>
      <c r="AX401" s="218"/>
      <c r="AY401" s="220"/>
      <c r="AZ401" s="265"/>
      <c r="BA401" s="268"/>
      <c r="BB401" s="266"/>
      <c r="BC401" s="265"/>
      <c r="BD401" s="268"/>
      <c r="BE401" s="266"/>
      <c r="BF401" s="218"/>
      <c r="BG401" s="218"/>
      <c r="BH401" s="226"/>
      <c r="BI401" s="220"/>
      <c r="BJ401" s="265"/>
      <c r="BK401" s="268"/>
      <c r="BL401" s="266"/>
      <c r="BM401" s="218"/>
      <c r="BN401" s="218"/>
      <c r="BO401" s="226"/>
      <c r="BP401" s="398"/>
      <c r="BQ401" s="221"/>
      <c r="BR401" s="218"/>
      <c r="BS401" s="252"/>
      <c r="BT401" s="220"/>
      <c r="BU401" s="265"/>
      <c r="BV401" s="267"/>
      <c r="BW401" s="267"/>
      <c r="BX401" s="268"/>
      <c r="BY401" s="267"/>
      <c r="BZ401" s="268"/>
      <c r="CA401" s="87"/>
      <c r="CB401" s="265"/>
      <c r="CC401" s="265"/>
      <c r="CD401" s="265"/>
      <c r="CE401" s="265"/>
      <c r="CF401" s="265"/>
      <c r="CG401" s="419"/>
      <c r="CH401" s="265"/>
      <c r="CI401" s="269"/>
      <c r="CJ401" s="218"/>
      <c r="CK401" s="252"/>
      <c r="CL401" s="226"/>
      <c r="CM401" s="252"/>
      <c r="CN401" s="226"/>
      <c r="CO401" s="252"/>
      <c r="CP401" s="220"/>
      <c r="CQ401" s="86">
        <v>79</v>
      </c>
      <c r="CR401" s="95">
        <v>111</v>
      </c>
      <c r="CS401" s="94">
        <v>110</v>
      </c>
      <c r="CT401" s="87">
        <v>107</v>
      </c>
      <c r="CU401" s="86"/>
      <c r="CV401" s="94"/>
      <c r="CW401" s="95"/>
      <c r="CX401" s="94"/>
      <c r="CY401" s="95"/>
      <c r="CZ401" s="266"/>
      <c r="DA401" s="218"/>
      <c r="DB401" s="252"/>
      <c r="DC401" s="226"/>
      <c r="DD401" s="252"/>
      <c r="DE401" s="226"/>
      <c r="DF401" s="252"/>
      <c r="DG401" s="223"/>
      <c r="DH401" s="252"/>
      <c r="DI401" s="226"/>
      <c r="DJ401" s="221"/>
      <c r="DK401" s="218"/>
      <c r="DL401" s="226"/>
      <c r="DM401" s="252"/>
      <c r="DN401" s="220"/>
      <c r="DO401" s="265"/>
      <c r="DP401" s="268"/>
      <c r="DQ401" s="267"/>
      <c r="DR401" s="267"/>
      <c r="DS401" s="266"/>
      <c r="DT401" s="265"/>
      <c r="DU401" s="267"/>
      <c r="DV401" s="265"/>
      <c r="DW401" s="268"/>
      <c r="DX401" s="266"/>
      <c r="DY401" s="86">
        <v>167</v>
      </c>
      <c r="DZ401" s="153">
        <v>139</v>
      </c>
      <c r="EA401" s="94">
        <v>108</v>
      </c>
      <c r="EB401" s="87">
        <v>157</v>
      </c>
      <c r="EC401" s="218"/>
      <c r="ED401" s="252"/>
      <c r="EE401" s="220"/>
    </row>
    <row r="402" spans="1:135" x14ac:dyDescent="0.3">
      <c r="A402" s="10">
        <v>6402</v>
      </c>
      <c r="B402" s="11" t="s">
        <v>527</v>
      </c>
      <c r="C402" s="32">
        <v>1285</v>
      </c>
      <c r="D402" s="41">
        <v>431</v>
      </c>
      <c r="E402" s="63">
        <f t="shared" si="5"/>
        <v>0.33540856031128402</v>
      </c>
      <c r="F402" s="86"/>
      <c r="G402" s="86"/>
      <c r="H402" s="86"/>
      <c r="I402" s="86"/>
      <c r="J402" s="86"/>
      <c r="K402" s="87"/>
      <c r="L402" s="86"/>
      <c r="M402" s="94"/>
      <c r="N402" s="87"/>
      <c r="O402" s="265"/>
      <c r="P402" s="265"/>
      <c r="Q402" s="265"/>
      <c r="R402" s="265"/>
      <c r="S402" s="265"/>
      <c r="T402" s="265"/>
      <c r="U402" s="265"/>
      <c r="V402" s="265"/>
      <c r="W402" s="267"/>
      <c r="X402" s="270"/>
      <c r="Y402" s="270"/>
      <c r="Z402" s="271"/>
      <c r="AA402" s="265"/>
      <c r="AB402" s="265"/>
      <c r="AC402" s="265"/>
      <c r="AD402" s="265"/>
      <c r="AE402" s="265"/>
      <c r="AF402" s="267"/>
      <c r="AG402" s="419"/>
      <c r="AH402" s="114"/>
      <c r="AI402" s="222"/>
      <c r="AJ402" s="252"/>
      <c r="AK402" s="220"/>
      <c r="AL402" s="265"/>
      <c r="AM402" s="267"/>
      <c r="AN402" s="267"/>
      <c r="AO402" s="267"/>
      <c r="AP402" s="268"/>
      <c r="AQ402" s="270"/>
      <c r="AR402" s="222"/>
      <c r="AS402" s="252"/>
      <c r="AT402" s="226"/>
      <c r="AU402" s="218"/>
      <c r="AV402" s="218"/>
      <c r="AW402" s="218"/>
      <c r="AX402" s="218"/>
      <c r="AY402" s="220"/>
      <c r="AZ402" s="265"/>
      <c r="BA402" s="268"/>
      <c r="BB402" s="266"/>
      <c r="BC402" s="265"/>
      <c r="BD402" s="268"/>
      <c r="BE402" s="266"/>
      <c r="BF402" s="218"/>
      <c r="BG402" s="218"/>
      <c r="BH402" s="226"/>
      <c r="BI402" s="220"/>
      <c r="BJ402" s="265"/>
      <c r="BK402" s="268"/>
      <c r="BL402" s="266"/>
      <c r="BM402" s="218"/>
      <c r="BN402" s="218"/>
      <c r="BO402" s="226"/>
      <c r="BP402" s="398"/>
      <c r="BQ402" s="221"/>
      <c r="BR402" s="218"/>
      <c r="BS402" s="252"/>
      <c r="BT402" s="220"/>
      <c r="BU402" s="265"/>
      <c r="BV402" s="267"/>
      <c r="BW402" s="267"/>
      <c r="BX402" s="268"/>
      <c r="BY402" s="267"/>
      <c r="BZ402" s="268"/>
      <c r="CA402" s="87"/>
      <c r="CB402" s="265"/>
      <c r="CC402" s="265"/>
      <c r="CD402" s="265"/>
      <c r="CE402" s="265"/>
      <c r="CF402" s="265"/>
      <c r="CG402" s="419"/>
      <c r="CH402" s="265"/>
      <c r="CI402" s="269"/>
      <c r="CJ402" s="218"/>
      <c r="CK402" s="252"/>
      <c r="CL402" s="226"/>
      <c r="CM402" s="252"/>
      <c r="CN402" s="226"/>
      <c r="CO402" s="252"/>
      <c r="CP402" s="220"/>
      <c r="CQ402" s="86">
        <v>109</v>
      </c>
      <c r="CR402" s="95">
        <v>170</v>
      </c>
      <c r="CS402" s="94">
        <v>169</v>
      </c>
      <c r="CT402" s="87">
        <v>138</v>
      </c>
      <c r="CU402" s="86"/>
      <c r="CV402" s="94"/>
      <c r="CW402" s="95"/>
      <c r="CX402" s="94"/>
      <c r="CY402" s="95"/>
      <c r="CZ402" s="266"/>
      <c r="DA402" s="218"/>
      <c r="DB402" s="252"/>
      <c r="DC402" s="226"/>
      <c r="DD402" s="252"/>
      <c r="DE402" s="226"/>
      <c r="DF402" s="252"/>
      <c r="DG402" s="223"/>
      <c r="DH402" s="252"/>
      <c r="DI402" s="226"/>
      <c r="DJ402" s="221"/>
      <c r="DK402" s="218"/>
      <c r="DL402" s="226"/>
      <c r="DM402" s="252"/>
      <c r="DN402" s="220"/>
      <c r="DO402" s="265"/>
      <c r="DP402" s="268"/>
      <c r="DQ402" s="267"/>
      <c r="DR402" s="267"/>
      <c r="DS402" s="266"/>
      <c r="DT402" s="265"/>
      <c r="DU402" s="267"/>
      <c r="DV402" s="265"/>
      <c r="DW402" s="268"/>
      <c r="DX402" s="266"/>
      <c r="DY402" s="86">
        <v>225</v>
      </c>
      <c r="DZ402" s="153">
        <v>209</v>
      </c>
      <c r="EA402" s="94">
        <v>186</v>
      </c>
      <c r="EB402" s="87">
        <v>154</v>
      </c>
      <c r="EC402" s="218"/>
      <c r="ED402" s="252"/>
      <c r="EE402" s="220"/>
    </row>
    <row r="403" spans="1:135" x14ac:dyDescent="0.3">
      <c r="A403" s="10">
        <v>6501</v>
      </c>
      <c r="B403" s="11" t="s">
        <v>528</v>
      </c>
      <c r="C403" s="32">
        <v>1245</v>
      </c>
      <c r="D403" s="41">
        <v>162</v>
      </c>
      <c r="E403" s="63">
        <f t="shared" si="5"/>
        <v>0.13012048192771083</v>
      </c>
      <c r="F403" s="86"/>
      <c r="G403" s="86"/>
      <c r="H403" s="86"/>
      <c r="I403" s="86"/>
      <c r="J403" s="86"/>
      <c r="K403" s="87"/>
      <c r="L403" s="86"/>
      <c r="M403" s="94"/>
      <c r="N403" s="87"/>
      <c r="O403" s="265"/>
      <c r="P403" s="265"/>
      <c r="Q403" s="265"/>
      <c r="R403" s="265"/>
      <c r="S403" s="265"/>
      <c r="T403" s="265"/>
      <c r="U403" s="265"/>
      <c r="V403" s="265"/>
      <c r="W403" s="267"/>
      <c r="X403" s="270"/>
      <c r="Y403" s="270"/>
      <c r="Z403" s="271"/>
      <c r="AA403" s="265"/>
      <c r="AB403" s="265"/>
      <c r="AC403" s="265"/>
      <c r="AD403" s="265"/>
      <c r="AE403" s="265"/>
      <c r="AF403" s="267"/>
      <c r="AG403" s="419"/>
      <c r="AH403" s="114"/>
      <c r="AI403" s="222"/>
      <c r="AJ403" s="252"/>
      <c r="AK403" s="220"/>
      <c r="AL403" s="265"/>
      <c r="AM403" s="267"/>
      <c r="AN403" s="267"/>
      <c r="AO403" s="267"/>
      <c r="AP403" s="268"/>
      <c r="AQ403" s="270"/>
      <c r="AR403" s="222"/>
      <c r="AS403" s="252"/>
      <c r="AT403" s="226"/>
      <c r="AU403" s="218"/>
      <c r="AV403" s="218"/>
      <c r="AW403" s="218"/>
      <c r="AX403" s="218"/>
      <c r="AY403" s="220"/>
      <c r="AZ403" s="265"/>
      <c r="BA403" s="268"/>
      <c r="BB403" s="266"/>
      <c r="BC403" s="265"/>
      <c r="BD403" s="268"/>
      <c r="BE403" s="266"/>
      <c r="BF403" s="218"/>
      <c r="BG403" s="218"/>
      <c r="BH403" s="226"/>
      <c r="BI403" s="220"/>
      <c r="BJ403" s="265"/>
      <c r="BK403" s="268"/>
      <c r="BL403" s="266"/>
      <c r="BM403" s="218"/>
      <c r="BN403" s="218"/>
      <c r="BO403" s="226"/>
      <c r="BP403" s="398"/>
      <c r="BQ403" s="221"/>
      <c r="BR403" s="218"/>
      <c r="BS403" s="252"/>
      <c r="BT403" s="220"/>
      <c r="BU403" s="265"/>
      <c r="BV403" s="267"/>
      <c r="BW403" s="267"/>
      <c r="BX403" s="268"/>
      <c r="BY403" s="267"/>
      <c r="BZ403" s="268"/>
      <c r="CA403" s="87"/>
      <c r="CB403" s="265"/>
      <c r="CC403" s="265"/>
      <c r="CD403" s="265"/>
      <c r="CE403" s="265"/>
      <c r="CF403" s="265"/>
      <c r="CG403" s="419"/>
      <c r="CH403" s="265"/>
      <c r="CI403" s="269"/>
      <c r="CJ403" s="218"/>
      <c r="CK403" s="252"/>
      <c r="CL403" s="226"/>
      <c r="CM403" s="252"/>
      <c r="CN403" s="226"/>
      <c r="CO403" s="252"/>
      <c r="CP403" s="220"/>
      <c r="CQ403" s="86">
        <v>48</v>
      </c>
      <c r="CR403" s="95">
        <v>73</v>
      </c>
      <c r="CS403" s="94">
        <v>71</v>
      </c>
      <c r="CT403" s="87">
        <v>55</v>
      </c>
      <c r="CU403" s="86"/>
      <c r="CV403" s="94"/>
      <c r="CW403" s="95"/>
      <c r="CX403" s="94"/>
      <c r="CY403" s="95"/>
      <c r="CZ403" s="266"/>
      <c r="DA403" s="218"/>
      <c r="DB403" s="252"/>
      <c r="DC403" s="226"/>
      <c r="DD403" s="252"/>
      <c r="DE403" s="226"/>
      <c r="DF403" s="252"/>
      <c r="DG403" s="223"/>
      <c r="DH403" s="252"/>
      <c r="DI403" s="226"/>
      <c r="DJ403" s="221"/>
      <c r="DK403" s="218"/>
      <c r="DL403" s="226"/>
      <c r="DM403" s="252"/>
      <c r="DN403" s="220"/>
      <c r="DO403" s="265"/>
      <c r="DP403" s="268"/>
      <c r="DQ403" s="267"/>
      <c r="DR403" s="267"/>
      <c r="DS403" s="266"/>
      <c r="DT403" s="86">
        <v>51</v>
      </c>
      <c r="DU403" s="95">
        <v>60</v>
      </c>
      <c r="DV403" s="86">
        <v>80</v>
      </c>
      <c r="DW403" s="94">
        <v>37</v>
      </c>
      <c r="DX403" s="87">
        <v>92</v>
      </c>
      <c r="DY403" s="265"/>
      <c r="DZ403" s="419"/>
      <c r="EA403" s="268"/>
      <c r="EB403" s="266"/>
      <c r="EC403" s="218"/>
      <c r="ED403" s="252"/>
      <c r="EE403" s="220"/>
    </row>
    <row r="404" spans="1:135" x14ac:dyDescent="0.3">
      <c r="A404" s="10">
        <v>6502</v>
      </c>
      <c r="B404" s="11" t="s">
        <v>529</v>
      </c>
      <c r="C404" s="32">
        <v>1158</v>
      </c>
      <c r="D404" s="41">
        <v>176</v>
      </c>
      <c r="E404" s="63">
        <f t="shared" si="5"/>
        <v>0.15198618307426598</v>
      </c>
      <c r="F404" s="86">
        <v>7</v>
      </c>
      <c r="G404" s="86">
        <v>9</v>
      </c>
      <c r="H404" s="86">
        <v>7</v>
      </c>
      <c r="I404" s="86">
        <v>6</v>
      </c>
      <c r="J404" s="86">
        <v>4</v>
      </c>
      <c r="K404" s="87">
        <v>10</v>
      </c>
      <c r="L404" s="86"/>
      <c r="M404" s="94"/>
      <c r="N404" s="87"/>
      <c r="O404" s="265"/>
      <c r="P404" s="265"/>
      <c r="Q404" s="265"/>
      <c r="R404" s="265"/>
      <c r="S404" s="265"/>
      <c r="T404" s="265"/>
      <c r="U404" s="265"/>
      <c r="V404" s="265"/>
      <c r="W404" s="267"/>
      <c r="X404" s="270"/>
      <c r="Y404" s="270"/>
      <c r="Z404" s="271"/>
      <c r="AA404" s="265"/>
      <c r="AB404" s="265"/>
      <c r="AC404" s="265"/>
      <c r="AD404" s="265"/>
      <c r="AE404" s="265"/>
      <c r="AF404" s="267"/>
      <c r="AG404" s="419"/>
      <c r="AH404" s="114"/>
      <c r="AI404" s="222"/>
      <c r="AJ404" s="252"/>
      <c r="AK404" s="220"/>
      <c r="AL404" s="86"/>
      <c r="AM404" s="95"/>
      <c r="AN404" s="95"/>
      <c r="AO404" s="95"/>
      <c r="AP404" s="94"/>
      <c r="AQ404" s="98"/>
      <c r="AR404" s="222"/>
      <c r="AS404" s="252"/>
      <c r="AT404" s="226"/>
      <c r="AU404" s="218"/>
      <c r="AV404" s="218"/>
      <c r="AW404" s="218"/>
      <c r="AX404" s="218"/>
      <c r="AY404" s="220"/>
      <c r="AZ404" s="86"/>
      <c r="BA404" s="94"/>
      <c r="BB404" s="87"/>
      <c r="BC404" s="86"/>
      <c r="BD404" s="94"/>
      <c r="BE404" s="87"/>
      <c r="BF404" s="218"/>
      <c r="BG404" s="218"/>
      <c r="BH404" s="226"/>
      <c r="BI404" s="220"/>
      <c r="BJ404" s="86"/>
      <c r="BK404" s="94"/>
      <c r="BL404" s="87"/>
      <c r="BM404" s="218"/>
      <c r="BN404" s="218"/>
      <c r="BO404" s="226"/>
      <c r="BP404" s="398"/>
      <c r="BQ404" s="221"/>
      <c r="BR404" s="218"/>
      <c r="BS404" s="252"/>
      <c r="BT404" s="220"/>
      <c r="BU404" s="86"/>
      <c r="BV404" s="95"/>
      <c r="BW404" s="95"/>
      <c r="BX404" s="94"/>
      <c r="BY404" s="95"/>
      <c r="BZ404" s="94"/>
      <c r="CA404" s="87"/>
      <c r="CB404" s="265"/>
      <c r="CC404" s="265"/>
      <c r="CD404" s="265"/>
      <c r="CE404" s="265"/>
      <c r="CF404" s="265"/>
      <c r="CG404" s="419"/>
      <c r="CH404" s="265"/>
      <c r="CI404" s="269"/>
      <c r="CJ404" s="218"/>
      <c r="CK404" s="252"/>
      <c r="CL404" s="226"/>
      <c r="CM404" s="252"/>
      <c r="CN404" s="226"/>
      <c r="CO404" s="252"/>
      <c r="CP404" s="220"/>
      <c r="CQ404" s="86">
        <v>42</v>
      </c>
      <c r="CR404" s="95">
        <v>82</v>
      </c>
      <c r="CS404" s="94">
        <v>64</v>
      </c>
      <c r="CT404" s="87">
        <v>61</v>
      </c>
      <c r="CU404" s="86"/>
      <c r="CV404" s="94"/>
      <c r="CW404" s="95"/>
      <c r="CX404" s="94"/>
      <c r="CY404" s="95"/>
      <c r="CZ404" s="266"/>
      <c r="DA404" s="218"/>
      <c r="DB404" s="252"/>
      <c r="DC404" s="226"/>
      <c r="DD404" s="252"/>
      <c r="DE404" s="226"/>
      <c r="DF404" s="252"/>
      <c r="DG404" s="223"/>
      <c r="DH404" s="252"/>
      <c r="DI404" s="226"/>
      <c r="DJ404" s="221"/>
      <c r="DK404" s="218"/>
      <c r="DL404" s="226"/>
      <c r="DM404" s="252"/>
      <c r="DN404" s="220"/>
      <c r="DO404" s="265"/>
      <c r="DP404" s="268"/>
      <c r="DQ404" s="267"/>
      <c r="DR404" s="267"/>
      <c r="DS404" s="266"/>
      <c r="DT404" s="86">
        <v>50</v>
      </c>
      <c r="DU404" s="95">
        <v>75</v>
      </c>
      <c r="DV404" s="86">
        <v>59</v>
      </c>
      <c r="DW404" s="94">
        <v>39</v>
      </c>
      <c r="DX404" s="87">
        <v>91</v>
      </c>
      <c r="DY404" s="265"/>
      <c r="DZ404" s="419"/>
      <c r="EA404" s="268"/>
      <c r="EB404" s="266"/>
      <c r="EC404" s="218"/>
      <c r="ED404" s="252"/>
      <c r="EE404" s="220"/>
    </row>
    <row r="405" spans="1:135" x14ac:dyDescent="0.3">
      <c r="A405" s="10">
        <v>6503</v>
      </c>
      <c r="B405" s="11" t="s">
        <v>530</v>
      </c>
      <c r="C405" s="32">
        <v>1142</v>
      </c>
      <c r="D405" s="41">
        <v>314</v>
      </c>
      <c r="E405" s="63">
        <f t="shared" si="5"/>
        <v>0.27495621716287216</v>
      </c>
      <c r="F405" s="86"/>
      <c r="G405" s="86"/>
      <c r="H405" s="86"/>
      <c r="I405" s="86"/>
      <c r="J405" s="86"/>
      <c r="K405" s="87"/>
      <c r="L405" s="86"/>
      <c r="M405" s="94"/>
      <c r="N405" s="87"/>
      <c r="O405" s="265"/>
      <c r="P405" s="265"/>
      <c r="Q405" s="265"/>
      <c r="R405" s="265"/>
      <c r="S405" s="265"/>
      <c r="T405" s="265"/>
      <c r="U405" s="265"/>
      <c r="V405" s="265"/>
      <c r="W405" s="267"/>
      <c r="X405" s="270"/>
      <c r="Y405" s="270"/>
      <c r="Z405" s="271"/>
      <c r="AA405" s="265"/>
      <c r="AB405" s="265"/>
      <c r="AC405" s="265"/>
      <c r="AD405" s="265"/>
      <c r="AE405" s="265"/>
      <c r="AF405" s="267"/>
      <c r="AG405" s="419"/>
      <c r="AH405" s="114"/>
      <c r="AI405" s="222"/>
      <c r="AJ405" s="252"/>
      <c r="AK405" s="220"/>
      <c r="AL405" s="86"/>
      <c r="AM405" s="95"/>
      <c r="AN405" s="95"/>
      <c r="AO405" s="95"/>
      <c r="AP405" s="94"/>
      <c r="AQ405" s="98"/>
      <c r="AR405" s="222"/>
      <c r="AS405" s="252"/>
      <c r="AT405" s="226"/>
      <c r="AU405" s="218"/>
      <c r="AV405" s="218"/>
      <c r="AW405" s="218"/>
      <c r="AX405" s="218"/>
      <c r="AY405" s="220"/>
      <c r="AZ405" s="86"/>
      <c r="BA405" s="94"/>
      <c r="BB405" s="87"/>
      <c r="BC405" s="86"/>
      <c r="BD405" s="94"/>
      <c r="BE405" s="87"/>
      <c r="BF405" s="218"/>
      <c r="BG405" s="218"/>
      <c r="BH405" s="226"/>
      <c r="BI405" s="220"/>
      <c r="BJ405" s="86"/>
      <c r="BK405" s="94"/>
      <c r="BL405" s="87"/>
      <c r="BM405" s="218"/>
      <c r="BN405" s="218"/>
      <c r="BO405" s="226"/>
      <c r="BP405" s="398"/>
      <c r="BQ405" s="221"/>
      <c r="BR405" s="218"/>
      <c r="BS405" s="252"/>
      <c r="BT405" s="220"/>
      <c r="BU405" s="86"/>
      <c r="BV405" s="95"/>
      <c r="BW405" s="95"/>
      <c r="BX405" s="94"/>
      <c r="BY405" s="95"/>
      <c r="BZ405" s="94"/>
      <c r="CA405" s="87"/>
      <c r="CB405" s="86"/>
      <c r="CC405" s="86"/>
      <c r="CD405" s="86"/>
      <c r="CE405" s="86"/>
      <c r="CF405" s="86"/>
      <c r="CG405" s="153"/>
      <c r="CH405" s="86"/>
      <c r="CI405" s="114"/>
      <c r="CJ405" s="218"/>
      <c r="CK405" s="252"/>
      <c r="CL405" s="226"/>
      <c r="CM405" s="252"/>
      <c r="CN405" s="226"/>
      <c r="CO405" s="252"/>
      <c r="CP405" s="220"/>
      <c r="CQ405" s="86">
        <v>82</v>
      </c>
      <c r="CR405" s="95">
        <v>123</v>
      </c>
      <c r="CS405" s="94">
        <v>120</v>
      </c>
      <c r="CT405" s="87">
        <v>105</v>
      </c>
      <c r="CU405" s="86"/>
      <c r="CV405" s="94"/>
      <c r="CW405" s="95"/>
      <c r="CX405" s="94"/>
      <c r="CY405" s="95"/>
      <c r="CZ405" s="266"/>
      <c r="DA405" s="218"/>
      <c r="DB405" s="252"/>
      <c r="DC405" s="226"/>
      <c r="DD405" s="252"/>
      <c r="DE405" s="226"/>
      <c r="DF405" s="252"/>
      <c r="DG405" s="223"/>
      <c r="DH405" s="252"/>
      <c r="DI405" s="226"/>
      <c r="DJ405" s="221"/>
      <c r="DK405" s="218"/>
      <c r="DL405" s="226"/>
      <c r="DM405" s="252"/>
      <c r="DN405" s="220"/>
      <c r="DO405" s="265"/>
      <c r="DP405" s="268"/>
      <c r="DQ405" s="267"/>
      <c r="DR405" s="267"/>
      <c r="DS405" s="266"/>
      <c r="DT405" s="86">
        <v>114</v>
      </c>
      <c r="DU405" s="95">
        <v>150</v>
      </c>
      <c r="DV405" s="86">
        <v>145</v>
      </c>
      <c r="DW405" s="94">
        <v>60</v>
      </c>
      <c r="DX405" s="87">
        <v>203</v>
      </c>
      <c r="DY405" s="265"/>
      <c r="DZ405" s="419"/>
      <c r="EA405" s="268"/>
      <c r="EB405" s="266"/>
      <c r="EC405" s="218"/>
      <c r="ED405" s="252"/>
      <c r="EE405" s="220"/>
    </row>
    <row r="406" spans="1:135" x14ac:dyDescent="0.3">
      <c r="A406" s="10">
        <v>6504</v>
      </c>
      <c r="B406" s="11" t="s">
        <v>531</v>
      </c>
      <c r="C406" s="32">
        <v>947</v>
      </c>
      <c r="D406" s="41">
        <v>172</v>
      </c>
      <c r="E406" s="63">
        <f t="shared" si="5"/>
        <v>0.18162618796198521</v>
      </c>
      <c r="F406" s="86"/>
      <c r="G406" s="86"/>
      <c r="H406" s="86"/>
      <c r="I406" s="86"/>
      <c r="J406" s="86"/>
      <c r="K406" s="87"/>
      <c r="L406" s="86"/>
      <c r="M406" s="94"/>
      <c r="N406" s="87"/>
      <c r="O406" s="86"/>
      <c r="P406" s="86"/>
      <c r="Q406" s="86"/>
      <c r="R406" s="86"/>
      <c r="S406" s="86"/>
      <c r="T406" s="86"/>
      <c r="U406" s="86"/>
      <c r="V406" s="86"/>
      <c r="W406" s="95"/>
      <c r="X406" s="98"/>
      <c r="Y406" s="98"/>
      <c r="Z406" s="115"/>
      <c r="AA406" s="86"/>
      <c r="AB406" s="86"/>
      <c r="AC406" s="86"/>
      <c r="AD406" s="86"/>
      <c r="AE406" s="86"/>
      <c r="AF406" s="95"/>
      <c r="AG406" s="153"/>
      <c r="AH406" s="114"/>
      <c r="AI406" s="222"/>
      <c r="AJ406" s="252"/>
      <c r="AK406" s="220"/>
      <c r="AL406" s="86"/>
      <c r="AM406" s="95"/>
      <c r="AN406" s="95"/>
      <c r="AO406" s="95"/>
      <c r="AP406" s="94"/>
      <c r="AQ406" s="98"/>
      <c r="AR406" s="222"/>
      <c r="AS406" s="252"/>
      <c r="AT406" s="226"/>
      <c r="AU406" s="218"/>
      <c r="AV406" s="218"/>
      <c r="AW406" s="218"/>
      <c r="AX406" s="218"/>
      <c r="AY406" s="220"/>
      <c r="AZ406" s="86"/>
      <c r="BA406" s="94"/>
      <c r="BB406" s="87"/>
      <c r="BC406" s="86"/>
      <c r="BD406" s="94"/>
      <c r="BE406" s="87"/>
      <c r="BF406" s="218"/>
      <c r="BG406" s="218"/>
      <c r="BH406" s="226"/>
      <c r="BI406" s="220"/>
      <c r="BJ406" s="86"/>
      <c r="BK406" s="94"/>
      <c r="BL406" s="87"/>
      <c r="BM406" s="218"/>
      <c r="BN406" s="218"/>
      <c r="BO406" s="226"/>
      <c r="BP406" s="398"/>
      <c r="BQ406" s="221"/>
      <c r="BR406" s="218"/>
      <c r="BS406" s="252"/>
      <c r="BT406" s="220"/>
      <c r="BU406" s="86"/>
      <c r="BV406" s="95"/>
      <c r="BW406" s="95"/>
      <c r="BX406" s="94"/>
      <c r="BY406" s="95"/>
      <c r="BZ406" s="94"/>
      <c r="CA406" s="87"/>
      <c r="CB406" s="86"/>
      <c r="CC406" s="86"/>
      <c r="CD406" s="86"/>
      <c r="CE406" s="86"/>
      <c r="CF406" s="86"/>
      <c r="CG406" s="153"/>
      <c r="CH406" s="86"/>
      <c r="CI406" s="114"/>
      <c r="CJ406" s="218"/>
      <c r="CK406" s="252"/>
      <c r="CL406" s="226"/>
      <c r="CM406" s="252"/>
      <c r="CN406" s="226"/>
      <c r="CO406" s="252"/>
      <c r="CP406" s="220"/>
      <c r="CQ406" s="86">
        <v>48</v>
      </c>
      <c r="CR406" s="95">
        <v>73</v>
      </c>
      <c r="CS406" s="94">
        <v>61</v>
      </c>
      <c r="CT406" s="87">
        <v>60</v>
      </c>
      <c r="CU406" s="86"/>
      <c r="CV406" s="94"/>
      <c r="CW406" s="95"/>
      <c r="CX406" s="94"/>
      <c r="CY406" s="95"/>
      <c r="CZ406" s="266"/>
      <c r="DA406" s="218"/>
      <c r="DB406" s="252"/>
      <c r="DC406" s="226"/>
      <c r="DD406" s="252"/>
      <c r="DE406" s="226"/>
      <c r="DF406" s="252"/>
      <c r="DG406" s="223"/>
      <c r="DH406" s="252"/>
      <c r="DI406" s="226"/>
      <c r="DJ406" s="221"/>
      <c r="DK406" s="218"/>
      <c r="DL406" s="226"/>
      <c r="DM406" s="252"/>
      <c r="DN406" s="220"/>
      <c r="DO406" s="86"/>
      <c r="DP406" s="94"/>
      <c r="DQ406" s="95"/>
      <c r="DR406" s="95"/>
      <c r="DS406" s="266"/>
      <c r="DT406" s="86">
        <v>49</v>
      </c>
      <c r="DU406" s="95">
        <v>71</v>
      </c>
      <c r="DV406" s="86">
        <v>69</v>
      </c>
      <c r="DW406" s="94">
        <v>27</v>
      </c>
      <c r="DX406" s="87">
        <v>115</v>
      </c>
      <c r="DY406" s="265"/>
      <c r="DZ406" s="419"/>
      <c r="EA406" s="268"/>
      <c r="EB406" s="266"/>
      <c r="EC406" s="218"/>
      <c r="ED406" s="252"/>
      <c r="EE406" s="220"/>
    </row>
    <row r="407" spans="1:135" x14ac:dyDescent="0.3">
      <c r="A407" s="10">
        <v>6505</v>
      </c>
      <c r="B407" s="11" t="s">
        <v>532</v>
      </c>
      <c r="C407" s="32">
        <v>993</v>
      </c>
      <c r="D407" s="41">
        <v>312</v>
      </c>
      <c r="E407" s="63">
        <f t="shared" si="5"/>
        <v>0.31419939577039274</v>
      </c>
      <c r="F407" s="86">
        <v>3</v>
      </c>
      <c r="G407" s="86">
        <v>3</v>
      </c>
      <c r="H407" s="86">
        <v>2</v>
      </c>
      <c r="I407" s="86">
        <v>1</v>
      </c>
      <c r="J407" s="86">
        <v>3</v>
      </c>
      <c r="K407" s="87">
        <v>3</v>
      </c>
      <c r="L407" s="86"/>
      <c r="M407" s="94"/>
      <c r="N407" s="87"/>
      <c r="O407" s="86"/>
      <c r="P407" s="86"/>
      <c r="Q407" s="86"/>
      <c r="R407" s="86"/>
      <c r="S407" s="86"/>
      <c r="T407" s="86"/>
      <c r="U407" s="86"/>
      <c r="V407" s="86"/>
      <c r="W407" s="95"/>
      <c r="X407" s="98"/>
      <c r="Y407" s="98"/>
      <c r="Z407" s="115"/>
      <c r="AA407" s="86"/>
      <c r="AB407" s="86"/>
      <c r="AC407" s="86"/>
      <c r="AD407" s="86"/>
      <c r="AE407" s="86"/>
      <c r="AF407" s="95"/>
      <c r="AG407" s="153"/>
      <c r="AH407" s="114"/>
      <c r="AI407" s="222"/>
      <c r="AJ407" s="252"/>
      <c r="AK407" s="220"/>
      <c r="AL407" s="86"/>
      <c r="AM407" s="95"/>
      <c r="AN407" s="95"/>
      <c r="AO407" s="95"/>
      <c r="AP407" s="94"/>
      <c r="AQ407" s="98"/>
      <c r="AR407" s="222"/>
      <c r="AS407" s="252"/>
      <c r="AT407" s="226"/>
      <c r="AU407" s="218"/>
      <c r="AV407" s="218"/>
      <c r="AW407" s="218"/>
      <c r="AX407" s="218"/>
      <c r="AY407" s="220"/>
      <c r="AZ407" s="86"/>
      <c r="BA407" s="94"/>
      <c r="BB407" s="87"/>
      <c r="BC407" s="86"/>
      <c r="BD407" s="94"/>
      <c r="BE407" s="87"/>
      <c r="BF407" s="218"/>
      <c r="BG407" s="218"/>
      <c r="BH407" s="226"/>
      <c r="BI407" s="220"/>
      <c r="BJ407" s="86"/>
      <c r="BK407" s="94"/>
      <c r="BL407" s="87"/>
      <c r="BM407" s="218"/>
      <c r="BN407" s="218"/>
      <c r="BO407" s="226"/>
      <c r="BP407" s="398"/>
      <c r="BQ407" s="221"/>
      <c r="BR407" s="218"/>
      <c r="BS407" s="252"/>
      <c r="BT407" s="220"/>
      <c r="BU407" s="86"/>
      <c r="BV407" s="95"/>
      <c r="BW407" s="95"/>
      <c r="BX407" s="94"/>
      <c r="BY407" s="95"/>
      <c r="BZ407" s="94"/>
      <c r="CA407" s="87"/>
      <c r="CB407" s="86"/>
      <c r="CC407" s="86"/>
      <c r="CD407" s="86"/>
      <c r="CE407" s="86"/>
      <c r="CF407" s="86"/>
      <c r="CG407" s="153"/>
      <c r="CH407" s="86"/>
      <c r="CI407" s="114"/>
      <c r="CJ407" s="218"/>
      <c r="CK407" s="252"/>
      <c r="CL407" s="226"/>
      <c r="CM407" s="252"/>
      <c r="CN407" s="226"/>
      <c r="CO407" s="252"/>
      <c r="CP407" s="220"/>
      <c r="CQ407" s="86">
        <v>60</v>
      </c>
      <c r="CR407" s="95">
        <v>120</v>
      </c>
      <c r="CS407" s="94">
        <v>99</v>
      </c>
      <c r="CT407" s="87">
        <v>89</v>
      </c>
      <c r="CU407" s="86"/>
      <c r="CV407" s="94"/>
      <c r="CW407" s="95"/>
      <c r="CX407" s="94"/>
      <c r="CY407" s="95"/>
      <c r="CZ407" s="266"/>
      <c r="DA407" s="218"/>
      <c r="DB407" s="252"/>
      <c r="DC407" s="226"/>
      <c r="DD407" s="252"/>
      <c r="DE407" s="226"/>
      <c r="DF407" s="252"/>
      <c r="DG407" s="223"/>
      <c r="DH407" s="252"/>
      <c r="DI407" s="226"/>
      <c r="DJ407" s="221"/>
      <c r="DK407" s="218"/>
      <c r="DL407" s="226"/>
      <c r="DM407" s="252"/>
      <c r="DN407" s="220"/>
      <c r="DO407" s="86"/>
      <c r="DP407" s="94"/>
      <c r="DQ407" s="95"/>
      <c r="DR407" s="95"/>
      <c r="DS407" s="266"/>
      <c r="DT407" s="86">
        <v>130</v>
      </c>
      <c r="DU407" s="95">
        <v>151</v>
      </c>
      <c r="DV407" s="86">
        <v>131</v>
      </c>
      <c r="DW407" s="94">
        <v>52</v>
      </c>
      <c r="DX407" s="87">
        <v>192</v>
      </c>
      <c r="DY407" s="265"/>
      <c r="DZ407" s="419"/>
      <c r="EA407" s="268"/>
      <c r="EB407" s="266"/>
      <c r="EC407" s="218"/>
      <c r="ED407" s="252"/>
      <c r="EE407" s="220"/>
    </row>
    <row r="408" spans="1:135" x14ac:dyDescent="0.3">
      <c r="A408" s="10">
        <v>6506</v>
      </c>
      <c r="B408" s="11" t="s">
        <v>533</v>
      </c>
      <c r="C408" s="32">
        <v>1171</v>
      </c>
      <c r="D408" s="41">
        <v>236</v>
      </c>
      <c r="E408" s="63">
        <f t="shared" ref="E408:E471" si="6">SUM(D408/C408)</f>
        <v>0.20153714773697695</v>
      </c>
      <c r="F408" s="86"/>
      <c r="G408" s="86"/>
      <c r="H408" s="86"/>
      <c r="I408" s="86"/>
      <c r="J408" s="86"/>
      <c r="K408" s="87"/>
      <c r="L408" s="86"/>
      <c r="M408" s="94"/>
      <c r="N408" s="87"/>
      <c r="O408" s="86"/>
      <c r="P408" s="86"/>
      <c r="Q408" s="86"/>
      <c r="R408" s="86"/>
      <c r="S408" s="86"/>
      <c r="T408" s="86"/>
      <c r="U408" s="86"/>
      <c r="V408" s="86"/>
      <c r="W408" s="95"/>
      <c r="X408" s="98"/>
      <c r="Y408" s="98"/>
      <c r="Z408" s="115"/>
      <c r="AA408" s="86"/>
      <c r="AB408" s="86"/>
      <c r="AC408" s="86"/>
      <c r="AD408" s="86"/>
      <c r="AE408" s="86"/>
      <c r="AF408" s="95"/>
      <c r="AG408" s="153"/>
      <c r="AH408" s="114"/>
      <c r="AI408" s="222"/>
      <c r="AJ408" s="252"/>
      <c r="AK408" s="220"/>
      <c r="AL408" s="86"/>
      <c r="AM408" s="95"/>
      <c r="AN408" s="95"/>
      <c r="AO408" s="95"/>
      <c r="AP408" s="94"/>
      <c r="AQ408" s="98"/>
      <c r="AR408" s="222"/>
      <c r="AS408" s="252"/>
      <c r="AT408" s="226"/>
      <c r="AU408" s="218"/>
      <c r="AV408" s="218"/>
      <c r="AW408" s="218"/>
      <c r="AX408" s="218"/>
      <c r="AY408" s="220"/>
      <c r="AZ408" s="86"/>
      <c r="BA408" s="94"/>
      <c r="BB408" s="87"/>
      <c r="BC408" s="86"/>
      <c r="BD408" s="94"/>
      <c r="BE408" s="87"/>
      <c r="BF408" s="218"/>
      <c r="BG408" s="218"/>
      <c r="BH408" s="226"/>
      <c r="BI408" s="220"/>
      <c r="BJ408" s="86"/>
      <c r="BK408" s="94"/>
      <c r="BL408" s="87"/>
      <c r="BM408" s="218"/>
      <c r="BN408" s="218"/>
      <c r="BO408" s="226"/>
      <c r="BP408" s="398"/>
      <c r="BQ408" s="221"/>
      <c r="BR408" s="218"/>
      <c r="BS408" s="252"/>
      <c r="BT408" s="220"/>
      <c r="BU408" s="86"/>
      <c r="BV408" s="95"/>
      <c r="BW408" s="95"/>
      <c r="BX408" s="94"/>
      <c r="BY408" s="95"/>
      <c r="BZ408" s="94"/>
      <c r="CA408" s="87"/>
      <c r="CB408" s="86"/>
      <c r="CC408" s="86"/>
      <c r="CD408" s="86"/>
      <c r="CE408" s="86"/>
      <c r="CF408" s="86"/>
      <c r="CG408" s="153"/>
      <c r="CH408" s="86"/>
      <c r="CI408" s="114"/>
      <c r="CJ408" s="218"/>
      <c r="CK408" s="252"/>
      <c r="CL408" s="226"/>
      <c r="CM408" s="252"/>
      <c r="CN408" s="226"/>
      <c r="CO408" s="252"/>
      <c r="CP408" s="220"/>
      <c r="CQ408" s="86">
        <v>65</v>
      </c>
      <c r="CR408" s="95">
        <v>98</v>
      </c>
      <c r="CS408" s="94">
        <v>91</v>
      </c>
      <c r="CT408" s="87">
        <v>72</v>
      </c>
      <c r="CU408" s="86"/>
      <c r="CV408" s="94"/>
      <c r="CW408" s="95"/>
      <c r="CX408" s="94"/>
      <c r="CY408" s="95"/>
      <c r="CZ408" s="266"/>
      <c r="DA408" s="218"/>
      <c r="DB408" s="252"/>
      <c r="DC408" s="226"/>
      <c r="DD408" s="252"/>
      <c r="DE408" s="226"/>
      <c r="DF408" s="252"/>
      <c r="DG408" s="223"/>
      <c r="DH408" s="252"/>
      <c r="DI408" s="226"/>
      <c r="DJ408" s="221"/>
      <c r="DK408" s="218"/>
      <c r="DL408" s="226"/>
      <c r="DM408" s="252"/>
      <c r="DN408" s="220"/>
      <c r="DO408" s="86"/>
      <c r="DP408" s="94"/>
      <c r="DQ408" s="95"/>
      <c r="DR408" s="95"/>
      <c r="DS408" s="266"/>
      <c r="DT408" s="86">
        <v>71</v>
      </c>
      <c r="DU408" s="95">
        <v>101</v>
      </c>
      <c r="DV408" s="86">
        <v>110</v>
      </c>
      <c r="DW408" s="94">
        <v>54</v>
      </c>
      <c r="DX408" s="87">
        <v>145</v>
      </c>
      <c r="DY408" s="265"/>
      <c r="DZ408" s="419"/>
      <c r="EA408" s="268"/>
      <c r="EB408" s="266"/>
      <c r="EC408" s="218"/>
      <c r="ED408" s="252"/>
      <c r="EE408" s="220"/>
    </row>
    <row r="409" spans="1:135" x14ac:dyDescent="0.3">
      <c r="A409" s="10">
        <v>6507</v>
      </c>
      <c r="B409" s="11" t="s">
        <v>534</v>
      </c>
      <c r="C409" s="32">
        <v>1116</v>
      </c>
      <c r="D409" s="41">
        <v>319</v>
      </c>
      <c r="E409" s="63">
        <f t="shared" si="6"/>
        <v>0.28584229390681004</v>
      </c>
      <c r="F409" s="86"/>
      <c r="G409" s="86"/>
      <c r="H409" s="86"/>
      <c r="I409" s="86"/>
      <c r="J409" s="86"/>
      <c r="K409" s="87"/>
      <c r="L409" s="86"/>
      <c r="M409" s="94"/>
      <c r="N409" s="87"/>
      <c r="O409" s="86"/>
      <c r="P409" s="86"/>
      <c r="Q409" s="86"/>
      <c r="R409" s="86"/>
      <c r="S409" s="86"/>
      <c r="T409" s="86"/>
      <c r="U409" s="86"/>
      <c r="V409" s="86"/>
      <c r="W409" s="95"/>
      <c r="X409" s="98"/>
      <c r="Y409" s="98"/>
      <c r="Z409" s="115"/>
      <c r="AA409" s="86"/>
      <c r="AB409" s="86"/>
      <c r="AC409" s="86"/>
      <c r="AD409" s="86"/>
      <c r="AE409" s="86"/>
      <c r="AF409" s="95"/>
      <c r="AG409" s="153"/>
      <c r="AH409" s="114"/>
      <c r="AI409" s="222"/>
      <c r="AJ409" s="252"/>
      <c r="AK409" s="220"/>
      <c r="AL409" s="86"/>
      <c r="AM409" s="95"/>
      <c r="AN409" s="95"/>
      <c r="AO409" s="95"/>
      <c r="AP409" s="94"/>
      <c r="AQ409" s="98"/>
      <c r="AR409" s="222"/>
      <c r="AS409" s="252"/>
      <c r="AT409" s="226"/>
      <c r="AU409" s="218"/>
      <c r="AV409" s="218"/>
      <c r="AW409" s="218"/>
      <c r="AX409" s="218"/>
      <c r="AY409" s="220"/>
      <c r="AZ409" s="86"/>
      <c r="BA409" s="94"/>
      <c r="BB409" s="87"/>
      <c r="BC409" s="86"/>
      <c r="BD409" s="94"/>
      <c r="BE409" s="87"/>
      <c r="BF409" s="218"/>
      <c r="BG409" s="218"/>
      <c r="BH409" s="226"/>
      <c r="BI409" s="220"/>
      <c r="BJ409" s="86"/>
      <c r="BK409" s="94"/>
      <c r="BL409" s="87"/>
      <c r="BM409" s="218"/>
      <c r="BN409" s="218"/>
      <c r="BO409" s="226"/>
      <c r="BP409" s="398"/>
      <c r="BQ409" s="221"/>
      <c r="BR409" s="218"/>
      <c r="BS409" s="252"/>
      <c r="BT409" s="220"/>
      <c r="BU409" s="86"/>
      <c r="BV409" s="95"/>
      <c r="BW409" s="95"/>
      <c r="BX409" s="94"/>
      <c r="BY409" s="95"/>
      <c r="BZ409" s="94"/>
      <c r="CA409" s="87"/>
      <c r="CB409" s="86"/>
      <c r="CC409" s="86"/>
      <c r="CD409" s="86"/>
      <c r="CE409" s="86"/>
      <c r="CF409" s="86"/>
      <c r="CG409" s="153"/>
      <c r="CH409" s="86"/>
      <c r="CI409" s="114"/>
      <c r="CJ409" s="218"/>
      <c r="CK409" s="252"/>
      <c r="CL409" s="226"/>
      <c r="CM409" s="252"/>
      <c r="CN409" s="226"/>
      <c r="CO409" s="252"/>
      <c r="CP409" s="220"/>
      <c r="CQ409" s="86">
        <v>68</v>
      </c>
      <c r="CR409" s="95">
        <v>123</v>
      </c>
      <c r="CS409" s="94">
        <v>101</v>
      </c>
      <c r="CT409" s="87">
        <v>100</v>
      </c>
      <c r="CU409" s="86"/>
      <c r="CV409" s="94"/>
      <c r="CW409" s="95"/>
      <c r="CX409" s="94"/>
      <c r="CY409" s="95"/>
      <c r="CZ409" s="266"/>
      <c r="DA409" s="218"/>
      <c r="DB409" s="252"/>
      <c r="DC409" s="226"/>
      <c r="DD409" s="252"/>
      <c r="DE409" s="226"/>
      <c r="DF409" s="252"/>
      <c r="DG409" s="223"/>
      <c r="DH409" s="252"/>
      <c r="DI409" s="226"/>
      <c r="DJ409" s="221"/>
      <c r="DK409" s="218"/>
      <c r="DL409" s="226"/>
      <c r="DM409" s="252"/>
      <c r="DN409" s="220"/>
      <c r="DO409" s="86"/>
      <c r="DP409" s="94"/>
      <c r="DQ409" s="95"/>
      <c r="DR409" s="95"/>
      <c r="DS409" s="266"/>
      <c r="DT409" s="86">
        <v>95</v>
      </c>
      <c r="DU409" s="95">
        <v>162</v>
      </c>
      <c r="DV409" s="86">
        <v>127</v>
      </c>
      <c r="DW409" s="94">
        <v>50</v>
      </c>
      <c r="DX409" s="87">
        <v>201</v>
      </c>
      <c r="DY409" s="86"/>
      <c r="DZ409" s="153"/>
      <c r="EA409" s="94"/>
      <c r="EB409" s="87"/>
      <c r="EC409" s="218"/>
      <c r="ED409" s="252"/>
      <c r="EE409" s="220"/>
    </row>
    <row r="410" spans="1:135" x14ac:dyDescent="0.3">
      <c r="A410" s="10">
        <v>6508</v>
      </c>
      <c r="B410" s="11" t="s">
        <v>535</v>
      </c>
      <c r="C410" s="32">
        <v>1319</v>
      </c>
      <c r="D410" s="41">
        <v>330</v>
      </c>
      <c r="E410" s="63">
        <f t="shared" si="6"/>
        <v>0.25018953752843065</v>
      </c>
      <c r="F410" s="86"/>
      <c r="G410" s="86"/>
      <c r="H410" s="86"/>
      <c r="I410" s="86"/>
      <c r="J410" s="86"/>
      <c r="K410" s="87"/>
      <c r="L410" s="86"/>
      <c r="M410" s="94"/>
      <c r="N410" s="87"/>
      <c r="O410" s="86"/>
      <c r="P410" s="86"/>
      <c r="Q410" s="86"/>
      <c r="R410" s="86"/>
      <c r="S410" s="86"/>
      <c r="T410" s="86"/>
      <c r="U410" s="86"/>
      <c r="V410" s="86"/>
      <c r="W410" s="95"/>
      <c r="X410" s="98"/>
      <c r="Y410" s="98"/>
      <c r="Z410" s="115"/>
      <c r="AA410" s="86"/>
      <c r="AB410" s="86"/>
      <c r="AC410" s="86"/>
      <c r="AD410" s="86"/>
      <c r="AE410" s="86"/>
      <c r="AF410" s="95"/>
      <c r="AG410" s="153"/>
      <c r="AH410" s="114"/>
      <c r="AI410" s="222"/>
      <c r="AJ410" s="252"/>
      <c r="AK410" s="220"/>
      <c r="AL410" s="86"/>
      <c r="AM410" s="95"/>
      <c r="AN410" s="95"/>
      <c r="AO410" s="95"/>
      <c r="AP410" s="94"/>
      <c r="AQ410" s="98"/>
      <c r="AR410" s="222"/>
      <c r="AS410" s="252"/>
      <c r="AT410" s="226"/>
      <c r="AU410" s="218"/>
      <c r="AV410" s="218"/>
      <c r="AW410" s="218"/>
      <c r="AX410" s="218"/>
      <c r="AY410" s="220"/>
      <c r="AZ410" s="86"/>
      <c r="BA410" s="94"/>
      <c r="BB410" s="87"/>
      <c r="BC410" s="86"/>
      <c r="BD410" s="94"/>
      <c r="BE410" s="87"/>
      <c r="BF410" s="218"/>
      <c r="BG410" s="218"/>
      <c r="BH410" s="226"/>
      <c r="BI410" s="220"/>
      <c r="BJ410" s="86"/>
      <c r="BK410" s="94"/>
      <c r="BL410" s="87"/>
      <c r="BM410" s="218"/>
      <c r="BN410" s="218"/>
      <c r="BO410" s="226"/>
      <c r="BP410" s="398"/>
      <c r="BQ410" s="221"/>
      <c r="BR410" s="218"/>
      <c r="BS410" s="252"/>
      <c r="BT410" s="220"/>
      <c r="BU410" s="86"/>
      <c r="BV410" s="95"/>
      <c r="BW410" s="95"/>
      <c r="BX410" s="94"/>
      <c r="BY410" s="95"/>
      <c r="BZ410" s="94"/>
      <c r="CA410" s="87"/>
      <c r="CB410" s="86"/>
      <c r="CC410" s="86"/>
      <c r="CD410" s="86"/>
      <c r="CE410" s="86"/>
      <c r="CF410" s="86"/>
      <c r="CG410" s="153"/>
      <c r="CH410" s="86"/>
      <c r="CI410" s="114"/>
      <c r="CJ410" s="218"/>
      <c r="CK410" s="252"/>
      <c r="CL410" s="226"/>
      <c r="CM410" s="252"/>
      <c r="CN410" s="226"/>
      <c r="CO410" s="252"/>
      <c r="CP410" s="220"/>
      <c r="CQ410" s="86">
        <v>86</v>
      </c>
      <c r="CR410" s="95">
        <v>151</v>
      </c>
      <c r="CS410" s="94">
        <v>125</v>
      </c>
      <c r="CT410" s="87">
        <v>117</v>
      </c>
      <c r="CU410" s="86"/>
      <c r="CV410" s="94"/>
      <c r="CW410" s="95"/>
      <c r="CX410" s="94"/>
      <c r="CY410" s="95"/>
      <c r="CZ410" s="266"/>
      <c r="DA410" s="218"/>
      <c r="DB410" s="252"/>
      <c r="DC410" s="226"/>
      <c r="DD410" s="252"/>
      <c r="DE410" s="226"/>
      <c r="DF410" s="252"/>
      <c r="DG410" s="223"/>
      <c r="DH410" s="252"/>
      <c r="DI410" s="226"/>
      <c r="DJ410" s="221"/>
      <c r="DK410" s="218"/>
      <c r="DL410" s="226"/>
      <c r="DM410" s="252"/>
      <c r="DN410" s="220"/>
      <c r="DO410" s="86"/>
      <c r="DP410" s="94"/>
      <c r="DQ410" s="95"/>
      <c r="DR410" s="95"/>
      <c r="DS410" s="266"/>
      <c r="DT410" s="86">
        <v>114</v>
      </c>
      <c r="DU410" s="95">
        <v>168</v>
      </c>
      <c r="DV410" s="86">
        <v>123</v>
      </c>
      <c r="DW410" s="94">
        <v>62</v>
      </c>
      <c r="DX410" s="87">
        <v>206</v>
      </c>
      <c r="DY410" s="86"/>
      <c r="DZ410" s="153"/>
      <c r="EA410" s="94"/>
      <c r="EB410" s="87"/>
      <c r="EC410" s="218"/>
      <c r="ED410" s="252"/>
      <c r="EE410" s="220"/>
    </row>
    <row r="411" spans="1:135" x14ac:dyDescent="0.3">
      <c r="A411" s="10">
        <v>6509</v>
      </c>
      <c r="B411" s="11" t="s">
        <v>536</v>
      </c>
      <c r="C411" s="32">
        <v>631</v>
      </c>
      <c r="D411" s="41">
        <v>139</v>
      </c>
      <c r="E411" s="63">
        <f t="shared" si="6"/>
        <v>0.2202852614896989</v>
      </c>
      <c r="F411" s="86"/>
      <c r="G411" s="86"/>
      <c r="H411" s="86"/>
      <c r="I411" s="86"/>
      <c r="J411" s="86"/>
      <c r="K411" s="87"/>
      <c r="L411" s="86"/>
      <c r="M411" s="94"/>
      <c r="N411" s="87"/>
      <c r="O411" s="86"/>
      <c r="P411" s="86"/>
      <c r="Q411" s="86"/>
      <c r="R411" s="86"/>
      <c r="S411" s="86"/>
      <c r="T411" s="86"/>
      <c r="U411" s="86"/>
      <c r="V411" s="86"/>
      <c r="W411" s="95"/>
      <c r="X411" s="98"/>
      <c r="Y411" s="98"/>
      <c r="Z411" s="115"/>
      <c r="AA411" s="86"/>
      <c r="AB411" s="86"/>
      <c r="AC411" s="86"/>
      <c r="AD411" s="86"/>
      <c r="AE411" s="86"/>
      <c r="AF411" s="95"/>
      <c r="AG411" s="153"/>
      <c r="AH411" s="114"/>
      <c r="AI411" s="222"/>
      <c r="AJ411" s="252"/>
      <c r="AK411" s="220"/>
      <c r="AL411" s="86"/>
      <c r="AM411" s="95"/>
      <c r="AN411" s="95"/>
      <c r="AO411" s="95"/>
      <c r="AP411" s="94"/>
      <c r="AQ411" s="98"/>
      <c r="AR411" s="222"/>
      <c r="AS411" s="252"/>
      <c r="AT411" s="226"/>
      <c r="AU411" s="218"/>
      <c r="AV411" s="218"/>
      <c r="AW411" s="218"/>
      <c r="AX411" s="218"/>
      <c r="AY411" s="220"/>
      <c r="AZ411" s="86"/>
      <c r="BA411" s="94"/>
      <c r="BB411" s="87"/>
      <c r="BC411" s="86"/>
      <c r="BD411" s="94"/>
      <c r="BE411" s="87"/>
      <c r="BF411" s="218"/>
      <c r="BG411" s="218"/>
      <c r="BH411" s="226"/>
      <c r="BI411" s="220"/>
      <c r="BJ411" s="86"/>
      <c r="BK411" s="94"/>
      <c r="BL411" s="87"/>
      <c r="BM411" s="218"/>
      <c r="BN411" s="218"/>
      <c r="BO411" s="226"/>
      <c r="BP411" s="398"/>
      <c r="BQ411" s="221"/>
      <c r="BR411" s="218"/>
      <c r="BS411" s="252"/>
      <c r="BT411" s="220"/>
      <c r="BU411" s="86"/>
      <c r="BV411" s="95"/>
      <c r="BW411" s="95"/>
      <c r="BX411" s="94"/>
      <c r="BY411" s="95"/>
      <c r="BZ411" s="94"/>
      <c r="CA411" s="87"/>
      <c r="CB411" s="86"/>
      <c r="CC411" s="86"/>
      <c r="CD411" s="86"/>
      <c r="CE411" s="86"/>
      <c r="CF411" s="86"/>
      <c r="CG411" s="153"/>
      <c r="CH411" s="86"/>
      <c r="CI411" s="114"/>
      <c r="CJ411" s="218"/>
      <c r="CK411" s="252"/>
      <c r="CL411" s="226"/>
      <c r="CM411" s="252"/>
      <c r="CN411" s="226"/>
      <c r="CO411" s="252"/>
      <c r="CP411" s="220"/>
      <c r="CQ411" s="86">
        <v>41</v>
      </c>
      <c r="CR411" s="95">
        <v>64</v>
      </c>
      <c r="CS411" s="94">
        <v>49</v>
      </c>
      <c r="CT411" s="87">
        <v>41</v>
      </c>
      <c r="CU411" s="86"/>
      <c r="CV411" s="94"/>
      <c r="CW411" s="95"/>
      <c r="CX411" s="94"/>
      <c r="CY411" s="95"/>
      <c r="CZ411" s="266"/>
      <c r="DA411" s="218"/>
      <c r="DB411" s="252"/>
      <c r="DC411" s="226"/>
      <c r="DD411" s="252"/>
      <c r="DE411" s="226"/>
      <c r="DF411" s="252"/>
      <c r="DG411" s="223"/>
      <c r="DH411" s="252"/>
      <c r="DI411" s="226"/>
      <c r="DJ411" s="221"/>
      <c r="DK411" s="218"/>
      <c r="DL411" s="226"/>
      <c r="DM411" s="252"/>
      <c r="DN411" s="220"/>
      <c r="DO411" s="86"/>
      <c r="DP411" s="94"/>
      <c r="DQ411" s="95"/>
      <c r="DR411" s="95"/>
      <c r="DS411" s="266"/>
      <c r="DT411" s="86">
        <v>36</v>
      </c>
      <c r="DU411" s="95">
        <v>61</v>
      </c>
      <c r="DV411" s="86">
        <v>50</v>
      </c>
      <c r="DW411" s="94">
        <v>22</v>
      </c>
      <c r="DX411" s="87">
        <v>85</v>
      </c>
      <c r="DY411" s="86"/>
      <c r="DZ411" s="153"/>
      <c r="EA411" s="94"/>
      <c r="EB411" s="87"/>
      <c r="EC411" s="218"/>
      <c r="ED411" s="252"/>
      <c r="EE411" s="220"/>
    </row>
    <row r="412" spans="1:135" x14ac:dyDescent="0.3">
      <c r="A412" s="10">
        <v>6510</v>
      </c>
      <c r="B412" s="11" t="s">
        <v>537</v>
      </c>
      <c r="C412" s="32">
        <v>1376</v>
      </c>
      <c r="D412" s="41">
        <v>255</v>
      </c>
      <c r="E412" s="63">
        <f t="shared" si="6"/>
        <v>0.18531976744186046</v>
      </c>
      <c r="F412" s="86"/>
      <c r="G412" s="86"/>
      <c r="H412" s="86"/>
      <c r="I412" s="86"/>
      <c r="J412" s="86"/>
      <c r="K412" s="87"/>
      <c r="L412" s="86"/>
      <c r="M412" s="94"/>
      <c r="N412" s="87"/>
      <c r="O412" s="86"/>
      <c r="P412" s="86"/>
      <c r="Q412" s="86"/>
      <c r="R412" s="86"/>
      <c r="S412" s="86"/>
      <c r="T412" s="86"/>
      <c r="U412" s="86"/>
      <c r="V412" s="86"/>
      <c r="W412" s="95"/>
      <c r="X412" s="98"/>
      <c r="Y412" s="98"/>
      <c r="Z412" s="115"/>
      <c r="AA412" s="86"/>
      <c r="AB412" s="86"/>
      <c r="AC412" s="86"/>
      <c r="AD412" s="86"/>
      <c r="AE412" s="86"/>
      <c r="AF412" s="95"/>
      <c r="AG412" s="153"/>
      <c r="AH412" s="114"/>
      <c r="AI412" s="222"/>
      <c r="AJ412" s="252"/>
      <c r="AK412" s="220"/>
      <c r="AL412" s="86"/>
      <c r="AM412" s="95"/>
      <c r="AN412" s="95"/>
      <c r="AO412" s="95"/>
      <c r="AP412" s="94"/>
      <c r="AQ412" s="98"/>
      <c r="AR412" s="222"/>
      <c r="AS412" s="252"/>
      <c r="AT412" s="226"/>
      <c r="AU412" s="218"/>
      <c r="AV412" s="218"/>
      <c r="AW412" s="218"/>
      <c r="AX412" s="218"/>
      <c r="AY412" s="220"/>
      <c r="AZ412" s="86"/>
      <c r="BA412" s="94"/>
      <c r="BB412" s="87"/>
      <c r="BC412" s="86"/>
      <c r="BD412" s="94"/>
      <c r="BE412" s="87"/>
      <c r="BF412" s="218"/>
      <c r="BG412" s="218"/>
      <c r="BH412" s="226"/>
      <c r="BI412" s="220"/>
      <c r="BJ412" s="86"/>
      <c r="BK412" s="94"/>
      <c r="BL412" s="87"/>
      <c r="BM412" s="218"/>
      <c r="BN412" s="218"/>
      <c r="BO412" s="226"/>
      <c r="BP412" s="398"/>
      <c r="BQ412" s="221"/>
      <c r="BR412" s="218"/>
      <c r="BS412" s="252"/>
      <c r="BT412" s="220"/>
      <c r="BU412" s="86"/>
      <c r="BV412" s="95"/>
      <c r="BW412" s="95"/>
      <c r="BX412" s="94"/>
      <c r="BY412" s="95"/>
      <c r="BZ412" s="94"/>
      <c r="CA412" s="87"/>
      <c r="CB412" s="86"/>
      <c r="CC412" s="86"/>
      <c r="CD412" s="86"/>
      <c r="CE412" s="86"/>
      <c r="CF412" s="86"/>
      <c r="CG412" s="153"/>
      <c r="CH412" s="86"/>
      <c r="CI412" s="114"/>
      <c r="CJ412" s="218"/>
      <c r="CK412" s="252"/>
      <c r="CL412" s="226"/>
      <c r="CM412" s="252"/>
      <c r="CN412" s="226"/>
      <c r="CO412" s="252"/>
      <c r="CP412" s="220"/>
      <c r="CQ412" s="86">
        <v>48</v>
      </c>
      <c r="CR412" s="95">
        <v>105</v>
      </c>
      <c r="CS412" s="94">
        <v>81</v>
      </c>
      <c r="CT412" s="87">
        <v>76</v>
      </c>
      <c r="CU412" s="86"/>
      <c r="CV412" s="94"/>
      <c r="CW412" s="95"/>
      <c r="CX412" s="94"/>
      <c r="CY412" s="95"/>
      <c r="CZ412" s="266"/>
      <c r="DA412" s="218"/>
      <c r="DB412" s="252"/>
      <c r="DC412" s="226"/>
      <c r="DD412" s="252"/>
      <c r="DE412" s="226"/>
      <c r="DF412" s="252"/>
      <c r="DG412" s="223"/>
      <c r="DH412" s="252"/>
      <c r="DI412" s="226"/>
      <c r="DJ412" s="221"/>
      <c r="DK412" s="218"/>
      <c r="DL412" s="226"/>
      <c r="DM412" s="252"/>
      <c r="DN412" s="220"/>
      <c r="DO412" s="86"/>
      <c r="DP412" s="94"/>
      <c r="DQ412" s="95"/>
      <c r="DR412" s="95"/>
      <c r="DS412" s="266"/>
      <c r="DT412" s="86">
        <v>98</v>
      </c>
      <c r="DU412" s="95">
        <v>88</v>
      </c>
      <c r="DV412" s="86">
        <v>100</v>
      </c>
      <c r="DW412" s="94">
        <v>54</v>
      </c>
      <c r="DX412" s="87">
        <v>153</v>
      </c>
      <c r="DY412" s="86"/>
      <c r="DZ412" s="153"/>
      <c r="EA412" s="94"/>
      <c r="EB412" s="87"/>
      <c r="EC412" s="218"/>
      <c r="ED412" s="252"/>
      <c r="EE412" s="220"/>
    </row>
    <row r="413" spans="1:135" x14ac:dyDescent="0.3">
      <c r="A413" s="10">
        <v>6511</v>
      </c>
      <c r="B413" s="11" t="s">
        <v>538</v>
      </c>
      <c r="C413" s="32">
        <v>800</v>
      </c>
      <c r="D413" s="41">
        <v>233</v>
      </c>
      <c r="E413" s="63">
        <f t="shared" si="6"/>
        <v>0.29125000000000001</v>
      </c>
      <c r="F413" s="86"/>
      <c r="G413" s="86"/>
      <c r="H413" s="86"/>
      <c r="I413" s="86"/>
      <c r="J413" s="86"/>
      <c r="K413" s="87"/>
      <c r="L413" s="86"/>
      <c r="M413" s="94"/>
      <c r="N413" s="87"/>
      <c r="O413" s="86"/>
      <c r="P413" s="86"/>
      <c r="Q413" s="86"/>
      <c r="R413" s="86"/>
      <c r="S413" s="86"/>
      <c r="T413" s="86"/>
      <c r="U413" s="86"/>
      <c r="V413" s="86"/>
      <c r="W413" s="95"/>
      <c r="X413" s="98"/>
      <c r="Y413" s="98"/>
      <c r="Z413" s="115"/>
      <c r="AA413" s="86"/>
      <c r="AB413" s="86"/>
      <c r="AC413" s="86"/>
      <c r="AD413" s="86"/>
      <c r="AE413" s="86"/>
      <c r="AF413" s="95"/>
      <c r="AG413" s="153"/>
      <c r="AH413" s="114"/>
      <c r="AI413" s="222"/>
      <c r="AJ413" s="252"/>
      <c r="AK413" s="220"/>
      <c r="AL413" s="86"/>
      <c r="AM413" s="95"/>
      <c r="AN413" s="95"/>
      <c r="AO413" s="95"/>
      <c r="AP413" s="94"/>
      <c r="AQ413" s="98"/>
      <c r="AR413" s="222"/>
      <c r="AS413" s="252"/>
      <c r="AT413" s="226"/>
      <c r="AU413" s="218"/>
      <c r="AV413" s="218"/>
      <c r="AW413" s="218"/>
      <c r="AX413" s="218"/>
      <c r="AY413" s="220"/>
      <c r="AZ413" s="86"/>
      <c r="BA413" s="94"/>
      <c r="BB413" s="87"/>
      <c r="BC413" s="86"/>
      <c r="BD413" s="94"/>
      <c r="BE413" s="87"/>
      <c r="BF413" s="218"/>
      <c r="BG413" s="218"/>
      <c r="BH413" s="226"/>
      <c r="BI413" s="220"/>
      <c r="BJ413" s="86"/>
      <c r="BK413" s="94"/>
      <c r="BL413" s="87"/>
      <c r="BM413" s="218"/>
      <c r="BN413" s="218"/>
      <c r="BO413" s="226"/>
      <c r="BP413" s="398"/>
      <c r="BQ413" s="221"/>
      <c r="BR413" s="218"/>
      <c r="BS413" s="252"/>
      <c r="BT413" s="220"/>
      <c r="BU413" s="86"/>
      <c r="BV413" s="95"/>
      <c r="BW413" s="95"/>
      <c r="BX413" s="94"/>
      <c r="BY413" s="95"/>
      <c r="BZ413" s="94"/>
      <c r="CA413" s="87"/>
      <c r="CB413" s="86"/>
      <c r="CC413" s="86"/>
      <c r="CD413" s="86"/>
      <c r="CE413" s="86"/>
      <c r="CF413" s="86"/>
      <c r="CG413" s="153"/>
      <c r="CH413" s="86"/>
      <c r="CI413" s="114"/>
      <c r="CJ413" s="218"/>
      <c r="CK413" s="252"/>
      <c r="CL413" s="226"/>
      <c r="CM413" s="252"/>
      <c r="CN413" s="226"/>
      <c r="CO413" s="252"/>
      <c r="CP413" s="220"/>
      <c r="CQ413" s="86">
        <v>65</v>
      </c>
      <c r="CR413" s="95">
        <v>111</v>
      </c>
      <c r="CS413" s="94">
        <v>91</v>
      </c>
      <c r="CT413" s="87">
        <v>83</v>
      </c>
      <c r="CU413" s="86"/>
      <c r="CV413" s="94"/>
      <c r="CW413" s="95"/>
      <c r="CX413" s="94"/>
      <c r="CY413" s="95"/>
      <c r="CZ413" s="266"/>
      <c r="DA413" s="218"/>
      <c r="DB413" s="252"/>
      <c r="DC413" s="226"/>
      <c r="DD413" s="252"/>
      <c r="DE413" s="226"/>
      <c r="DF413" s="252"/>
      <c r="DG413" s="223"/>
      <c r="DH413" s="252"/>
      <c r="DI413" s="226"/>
      <c r="DJ413" s="221"/>
      <c r="DK413" s="218"/>
      <c r="DL413" s="226"/>
      <c r="DM413" s="252"/>
      <c r="DN413" s="220"/>
      <c r="DO413" s="86"/>
      <c r="DP413" s="94"/>
      <c r="DQ413" s="95"/>
      <c r="DR413" s="95"/>
      <c r="DS413" s="266"/>
      <c r="DT413" s="86">
        <v>81</v>
      </c>
      <c r="DU413" s="95">
        <v>94</v>
      </c>
      <c r="DV413" s="86">
        <v>99</v>
      </c>
      <c r="DW413" s="94">
        <v>43</v>
      </c>
      <c r="DX413" s="87">
        <v>152</v>
      </c>
      <c r="DY413" s="86"/>
      <c r="DZ413" s="153"/>
      <c r="EA413" s="94"/>
      <c r="EB413" s="87"/>
      <c r="EC413" s="218"/>
      <c r="ED413" s="252"/>
      <c r="EE413" s="220"/>
    </row>
    <row r="414" spans="1:135" x14ac:dyDescent="0.3">
      <c r="A414" s="10">
        <v>6512</v>
      </c>
      <c r="B414" s="11" t="s">
        <v>539</v>
      </c>
      <c r="C414" s="32">
        <v>1069</v>
      </c>
      <c r="D414" s="41">
        <v>309</v>
      </c>
      <c r="E414" s="63">
        <f t="shared" si="6"/>
        <v>0.28905519176800748</v>
      </c>
      <c r="F414" s="86"/>
      <c r="G414" s="86"/>
      <c r="H414" s="86"/>
      <c r="I414" s="86"/>
      <c r="J414" s="86"/>
      <c r="K414" s="87"/>
      <c r="L414" s="86"/>
      <c r="M414" s="94"/>
      <c r="N414" s="87"/>
      <c r="O414" s="86"/>
      <c r="P414" s="86"/>
      <c r="Q414" s="86"/>
      <c r="R414" s="86"/>
      <c r="S414" s="86"/>
      <c r="T414" s="86"/>
      <c r="U414" s="86"/>
      <c r="V414" s="86"/>
      <c r="W414" s="95"/>
      <c r="X414" s="98"/>
      <c r="Y414" s="98"/>
      <c r="Z414" s="115"/>
      <c r="AA414" s="86"/>
      <c r="AB414" s="86"/>
      <c r="AC414" s="86"/>
      <c r="AD414" s="86"/>
      <c r="AE414" s="86"/>
      <c r="AF414" s="95"/>
      <c r="AG414" s="153"/>
      <c r="AH414" s="114"/>
      <c r="AI414" s="222"/>
      <c r="AJ414" s="252"/>
      <c r="AK414" s="220"/>
      <c r="AL414" s="86"/>
      <c r="AM414" s="95"/>
      <c r="AN414" s="95"/>
      <c r="AO414" s="95"/>
      <c r="AP414" s="94"/>
      <c r="AQ414" s="98"/>
      <c r="AR414" s="222"/>
      <c r="AS414" s="252"/>
      <c r="AT414" s="226"/>
      <c r="AU414" s="218"/>
      <c r="AV414" s="218"/>
      <c r="AW414" s="218"/>
      <c r="AX414" s="218"/>
      <c r="AY414" s="220"/>
      <c r="AZ414" s="86"/>
      <c r="BA414" s="94"/>
      <c r="BB414" s="87"/>
      <c r="BC414" s="86"/>
      <c r="BD414" s="94"/>
      <c r="BE414" s="87"/>
      <c r="BF414" s="218"/>
      <c r="BG414" s="218"/>
      <c r="BH414" s="226"/>
      <c r="BI414" s="220"/>
      <c r="BJ414" s="86"/>
      <c r="BK414" s="94"/>
      <c r="BL414" s="87"/>
      <c r="BM414" s="218"/>
      <c r="BN414" s="218"/>
      <c r="BO414" s="226"/>
      <c r="BP414" s="398"/>
      <c r="BQ414" s="221"/>
      <c r="BR414" s="218"/>
      <c r="BS414" s="252"/>
      <c r="BT414" s="220"/>
      <c r="BU414" s="86"/>
      <c r="BV414" s="95"/>
      <c r="BW414" s="95"/>
      <c r="BX414" s="94"/>
      <c r="BY414" s="95"/>
      <c r="BZ414" s="94"/>
      <c r="CA414" s="87"/>
      <c r="CB414" s="86"/>
      <c r="CC414" s="86"/>
      <c r="CD414" s="86"/>
      <c r="CE414" s="86"/>
      <c r="CF414" s="86"/>
      <c r="CG414" s="153"/>
      <c r="CH414" s="86"/>
      <c r="CI414" s="114"/>
      <c r="CJ414" s="218"/>
      <c r="CK414" s="252"/>
      <c r="CL414" s="226"/>
      <c r="CM414" s="252"/>
      <c r="CN414" s="226"/>
      <c r="CO414" s="252"/>
      <c r="CP414" s="220"/>
      <c r="CQ414" s="86">
        <v>66</v>
      </c>
      <c r="CR414" s="95">
        <v>128</v>
      </c>
      <c r="CS414" s="94">
        <v>83</v>
      </c>
      <c r="CT414" s="87">
        <v>86</v>
      </c>
      <c r="CU414" s="86"/>
      <c r="CV414" s="94"/>
      <c r="CW414" s="95"/>
      <c r="CX414" s="94"/>
      <c r="CY414" s="95"/>
      <c r="CZ414" s="266"/>
      <c r="DA414" s="218"/>
      <c r="DB414" s="252"/>
      <c r="DC414" s="226"/>
      <c r="DD414" s="252"/>
      <c r="DE414" s="226"/>
      <c r="DF414" s="252"/>
      <c r="DG414" s="223"/>
      <c r="DH414" s="252"/>
      <c r="DI414" s="226"/>
      <c r="DJ414" s="221"/>
      <c r="DK414" s="218"/>
      <c r="DL414" s="226"/>
      <c r="DM414" s="252"/>
      <c r="DN414" s="220"/>
      <c r="DO414" s="86"/>
      <c r="DP414" s="94"/>
      <c r="DQ414" s="95"/>
      <c r="DR414" s="95"/>
      <c r="DS414" s="266"/>
      <c r="DT414" s="86">
        <v>86</v>
      </c>
      <c r="DU414" s="95">
        <v>132</v>
      </c>
      <c r="DV414" s="86">
        <v>120</v>
      </c>
      <c r="DW414" s="94">
        <v>45</v>
      </c>
      <c r="DX414" s="87">
        <v>190</v>
      </c>
      <c r="DY414" s="86"/>
      <c r="DZ414" s="153"/>
      <c r="EA414" s="94"/>
      <c r="EB414" s="87"/>
      <c r="EC414" s="218"/>
      <c r="ED414" s="252"/>
      <c r="EE414" s="220"/>
    </row>
    <row r="415" spans="1:135" x14ac:dyDescent="0.3">
      <c r="A415" s="10">
        <v>6513</v>
      </c>
      <c r="B415" s="11" t="s">
        <v>540</v>
      </c>
      <c r="C415" s="32">
        <v>1051</v>
      </c>
      <c r="D415" s="41">
        <v>230</v>
      </c>
      <c r="E415" s="63">
        <f t="shared" si="6"/>
        <v>0.21883920076117983</v>
      </c>
      <c r="F415" s="86"/>
      <c r="G415" s="86"/>
      <c r="H415" s="86"/>
      <c r="I415" s="86"/>
      <c r="J415" s="86"/>
      <c r="K415" s="87"/>
      <c r="L415" s="86"/>
      <c r="M415" s="94"/>
      <c r="N415" s="87"/>
      <c r="O415" s="86"/>
      <c r="P415" s="86"/>
      <c r="Q415" s="86"/>
      <c r="R415" s="86"/>
      <c r="S415" s="86"/>
      <c r="T415" s="86"/>
      <c r="U415" s="86"/>
      <c r="V415" s="86"/>
      <c r="W415" s="95"/>
      <c r="X415" s="98"/>
      <c r="Y415" s="98"/>
      <c r="Z415" s="115"/>
      <c r="AA415" s="86"/>
      <c r="AB415" s="86"/>
      <c r="AC415" s="86"/>
      <c r="AD415" s="86"/>
      <c r="AE415" s="86"/>
      <c r="AF415" s="95"/>
      <c r="AG415" s="153"/>
      <c r="AH415" s="114"/>
      <c r="AI415" s="222"/>
      <c r="AJ415" s="252"/>
      <c r="AK415" s="220"/>
      <c r="AL415" s="86"/>
      <c r="AM415" s="95"/>
      <c r="AN415" s="95"/>
      <c r="AO415" s="95"/>
      <c r="AP415" s="94"/>
      <c r="AQ415" s="98"/>
      <c r="AR415" s="222"/>
      <c r="AS415" s="252"/>
      <c r="AT415" s="226"/>
      <c r="AU415" s="218"/>
      <c r="AV415" s="218"/>
      <c r="AW415" s="218"/>
      <c r="AX415" s="218"/>
      <c r="AY415" s="220"/>
      <c r="AZ415" s="86"/>
      <c r="BA415" s="94"/>
      <c r="BB415" s="87"/>
      <c r="BC415" s="86"/>
      <c r="BD415" s="94"/>
      <c r="BE415" s="87"/>
      <c r="BF415" s="218"/>
      <c r="BG415" s="218"/>
      <c r="BH415" s="226"/>
      <c r="BI415" s="220"/>
      <c r="BJ415" s="86"/>
      <c r="BK415" s="94"/>
      <c r="BL415" s="87"/>
      <c r="BM415" s="218"/>
      <c r="BN415" s="218"/>
      <c r="BO415" s="226"/>
      <c r="BP415" s="398"/>
      <c r="BQ415" s="221"/>
      <c r="BR415" s="218"/>
      <c r="BS415" s="252"/>
      <c r="BT415" s="220"/>
      <c r="BU415" s="86"/>
      <c r="BV415" s="95"/>
      <c r="BW415" s="95"/>
      <c r="BX415" s="94"/>
      <c r="BY415" s="95"/>
      <c r="BZ415" s="94"/>
      <c r="CA415" s="87"/>
      <c r="CB415" s="86"/>
      <c r="CC415" s="86"/>
      <c r="CD415" s="86"/>
      <c r="CE415" s="86"/>
      <c r="CF415" s="86"/>
      <c r="CG415" s="153"/>
      <c r="CH415" s="86"/>
      <c r="CI415" s="114"/>
      <c r="CJ415" s="218"/>
      <c r="CK415" s="252"/>
      <c r="CL415" s="226"/>
      <c r="CM415" s="252"/>
      <c r="CN415" s="226"/>
      <c r="CO415" s="252"/>
      <c r="CP415" s="220"/>
      <c r="CQ415" s="86">
        <v>59</v>
      </c>
      <c r="CR415" s="95">
        <v>96</v>
      </c>
      <c r="CS415" s="94">
        <v>74</v>
      </c>
      <c r="CT415" s="87">
        <v>78</v>
      </c>
      <c r="CU415" s="86"/>
      <c r="CV415" s="94"/>
      <c r="CW415" s="95"/>
      <c r="CX415" s="94"/>
      <c r="CY415" s="95"/>
      <c r="CZ415" s="266"/>
      <c r="DA415" s="218"/>
      <c r="DB415" s="252"/>
      <c r="DC415" s="226"/>
      <c r="DD415" s="252"/>
      <c r="DE415" s="226"/>
      <c r="DF415" s="252"/>
      <c r="DG415" s="223"/>
      <c r="DH415" s="252"/>
      <c r="DI415" s="226"/>
      <c r="DJ415" s="221"/>
      <c r="DK415" s="218"/>
      <c r="DL415" s="226"/>
      <c r="DM415" s="252"/>
      <c r="DN415" s="220"/>
      <c r="DO415" s="86"/>
      <c r="DP415" s="94"/>
      <c r="DQ415" s="95"/>
      <c r="DR415" s="95"/>
      <c r="DS415" s="266"/>
      <c r="DT415" s="86">
        <v>77</v>
      </c>
      <c r="DU415" s="95">
        <v>113</v>
      </c>
      <c r="DV415" s="86">
        <v>93</v>
      </c>
      <c r="DW415" s="94">
        <v>41</v>
      </c>
      <c r="DX415" s="87">
        <v>140</v>
      </c>
      <c r="DY415" s="86"/>
      <c r="DZ415" s="153"/>
      <c r="EA415" s="94"/>
      <c r="EB415" s="87"/>
      <c r="EC415" s="218"/>
      <c r="ED415" s="252"/>
      <c r="EE415" s="220"/>
    </row>
    <row r="416" spans="1:135" x14ac:dyDescent="0.3">
      <c r="A416" s="10">
        <v>6514</v>
      </c>
      <c r="B416" s="11" t="s">
        <v>541</v>
      </c>
      <c r="C416" s="32">
        <v>615</v>
      </c>
      <c r="D416" s="41">
        <v>129</v>
      </c>
      <c r="E416" s="63">
        <f t="shared" si="6"/>
        <v>0.2097560975609756</v>
      </c>
      <c r="F416" s="86"/>
      <c r="G416" s="86"/>
      <c r="H416" s="86"/>
      <c r="I416" s="86"/>
      <c r="J416" s="86"/>
      <c r="K416" s="87"/>
      <c r="L416" s="86"/>
      <c r="M416" s="94"/>
      <c r="N416" s="87"/>
      <c r="O416" s="86"/>
      <c r="P416" s="86"/>
      <c r="Q416" s="86"/>
      <c r="R416" s="86"/>
      <c r="S416" s="86"/>
      <c r="T416" s="86"/>
      <c r="U416" s="86"/>
      <c r="V416" s="86"/>
      <c r="W416" s="95"/>
      <c r="X416" s="98"/>
      <c r="Y416" s="98"/>
      <c r="Z416" s="115"/>
      <c r="AA416" s="86"/>
      <c r="AB416" s="86"/>
      <c r="AC416" s="86"/>
      <c r="AD416" s="86"/>
      <c r="AE416" s="86"/>
      <c r="AF416" s="95"/>
      <c r="AG416" s="153"/>
      <c r="AH416" s="114"/>
      <c r="AI416" s="222"/>
      <c r="AJ416" s="252"/>
      <c r="AK416" s="220"/>
      <c r="AL416" s="86"/>
      <c r="AM416" s="95"/>
      <c r="AN416" s="95"/>
      <c r="AO416" s="95"/>
      <c r="AP416" s="94"/>
      <c r="AQ416" s="98"/>
      <c r="AR416" s="222"/>
      <c r="AS416" s="252"/>
      <c r="AT416" s="226"/>
      <c r="AU416" s="218"/>
      <c r="AV416" s="218"/>
      <c r="AW416" s="218"/>
      <c r="AX416" s="218"/>
      <c r="AY416" s="220"/>
      <c r="AZ416" s="86"/>
      <c r="BA416" s="94"/>
      <c r="BB416" s="87"/>
      <c r="BC416" s="86"/>
      <c r="BD416" s="94"/>
      <c r="BE416" s="87"/>
      <c r="BF416" s="218"/>
      <c r="BG416" s="218"/>
      <c r="BH416" s="226"/>
      <c r="BI416" s="220"/>
      <c r="BJ416" s="86"/>
      <c r="BK416" s="94"/>
      <c r="BL416" s="87"/>
      <c r="BM416" s="218"/>
      <c r="BN416" s="218"/>
      <c r="BO416" s="226"/>
      <c r="BP416" s="398"/>
      <c r="BQ416" s="221"/>
      <c r="BR416" s="218"/>
      <c r="BS416" s="252"/>
      <c r="BT416" s="220"/>
      <c r="BU416" s="86"/>
      <c r="BV416" s="95"/>
      <c r="BW416" s="95"/>
      <c r="BX416" s="94"/>
      <c r="BY416" s="95"/>
      <c r="BZ416" s="94"/>
      <c r="CA416" s="87"/>
      <c r="CB416" s="86"/>
      <c r="CC416" s="86"/>
      <c r="CD416" s="86"/>
      <c r="CE416" s="86"/>
      <c r="CF416" s="86"/>
      <c r="CG416" s="153"/>
      <c r="CH416" s="86"/>
      <c r="CI416" s="114"/>
      <c r="CJ416" s="218"/>
      <c r="CK416" s="252"/>
      <c r="CL416" s="226"/>
      <c r="CM416" s="252"/>
      <c r="CN416" s="226"/>
      <c r="CO416" s="252"/>
      <c r="CP416" s="220"/>
      <c r="CQ416" s="86">
        <v>41</v>
      </c>
      <c r="CR416" s="95">
        <v>64</v>
      </c>
      <c r="CS416" s="94">
        <v>63</v>
      </c>
      <c r="CT416" s="87">
        <v>46</v>
      </c>
      <c r="CU416" s="86"/>
      <c r="CV416" s="94"/>
      <c r="CW416" s="95"/>
      <c r="CX416" s="94"/>
      <c r="CY416" s="95"/>
      <c r="CZ416" s="266"/>
      <c r="DA416" s="218"/>
      <c r="DB416" s="252"/>
      <c r="DC416" s="226"/>
      <c r="DD416" s="252"/>
      <c r="DE416" s="226"/>
      <c r="DF416" s="252"/>
      <c r="DG416" s="223"/>
      <c r="DH416" s="252"/>
      <c r="DI416" s="226"/>
      <c r="DJ416" s="221"/>
      <c r="DK416" s="218"/>
      <c r="DL416" s="226"/>
      <c r="DM416" s="252"/>
      <c r="DN416" s="220"/>
      <c r="DO416" s="86"/>
      <c r="DP416" s="94"/>
      <c r="DQ416" s="95"/>
      <c r="DR416" s="95"/>
      <c r="DS416" s="266"/>
      <c r="DT416" s="86">
        <v>41</v>
      </c>
      <c r="DU416" s="95">
        <v>58</v>
      </c>
      <c r="DV416" s="86">
        <v>60</v>
      </c>
      <c r="DW416" s="94">
        <v>29</v>
      </c>
      <c r="DX416" s="87">
        <v>75</v>
      </c>
      <c r="DY416" s="86"/>
      <c r="DZ416" s="153"/>
      <c r="EA416" s="94"/>
      <c r="EB416" s="87"/>
      <c r="EC416" s="218"/>
      <c r="ED416" s="252"/>
      <c r="EE416" s="220"/>
    </row>
    <row r="417" spans="1:135" x14ac:dyDescent="0.3">
      <c r="A417" s="10">
        <v>6515</v>
      </c>
      <c r="B417" s="11" t="s">
        <v>542</v>
      </c>
      <c r="C417" s="32">
        <v>1207</v>
      </c>
      <c r="D417" s="41">
        <v>318</v>
      </c>
      <c r="E417" s="63">
        <f t="shared" si="6"/>
        <v>0.26346313173156588</v>
      </c>
      <c r="F417" s="86"/>
      <c r="G417" s="86"/>
      <c r="H417" s="86"/>
      <c r="I417" s="86"/>
      <c r="J417" s="86"/>
      <c r="K417" s="87"/>
      <c r="L417" s="86"/>
      <c r="M417" s="94"/>
      <c r="N417" s="87"/>
      <c r="O417" s="86"/>
      <c r="P417" s="86"/>
      <c r="Q417" s="86"/>
      <c r="R417" s="86"/>
      <c r="S417" s="86"/>
      <c r="T417" s="86"/>
      <c r="U417" s="86"/>
      <c r="V417" s="86"/>
      <c r="W417" s="95"/>
      <c r="X417" s="98"/>
      <c r="Y417" s="98"/>
      <c r="Z417" s="115"/>
      <c r="AA417" s="86"/>
      <c r="AB417" s="86"/>
      <c r="AC417" s="86"/>
      <c r="AD417" s="86"/>
      <c r="AE417" s="86"/>
      <c r="AF417" s="95"/>
      <c r="AG417" s="153"/>
      <c r="AH417" s="114"/>
      <c r="AI417" s="222"/>
      <c r="AJ417" s="252"/>
      <c r="AK417" s="220"/>
      <c r="AL417" s="86"/>
      <c r="AM417" s="95"/>
      <c r="AN417" s="95"/>
      <c r="AO417" s="95"/>
      <c r="AP417" s="94"/>
      <c r="AQ417" s="98"/>
      <c r="AR417" s="222"/>
      <c r="AS417" s="252"/>
      <c r="AT417" s="226"/>
      <c r="AU417" s="218"/>
      <c r="AV417" s="218"/>
      <c r="AW417" s="218"/>
      <c r="AX417" s="218"/>
      <c r="AY417" s="220"/>
      <c r="AZ417" s="86"/>
      <c r="BA417" s="94"/>
      <c r="BB417" s="87"/>
      <c r="BC417" s="86"/>
      <c r="BD417" s="94"/>
      <c r="BE417" s="87"/>
      <c r="BF417" s="218"/>
      <c r="BG417" s="218"/>
      <c r="BH417" s="226"/>
      <c r="BI417" s="220"/>
      <c r="BJ417" s="86"/>
      <c r="BK417" s="94"/>
      <c r="BL417" s="87"/>
      <c r="BM417" s="218"/>
      <c r="BN417" s="218"/>
      <c r="BO417" s="226"/>
      <c r="BP417" s="398"/>
      <c r="BQ417" s="221"/>
      <c r="BR417" s="218"/>
      <c r="BS417" s="252"/>
      <c r="BT417" s="220"/>
      <c r="BU417" s="86"/>
      <c r="BV417" s="95"/>
      <c r="BW417" s="95"/>
      <c r="BX417" s="94"/>
      <c r="BY417" s="95"/>
      <c r="BZ417" s="94"/>
      <c r="CA417" s="87"/>
      <c r="CB417" s="86"/>
      <c r="CC417" s="86"/>
      <c r="CD417" s="86"/>
      <c r="CE417" s="86"/>
      <c r="CF417" s="86"/>
      <c r="CG417" s="153"/>
      <c r="CH417" s="86"/>
      <c r="CI417" s="114"/>
      <c r="CJ417" s="218"/>
      <c r="CK417" s="252"/>
      <c r="CL417" s="226"/>
      <c r="CM417" s="252"/>
      <c r="CN417" s="226"/>
      <c r="CO417" s="252"/>
      <c r="CP417" s="220"/>
      <c r="CQ417" s="86">
        <v>82</v>
      </c>
      <c r="CR417" s="95">
        <v>121</v>
      </c>
      <c r="CS417" s="94">
        <v>114</v>
      </c>
      <c r="CT417" s="87">
        <v>96</v>
      </c>
      <c r="CU417" s="86"/>
      <c r="CV417" s="94"/>
      <c r="CW417" s="95"/>
      <c r="CX417" s="94"/>
      <c r="CY417" s="95"/>
      <c r="CZ417" s="266"/>
      <c r="DA417" s="218"/>
      <c r="DB417" s="252"/>
      <c r="DC417" s="226"/>
      <c r="DD417" s="252"/>
      <c r="DE417" s="226"/>
      <c r="DF417" s="252"/>
      <c r="DG417" s="223"/>
      <c r="DH417" s="252"/>
      <c r="DI417" s="226"/>
      <c r="DJ417" s="221"/>
      <c r="DK417" s="218"/>
      <c r="DL417" s="226"/>
      <c r="DM417" s="252"/>
      <c r="DN417" s="220"/>
      <c r="DO417" s="86"/>
      <c r="DP417" s="94"/>
      <c r="DQ417" s="95"/>
      <c r="DR417" s="95"/>
      <c r="DS417" s="266"/>
      <c r="DT417" s="86">
        <v>112</v>
      </c>
      <c r="DU417" s="95">
        <v>134</v>
      </c>
      <c r="DV417" s="86">
        <v>151</v>
      </c>
      <c r="DW417" s="94">
        <v>71</v>
      </c>
      <c r="DX417" s="87">
        <v>188</v>
      </c>
      <c r="DY417" s="86"/>
      <c r="DZ417" s="153"/>
      <c r="EA417" s="94"/>
      <c r="EB417" s="87"/>
      <c r="EC417" s="218"/>
      <c r="ED417" s="252"/>
      <c r="EE417" s="220"/>
    </row>
    <row r="418" spans="1:135" x14ac:dyDescent="0.3">
      <c r="A418" s="10">
        <v>6516</v>
      </c>
      <c r="B418" s="11" t="s">
        <v>543</v>
      </c>
      <c r="C418" s="32">
        <v>1018</v>
      </c>
      <c r="D418" s="41">
        <v>232</v>
      </c>
      <c r="E418" s="63">
        <f t="shared" si="6"/>
        <v>0.22789783889980353</v>
      </c>
      <c r="F418" s="86">
        <v>5</v>
      </c>
      <c r="G418" s="86">
        <v>7</v>
      </c>
      <c r="H418" s="86">
        <v>4</v>
      </c>
      <c r="I418" s="86">
        <v>2</v>
      </c>
      <c r="J418" s="86">
        <v>6</v>
      </c>
      <c r="K418" s="87">
        <v>5</v>
      </c>
      <c r="L418" s="86"/>
      <c r="M418" s="94"/>
      <c r="N418" s="87"/>
      <c r="O418" s="86"/>
      <c r="P418" s="86"/>
      <c r="Q418" s="86"/>
      <c r="R418" s="86"/>
      <c r="S418" s="86"/>
      <c r="T418" s="86"/>
      <c r="U418" s="86"/>
      <c r="V418" s="86"/>
      <c r="W418" s="95"/>
      <c r="X418" s="98"/>
      <c r="Y418" s="98"/>
      <c r="Z418" s="115"/>
      <c r="AA418" s="86"/>
      <c r="AB418" s="86"/>
      <c r="AC418" s="86"/>
      <c r="AD418" s="86"/>
      <c r="AE418" s="86"/>
      <c r="AF418" s="95"/>
      <c r="AG418" s="153"/>
      <c r="AH418" s="114"/>
      <c r="AI418" s="222"/>
      <c r="AJ418" s="252"/>
      <c r="AK418" s="220"/>
      <c r="AL418" s="86"/>
      <c r="AM418" s="95"/>
      <c r="AN418" s="95"/>
      <c r="AO418" s="95"/>
      <c r="AP418" s="94"/>
      <c r="AQ418" s="98"/>
      <c r="AR418" s="222"/>
      <c r="AS418" s="252"/>
      <c r="AT418" s="226"/>
      <c r="AU418" s="218"/>
      <c r="AV418" s="218"/>
      <c r="AW418" s="218"/>
      <c r="AX418" s="218"/>
      <c r="AY418" s="220"/>
      <c r="AZ418" s="86"/>
      <c r="BA418" s="94"/>
      <c r="BB418" s="87"/>
      <c r="BC418" s="86"/>
      <c r="BD418" s="94"/>
      <c r="BE418" s="87"/>
      <c r="BF418" s="218"/>
      <c r="BG418" s="218"/>
      <c r="BH418" s="226"/>
      <c r="BI418" s="220"/>
      <c r="BJ418" s="86"/>
      <c r="BK418" s="94"/>
      <c r="BL418" s="87"/>
      <c r="BM418" s="218"/>
      <c r="BN418" s="218"/>
      <c r="BO418" s="226"/>
      <c r="BP418" s="398"/>
      <c r="BQ418" s="221"/>
      <c r="BR418" s="218"/>
      <c r="BS418" s="252"/>
      <c r="BT418" s="220"/>
      <c r="BU418" s="86"/>
      <c r="BV418" s="95"/>
      <c r="BW418" s="95"/>
      <c r="BX418" s="94"/>
      <c r="BY418" s="95"/>
      <c r="BZ418" s="94"/>
      <c r="CA418" s="87"/>
      <c r="CB418" s="86"/>
      <c r="CC418" s="86"/>
      <c r="CD418" s="86"/>
      <c r="CE418" s="86"/>
      <c r="CF418" s="86"/>
      <c r="CG418" s="153"/>
      <c r="CH418" s="86"/>
      <c r="CI418" s="114"/>
      <c r="CJ418" s="218"/>
      <c r="CK418" s="252"/>
      <c r="CL418" s="226"/>
      <c r="CM418" s="252"/>
      <c r="CN418" s="226"/>
      <c r="CO418" s="252"/>
      <c r="CP418" s="220"/>
      <c r="CQ418" s="86">
        <v>67</v>
      </c>
      <c r="CR418" s="95">
        <v>93</v>
      </c>
      <c r="CS418" s="94">
        <v>91</v>
      </c>
      <c r="CT418" s="87">
        <v>82</v>
      </c>
      <c r="CU418" s="86"/>
      <c r="CV418" s="94"/>
      <c r="CW418" s="95"/>
      <c r="CX418" s="94"/>
      <c r="CY418" s="95"/>
      <c r="CZ418" s="266"/>
      <c r="DA418" s="218"/>
      <c r="DB418" s="252"/>
      <c r="DC418" s="226"/>
      <c r="DD418" s="252"/>
      <c r="DE418" s="226"/>
      <c r="DF418" s="252"/>
      <c r="DG418" s="223"/>
      <c r="DH418" s="252"/>
      <c r="DI418" s="226"/>
      <c r="DJ418" s="221"/>
      <c r="DK418" s="218"/>
      <c r="DL418" s="226"/>
      <c r="DM418" s="252"/>
      <c r="DN418" s="220"/>
      <c r="DO418" s="86"/>
      <c r="DP418" s="94"/>
      <c r="DQ418" s="95"/>
      <c r="DR418" s="95"/>
      <c r="DS418" s="266"/>
      <c r="DT418" s="86">
        <v>79</v>
      </c>
      <c r="DU418" s="95">
        <v>92</v>
      </c>
      <c r="DV418" s="86">
        <v>94</v>
      </c>
      <c r="DW418" s="94">
        <v>45</v>
      </c>
      <c r="DX418" s="87">
        <v>129</v>
      </c>
      <c r="DY418" s="86"/>
      <c r="DZ418" s="153"/>
      <c r="EA418" s="94"/>
      <c r="EB418" s="87"/>
      <c r="EC418" s="218"/>
      <c r="ED418" s="252"/>
      <c r="EE418" s="220"/>
    </row>
    <row r="419" spans="1:135" x14ac:dyDescent="0.3">
      <c r="A419" s="10">
        <v>6517</v>
      </c>
      <c r="B419" s="11" t="s">
        <v>544</v>
      </c>
      <c r="C419" s="32">
        <v>1166</v>
      </c>
      <c r="D419" s="41">
        <v>423</v>
      </c>
      <c r="E419" s="63">
        <f t="shared" si="6"/>
        <v>0.362778730703259</v>
      </c>
      <c r="F419" s="86">
        <v>5</v>
      </c>
      <c r="G419" s="86">
        <v>5</v>
      </c>
      <c r="H419" s="86">
        <v>3</v>
      </c>
      <c r="I419" s="86">
        <v>8</v>
      </c>
      <c r="J419" s="86">
        <v>8</v>
      </c>
      <c r="K419" s="87">
        <v>8</v>
      </c>
      <c r="L419" s="86"/>
      <c r="M419" s="94"/>
      <c r="N419" s="87"/>
      <c r="O419" s="86"/>
      <c r="P419" s="86"/>
      <c r="Q419" s="86"/>
      <c r="R419" s="86"/>
      <c r="S419" s="86"/>
      <c r="T419" s="86"/>
      <c r="U419" s="86"/>
      <c r="V419" s="86"/>
      <c r="W419" s="95"/>
      <c r="X419" s="98"/>
      <c r="Y419" s="98"/>
      <c r="Z419" s="115"/>
      <c r="AA419" s="86"/>
      <c r="AB419" s="86"/>
      <c r="AC419" s="86"/>
      <c r="AD419" s="86"/>
      <c r="AE419" s="86"/>
      <c r="AF419" s="95"/>
      <c r="AG419" s="153"/>
      <c r="AH419" s="114"/>
      <c r="AI419" s="222"/>
      <c r="AJ419" s="252"/>
      <c r="AK419" s="220"/>
      <c r="AL419" s="86"/>
      <c r="AM419" s="95"/>
      <c r="AN419" s="95"/>
      <c r="AO419" s="95"/>
      <c r="AP419" s="94"/>
      <c r="AQ419" s="98"/>
      <c r="AR419" s="222"/>
      <c r="AS419" s="252"/>
      <c r="AT419" s="226"/>
      <c r="AU419" s="218"/>
      <c r="AV419" s="218"/>
      <c r="AW419" s="218"/>
      <c r="AX419" s="218"/>
      <c r="AY419" s="220"/>
      <c r="AZ419" s="86"/>
      <c r="BA419" s="94"/>
      <c r="BB419" s="87"/>
      <c r="BC419" s="86"/>
      <c r="BD419" s="94"/>
      <c r="BE419" s="87"/>
      <c r="BF419" s="218"/>
      <c r="BG419" s="218"/>
      <c r="BH419" s="226"/>
      <c r="BI419" s="220"/>
      <c r="BJ419" s="86"/>
      <c r="BK419" s="94"/>
      <c r="BL419" s="87"/>
      <c r="BM419" s="218"/>
      <c r="BN419" s="218"/>
      <c r="BO419" s="226"/>
      <c r="BP419" s="398"/>
      <c r="BQ419" s="221"/>
      <c r="BR419" s="218"/>
      <c r="BS419" s="252"/>
      <c r="BT419" s="220"/>
      <c r="BU419" s="86"/>
      <c r="BV419" s="95"/>
      <c r="BW419" s="95"/>
      <c r="BX419" s="94"/>
      <c r="BY419" s="95"/>
      <c r="BZ419" s="94"/>
      <c r="CA419" s="87"/>
      <c r="CB419" s="86"/>
      <c r="CC419" s="86"/>
      <c r="CD419" s="86"/>
      <c r="CE419" s="86"/>
      <c r="CF419" s="86"/>
      <c r="CG419" s="153"/>
      <c r="CH419" s="86"/>
      <c r="CI419" s="114"/>
      <c r="CJ419" s="218"/>
      <c r="CK419" s="252"/>
      <c r="CL419" s="226"/>
      <c r="CM419" s="252"/>
      <c r="CN419" s="226"/>
      <c r="CO419" s="252"/>
      <c r="CP419" s="220"/>
      <c r="CQ419" s="86">
        <v>87</v>
      </c>
      <c r="CR419" s="95">
        <v>160</v>
      </c>
      <c r="CS419" s="94">
        <v>122</v>
      </c>
      <c r="CT419" s="87">
        <v>113</v>
      </c>
      <c r="CU419" s="86"/>
      <c r="CV419" s="94"/>
      <c r="CW419" s="95"/>
      <c r="CX419" s="94"/>
      <c r="CY419" s="95"/>
      <c r="CZ419" s="266"/>
      <c r="DA419" s="218"/>
      <c r="DB419" s="252"/>
      <c r="DC419" s="226"/>
      <c r="DD419" s="252"/>
      <c r="DE419" s="226"/>
      <c r="DF419" s="252"/>
      <c r="DG419" s="223"/>
      <c r="DH419" s="252"/>
      <c r="DI419" s="226"/>
      <c r="DJ419" s="221"/>
      <c r="DK419" s="218"/>
      <c r="DL419" s="226"/>
      <c r="DM419" s="252"/>
      <c r="DN419" s="220"/>
      <c r="DO419" s="86"/>
      <c r="DP419" s="94"/>
      <c r="DQ419" s="95"/>
      <c r="DR419" s="95"/>
      <c r="DS419" s="266"/>
      <c r="DT419" s="86">
        <v>164</v>
      </c>
      <c r="DU419" s="95">
        <v>191</v>
      </c>
      <c r="DV419" s="86">
        <v>199</v>
      </c>
      <c r="DW419" s="94">
        <v>71</v>
      </c>
      <c r="DX419" s="87">
        <v>283</v>
      </c>
      <c r="DY419" s="86"/>
      <c r="DZ419" s="153"/>
      <c r="EA419" s="94"/>
      <c r="EB419" s="87"/>
      <c r="EC419" s="218"/>
      <c r="ED419" s="252"/>
      <c r="EE419" s="220"/>
    </row>
    <row r="420" spans="1:135" x14ac:dyDescent="0.3">
      <c r="A420" s="10">
        <v>6518</v>
      </c>
      <c r="B420" s="11" t="s">
        <v>545</v>
      </c>
      <c r="C420" s="32">
        <v>930</v>
      </c>
      <c r="D420" s="41">
        <v>249</v>
      </c>
      <c r="E420" s="63">
        <f t="shared" si="6"/>
        <v>0.26774193548387099</v>
      </c>
      <c r="F420" s="86">
        <v>1</v>
      </c>
      <c r="G420" s="86">
        <v>1</v>
      </c>
      <c r="H420" s="86">
        <v>1</v>
      </c>
      <c r="I420" s="86">
        <v>0</v>
      </c>
      <c r="J420" s="86">
        <v>1</v>
      </c>
      <c r="K420" s="87">
        <v>1</v>
      </c>
      <c r="L420" s="86"/>
      <c r="M420" s="94"/>
      <c r="N420" s="87"/>
      <c r="O420" s="86"/>
      <c r="P420" s="86"/>
      <c r="Q420" s="86"/>
      <c r="R420" s="86"/>
      <c r="S420" s="86"/>
      <c r="T420" s="86"/>
      <c r="U420" s="86"/>
      <c r="V420" s="86"/>
      <c r="W420" s="95"/>
      <c r="X420" s="98"/>
      <c r="Y420" s="98"/>
      <c r="Z420" s="115"/>
      <c r="AA420" s="86"/>
      <c r="AB420" s="86"/>
      <c r="AC420" s="86"/>
      <c r="AD420" s="86"/>
      <c r="AE420" s="86"/>
      <c r="AF420" s="95"/>
      <c r="AG420" s="153"/>
      <c r="AH420" s="114"/>
      <c r="AI420" s="222"/>
      <c r="AJ420" s="252"/>
      <c r="AK420" s="220"/>
      <c r="AL420" s="86"/>
      <c r="AM420" s="95"/>
      <c r="AN420" s="95"/>
      <c r="AO420" s="95"/>
      <c r="AP420" s="94"/>
      <c r="AQ420" s="98"/>
      <c r="AR420" s="222"/>
      <c r="AS420" s="252"/>
      <c r="AT420" s="226"/>
      <c r="AU420" s="218"/>
      <c r="AV420" s="218"/>
      <c r="AW420" s="218"/>
      <c r="AX420" s="218"/>
      <c r="AY420" s="220"/>
      <c r="AZ420" s="86"/>
      <c r="BA420" s="94"/>
      <c r="BB420" s="87"/>
      <c r="BC420" s="86"/>
      <c r="BD420" s="94"/>
      <c r="BE420" s="87"/>
      <c r="BF420" s="218"/>
      <c r="BG420" s="218"/>
      <c r="BH420" s="226"/>
      <c r="BI420" s="220"/>
      <c r="BJ420" s="86"/>
      <c r="BK420" s="94"/>
      <c r="BL420" s="87"/>
      <c r="BM420" s="218"/>
      <c r="BN420" s="218"/>
      <c r="BO420" s="226"/>
      <c r="BP420" s="398"/>
      <c r="BQ420" s="221"/>
      <c r="BR420" s="218"/>
      <c r="BS420" s="252"/>
      <c r="BT420" s="220"/>
      <c r="BU420" s="86"/>
      <c r="BV420" s="95"/>
      <c r="BW420" s="95"/>
      <c r="BX420" s="94"/>
      <c r="BY420" s="95"/>
      <c r="BZ420" s="94"/>
      <c r="CA420" s="87"/>
      <c r="CB420" s="86"/>
      <c r="CC420" s="86"/>
      <c r="CD420" s="86"/>
      <c r="CE420" s="86"/>
      <c r="CF420" s="86"/>
      <c r="CG420" s="153"/>
      <c r="CH420" s="86"/>
      <c r="CI420" s="114"/>
      <c r="CJ420" s="218"/>
      <c r="CK420" s="252"/>
      <c r="CL420" s="226"/>
      <c r="CM420" s="252"/>
      <c r="CN420" s="226"/>
      <c r="CO420" s="252"/>
      <c r="CP420" s="220"/>
      <c r="CQ420" s="86">
        <v>66</v>
      </c>
      <c r="CR420" s="95">
        <v>92</v>
      </c>
      <c r="CS420" s="94">
        <v>83</v>
      </c>
      <c r="CT420" s="87">
        <v>83</v>
      </c>
      <c r="CU420" s="86"/>
      <c r="CV420" s="94"/>
      <c r="CW420" s="95"/>
      <c r="CX420" s="94"/>
      <c r="CY420" s="95"/>
      <c r="CZ420" s="266"/>
      <c r="DA420" s="218"/>
      <c r="DB420" s="252"/>
      <c r="DC420" s="226"/>
      <c r="DD420" s="252"/>
      <c r="DE420" s="226"/>
      <c r="DF420" s="252"/>
      <c r="DG420" s="223"/>
      <c r="DH420" s="252"/>
      <c r="DI420" s="226"/>
      <c r="DJ420" s="221"/>
      <c r="DK420" s="218"/>
      <c r="DL420" s="226"/>
      <c r="DM420" s="252"/>
      <c r="DN420" s="220"/>
      <c r="DO420" s="86"/>
      <c r="DP420" s="94"/>
      <c r="DQ420" s="95"/>
      <c r="DR420" s="95"/>
      <c r="DS420" s="266"/>
      <c r="DT420" s="86">
        <v>74</v>
      </c>
      <c r="DU420" s="95">
        <v>91</v>
      </c>
      <c r="DV420" s="86">
        <v>99</v>
      </c>
      <c r="DW420" s="94">
        <v>50</v>
      </c>
      <c r="DX420" s="87">
        <v>86</v>
      </c>
      <c r="DY420" s="86"/>
      <c r="DZ420" s="153"/>
      <c r="EA420" s="94"/>
      <c r="EB420" s="87"/>
      <c r="EC420" s="218"/>
      <c r="ED420" s="252"/>
      <c r="EE420" s="220"/>
    </row>
    <row r="421" spans="1:135" x14ac:dyDescent="0.3">
      <c r="A421" s="10">
        <v>6519</v>
      </c>
      <c r="B421" s="11" t="s">
        <v>546</v>
      </c>
      <c r="C421" s="32">
        <v>1127</v>
      </c>
      <c r="D421" s="41">
        <v>274</v>
      </c>
      <c r="E421" s="63">
        <f t="shared" si="6"/>
        <v>0.24312333629103816</v>
      </c>
      <c r="F421" s="86"/>
      <c r="G421" s="86"/>
      <c r="H421" s="86"/>
      <c r="I421" s="86"/>
      <c r="J421" s="86"/>
      <c r="K421" s="87"/>
      <c r="L421" s="86"/>
      <c r="M421" s="94"/>
      <c r="N421" s="87"/>
      <c r="O421" s="86"/>
      <c r="P421" s="86"/>
      <c r="Q421" s="86"/>
      <c r="R421" s="86"/>
      <c r="S421" s="86"/>
      <c r="T421" s="86"/>
      <c r="U421" s="86"/>
      <c r="V421" s="86"/>
      <c r="W421" s="95"/>
      <c r="X421" s="98"/>
      <c r="Y421" s="98"/>
      <c r="Z421" s="115"/>
      <c r="AA421" s="86"/>
      <c r="AB421" s="86"/>
      <c r="AC421" s="86"/>
      <c r="AD421" s="86"/>
      <c r="AE421" s="86"/>
      <c r="AF421" s="95"/>
      <c r="AG421" s="153"/>
      <c r="AH421" s="114"/>
      <c r="AI421" s="222"/>
      <c r="AJ421" s="252"/>
      <c r="AK421" s="220"/>
      <c r="AL421" s="86"/>
      <c r="AM421" s="95"/>
      <c r="AN421" s="95"/>
      <c r="AO421" s="95"/>
      <c r="AP421" s="94"/>
      <c r="AQ421" s="98"/>
      <c r="AR421" s="222"/>
      <c r="AS421" s="252"/>
      <c r="AT421" s="226"/>
      <c r="AU421" s="218"/>
      <c r="AV421" s="218"/>
      <c r="AW421" s="218"/>
      <c r="AX421" s="218"/>
      <c r="AY421" s="220"/>
      <c r="AZ421" s="86"/>
      <c r="BA421" s="94"/>
      <c r="BB421" s="87"/>
      <c r="BC421" s="86"/>
      <c r="BD421" s="94"/>
      <c r="BE421" s="87"/>
      <c r="BF421" s="218"/>
      <c r="BG421" s="218"/>
      <c r="BH421" s="226"/>
      <c r="BI421" s="220"/>
      <c r="BJ421" s="86"/>
      <c r="BK421" s="94"/>
      <c r="BL421" s="87"/>
      <c r="BM421" s="218"/>
      <c r="BN421" s="218"/>
      <c r="BO421" s="226"/>
      <c r="BP421" s="398"/>
      <c r="BQ421" s="221"/>
      <c r="BR421" s="86"/>
      <c r="BS421" s="94"/>
      <c r="BT421" s="87"/>
      <c r="BU421" s="86"/>
      <c r="BV421" s="95"/>
      <c r="BW421" s="95"/>
      <c r="BX421" s="94"/>
      <c r="BY421" s="95"/>
      <c r="BZ421" s="94"/>
      <c r="CA421" s="87"/>
      <c r="CB421" s="86"/>
      <c r="CC421" s="86"/>
      <c r="CD421" s="86"/>
      <c r="CE421" s="86"/>
      <c r="CF421" s="86"/>
      <c r="CG421" s="153"/>
      <c r="CH421" s="86"/>
      <c r="CI421" s="114"/>
      <c r="CJ421" s="218"/>
      <c r="CK421" s="252"/>
      <c r="CL421" s="226"/>
      <c r="CM421" s="252"/>
      <c r="CN421" s="226"/>
      <c r="CO421" s="252"/>
      <c r="CP421" s="220"/>
      <c r="CQ421" s="86">
        <v>78</v>
      </c>
      <c r="CR421" s="95">
        <v>114</v>
      </c>
      <c r="CS421" s="94">
        <v>106</v>
      </c>
      <c r="CT421" s="87">
        <v>90</v>
      </c>
      <c r="CU421" s="86"/>
      <c r="CV421" s="94"/>
      <c r="CW421" s="95"/>
      <c r="CX421" s="94"/>
      <c r="CY421" s="95"/>
      <c r="CZ421" s="266"/>
      <c r="DA421" s="218"/>
      <c r="DB421" s="252"/>
      <c r="DC421" s="226"/>
      <c r="DD421" s="252"/>
      <c r="DE421" s="226"/>
      <c r="DF421" s="252"/>
      <c r="DG421" s="223"/>
      <c r="DH421" s="252"/>
      <c r="DI421" s="226"/>
      <c r="DJ421" s="221"/>
      <c r="DK421" s="218"/>
      <c r="DL421" s="226"/>
      <c r="DM421" s="252"/>
      <c r="DN421" s="220"/>
      <c r="DO421" s="86"/>
      <c r="DP421" s="94"/>
      <c r="DQ421" s="95"/>
      <c r="DR421" s="95"/>
      <c r="DS421" s="266"/>
      <c r="DT421" s="86">
        <v>92</v>
      </c>
      <c r="DU421" s="95">
        <v>147</v>
      </c>
      <c r="DV421" s="86">
        <v>113</v>
      </c>
      <c r="DW421" s="94">
        <v>63</v>
      </c>
      <c r="DX421" s="87">
        <v>186</v>
      </c>
      <c r="DY421" s="86"/>
      <c r="DZ421" s="153"/>
      <c r="EA421" s="94"/>
      <c r="EB421" s="87"/>
      <c r="EC421" s="218"/>
      <c r="ED421" s="252"/>
      <c r="EE421" s="220"/>
    </row>
    <row r="422" spans="1:135" x14ac:dyDescent="0.3">
      <c r="A422" s="10">
        <v>6701</v>
      </c>
      <c r="B422" s="11" t="s">
        <v>547</v>
      </c>
      <c r="C422" s="32">
        <v>1135</v>
      </c>
      <c r="D422" s="41">
        <v>154</v>
      </c>
      <c r="E422" s="63">
        <f t="shared" si="6"/>
        <v>0.13568281938325991</v>
      </c>
      <c r="F422" s="86"/>
      <c r="G422" s="86"/>
      <c r="H422" s="86"/>
      <c r="I422" s="86"/>
      <c r="J422" s="86"/>
      <c r="K422" s="87"/>
      <c r="L422" s="86"/>
      <c r="M422" s="94"/>
      <c r="N422" s="87"/>
      <c r="O422" s="86"/>
      <c r="P422" s="86"/>
      <c r="Q422" s="86"/>
      <c r="R422" s="86"/>
      <c r="S422" s="86"/>
      <c r="T422" s="86"/>
      <c r="U422" s="86"/>
      <c r="V422" s="86"/>
      <c r="W422" s="95"/>
      <c r="X422" s="98"/>
      <c r="Y422" s="98"/>
      <c r="Z422" s="115"/>
      <c r="AA422" s="86"/>
      <c r="AB422" s="86"/>
      <c r="AC422" s="86"/>
      <c r="AD422" s="86"/>
      <c r="AE422" s="86"/>
      <c r="AF422" s="95"/>
      <c r="AG422" s="153"/>
      <c r="AH422" s="114"/>
      <c r="AI422" s="222"/>
      <c r="AJ422" s="252"/>
      <c r="AK422" s="220"/>
      <c r="AL422" s="86"/>
      <c r="AM422" s="95"/>
      <c r="AN422" s="95"/>
      <c r="AO422" s="95"/>
      <c r="AP422" s="94"/>
      <c r="AQ422" s="98"/>
      <c r="AR422" s="222"/>
      <c r="AS422" s="252"/>
      <c r="AT422" s="226"/>
      <c r="AU422" s="218"/>
      <c r="AV422" s="218"/>
      <c r="AW422" s="218"/>
      <c r="AX422" s="218"/>
      <c r="AY422" s="220"/>
      <c r="AZ422" s="86"/>
      <c r="BA422" s="94"/>
      <c r="BB422" s="87"/>
      <c r="BC422" s="86"/>
      <c r="BD422" s="94"/>
      <c r="BE422" s="87"/>
      <c r="BF422" s="218"/>
      <c r="BG422" s="218"/>
      <c r="BH422" s="226"/>
      <c r="BI422" s="220"/>
      <c r="BJ422" s="86"/>
      <c r="BK422" s="94"/>
      <c r="BL422" s="87"/>
      <c r="BM422" s="218"/>
      <c r="BN422" s="218"/>
      <c r="BO422" s="226"/>
      <c r="BP422" s="398"/>
      <c r="BQ422" s="221"/>
      <c r="BR422" s="205">
        <v>66</v>
      </c>
      <c r="BS422" s="251">
        <v>83</v>
      </c>
      <c r="BT422" s="211">
        <v>6</v>
      </c>
      <c r="BU422" s="86"/>
      <c r="BV422" s="95"/>
      <c r="BW422" s="95"/>
      <c r="BX422" s="94"/>
      <c r="BY422" s="95"/>
      <c r="BZ422" s="94"/>
      <c r="CA422" s="87"/>
      <c r="CB422" s="86"/>
      <c r="CC422" s="86"/>
      <c r="CD422" s="86"/>
      <c r="CE422" s="86"/>
      <c r="CF422" s="86"/>
      <c r="CG422" s="153"/>
      <c r="CH422" s="86"/>
      <c r="CI422" s="114"/>
      <c r="CJ422" s="218"/>
      <c r="CK422" s="252"/>
      <c r="CL422" s="226"/>
      <c r="CM422" s="252"/>
      <c r="CN422" s="226"/>
      <c r="CO422" s="252"/>
      <c r="CP422" s="220"/>
      <c r="CQ422" s="86"/>
      <c r="CR422" s="95"/>
      <c r="CS422" s="94"/>
      <c r="CT422" s="87"/>
      <c r="CU422" s="86"/>
      <c r="CV422" s="94"/>
      <c r="CW422" s="95"/>
      <c r="CX422" s="94"/>
      <c r="CY422" s="95"/>
      <c r="CZ422" s="266"/>
      <c r="DA422" s="218"/>
      <c r="DB422" s="252"/>
      <c r="DC422" s="226"/>
      <c r="DD422" s="252"/>
      <c r="DE422" s="226"/>
      <c r="DF422" s="252"/>
      <c r="DG422" s="223"/>
      <c r="DH422" s="252"/>
      <c r="DI422" s="226"/>
      <c r="DJ422" s="221"/>
      <c r="DK422" s="218"/>
      <c r="DL422" s="226"/>
      <c r="DM422" s="252"/>
      <c r="DN422" s="220"/>
      <c r="DO422" s="86"/>
      <c r="DP422" s="94"/>
      <c r="DQ422" s="95"/>
      <c r="DR422" s="95"/>
      <c r="DS422" s="266"/>
      <c r="DT422" s="265"/>
      <c r="DU422" s="267"/>
      <c r="DV422" s="265"/>
      <c r="DW422" s="268"/>
      <c r="DX422" s="266"/>
      <c r="DY422" s="265"/>
      <c r="DZ422" s="419"/>
      <c r="EA422" s="268"/>
      <c r="EB422" s="266"/>
      <c r="EC422" s="218"/>
      <c r="ED422" s="252"/>
      <c r="EE422" s="220"/>
    </row>
    <row r="423" spans="1:135" x14ac:dyDescent="0.3">
      <c r="A423" s="10">
        <v>6801</v>
      </c>
      <c r="B423" s="11" t="s">
        <v>548</v>
      </c>
      <c r="C423" s="32">
        <v>1142</v>
      </c>
      <c r="D423" s="41">
        <v>526</v>
      </c>
      <c r="E423" s="63">
        <f t="shared" si="6"/>
        <v>0.46059544658493873</v>
      </c>
      <c r="F423" s="86"/>
      <c r="G423" s="86"/>
      <c r="H423" s="86"/>
      <c r="I423" s="86"/>
      <c r="J423" s="86"/>
      <c r="K423" s="87"/>
      <c r="L423" s="86"/>
      <c r="M423" s="94"/>
      <c r="N423" s="87"/>
      <c r="O423" s="86"/>
      <c r="P423" s="86"/>
      <c r="Q423" s="86"/>
      <c r="R423" s="86"/>
      <c r="S423" s="86"/>
      <c r="T423" s="86"/>
      <c r="U423" s="86"/>
      <c r="V423" s="86"/>
      <c r="W423" s="95"/>
      <c r="X423" s="98"/>
      <c r="Y423" s="98"/>
      <c r="Z423" s="115"/>
      <c r="AA423" s="86"/>
      <c r="AB423" s="86"/>
      <c r="AC423" s="86"/>
      <c r="AD423" s="86"/>
      <c r="AE423" s="86"/>
      <c r="AF423" s="95"/>
      <c r="AG423" s="153"/>
      <c r="AH423" s="114"/>
      <c r="AI423" s="222"/>
      <c r="AJ423" s="252"/>
      <c r="AK423" s="220"/>
      <c r="AL423" s="86"/>
      <c r="AM423" s="95"/>
      <c r="AN423" s="95"/>
      <c r="AO423" s="95"/>
      <c r="AP423" s="94"/>
      <c r="AQ423" s="98"/>
      <c r="AR423" s="222"/>
      <c r="AS423" s="252"/>
      <c r="AT423" s="226"/>
      <c r="AU423" s="218"/>
      <c r="AV423" s="218"/>
      <c r="AW423" s="218"/>
      <c r="AX423" s="218"/>
      <c r="AY423" s="220"/>
      <c r="AZ423" s="86"/>
      <c r="BA423" s="94"/>
      <c r="BB423" s="87"/>
      <c r="BC423" s="86"/>
      <c r="BD423" s="94"/>
      <c r="BE423" s="87"/>
      <c r="BF423" s="218"/>
      <c r="BG423" s="218"/>
      <c r="BH423" s="226"/>
      <c r="BI423" s="220"/>
      <c r="BJ423" s="86">
        <v>238</v>
      </c>
      <c r="BK423" s="94">
        <v>111</v>
      </c>
      <c r="BL423" s="87">
        <v>354</v>
      </c>
      <c r="BM423" s="218"/>
      <c r="BN423" s="218"/>
      <c r="BO423" s="226"/>
      <c r="BP423" s="398"/>
      <c r="BQ423" s="221"/>
      <c r="BR423" s="205"/>
      <c r="BS423" s="251"/>
      <c r="BT423" s="211"/>
      <c r="BU423" s="86"/>
      <c r="BV423" s="95"/>
      <c r="BW423" s="95"/>
      <c r="BX423" s="94"/>
      <c r="BY423" s="95"/>
      <c r="BZ423" s="94"/>
      <c r="CA423" s="87"/>
      <c r="CB423" s="86"/>
      <c r="CC423" s="86"/>
      <c r="CD423" s="86"/>
      <c r="CE423" s="86"/>
      <c r="CF423" s="86"/>
      <c r="CG423" s="153"/>
      <c r="CH423" s="86"/>
      <c r="CI423" s="114"/>
      <c r="CJ423" s="218"/>
      <c r="CK423" s="252"/>
      <c r="CL423" s="226"/>
      <c r="CM423" s="252"/>
      <c r="CN423" s="226"/>
      <c r="CO423" s="252"/>
      <c r="CP423" s="220"/>
      <c r="CQ423" s="86"/>
      <c r="CR423" s="95"/>
      <c r="CS423" s="94"/>
      <c r="CT423" s="87"/>
      <c r="CU423" s="86"/>
      <c r="CV423" s="94"/>
      <c r="CW423" s="95"/>
      <c r="CX423" s="94"/>
      <c r="CY423" s="95"/>
      <c r="CZ423" s="266"/>
      <c r="DA423" s="218"/>
      <c r="DB423" s="252"/>
      <c r="DC423" s="226"/>
      <c r="DD423" s="252"/>
      <c r="DE423" s="226"/>
      <c r="DF423" s="252"/>
      <c r="DG423" s="223"/>
      <c r="DH423" s="252"/>
      <c r="DI423" s="226"/>
      <c r="DJ423" s="221"/>
      <c r="DK423" s="218"/>
      <c r="DL423" s="226"/>
      <c r="DM423" s="252"/>
      <c r="DN423" s="220"/>
      <c r="DO423" s="86"/>
      <c r="DP423" s="94"/>
      <c r="DQ423" s="95"/>
      <c r="DR423" s="95"/>
      <c r="DS423" s="266"/>
      <c r="DT423" s="265"/>
      <c r="DU423" s="267"/>
      <c r="DV423" s="265"/>
      <c r="DW423" s="268"/>
      <c r="DX423" s="266"/>
      <c r="DY423" s="265"/>
      <c r="DZ423" s="419"/>
      <c r="EA423" s="268"/>
      <c r="EB423" s="266"/>
      <c r="EC423" s="218"/>
      <c r="ED423" s="252"/>
      <c r="EE423" s="220"/>
    </row>
    <row r="424" spans="1:135" x14ac:dyDescent="0.3">
      <c r="A424" s="10">
        <v>6802</v>
      </c>
      <c r="B424" s="11" t="s">
        <v>549</v>
      </c>
      <c r="C424" s="32">
        <v>930</v>
      </c>
      <c r="D424" s="41">
        <v>369</v>
      </c>
      <c r="E424" s="63">
        <f t="shared" si="6"/>
        <v>0.39677419354838711</v>
      </c>
      <c r="F424" s="86"/>
      <c r="G424" s="86"/>
      <c r="H424" s="86"/>
      <c r="I424" s="86"/>
      <c r="J424" s="86"/>
      <c r="K424" s="87"/>
      <c r="L424" s="86"/>
      <c r="M424" s="94"/>
      <c r="N424" s="87"/>
      <c r="O424" s="86"/>
      <c r="P424" s="86"/>
      <c r="Q424" s="86"/>
      <c r="R424" s="86"/>
      <c r="S424" s="86"/>
      <c r="T424" s="86"/>
      <c r="U424" s="86"/>
      <c r="V424" s="86"/>
      <c r="W424" s="95"/>
      <c r="X424" s="98"/>
      <c r="Y424" s="98"/>
      <c r="Z424" s="115"/>
      <c r="AA424" s="86"/>
      <c r="AB424" s="86"/>
      <c r="AC424" s="86"/>
      <c r="AD424" s="86"/>
      <c r="AE424" s="86"/>
      <c r="AF424" s="95"/>
      <c r="AG424" s="153"/>
      <c r="AH424" s="114"/>
      <c r="AI424" s="222"/>
      <c r="AJ424" s="252"/>
      <c r="AK424" s="220"/>
      <c r="AL424" s="86"/>
      <c r="AM424" s="95"/>
      <c r="AN424" s="95"/>
      <c r="AO424" s="95"/>
      <c r="AP424" s="94"/>
      <c r="AQ424" s="98"/>
      <c r="AR424" s="222"/>
      <c r="AS424" s="252"/>
      <c r="AT424" s="226"/>
      <c r="AU424" s="218"/>
      <c r="AV424" s="218"/>
      <c r="AW424" s="218"/>
      <c r="AX424" s="218"/>
      <c r="AY424" s="220"/>
      <c r="AZ424" s="86"/>
      <c r="BA424" s="94"/>
      <c r="BB424" s="87"/>
      <c r="BC424" s="86"/>
      <c r="BD424" s="94"/>
      <c r="BE424" s="87"/>
      <c r="BF424" s="218"/>
      <c r="BG424" s="218"/>
      <c r="BH424" s="226"/>
      <c r="BI424" s="220"/>
      <c r="BJ424" s="86">
        <v>126</v>
      </c>
      <c r="BK424" s="94">
        <v>103</v>
      </c>
      <c r="BL424" s="87">
        <v>240</v>
      </c>
      <c r="BM424" s="218"/>
      <c r="BN424" s="218"/>
      <c r="BO424" s="226"/>
      <c r="BP424" s="398"/>
      <c r="BQ424" s="221"/>
      <c r="BR424" s="205"/>
      <c r="BS424" s="251"/>
      <c r="BT424" s="211"/>
      <c r="BU424" s="86"/>
      <c r="BV424" s="95"/>
      <c r="BW424" s="95"/>
      <c r="BX424" s="94"/>
      <c r="BY424" s="95"/>
      <c r="BZ424" s="94"/>
      <c r="CA424" s="87"/>
      <c r="CB424" s="86"/>
      <c r="CC424" s="86"/>
      <c r="CD424" s="86"/>
      <c r="CE424" s="86"/>
      <c r="CF424" s="86"/>
      <c r="CG424" s="153"/>
      <c r="CH424" s="86"/>
      <c r="CI424" s="114"/>
      <c r="CJ424" s="218"/>
      <c r="CK424" s="252"/>
      <c r="CL424" s="226"/>
      <c r="CM424" s="252"/>
      <c r="CN424" s="226"/>
      <c r="CO424" s="252"/>
      <c r="CP424" s="220"/>
      <c r="CQ424" s="86"/>
      <c r="CR424" s="95"/>
      <c r="CS424" s="94"/>
      <c r="CT424" s="87"/>
      <c r="CU424" s="86"/>
      <c r="CV424" s="94"/>
      <c r="CW424" s="95"/>
      <c r="CX424" s="94"/>
      <c r="CY424" s="95"/>
      <c r="CZ424" s="266"/>
      <c r="DA424" s="218"/>
      <c r="DB424" s="252"/>
      <c r="DC424" s="226"/>
      <c r="DD424" s="252"/>
      <c r="DE424" s="226"/>
      <c r="DF424" s="252"/>
      <c r="DG424" s="223"/>
      <c r="DH424" s="252"/>
      <c r="DI424" s="226"/>
      <c r="DJ424" s="221"/>
      <c r="DK424" s="218"/>
      <c r="DL424" s="226"/>
      <c r="DM424" s="252"/>
      <c r="DN424" s="220"/>
      <c r="DO424" s="86"/>
      <c r="DP424" s="94"/>
      <c r="DQ424" s="95"/>
      <c r="DR424" s="95"/>
      <c r="DS424" s="266"/>
      <c r="DT424" s="265"/>
      <c r="DU424" s="267"/>
      <c r="DV424" s="265"/>
      <c r="DW424" s="268"/>
      <c r="DX424" s="266"/>
      <c r="DY424" s="265"/>
      <c r="DZ424" s="419"/>
      <c r="EA424" s="268"/>
      <c r="EB424" s="266"/>
      <c r="EC424" s="218"/>
      <c r="ED424" s="252"/>
      <c r="EE424" s="220"/>
    </row>
    <row r="425" spans="1:135" x14ac:dyDescent="0.3">
      <c r="A425" s="10">
        <v>6803</v>
      </c>
      <c r="B425" s="11" t="s">
        <v>550</v>
      </c>
      <c r="C425" s="32">
        <v>236</v>
      </c>
      <c r="D425" s="41">
        <v>104</v>
      </c>
      <c r="E425" s="63">
        <f t="shared" si="6"/>
        <v>0.44067796610169491</v>
      </c>
      <c r="F425" s="86"/>
      <c r="G425" s="86"/>
      <c r="H425" s="86"/>
      <c r="I425" s="86"/>
      <c r="J425" s="86"/>
      <c r="K425" s="87"/>
      <c r="L425" s="86"/>
      <c r="M425" s="94"/>
      <c r="N425" s="87"/>
      <c r="O425" s="86"/>
      <c r="P425" s="86"/>
      <c r="Q425" s="86"/>
      <c r="R425" s="86"/>
      <c r="S425" s="86"/>
      <c r="T425" s="86"/>
      <c r="U425" s="86"/>
      <c r="V425" s="86"/>
      <c r="W425" s="95"/>
      <c r="X425" s="98"/>
      <c r="Y425" s="98"/>
      <c r="Z425" s="115"/>
      <c r="AA425" s="86"/>
      <c r="AB425" s="86"/>
      <c r="AC425" s="86"/>
      <c r="AD425" s="86"/>
      <c r="AE425" s="86"/>
      <c r="AF425" s="95"/>
      <c r="AG425" s="153"/>
      <c r="AH425" s="114"/>
      <c r="AI425" s="222"/>
      <c r="AJ425" s="252"/>
      <c r="AK425" s="220"/>
      <c r="AL425" s="86"/>
      <c r="AM425" s="95"/>
      <c r="AN425" s="95"/>
      <c r="AO425" s="95"/>
      <c r="AP425" s="94"/>
      <c r="AQ425" s="98"/>
      <c r="AR425" s="222"/>
      <c r="AS425" s="252"/>
      <c r="AT425" s="226"/>
      <c r="AU425" s="218"/>
      <c r="AV425" s="218"/>
      <c r="AW425" s="218"/>
      <c r="AX425" s="218"/>
      <c r="AY425" s="220"/>
      <c r="AZ425" s="86"/>
      <c r="BA425" s="94"/>
      <c r="BB425" s="87"/>
      <c r="BC425" s="86"/>
      <c r="BD425" s="94"/>
      <c r="BE425" s="87"/>
      <c r="BF425" s="218"/>
      <c r="BG425" s="218"/>
      <c r="BH425" s="226"/>
      <c r="BI425" s="220"/>
      <c r="BJ425" s="265"/>
      <c r="BK425" s="268"/>
      <c r="BL425" s="266"/>
      <c r="BM425" s="218"/>
      <c r="BN425" s="218"/>
      <c r="BO425" s="226"/>
      <c r="BP425" s="398"/>
      <c r="BQ425" s="221"/>
      <c r="BR425" s="205"/>
      <c r="BS425" s="251"/>
      <c r="BT425" s="211"/>
      <c r="BU425" s="86">
        <v>75</v>
      </c>
      <c r="BV425" s="95">
        <v>64</v>
      </c>
      <c r="BW425" s="95">
        <v>15</v>
      </c>
      <c r="BX425" s="94">
        <v>23</v>
      </c>
      <c r="BY425" s="95">
        <v>20</v>
      </c>
      <c r="BZ425" s="94">
        <v>48</v>
      </c>
      <c r="CA425" s="87">
        <v>30</v>
      </c>
      <c r="CB425" s="86"/>
      <c r="CC425" s="86"/>
      <c r="CD425" s="86"/>
      <c r="CE425" s="86"/>
      <c r="CF425" s="86"/>
      <c r="CG425" s="153"/>
      <c r="CH425" s="86"/>
      <c r="CI425" s="114"/>
      <c r="CJ425" s="218"/>
      <c r="CK425" s="252"/>
      <c r="CL425" s="226"/>
      <c r="CM425" s="252"/>
      <c r="CN425" s="226"/>
      <c r="CO425" s="252"/>
      <c r="CP425" s="220"/>
      <c r="CQ425" s="86"/>
      <c r="CR425" s="95"/>
      <c r="CS425" s="94"/>
      <c r="CT425" s="87"/>
      <c r="CU425" s="86"/>
      <c r="CV425" s="94"/>
      <c r="CW425" s="95"/>
      <c r="CX425" s="94"/>
      <c r="CY425" s="95"/>
      <c r="CZ425" s="266"/>
      <c r="DA425" s="218"/>
      <c r="DB425" s="252"/>
      <c r="DC425" s="226"/>
      <c r="DD425" s="252"/>
      <c r="DE425" s="226"/>
      <c r="DF425" s="252"/>
      <c r="DG425" s="223"/>
      <c r="DH425" s="252"/>
      <c r="DI425" s="226"/>
      <c r="DJ425" s="221"/>
      <c r="DK425" s="218"/>
      <c r="DL425" s="226"/>
      <c r="DM425" s="252"/>
      <c r="DN425" s="220"/>
      <c r="DO425" s="86"/>
      <c r="DP425" s="94"/>
      <c r="DQ425" s="95"/>
      <c r="DR425" s="95"/>
      <c r="DS425" s="266"/>
      <c r="DT425" s="265"/>
      <c r="DU425" s="267"/>
      <c r="DV425" s="265"/>
      <c r="DW425" s="268"/>
      <c r="DX425" s="266"/>
      <c r="DY425" s="265"/>
      <c r="DZ425" s="419"/>
      <c r="EA425" s="268"/>
      <c r="EB425" s="266"/>
      <c r="EC425" s="218"/>
      <c r="ED425" s="252"/>
      <c r="EE425" s="220"/>
    </row>
    <row r="426" spans="1:135" x14ac:dyDescent="0.3">
      <c r="A426" s="10">
        <v>6901</v>
      </c>
      <c r="B426" s="11" t="s">
        <v>551</v>
      </c>
      <c r="C426" s="32">
        <v>1260</v>
      </c>
      <c r="D426" s="41">
        <v>387</v>
      </c>
      <c r="E426" s="63">
        <f t="shared" si="6"/>
        <v>0.30714285714285716</v>
      </c>
      <c r="F426" s="86">
        <v>0</v>
      </c>
      <c r="G426" s="86">
        <v>0</v>
      </c>
      <c r="H426" s="86">
        <v>0</v>
      </c>
      <c r="I426" s="86">
        <v>0</v>
      </c>
      <c r="J426" s="86">
        <v>0</v>
      </c>
      <c r="K426" s="87">
        <v>0</v>
      </c>
      <c r="L426" s="86"/>
      <c r="M426" s="94"/>
      <c r="N426" s="87"/>
      <c r="O426" s="86"/>
      <c r="P426" s="86"/>
      <c r="Q426" s="86"/>
      <c r="R426" s="86"/>
      <c r="S426" s="86"/>
      <c r="T426" s="86"/>
      <c r="U426" s="86"/>
      <c r="V426" s="86"/>
      <c r="W426" s="95"/>
      <c r="X426" s="98"/>
      <c r="Y426" s="98"/>
      <c r="Z426" s="115"/>
      <c r="AA426" s="86"/>
      <c r="AB426" s="86"/>
      <c r="AC426" s="86"/>
      <c r="AD426" s="86"/>
      <c r="AE426" s="86"/>
      <c r="AF426" s="95"/>
      <c r="AG426" s="153"/>
      <c r="AH426" s="114"/>
      <c r="AI426" s="222"/>
      <c r="AJ426" s="252"/>
      <c r="AK426" s="220"/>
      <c r="AL426" s="86">
        <v>177</v>
      </c>
      <c r="AM426" s="95">
        <v>192</v>
      </c>
      <c r="AN426" s="95">
        <v>208</v>
      </c>
      <c r="AO426" s="95">
        <v>227</v>
      </c>
      <c r="AP426" s="94">
        <v>159</v>
      </c>
      <c r="AQ426" s="98">
        <v>63</v>
      </c>
      <c r="AR426" s="222"/>
      <c r="AS426" s="252"/>
      <c r="AT426" s="226"/>
      <c r="AU426" s="218"/>
      <c r="AV426" s="218"/>
      <c r="AW426" s="218"/>
      <c r="AX426" s="218"/>
      <c r="AY426" s="220"/>
      <c r="AZ426" s="86"/>
      <c r="BA426" s="94"/>
      <c r="BB426" s="87"/>
      <c r="BC426" s="86"/>
      <c r="BD426" s="94"/>
      <c r="BE426" s="87"/>
      <c r="BF426" s="218"/>
      <c r="BG426" s="218"/>
      <c r="BH426" s="226"/>
      <c r="BI426" s="220"/>
      <c r="BJ426" s="265"/>
      <c r="BK426" s="268"/>
      <c r="BL426" s="266"/>
      <c r="BM426" s="218"/>
      <c r="BN426" s="218"/>
      <c r="BO426" s="226"/>
      <c r="BP426" s="398"/>
      <c r="BQ426" s="221"/>
      <c r="BR426" s="218"/>
      <c r="BS426" s="252"/>
      <c r="BT426" s="220"/>
      <c r="BU426" s="265"/>
      <c r="BV426" s="267"/>
      <c r="BW426" s="267"/>
      <c r="BX426" s="268"/>
      <c r="BY426" s="267"/>
      <c r="BZ426" s="268"/>
      <c r="CA426" s="266"/>
      <c r="CB426" s="86"/>
      <c r="CC426" s="86"/>
      <c r="CD426" s="86"/>
      <c r="CE426" s="86"/>
      <c r="CF426" s="86"/>
      <c r="CG426" s="153"/>
      <c r="CH426" s="86"/>
      <c r="CI426" s="114"/>
      <c r="CJ426" s="218"/>
      <c r="CK426" s="252"/>
      <c r="CL426" s="226"/>
      <c r="CM426" s="252"/>
      <c r="CN426" s="226"/>
      <c r="CO426" s="252"/>
      <c r="CP426" s="220"/>
      <c r="CQ426" s="86"/>
      <c r="CR426" s="95"/>
      <c r="CS426" s="94"/>
      <c r="CT426" s="87"/>
      <c r="CU426" s="86"/>
      <c r="CV426" s="94"/>
      <c r="CW426" s="95"/>
      <c r="CX426" s="94"/>
      <c r="CY426" s="95"/>
      <c r="CZ426" s="266"/>
      <c r="DA426" s="218"/>
      <c r="DB426" s="252"/>
      <c r="DC426" s="226"/>
      <c r="DD426" s="252"/>
      <c r="DE426" s="226"/>
      <c r="DF426" s="252"/>
      <c r="DG426" s="223"/>
      <c r="DH426" s="252"/>
      <c r="DI426" s="226"/>
      <c r="DJ426" s="221"/>
      <c r="DK426" s="218"/>
      <c r="DL426" s="226"/>
      <c r="DM426" s="252"/>
      <c r="DN426" s="220"/>
      <c r="DO426" s="86"/>
      <c r="DP426" s="94"/>
      <c r="DQ426" s="95"/>
      <c r="DR426" s="95"/>
      <c r="DS426" s="266"/>
      <c r="DT426" s="265"/>
      <c r="DU426" s="267"/>
      <c r="DV426" s="265"/>
      <c r="DW426" s="268"/>
      <c r="DX426" s="266"/>
      <c r="DY426" s="265"/>
      <c r="DZ426" s="419"/>
      <c r="EA426" s="268"/>
      <c r="EB426" s="266"/>
      <c r="EC426" s="218"/>
      <c r="ED426" s="252"/>
      <c r="EE426" s="220"/>
    </row>
    <row r="427" spans="1:135" x14ac:dyDescent="0.3">
      <c r="A427" s="10">
        <v>7001</v>
      </c>
      <c r="B427" s="11" t="s">
        <v>552</v>
      </c>
      <c r="C427" s="32">
        <v>999</v>
      </c>
      <c r="D427" s="41">
        <v>414</v>
      </c>
      <c r="E427" s="63">
        <f t="shared" si="6"/>
        <v>0.4144144144144144</v>
      </c>
      <c r="F427" s="86"/>
      <c r="G427" s="86"/>
      <c r="H427" s="86"/>
      <c r="I427" s="86"/>
      <c r="J427" s="86"/>
      <c r="K427" s="87"/>
      <c r="L427" s="86"/>
      <c r="M427" s="94"/>
      <c r="N427" s="87"/>
      <c r="O427" s="86"/>
      <c r="P427" s="86"/>
      <c r="Q427" s="86"/>
      <c r="R427" s="86"/>
      <c r="S427" s="86"/>
      <c r="T427" s="86"/>
      <c r="U427" s="86"/>
      <c r="V427" s="86"/>
      <c r="W427" s="95"/>
      <c r="X427" s="98"/>
      <c r="Y427" s="98"/>
      <c r="Z427" s="115"/>
      <c r="AA427" s="86"/>
      <c r="AB427" s="86"/>
      <c r="AC427" s="86"/>
      <c r="AD427" s="86"/>
      <c r="AE427" s="86"/>
      <c r="AF427" s="95"/>
      <c r="AG427" s="153"/>
      <c r="AH427" s="114"/>
      <c r="AI427" s="222"/>
      <c r="AJ427" s="252"/>
      <c r="AK427" s="220"/>
      <c r="AL427" s="265"/>
      <c r="AM427" s="267"/>
      <c r="AN427" s="267"/>
      <c r="AO427" s="267"/>
      <c r="AP427" s="268"/>
      <c r="AQ427" s="270"/>
      <c r="AR427" s="222"/>
      <c r="AS427" s="252"/>
      <c r="AT427" s="226"/>
      <c r="AU427" s="218"/>
      <c r="AV427" s="218"/>
      <c r="AW427" s="218"/>
      <c r="AX427" s="218"/>
      <c r="AY427" s="220"/>
      <c r="AZ427" s="265"/>
      <c r="BA427" s="268"/>
      <c r="BB427" s="266"/>
      <c r="BC427" s="265"/>
      <c r="BD427" s="268"/>
      <c r="BE427" s="266"/>
      <c r="BF427" s="218"/>
      <c r="BG427" s="218"/>
      <c r="BH427" s="226"/>
      <c r="BI427" s="220"/>
      <c r="BJ427" s="86">
        <v>181</v>
      </c>
      <c r="BK427" s="94">
        <v>97</v>
      </c>
      <c r="BL427" s="87">
        <v>185</v>
      </c>
      <c r="BM427" s="218"/>
      <c r="BN427" s="218"/>
      <c r="BO427" s="226"/>
      <c r="BP427" s="398"/>
      <c r="BQ427" s="221"/>
      <c r="BR427" s="218"/>
      <c r="BS427" s="252"/>
      <c r="BT427" s="220"/>
      <c r="BU427" s="265"/>
      <c r="BV427" s="267"/>
      <c r="BW427" s="267"/>
      <c r="BX427" s="268"/>
      <c r="BY427" s="267"/>
      <c r="BZ427" s="268"/>
      <c r="CA427" s="266"/>
      <c r="CB427" s="265"/>
      <c r="CC427" s="265"/>
      <c r="CD427" s="265"/>
      <c r="CE427" s="265"/>
      <c r="CF427" s="265"/>
      <c r="CG427" s="419"/>
      <c r="CH427" s="265"/>
      <c r="CI427" s="269"/>
      <c r="CJ427" s="218"/>
      <c r="CK427" s="252"/>
      <c r="CL427" s="226"/>
      <c r="CM427" s="252"/>
      <c r="CN427" s="226"/>
      <c r="CO427" s="252"/>
      <c r="CP427" s="220"/>
      <c r="CQ427" s="86"/>
      <c r="CR427" s="95"/>
      <c r="CS427" s="94"/>
      <c r="CT427" s="87"/>
      <c r="CU427" s="86"/>
      <c r="CV427" s="94"/>
      <c r="CW427" s="95"/>
      <c r="CX427" s="94"/>
      <c r="CY427" s="95"/>
      <c r="CZ427" s="266"/>
      <c r="DA427" s="218"/>
      <c r="DB427" s="252"/>
      <c r="DC427" s="226"/>
      <c r="DD427" s="252"/>
      <c r="DE427" s="226"/>
      <c r="DF427" s="252"/>
      <c r="DG427" s="223"/>
      <c r="DH427" s="252"/>
      <c r="DI427" s="226"/>
      <c r="DJ427" s="221"/>
      <c r="DK427" s="218"/>
      <c r="DL427" s="226"/>
      <c r="DM427" s="252"/>
      <c r="DN427" s="220"/>
      <c r="DO427" s="86"/>
      <c r="DP427" s="94"/>
      <c r="DQ427" s="95"/>
      <c r="DR427" s="95"/>
      <c r="DS427" s="266"/>
      <c r="DT427" s="265"/>
      <c r="DU427" s="267"/>
      <c r="DV427" s="265"/>
      <c r="DW427" s="268"/>
      <c r="DX427" s="266"/>
      <c r="DY427" s="265"/>
      <c r="DZ427" s="419"/>
      <c r="EA427" s="268"/>
      <c r="EB427" s="266"/>
      <c r="EC427" s="218"/>
      <c r="ED427" s="252"/>
      <c r="EE427" s="220"/>
    </row>
    <row r="428" spans="1:135" x14ac:dyDescent="0.3">
      <c r="A428" s="10">
        <v>7002</v>
      </c>
      <c r="B428" s="11" t="s">
        <v>553</v>
      </c>
      <c r="C428" s="32">
        <v>1069</v>
      </c>
      <c r="D428" s="41">
        <v>460</v>
      </c>
      <c r="E428" s="63">
        <f t="shared" si="6"/>
        <v>0.43030869971936392</v>
      </c>
      <c r="F428" s="86"/>
      <c r="G428" s="86"/>
      <c r="H428" s="86"/>
      <c r="I428" s="86"/>
      <c r="J428" s="86"/>
      <c r="K428" s="87"/>
      <c r="L428" s="86"/>
      <c r="M428" s="94"/>
      <c r="N428" s="87"/>
      <c r="O428" s="86"/>
      <c r="P428" s="86"/>
      <c r="Q428" s="86"/>
      <c r="R428" s="86"/>
      <c r="S428" s="86"/>
      <c r="T428" s="86"/>
      <c r="U428" s="86"/>
      <c r="V428" s="86"/>
      <c r="W428" s="95"/>
      <c r="X428" s="98"/>
      <c r="Y428" s="98"/>
      <c r="Z428" s="115"/>
      <c r="AA428" s="86"/>
      <c r="AB428" s="86"/>
      <c r="AC428" s="86"/>
      <c r="AD428" s="86"/>
      <c r="AE428" s="86"/>
      <c r="AF428" s="95"/>
      <c r="AG428" s="153"/>
      <c r="AH428" s="114"/>
      <c r="AI428" s="222"/>
      <c r="AJ428" s="252"/>
      <c r="AK428" s="220"/>
      <c r="AL428" s="265"/>
      <c r="AM428" s="267"/>
      <c r="AN428" s="267"/>
      <c r="AO428" s="267"/>
      <c r="AP428" s="268"/>
      <c r="AQ428" s="270"/>
      <c r="AR428" s="222"/>
      <c r="AS428" s="252"/>
      <c r="AT428" s="226"/>
      <c r="AU428" s="218"/>
      <c r="AV428" s="218"/>
      <c r="AW428" s="218"/>
      <c r="AX428" s="218"/>
      <c r="AY428" s="220"/>
      <c r="AZ428" s="265"/>
      <c r="BA428" s="268"/>
      <c r="BB428" s="266"/>
      <c r="BC428" s="265"/>
      <c r="BD428" s="268"/>
      <c r="BE428" s="266"/>
      <c r="BF428" s="218"/>
      <c r="BG428" s="218"/>
      <c r="BH428" s="226"/>
      <c r="BI428" s="220"/>
      <c r="BJ428" s="86">
        <v>202</v>
      </c>
      <c r="BK428" s="94">
        <v>126</v>
      </c>
      <c r="BL428" s="87">
        <v>231</v>
      </c>
      <c r="BM428" s="218"/>
      <c r="BN428" s="218"/>
      <c r="BO428" s="226"/>
      <c r="BP428" s="398"/>
      <c r="BQ428" s="221"/>
      <c r="BR428" s="218"/>
      <c r="BS428" s="252"/>
      <c r="BT428" s="220"/>
      <c r="BU428" s="265"/>
      <c r="BV428" s="267"/>
      <c r="BW428" s="267"/>
      <c r="BX428" s="268"/>
      <c r="BY428" s="267"/>
      <c r="BZ428" s="268"/>
      <c r="CA428" s="266"/>
      <c r="CB428" s="265"/>
      <c r="CC428" s="265"/>
      <c r="CD428" s="265"/>
      <c r="CE428" s="265"/>
      <c r="CF428" s="265"/>
      <c r="CG428" s="419"/>
      <c r="CH428" s="265"/>
      <c r="CI428" s="269"/>
      <c r="CJ428" s="218"/>
      <c r="CK428" s="252"/>
      <c r="CL428" s="226"/>
      <c r="CM428" s="252"/>
      <c r="CN428" s="226"/>
      <c r="CO428" s="252"/>
      <c r="CP428" s="220"/>
      <c r="CQ428" s="86"/>
      <c r="CR428" s="95"/>
      <c r="CS428" s="94"/>
      <c r="CT428" s="87"/>
      <c r="CU428" s="86"/>
      <c r="CV428" s="94"/>
      <c r="CW428" s="95"/>
      <c r="CX428" s="94"/>
      <c r="CY428" s="95"/>
      <c r="CZ428" s="266"/>
      <c r="DA428" s="218"/>
      <c r="DB428" s="252"/>
      <c r="DC428" s="226"/>
      <c r="DD428" s="252"/>
      <c r="DE428" s="226"/>
      <c r="DF428" s="252"/>
      <c r="DG428" s="223"/>
      <c r="DH428" s="252"/>
      <c r="DI428" s="226"/>
      <c r="DJ428" s="221"/>
      <c r="DK428" s="218"/>
      <c r="DL428" s="226"/>
      <c r="DM428" s="252"/>
      <c r="DN428" s="220"/>
      <c r="DO428" s="86"/>
      <c r="DP428" s="94"/>
      <c r="DQ428" s="95"/>
      <c r="DR428" s="95"/>
      <c r="DS428" s="266"/>
      <c r="DT428" s="265"/>
      <c r="DU428" s="267"/>
      <c r="DV428" s="265"/>
      <c r="DW428" s="268"/>
      <c r="DX428" s="266"/>
      <c r="DY428" s="265"/>
      <c r="DZ428" s="419"/>
      <c r="EA428" s="268"/>
      <c r="EB428" s="266"/>
      <c r="EC428" s="218"/>
      <c r="ED428" s="252"/>
      <c r="EE428" s="220"/>
    </row>
    <row r="429" spans="1:135" x14ac:dyDescent="0.3">
      <c r="A429" s="10">
        <v>7101</v>
      </c>
      <c r="B429" s="11" t="s">
        <v>554</v>
      </c>
      <c r="C429" s="32">
        <v>1418</v>
      </c>
      <c r="D429" s="41">
        <v>343</v>
      </c>
      <c r="E429" s="63">
        <f t="shared" si="6"/>
        <v>0.24188998589562766</v>
      </c>
      <c r="F429" s="86">
        <v>131</v>
      </c>
      <c r="G429" s="86">
        <v>128</v>
      </c>
      <c r="H429" s="86">
        <v>81</v>
      </c>
      <c r="I429" s="86">
        <v>107</v>
      </c>
      <c r="J429" s="86">
        <v>106</v>
      </c>
      <c r="K429" s="87">
        <v>174</v>
      </c>
      <c r="L429" s="86"/>
      <c r="M429" s="94"/>
      <c r="N429" s="87"/>
      <c r="O429" s="86"/>
      <c r="P429" s="86"/>
      <c r="Q429" s="86"/>
      <c r="R429" s="86"/>
      <c r="S429" s="86"/>
      <c r="T429" s="86"/>
      <c r="U429" s="86"/>
      <c r="V429" s="86"/>
      <c r="W429" s="95"/>
      <c r="X429" s="98"/>
      <c r="Y429" s="98"/>
      <c r="Z429" s="115"/>
      <c r="AA429" s="86"/>
      <c r="AB429" s="86"/>
      <c r="AC429" s="86"/>
      <c r="AD429" s="86"/>
      <c r="AE429" s="86"/>
      <c r="AF429" s="95"/>
      <c r="AG429" s="153"/>
      <c r="AH429" s="114"/>
      <c r="AI429" s="222"/>
      <c r="AJ429" s="252"/>
      <c r="AK429" s="220"/>
      <c r="AL429" s="265"/>
      <c r="AM429" s="267"/>
      <c r="AN429" s="267"/>
      <c r="AO429" s="267"/>
      <c r="AP429" s="268"/>
      <c r="AQ429" s="270"/>
      <c r="AR429" s="222"/>
      <c r="AS429" s="252"/>
      <c r="AT429" s="226"/>
      <c r="AU429" s="218"/>
      <c r="AV429" s="218"/>
      <c r="AW429" s="218"/>
      <c r="AX429" s="218"/>
      <c r="AY429" s="220"/>
      <c r="AZ429" s="265"/>
      <c r="BA429" s="268"/>
      <c r="BB429" s="266"/>
      <c r="BC429" s="265"/>
      <c r="BD429" s="268"/>
      <c r="BE429" s="266"/>
      <c r="BF429" s="218"/>
      <c r="BG429" s="218"/>
      <c r="BH429" s="226"/>
      <c r="BI429" s="220"/>
      <c r="BJ429" s="265"/>
      <c r="BK429" s="268"/>
      <c r="BL429" s="266"/>
      <c r="BM429" s="218"/>
      <c r="BN429" s="218"/>
      <c r="BO429" s="226"/>
      <c r="BP429" s="398"/>
      <c r="BQ429" s="221"/>
      <c r="BR429" s="218"/>
      <c r="BS429" s="252"/>
      <c r="BT429" s="220"/>
      <c r="BU429" s="265"/>
      <c r="BV429" s="267"/>
      <c r="BW429" s="267"/>
      <c r="BX429" s="268"/>
      <c r="BY429" s="267"/>
      <c r="BZ429" s="268"/>
      <c r="CA429" s="266"/>
      <c r="CB429" s="265"/>
      <c r="CC429" s="265"/>
      <c r="CD429" s="265"/>
      <c r="CE429" s="265"/>
      <c r="CF429" s="265"/>
      <c r="CG429" s="419"/>
      <c r="CH429" s="265"/>
      <c r="CI429" s="269"/>
      <c r="CJ429" s="218"/>
      <c r="CK429" s="252"/>
      <c r="CL429" s="226"/>
      <c r="CM429" s="252"/>
      <c r="CN429" s="226"/>
      <c r="CO429" s="252"/>
      <c r="CP429" s="220"/>
      <c r="CQ429" s="86"/>
      <c r="CR429" s="95"/>
      <c r="CS429" s="94"/>
      <c r="CT429" s="87"/>
      <c r="CU429" s="86"/>
      <c r="CV429" s="94"/>
      <c r="CW429" s="95"/>
      <c r="CX429" s="94"/>
      <c r="CY429" s="95"/>
      <c r="CZ429" s="266"/>
      <c r="DA429" s="218"/>
      <c r="DB429" s="252"/>
      <c r="DC429" s="226"/>
      <c r="DD429" s="252"/>
      <c r="DE429" s="226"/>
      <c r="DF429" s="252"/>
      <c r="DG429" s="223"/>
      <c r="DH429" s="252"/>
      <c r="DI429" s="226"/>
      <c r="DJ429" s="221"/>
      <c r="DK429" s="218"/>
      <c r="DL429" s="226"/>
      <c r="DM429" s="252"/>
      <c r="DN429" s="220"/>
      <c r="DO429" s="86"/>
      <c r="DP429" s="94"/>
      <c r="DQ429" s="95"/>
      <c r="DR429" s="95"/>
      <c r="DS429" s="266"/>
      <c r="DT429" s="265"/>
      <c r="DU429" s="267"/>
      <c r="DV429" s="265"/>
      <c r="DW429" s="268"/>
      <c r="DX429" s="266"/>
      <c r="DY429" s="265"/>
      <c r="DZ429" s="419"/>
      <c r="EA429" s="268"/>
      <c r="EB429" s="266"/>
      <c r="EC429" s="218"/>
      <c r="ED429" s="252"/>
      <c r="EE429" s="220"/>
    </row>
    <row r="430" spans="1:135" x14ac:dyDescent="0.3">
      <c r="A430" s="10">
        <v>7102</v>
      </c>
      <c r="B430" s="11" t="s">
        <v>555</v>
      </c>
      <c r="C430" s="32">
        <v>1256</v>
      </c>
      <c r="D430" s="41">
        <v>233</v>
      </c>
      <c r="E430" s="63">
        <f t="shared" si="6"/>
        <v>0.18550955414012738</v>
      </c>
      <c r="F430" s="86">
        <v>119</v>
      </c>
      <c r="G430" s="86">
        <v>117</v>
      </c>
      <c r="H430" s="86">
        <v>46</v>
      </c>
      <c r="I430" s="86">
        <v>108</v>
      </c>
      <c r="J430" s="86">
        <v>84</v>
      </c>
      <c r="K430" s="87">
        <v>152</v>
      </c>
      <c r="L430" s="86"/>
      <c r="M430" s="94"/>
      <c r="N430" s="87"/>
      <c r="O430" s="86"/>
      <c r="P430" s="86"/>
      <c r="Q430" s="86"/>
      <c r="R430" s="86"/>
      <c r="S430" s="86"/>
      <c r="T430" s="86"/>
      <c r="U430" s="86"/>
      <c r="V430" s="86"/>
      <c r="W430" s="95"/>
      <c r="X430" s="98"/>
      <c r="Y430" s="98"/>
      <c r="Z430" s="115"/>
      <c r="AA430" s="86"/>
      <c r="AB430" s="86"/>
      <c r="AC430" s="86"/>
      <c r="AD430" s="86"/>
      <c r="AE430" s="86"/>
      <c r="AF430" s="95"/>
      <c r="AG430" s="153"/>
      <c r="AH430" s="114"/>
      <c r="AI430" s="222"/>
      <c r="AJ430" s="252"/>
      <c r="AK430" s="220"/>
      <c r="AL430" s="265"/>
      <c r="AM430" s="267"/>
      <c r="AN430" s="267"/>
      <c r="AO430" s="267"/>
      <c r="AP430" s="268"/>
      <c r="AQ430" s="270"/>
      <c r="AR430" s="222"/>
      <c r="AS430" s="252"/>
      <c r="AT430" s="226"/>
      <c r="AU430" s="218"/>
      <c r="AV430" s="218"/>
      <c r="AW430" s="218"/>
      <c r="AX430" s="218"/>
      <c r="AY430" s="220"/>
      <c r="AZ430" s="265"/>
      <c r="BA430" s="268"/>
      <c r="BB430" s="266"/>
      <c r="BC430" s="265"/>
      <c r="BD430" s="268"/>
      <c r="BE430" s="266"/>
      <c r="BF430" s="218"/>
      <c r="BG430" s="218"/>
      <c r="BH430" s="226"/>
      <c r="BI430" s="220"/>
      <c r="BJ430" s="265"/>
      <c r="BK430" s="268"/>
      <c r="BL430" s="266"/>
      <c r="BM430" s="218"/>
      <c r="BN430" s="218"/>
      <c r="BO430" s="226"/>
      <c r="BP430" s="398"/>
      <c r="BQ430" s="221"/>
      <c r="BR430" s="218"/>
      <c r="BS430" s="252"/>
      <c r="BT430" s="220"/>
      <c r="BU430" s="265"/>
      <c r="BV430" s="267"/>
      <c r="BW430" s="267"/>
      <c r="BX430" s="268"/>
      <c r="BY430" s="267"/>
      <c r="BZ430" s="268"/>
      <c r="CA430" s="266"/>
      <c r="CB430" s="265"/>
      <c r="CC430" s="265"/>
      <c r="CD430" s="265"/>
      <c r="CE430" s="265"/>
      <c r="CF430" s="265"/>
      <c r="CG430" s="419"/>
      <c r="CH430" s="265"/>
      <c r="CI430" s="269"/>
      <c r="CJ430" s="218"/>
      <c r="CK430" s="252"/>
      <c r="CL430" s="226"/>
      <c r="CM430" s="252"/>
      <c r="CN430" s="226"/>
      <c r="CO430" s="252"/>
      <c r="CP430" s="220"/>
      <c r="CQ430" s="86"/>
      <c r="CR430" s="95"/>
      <c r="CS430" s="94"/>
      <c r="CT430" s="87"/>
      <c r="CU430" s="86"/>
      <c r="CV430" s="94"/>
      <c r="CW430" s="95"/>
      <c r="CX430" s="94"/>
      <c r="CY430" s="95"/>
      <c r="CZ430" s="266"/>
      <c r="DA430" s="218"/>
      <c r="DB430" s="252"/>
      <c r="DC430" s="226"/>
      <c r="DD430" s="252"/>
      <c r="DE430" s="226"/>
      <c r="DF430" s="252"/>
      <c r="DG430" s="223"/>
      <c r="DH430" s="252"/>
      <c r="DI430" s="226"/>
      <c r="DJ430" s="221"/>
      <c r="DK430" s="218"/>
      <c r="DL430" s="226"/>
      <c r="DM430" s="252"/>
      <c r="DN430" s="220"/>
      <c r="DO430" s="86"/>
      <c r="DP430" s="94"/>
      <c r="DQ430" s="95"/>
      <c r="DR430" s="95"/>
      <c r="DS430" s="266"/>
      <c r="DT430" s="265"/>
      <c r="DU430" s="267"/>
      <c r="DV430" s="265"/>
      <c r="DW430" s="268"/>
      <c r="DX430" s="266"/>
      <c r="DY430" s="265"/>
      <c r="DZ430" s="419"/>
      <c r="EA430" s="268"/>
      <c r="EB430" s="266"/>
      <c r="EC430" s="218"/>
      <c r="ED430" s="252"/>
      <c r="EE430" s="220"/>
    </row>
    <row r="431" spans="1:135" x14ac:dyDescent="0.3">
      <c r="A431" s="10">
        <v>7301</v>
      </c>
      <c r="B431" s="11" t="s">
        <v>556</v>
      </c>
      <c r="C431" s="32">
        <v>1131</v>
      </c>
      <c r="D431" s="41">
        <v>271</v>
      </c>
      <c r="E431" s="63">
        <f t="shared" si="6"/>
        <v>0.23961096374889479</v>
      </c>
      <c r="F431" s="86"/>
      <c r="G431" s="86"/>
      <c r="H431" s="86"/>
      <c r="I431" s="86"/>
      <c r="J431" s="86"/>
      <c r="K431" s="87"/>
      <c r="L431" s="86"/>
      <c r="M431" s="94"/>
      <c r="N431" s="87"/>
      <c r="O431" s="86"/>
      <c r="P431" s="86"/>
      <c r="Q431" s="86"/>
      <c r="R431" s="86"/>
      <c r="S431" s="86"/>
      <c r="T431" s="86"/>
      <c r="U431" s="86"/>
      <c r="V431" s="86"/>
      <c r="W431" s="95"/>
      <c r="X431" s="98"/>
      <c r="Y431" s="98"/>
      <c r="Z431" s="115"/>
      <c r="AA431" s="86"/>
      <c r="AB431" s="86"/>
      <c r="AC431" s="86"/>
      <c r="AD431" s="86"/>
      <c r="AE431" s="86"/>
      <c r="AF431" s="95"/>
      <c r="AG431" s="153"/>
      <c r="AH431" s="114"/>
      <c r="AI431" s="222"/>
      <c r="AJ431" s="252"/>
      <c r="AK431" s="220"/>
      <c r="AL431" s="86"/>
      <c r="AM431" s="95"/>
      <c r="AN431" s="95"/>
      <c r="AO431" s="95"/>
      <c r="AP431" s="94"/>
      <c r="AQ431" s="98"/>
      <c r="AR431" s="222"/>
      <c r="AS431" s="252"/>
      <c r="AT431" s="226"/>
      <c r="AU431" s="218"/>
      <c r="AV431" s="218"/>
      <c r="AW431" s="218"/>
      <c r="AX431" s="218"/>
      <c r="AY431" s="220"/>
      <c r="AZ431" s="86"/>
      <c r="BA431" s="94"/>
      <c r="BB431" s="87"/>
      <c r="BC431" s="86"/>
      <c r="BD431" s="94"/>
      <c r="BE431" s="87"/>
      <c r="BF431" s="218"/>
      <c r="BG431" s="218"/>
      <c r="BH431" s="226"/>
      <c r="BI431" s="220"/>
      <c r="BJ431" s="265"/>
      <c r="BK431" s="268"/>
      <c r="BL431" s="266"/>
      <c r="BM431" s="218"/>
      <c r="BN431" s="218"/>
      <c r="BO431" s="226"/>
      <c r="BP431" s="398"/>
      <c r="BQ431" s="221"/>
      <c r="BR431" s="218"/>
      <c r="BS431" s="252"/>
      <c r="BT431" s="220"/>
      <c r="BU431" s="265"/>
      <c r="BV431" s="267"/>
      <c r="BW431" s="267"/>
      <c r="BX431" s="268"/>
      <c r="BY431" s="267"/>
      <c r="BZ431" s="268"/>
      <c r="CA431" s="266"/>
      <c r="CB431" s="265"/>
      <c r="CC431" s="265"/>
      <c r="CD431" s="265"/>
      <c r="CE431" s="265"/>
      <c r="CF431" s="265"/>
      <c r="CG431" s="419"/>
      <c r="CH431" s="265"/>
      <c r="CI431" s="269"/>
      <c r="CJ431" s="218"/>
      <c r="CK431" s="252"/>
      <c r="CL431" s="226"/>
      <c r="CM431" s="252"/>
      <c r="CN431" s="226"/>
      <c r="CO431" s="252"/>
      <c r="CP431" s="220"/>
      <c r="CQ431" s="86">
        <v>79</v>
      </c>
      <c r="CR431" s="95">
        <v>128</v>
      </c>
      <c r="CS431" s="94">
        <v>119</v>
      </c>
      <c r="CT431" s="87">
        <v>96</v>
      </c>
      <c r="CU431" s="86"/>
      <c r="CV431" s="94"/>
      <c r="CW431" s="95"/>
      <c r="CX431" s="94"/>
      <c r="CY431" s="95"/>
      <c r="CZ431" s="266"/>
      <c r="DA431" s="218"/>
      <c r="DB431" s="252"/>
      <c r="DC431" s="226"/>
      <c r="DD431" s="252"/>
      <c r="DE431" s="226"/>
      <c r="DF431" s="252"/>
      <c r="DG431" s="223"/>
      <c r="DH431" s="252"/>
      <c r="DI431" s="226"/>
      <c r="DJ431" s="221"/>
      <c r="DK431" s="218"/>
      <c r="DL431" s="226"/>
      <c r="DM431" s="252"/>
      <c r="DN431" s="220"/>
      <c r="DO431" s="86">
        <v>9</v>
      </c>
      <c r="DP431" s="94">
        <v>24</v>
      </c>
      <c r="DQ431" s="95">
        <v>19</v>
      </c>
      <c r="DR431" s="95">
        <v>29</v>
      </c>
      <c r="DS431" s="266">
        <v>19</v>
      </c>
      <c r="DT431" s="86">
        <v>84</v>
      </c>
      <c r="DU431" s="95">
        <v>111</v>
      </c>
      <c r="DV431" s="86">
        <v>121</v>
      </c>
      <c r="DW431" s="94">
        <v>56</v>
      </c>
      <c r="DX431" s="87">
        <v>169</v>
      </c>
      <c r="DY431" s="86"/>
      <c r="DZ431" s="153"/>
      <c r="EA431" s="94"/>
      <c r="EB431" s="87"/>
      <c r="EC431" s="218"/>
      <c r="ED431" s="252"/>
      <c r="EE431" s="220"/>
    </row>
    <row r="432" spans="1:135" x14ac:dyDescent="0.3">
      <c r="A432" s="10">
        <v>7302</v>
      </c>
      <c r="B432" s="11" t="s">
        <v>557</v>
      </c>
      <c r="C432" s="32">
        <v>1178</v>
      </c>
      <c r="D432" s="41">
        <v>252</v>
      </c>
      <c r="E432" s="63">
        <f t="shared" si="6"/>
        <v>0.21392190152801357</v>
      </c>
      <c r="F432" s="86">
        <v>83</v>
      </c>
      <c r="G432" s="86">
        <v>83</v>
      </c>
      <c r="H432" s="86">
        <v>78</v>
      </c>
      <c r="I432" s="86">
        <v>70</v>
      </c>
      <c r="J432" s="86">
        <v>98</v>
      </c>
      <c r="K432" s="87">
        <v>107</v>
      </c>
      <c r="L432" s="86"/>
      <c r="M432" s="94"/>
      <c r="N432" s="87"/>
      <c r="O432" s="86"/>
      <c r="P432" s="86"/>
      <c r="Q432" s="86"/>
      <c r="R432" s="86"/>
      <c r="S432" s="86"/>
      <c r="T432" s="86"/>
      <c r="U432" s="86"/>
      <c r="V432" s="86"/>
      <c r="W432" s="95"/>
      <c r="X432" s="98"/>
      <c r="Y432" s="98"/>
      <c r="Z432" s="115"/>
      <c r="AA432" s="86"/>
      <c r="AB432" s="86"/>
      <c r="AC432" s="86"/>
      <c r="AD432" s="86"/>
      <c r="AE432" s="86"/>
      <c r="AF432" s="95"/>
      <c r="AG432" s="153"/>
      <c r="AH432" s="114"/>
      <c r="AI432" s="222"/>
      <c r="AJ432" s="252"/>
      <c r="AK432" s="220"/>
      <c r="AL432" s="86"/>
      <c r="AM432" s="95"/>
      <c r="AN432" s="95"/>
      <c r="AO432" s="95"/>
      <c r="AP432" s="94"/>
      <c r="AQ432" s="98"/>
      <c r="AR432" s="222"/>
      <c r="AS432" s="252"/>
      <c r="AT432" s="226"/>
      <c r="AU432" s="218"/>
      <c r="AV432" s="218"/>
      <c r="AW432" s="218"/>
      <c r="AX432" s="218"/>
      <c r="AY432" s="220"/>
      <c r="AZ432" s="86"/>
      <c r="BA432" s="94"/>
      <c r="BB432" s="87"/>
      <c r="BC432" s="86"/>
      <c r="BD432" s="94"/>
      <c r="BE432" s="87"/>
      <c r="BF432" s="218"/>
      <c r="BG432" s="218"/>
      <c r="BH432" s="226"/>
      <c r="BI432" s="220"/>
      <c r="BJ432" s="265"/>
      <c r="BK432" s="268"/>
      <c r="BL432" s="266"/>
      <c r="BM432" s="218"/>
      <c r="BN432" s="218"/>
      <c r="BO432" s="226"/>
      <c r="BP432" s="398"/>
      <c r="BQ432" s="221"/>
      <c r="BR432" s="218"/>
      <c r="BS432" s="252"/>
      <c r="BT432" s="220"/>
      <c r="BU432" s="265"/>
      <c r="BV432" s="267"/>
      <c r="BW432" s="267"/>
      <c r="BX432" s="268"/>
      <c r="BY432" s="267"/>
      <c r="BZ432" s="268"/>
      <c r="CA432" s="266"/>
      <c r="CB432" s="265"/>
      <c r="CC432" s="265"/>
      <c r="CD432" s="265"/>
      <c r="CE432" s="265"/>
      <c r="CF432" s="265"/>
      <c r="CG432" s="419"/>
      <c r="CH432" s="265"/>
      <c r="CI432" s="269"/>
      <c r="CJ432" s="218"/>
      <c r="CK432" s="252"/>
      <c r="CL432" s="226"/>
      <c r="CM432" s="252"/>
      <c r="CN432" s="226"/>
      <c r="CO432" s="252"/>
      <c r="CP432" s="220"/>
      <c r="CQ432" s="86">
        <v>13</v>
      </c>
      <c r="CR432" s="95">
        <v>19</v>
      </c>
      <c r="CS432" s="94">
        <v>15</v>
      </c>
      <c r="CT432" s="87">
        <v>13</v>
      </c>
      <c r="CU432" s="86"/>
      <c r="CV432" s="94"/>
      <c r="CW432" s="95"/>
      <c r="CX432" s="94"/>
      <c r="CY432" s="95"/>
      <c r="CZ432" s="266"/>
      <c r="DA432" s="218"/>
      <c r="DB432" s="252"/>
      <c r="DC432" s="226"/>
      <c r="DD432" s="252"/>
      <c r="DE432" s="226"/>
      <c r="DF432" s="252"/>
      <c r="DG432" s="223"/>
      <c r="DH432" s="252"/>
      <c r="DI432" s="226"/>
      <c r="DJ432" s="221"/>
      <c r="DK432" s="218"/>
      <c r="DL432" s="226"/>
      <c r="DM432" s="252"/>
      <c r="DN432" s="220"/>
      <c r="DO432" s="86">
        <v>66</v>
      </c>
      <c r="DP432" s="94">
        <v>71</v>
      </c>
      <c r="DQ432" s="95">
        <v>43</v>
      </c>
      <c r="DR432" s="95">
        <v>87</v>
      </c>
      <c r="DS432" s="87">
        <v>98</v>
      </c>
      <c r="DT432" s="86"/>
      <c r="DU432" s="95"/>
      <c r="DV432" s="86"/>
      <c r="DW432" s="94"/>
      <c r="DX432" s="87"/>
      <c r="DY432" s="86"/>
      <c r="DZ432" s="153"/>
      <c r="EA432" s="94"/>
      <c r="EB432" s="87"/>
      <c r="EC432" s="218"/>
      <c r="ED432" s="252"/>
      <c r="EE432" s="220"/>
    </row>
    <row r="433" spans="1:135" x14ac:dyDescent="0.3">
      <c r="A433" s="10">
        <v>7303</v>
      </c>
      <c r="B433" s="11" t="s">
        <v>558</v>
      </c>
      <c r="C433" s="32">
        <v>951</v>
      </c>
      <c r="D433" s="41">
        <v>189</v>
      </c>
      <c r="E433" s="63">
        <f t="shared" si="6"/>
        <v>0.19873817034700317</v>
      </c>
      <c r="F433" s="86">
        <v>4</v>
      </c>
      <c r="G433" s="86">
        <v>4</v>
      </c>
      <c r="H433" s="86">
        <v>4</v>
      </c>
      <c r="I433" s="86">
        <v>5</v>
      </c>
      <c r="J433" s="86">
        <v>5</v>
      </c>
      <c r="K433" s="87">
        <v>4</v>
      </c>
      <c r="L433" s="86"/>
      <c r="M433" s="94"/>
      <c r="N433" s="87"/>
      <c r="O433" s="86"/>
      <c r="P433" s="86"/>
      <c r="Q433" s="86"/>
      <c r="R433" s="86"/>
      <c r="S433" s="86"/>
      <c r="T433" s="86"/>
      <c r="U433" s="86"/>
      <c r="V433" s="86"/>
      <c r="W433" s="95"/>
      <c r="X433" s="98"/>
      <c r="Y433" s="98"/>
      <c r="Z433" s="115"/>
      <c r="AA433" s="86"/>
      <c r="AB433" s="86"/>
      <c r="AC433" s="86"/>
      <c r="AD433" s="86"/>
      <c r="AE433" s="86"/>
      <c r="AF433" s="95"/>
      <c r="AG433" s="153"/>
      <c r="AH433" s="114"/>
      <c r="AI433" s="222"/>
      <c r="AJ433" s="252"/>
      <c r="AK433" s="220"/>
      <c r="AL433" s="86"/>
      <c r="AM433" s="95"/>
      <c r="AN433" s="95"/>
      <c r="AO433" s="95"/>
      <c r="AP433" s="94"/>
      <c r="AQ433" s="98"/>
      <c r="AR433" s="222"/>
      <c r="AS433" s="252"/>
      <c r="AT433" s="226"/>
      <c r="AU433" s="218"/>
      <c r="AV433" s="218"/>
      <c r="AW433" s="218"/>
      <c r="AX433" s="218"/>
      <c r="AY433" s="220"/>
      <c r="AZ433" s="86"/>
      <c r="BA433" s="94"/>
      <c r="BB433" s="87"/>
      <c r="BC433" s="86"/>
      <c r="BD433" s="94"/>
      <c r="BE433" s="87"/>
      <c r="BF433" s="218"/>
      <c r="BG433" s="218"/>
      <c r="BH433" s="226"/>
      <c r="BI433" s="220"/>
      <c r="BJ433" s="265"/>
      <c r="BK433" s="268"/>
      <c r="BL433" s="266"/>
      <c r="BM433" s="218"/>
      <c r="BN433" s="218"/>
      <c r="BO433" s="226"/>
      <c r="BP433" s="398"/>
      <c r="BQ433" s="221"/>
      <c r="BR433" s="218"/>
      <c r="BS433" s="252"/>
      <c r="BT433" s="220"/>
      <c r="BU433" s="265"/>
      <c r="BV433" s="267"/>
      <c r="BW433" s="267"/>
      <c r="BX433" s="268"/>
      <c r="BY433" s="267"/>
      <c r="BZ433" s="268"/>
      <c r="CA433" s="266"/>
      <c r="CB433" s="265"/>
      <c r="CC433" s="265"/>
      <c r="CD433" s="265"/>
      <c r="CE433" s="265"/>
      <c r="CF433" s="265"/>
      <c r="CG433" s="419"/>
      <c r="CH433" s="265"/>
      <c r="CI433" s="269"/>
      <c r="CJ433" s="218"/>
      <c r="CK433" s="252"/>
      <c r="CL433" s="226"/>
      <c r="CM433" s="252"/>
      <c r="CN433" s="226"/>
      <c r="CO433" s="252"/>
      <c r="CP433" s="220"/>
      <c r="CQ433" s="86">
        <v>50</v>
      </c>
      <c r="CR433" s="95">
        <v>72</v>
      </c>
      <c r="CS433" s="94">
        <v>80</v>
      </c>
      <c r="CT433" s="87">
        <v>69</v>
      </c>
      <c r="CU433" s="86"/>
      <c r="CV433" s="94"/>
      <c r="CW433" s="95"/>
      <c r="CX433" s="94"/>
      <c r="CY433" s="95"/>
      <c r="CZ433" s="266"/>
      <c r="DA433" s="218"/>
      <c r="DB433" s="252"/>
      <c r="DC433" s="226"/>
      <c r="DD433" s="252"/>
      <c r="DE433" s="226"/>
      <c r="DF433" s="252"/>
      <c r="DG433" s="223"/>
      <c r="DH433" s="252"/>
      <c r="DI433" s="226"/>
      <c r="DJ433" s="221"/>
      <c r="DK433" s="218"/>
      <c r="DL433" s="226"/>
      <c r="DM433" s="252"/>
      <c r="DN433" s="220"/>
      <c r="DO433" s="86"/>
      <c r="DP433" s="94"/>
      <c r="DQ433" s="95"/>
      <c r="DR433" s="95"/>
      <c r="DS433" s="87"/>
      <c r="DT433" s="86"/>
      <c r="DU433" s="95"/>
      <c r="DV433" s="86"/>
      <c r="DW433" s="94"/>
      <c r="DX433" s="87"/>
      <c r="DY433" s="86"/>
      <c r="DZ433" s="153"/>
      <c r="EA433" s="94"/>
      <c r="EB433" s="87"/>
      <c r="EC433" s="218"/>
      <c r="ED433" s="252"/>
      <c r="EE433" s="220"/>
    </row>
    <row r="434" spans="1:135" x14ac:dyDescent="0.3">
      <c r="A434" s="10">
        <v>7304</v>
      </c>
      <c r="B434" s="11" t="s">
        <v>559</v>
      </c>
      <c r="C434" s="32">
        <v>1285</v>
      </c>
      <c r="D434" s="41">
        <v>307</v>
      </c>
      <c r="E434" s="63">
        <f t="shared" si="6"/>
        <v>0.23891050583657589</v>
      </c>
      <c r="F434" s="86"/>
      <c r="G434" s="86"/>
      <c r="H434" s="86"/>
      <c r="I434" s="86"/>
      <c r="J434" s="86"/>
      <c r="K434" s="87"/>
      <c r="L434" s="86"/>
      <c r="M434" s="94"/>
      <c r="N434" s="87"/>
      <c r="O434" s="86"/>
      <c r="P434" s="86"/>
      <c r="Q434" s="86"/>
      <c r="R434" s="86"/>
      <c r="S434" s="86"/>
      <c r="T434" s="86"/>
      <c r="U434" s="86"/>
      <c r="V434" s="86"/>
      <c r="W434" s="95"/>
      <c r="X434" s="98"/>
      <c r="Y434" s="98"/>
      <c r="Z434" s="115"/>
      <c r="AA434" s="86"/>
      <c r="AB434" s="86"/>
      <c r="AC434" s="86"/>
      <c r="AD434" s="86"/>
      <c r="AE434" s="86"/>
      <c r="AF434" s="95"/>
      <c r="AG434" s="153"/>
      <c r="AH434" s="114"/>
      <c r="AI434" s="222"/>
      <c r="AJ434" s="252"/>
      <c r="AK434" s="220"/>
      <c r="AL434" s="86"/>
      <c r="AM434" s="95"/>
      <c r="AN434" s="95"/>
      <c r="AO434" s="95"/>
      <c r="AP434" s="94"/>
      <c r="AQ434" s="98"/>
      <c r="AR434" s="222"/>
      <c r="AS434" s="252"/>
      <c r="AT434" s="226"/>
      <c r="AU434" s="218"/>
      <c r="AV434" s="218"/>
      <c r="AW434" s="218"/>
      <c r="AX434" s="218"/>
      <c r="AY434" s="220"/>
      <c r="AZ434" s="86"/>
      <c r="BA434" s="94"/>
      <c r="BB434" s="87"/>
      <c r="BC434" s="86"/>
      <c r="BD434" s="94"/>
      <c r="BE434" s="87"/>
      <c r="BF434" s="218"/>
      <c r="BG434" s="218"/>
      <c r="BH434" s="226"/>
      <c r="BI434" s="220"/>
      <c r="BJ434" s="265"/>
      <c r="BK434" s="268"/>
      <c r="BL434" s="266"/>
      <c r="BM434" s="218"/>
      <c r="BN434" s="218"/>
      <c r="BO434" s="226"/>
      <c r="BP434" s="398"/>
      <c r="BQ434" s="221"/>
      <c r="BR434" s="218"/>
      <c r="BS434" s="252"/>
      <c r="BT434" s="220"/>
      <c r="BU434" s="265"/>
      <c r="BV434" s="267"/>
      <c r="BW434" s="267"/>
      <c r="BX434" s="268"/>
      <c r="BY434" s="267"/>
      <c r="BZ434" s="268"/>
      <c r="CA434" s="266"/>
      <c r="CB434" s="265"/>
      <c r="CC434" s="265"/>
      <c r="CD434" s="265"/>
      <c r="CE434" s="265"/>
      <c r="CF434" s="265"/>
      <c r="CG434" s="419"/>
      <c r="CH434" s="265"/>
      <c r="CI434" s="269"/>
      <c r="CJ434" s="218"/>
      <c r="CK434" s="252"/>
      <c r="CL434" s="226"/>
      <c r="CM434" s="252"/>
      <c r="CN434" s="226"/>
      <c r="CO434" s="252"/>
      <c r="CP434" s="220"/>
      <c r="CQ434" s="86">
        <v>81</v>
      </c>
      <c r="CR434" s="95">
        <v>127</v>
      </c>
      <c r="CS434" s="94">
        <v>119</v>
      </c>
      <c r="CT434" s="87">
        <v>100</v>
      </c>
      <c r="CU434" s="86"/>
      <c r="CV434" s="94"/>
      <c r="CW434" s="95"/>
      <c r="CX434" s="94"/>
      <c r="CY434" s="95"/>
      <c r="CZ434" s="266"/>
      <c r="DA434" s="218"/>
      <c r="DB434" s="252"/>
      <c r="DC434" s="226"/>
      <c r="DD434" s="252"/>
      <c r="DE434" s="226"/>
      <c r="DF434" s="252"/>
      <c r="DG434" s="223"/>
      <c r="DH434" s="252"/>
      <c r="DI434" s="226"/>
      <c r="DJ434" s="221"/>
      <c r="DK434" s="218"/>
      <c r="DL434" s="226"/>
      <c r="DM434" s="252"/>
      <c r="DN434" s="220"/>
      <c r="DO434" s="265"/>
      <c r="DP434" s="268"/>
      <c r="DQ434" s="267"/>
      <c r="DR434" s="267"/>
      <c r="DS434" s="266"/>
      <c r="DT434" s="86">
        <v>97</v>
      </c>
      <c r="DU434" s="95">
        <v>95</v>
      </c>
      <c r="DV434" s="86">
        <v>135</v>
      </c>
      <c r="DW434" s="94">
        <v>56</v>
      </c>
      <c r="DX434" s="87">
        <v>204</v>
      </c>
      <c r="DY434" s="86"/>
      <c r="DZ434" s="153"/>
      <c r="EA434" s="94"/>
      <c r="EB434" s="87"/>
      <c r="EC434" s="218"/>
      <c r="ED434" s="252"/>
      <c r="EE434" s="220"/>
    </row>
    <row r="435" spans="1:135" x14ac:dyDescent="0.3">
      <c r="A435" s="10">
        <v>7305</v>
      </c>
      <c r="B435" s="11" t="s">
        <v>560</v>
      </c>
      <c r="C435" s="32">
        <v>1255</v>
      </c>
      <c r="D435" s="41">
        <v>338</v>
      </c>
      <c r="E435" s="63">
        <f t="shared" si="6"/>
        <v>0.26932270916334661</v>
      </c>
      <c r="F435" s="86"/>
      <c r="G435" s="86"/>
      <c r="H435" s="86"/>
      <c r="I435" s="86"/>
      <c r="J435" s="86"/>
      <c r="K435" s="87"/>
      <c r="L435" s="86"/>
      <c r="M435" s="94"/>
      <c r="N435" s="87"/>
      <c r="O435" s="86"/>
      <c r="P435" s="86"/>
      <c r="Q435" s="86"/>
      <c r="R435" s="86"/>
      <c r="S435" s="86"/>
      <c r="T435" s="86"/>
      <c r="U435" s="86"/>
      <c r="V435" s="86"/>
      <c r="W435" s="95"/>
      <c r="X435" s="98"/>
      <c r="Y435" s="98"/>
      <c r="Z435" s="115"/>
      <c r="AA435" s="86"/>
      <c r="AB435" s="86"/>
      <c r="AC435" s="86"/>
      <c r="AD435" s="86"/>
      <c r="AE435" s="86"/>
      <c r="AF435" s="95"/>
      <c r="AG435" s="153"/>
      <c r="AH435" s="114"/>
      <c r="AI435" s="222"/>
      <c r="AJ435" s="252"/>
      <c r="AK435" s="220"/>
      <c r="AL435" s="86"/>
      <c r="AM435" s="95"/>
      <c r="AN435" s="95"/>
      <c r="AO435" s="95"/>
      <c r="AP435" s="94"/>
      <c r="AQ435" s="98"/>
      <c r="AR435" s="222"/>
      <c r="AS435" s="252"/>
      <c r="AT435" s="226"/>
      <c r="AU435" s="218"/>
      <c r="AV435" s="218"/>
      <c r="AW435" s="218"/>
      <c r="AX435" s="218"/>
      <c r="AY435" s="220"/>
      <c r="AZ435" s="86"/>
      <c r="BA435" s="94"/>
      <c r="BB435" s="87"/>
      <c r="BC435" s="86"/>
      <c r="BD435" s="94"/>
      <c r="BE435" s="87"/>
      <c r="BF435" s="218"/>
      <c r="BG435" s="218"/>
      <c r="BH435" s="226"/>
      <c r="BI435" s="220"/>
      <c r="BJ435" s="265"/>
      <c r="BK435" s="268"/>
      <c r="BL435" s="266"/>
      <c r="BM435" s="218"/>
      <c r="BN435" s="218"/>
      <c r="BO435" s="226"/>
      <c r="BP435" s="398"/>
      <c r="BQ435" s="221"/>
      <c r="BR435" s="218"/>
      <c r="BS435" s="252"/>
      <c r="BT435" s="220"/>
      <c r="BU435" s="265"/>
      <c r="BV435" s="267"/>
      <c r="BW435" s="267"/>
      <c r="BX435" s="268"/>
      <c r="BY435" s="267"/>
      <c r="BZ435" s="268"/>
      <c r="CA435" s="266"/>
      <c r="CB435" s="265"/>
      <c r="CC435" s="265"/>
      <c r="CD435" s="265"/>
      <c r="CE435" s="265"/>
      <c r="CF435" s="265"/>
      <c r="CG435" s="419"/>
      <c r="CH435" s="265"/>
      <c r="CI435" s="269"/>
      <c r="CJ435" s="218"/>
      <c r="CK435" s="252"/>
      <c r="CL435" s="226"/>
      <c r="CM435" s="252"/>
      <c r="CN435" s="226"/>
      <c r="CO435" s="252"/>
      <c r="CP435" s="220"/>
      <c r="CQ435" s="86">
        <v>47</v>
      </c>
      <c r="CR435" s="95">
        <v>107</v>
      </c>
      <c r="CS435" s="94">
        <v>75</v>
      </c>
      <c r="CT435" s="87">
        <v>65</v>
      </c>
      <c r="CU435" s="86"/>
      <c r="CV435" s="94"/>
      <c r="CW435" s="95"/>
      <c r="CX435" s="94"/>
      <c r="CY435" s="95"/>
      <c r="CZ435" s="266"/>
      <c r="DA435" s="218"/>
      <c r="DB435" s="252"/>
      <c r="DC435" s="226"/>
      <c r="DD435" s="252"/>
      <c r="DE435" s="226"/>
      <c r="DF435" s="252"/>
      <c r="DG435" s="223"/>
      <c r="DH435" s="252"/>
      <c r="DI435" s="226"/>
      <c r="DJ435" s="221"/>
      <c r="DK435" s="218"/>
      <c r="DL435" s="226"/>
      <c r="DM435" s="252"/>
      <c r="DN435" s="220"/>
      <c r="DO435" s="265"/>
      <c r="DP435" s="268"/>
      <c r="DQ435" s="267"/>
      <c r="DR435" s="267"/>
      <c r="DS435" s="266"/>
      <c r="DT435" s="86">
        <v>106</v>
      </c>
      <c r="DU435" s="95">
        <v>107</v>
      </c>
      <c r="DV435" s="86">
        <v>101</v>
      </c>
      <c r="DW435" s="94">
        <v>34</v>
      </c>
      <c r="DX435" s="87">
        <v>166</v>
      </c>
      <c r="DY435" s="86"/>
      <c r="DZ435" s="153"/>
      <c r="EA435" s="94"/>
      <c r="EB435" s="87"/>
      <c r="EC435" s="218"/>
      <c r="ED435" s="252"/>
      <c r="EE435" s="220"/>
    </row>
    <row r="436" spans="1:135" x14ac:dyDescent="0.3">
      <c r="A436" s="10">
        <v>7306</v>
      </c>
      <c r="B436" s="11" t="s">
        <v>561</v>
      </c>
      <c r="C436" s="32">
        <v>1130</v>
      </c>
      <c r="D436" s="41">
        <v>216</v>
      </c>
      <c r="E436" s="63">
        <f t="shared" si="6"/>
        <v>0.1911504424778761</v>
      </c>
      <c r="F436" s="86">
        <v>35</v>
      </c>
      <c r="G436" s="86">
        <v>36</v>
      </c>
      <c r="H436" s="86">
        <v>25</v>
      </c>
      <c r="I436" s="86">
        <v>31</v>
      </c>
      <c r="J436" s="86">
        <v>45</v>
      </c>
      <c r="K436" s="87">
        <v>53</v>
      </c>
      <c r="L436" s="86"/>
      <c r="M436" s="94"/>
      <c r="N436" s="87"/>
      <c r="O436" s="86"/>
      <c r="P436" s="86"/>
      <c r="Q436" s="86"/>
      <c r="R436" s="86"/>
      <c r="S436" s="86"/>
      <c r="T436" s="86"/>
      <c r="U436" s="86"/>
      <c r="V436" s="86"/>
      <c r="W436" s="95"/>
      <c r="X436" s="98"/>
      <c r="Y436" s="98"/>
      <c r="Z436" s="115"/>
      <c r="AA436" s="86"/>
      <c r="AB436" s="86"/>
      <c r="AC436" s="86"/>
      <c r="AD436" s="86"/>
      <c r="AE436" s="86"/>
      <c r="AF436" s="95"/>
      <c r="AG436" s="153"/>
      <c r="AH436" s="114"/>
      <c r="AI436" s="222"/>
      <c r="AJ436" s="252"/>
      <c r="AK436" s="220"/>
      <c r="AL436" s="86"/>
      <c r="AM436" s="95"/>
      <c r="AN436" s="95"/>
      <c r="AO436" s="95"/>
      <c r="AP436" s="94"/>
      <c r="AQ436" s="98"/>
      <c r="AR436" s="222"/>
      <c r="AS436" s="252"/>
      <c r="AT436" s="226"/>
      <c r="AU436" s="218"/>
      <c r="AV436" s="218"/>
      <c r="AW436" s="218"/>
      <c r="AX436" s="218"/>
      <c r="AY436" s="220"/>
      <c r="AZ436" s="86"/>
      <c r="BA436" s="94"/>
      <c r="BB436" s="87"/>
      <c r="BC436" s="86"/>
      <c r="BD436" s="94"/>
      <c r="BE436" s="87"/>
      <c r="BF436" s="218"/>
      <c r="BG436" s="218"/>
      <c r="BH436" s="226"/>
      <c r="BI436" s="220"/>
      <c r="BJ436" s="265"/>
      <c r="BK436" s="268"/>
      <c r="BL436" s="266"/>
      <c r="BM436" s="218"/>
      <c r="BN436" s="218"/>
      <c r="BO436" s="226"/>
      <c r="BP436" s="398"/>
      <c r="BQ436" s="221"/>
      <c r="BR436" s="218"/>
      <c r="BS436" s="252"/>
      <c r="BT436" s="220"/>
      <c r="BU436" s="265"/>
      <c r="BV436" s="267"/>
      <c r="BW436" s="267"/>
      <c r="BX436" s="268"/>
      <c r="BY436" s="267"/>
      <c r="BZ436" s="268"/>
      <c r="CA436" s="266"/>
      <c r="CB436" s="265"/>
      <c r="CC436" s="265"/>
      <c r="CD436" s="265"/>
      <c r="CE436" s="265"/>
      <c r="CF436" s="265"/>
      <c r="CG436" s="419"/>
      <c r="CH436" s="265"/>
      <c r="CI436" s="269"/>
      <c r="CJ436" s="218"/>
      <c r="CK436" s="252"/>
      <c r="CL436" s="226"/>
      <c r="CM436" s="252"/>
      <c r="CN436" s="226"/>
      <c r="CO436" s="252"/>
      <c r="CP436" s="220"/>
      <c r="CQ436" s="86">
        <v>59</v>
      </c>
      <c r="CR436" s="95">
        <v>95</v>
      </c>
      <c r="CS436" s="94">
        <v>86</v>
      </c>
      <c r="CT436" s="87">
        <v>69</v>
      </c>
      <c r="CU436" s="86"/>
      <c r="CV436" s="94"/>
      <c r="CW436" s="95"/>
      <c r="CX436" s="94"/>
      <c r="CY436" s="95"/>
      <c r="CZ436" s="266"/>
      <c r="DA436" s="218"/>
      <c r="DB436" s="252"/>
      <c r="DC436" s="226"/>
      <c r="DD436" s="252"/>
      <c r="DE436" s="226"/>
      <c r="DF436" s="252"/>
      <c r="DG436" s="223"/>
      <c r="DH436" s="252"/>
      <c r="DI436" s="226"/>
      <c r="DJ436" s="221"/>
      <c r="DK436" s="218"/>
      <c r="DL436" s="226"/>
      <c r="DM436" s="252"/>
      <c r="DN436" s="220"/>
      <c r="DO436" s="265"/>
      <c r="DP436" s="268"/>
      <c r="DQ436" s="267"/>
      <c r="DR436" s="267"/>
      <c r="DS436" s="266"/>
      <c r="DT436" s="86">
        <v>79</v>
      </c>
      <c r="DU436" s="95">
        <v>117</v>
      </c>
      <c r="DV436" s="86">
        <v>115</v>
      </c>
      <c r="DW436" s="94">
        <v>41</v>
      </c>
      <c r="DX436" s="87">
        <v>144</v>
      </c>
      <c r="DY436" s="86"/>
      <c r="DZ436" s="153"/>
      <c r="EA436" s="94"/>
      <c r="EB436" s="87"/>
      <c r="EC436" s="218"/>
      <c r="ED436" s="252"/>
      <c r="EE436" s="220"/>
    </row>
    <row r="437" spans="1:135" x14ac:dyDescent="0.3">
      <c r="A437" s="10">
        <v>7307</v>
      </c>
      <c r="B437" s="11" t="s">
        <v>562</v>
      </c>
      <c r="C437" s="32">
        <v>839</v>
      </c>
      <c r="D437" s="41">
        <v>267</v>
      </c>
      <c r="E437" s="63">
        <f t="shared" si="6"/>
        <v>0.31823599523241952</v>
      </c>
      <c r="F437" s="86"/>
      <c r="G437" s="86"/>
      <c r="H437" s="86"/>
      <c r="I437" s="86"/>
      <c r="J437" s="86"/>
      <c r="K437" s="87"/>
      <c r="L437" s="86"/>
      <c r="M437" s="94"/>
      <c r="N437" s="87"/>
      <c r="O437" s="86"/>
      <c r="P437" s="86"/>
      <c r="Q437" s="86"/>
      <c r="R437" s="86"/>
      <c r="S437" s="86"/>
      <c r="T437" s="86"/>
      <c r="U437" s="86"/>
      <c r="V437" s="86"/>
      <c r="W437" s="95"/>
      <c r="X437" s="98"/>
      <c r="Y437" s="98"/>
      <c r="Z437" s="115"/>
      <c r="AA437" s="86"/>
      <c r="AB437" s="86"/>
      <c r="AC437" s="86"/>
      <c r="AD437" s="86"/>
      <c r="AE437" s="86"/>
      <c r="AF437" s="95"/>
      <c r="AG437" s="153"/>
      <c r="AH437" s="114"/>
      <c r="AI437" s="222"/>
      <c r="AJ437" s="252"/>
      <c r="AK437" s="220"/>
      <c r="AL437" s="86"/>
      <c r="AM437" s="95"/>
      <c r="AN437" s="95"/>
      <c r="AO437" s="95"/>
      <c r="AP437" s="94"/>
      <c r="AQ437" s="98"/>
      <c r="AR437" s="222"/>
      <c r="AS437" s="252"/>
      <c r="AT437" s="226"/>
      <c r="AU437" s="218"/>
      <c r="AV437" s="218"/>
      <c r="AW437" s="218"/>
      <c r="AX437" s="218"/>
      <c r="AY437" s="220"/>
      <c r="AZ437" s="86"/>
      <c r="BA437" s="94"/>
      <c r="BB437" s="87"/>
      <c r="BC437" s="86"/>
      <c r="BD437" s="94"/>
      <c r="BE437" s="87"/>
      <c r="BF437" s="218"/>
      <c r="BG437" s="218"/>
      <c r="BH437" s="226"/>
      <c r="BI437" s="220"/>
      <c r="BJ437" s="86"/>
      <c r="BK437" s="94"/>
      <c r="BL437" s="87"/>
      <c r="BM437" s="218"/>
      <c r="BN437" s="218"/>
      <c r="BO437" s="226"/>
      <c r="BP437" s="398"/>
      <c r="BQ437" s="221"/>
      <c r="BR437" s="218"/>
      <c r="BS437" s="252"/>
      <c r="BT437" s="220"/>
      <c r="BU437" s="265"/>
      <c r="BV437" s="267"/>
      <c r="BW437" s="267"/>
      <c r="BX437" s="268"/>
      <c r="BY437" s="267"/>
      <c r="BZ437" s="268"/>
      <c r="CA437" s="266"/>
      <c r="CB437" s="265"/>
      <c r="CC437" s="265"/>
      <c r="CD437" s="265"/>
      <c r="CE437" s="265"/>
      <c r="CF437" s="265"/>
      <c r="CG437" s="419"/>
      <c r="CH437" s="265"/>
      <c r="CI437" s="269"/>
      <c r="CJ437" s="218"/>
      <c r="CK437" s="252"/>
      <c r="CL437" s="226"/>
      <c r="CM437" s="252"/>
      <c r="CN437" s="226"/>
      <c r="CO437" s="252"/>
      <c r="CP437" s="220"/>
      <c r="CQ437" s="86">
        <v>58</v>
      </c>
      <c r="CR437" s="95">
        <v>102</v>
      </c>
      <c r="CS437" s="94">
        <v>78</v>
      </c>
      <c r="CT437" s="87">
        <v>79</v>
      </c>
      <c r="CU437" s="86"/>
      <c r="CV437" s="94"/>
      <c r="CW437" s="95"/>
      <c r="CX437" s="94"/>
      <c r="CY437" s="95"/>
      <c r="CZ437" s="266"/>
      <c r="DA437" s="218"/>
      <c r="DB437" s="252"/>
      <c r="DC437" s="226"/>
      <c r="DD437" s="252"/>
      <c r="DE437" s="226"/>
      <c r="DF437" s="252"/>
      <c r="DG437" s="223"/>
      <c r="DH437" s="252"/>
      <c r="DI437" s="226"/>
      <c r="DJ437" s="221"/>
      <c r="DK437" s="218"/>
      <c r="DL437" s="226"/>
      <c r="DM437" s="252"/>
      <c r="DN437" s="220"/>
      <c r="DO437" s="265"/>
      <c r="DP437" s="268"/>
      <c r="DQ437" s="267"/>
      <c r="DR437" s="267"/>
      <c r="DS437" s="266"/>
      <c r="DT437" s="86">
        <v>126</v>
      </c>
      <c r="DU437" s="95">
        <v>120</v>
      </c>
      <c r="DV437" s="86">
        <v>125</v>
      </c>
      <c r="DW437" s="94">
        <v>36</v>
      </c>
      <c r="DX437" s="87">
        <v>186</v>
      </c>
      <c r="DY437" s="86"/>
      <c r="DZ437" s="153"/>
      <c r="EA437" s="94"/>
      <c r="EB437" s="87"/>
      <c r="EC437" s="218"/>
      <c r="ED437" s="252"/>
      <c r="EE437" s="220"/>
    </row>
    <row r="438" spans="1:135" x14ac:dyDescent="0.3">
      <c r="A438" s="10">
        <v>7308</v>
      </c>
      <c r="B438" s="11" t="s">
        <v>563</v>
      </c>
      <c r="C438" s="32">
        <v>835</v>
      </c>
      <c r="D438" s="41">
        <v>168</v>
      </c>
      <c r="E438" s="63">
        <f t="shared" si="6"/>
        <v>0.20119760479041915</v>
      </c>
      <c r="F438" s="86">
        <v>62</v>
      </c>
      <c r="G438" s="86">
        <v>68</v>
      </c>
      <c r="H438" s="86">
        <v>50</v>
      </c>
      <c r="I438" s="86">
        <v>58</v>
      </c>
      <c r="J438" s="86">
        <v>67</v>
      </c>
      <c r="K438" s="87">
        <v>86</v>
      </c>
      <c r="L438" s="86"/>
      <c r="M438" s="94"/>
      <c r="N438" s="87"/>
      <c r="O438" s="86"/>
      <c r="P438" s="86"/>
      <c r="Q438" s="86"/>
      <c r="R438" s="86"/>
      <c r="S438" s="86"/>
      <c r="T438" s="86"/>
      <c r="U438" s="86"/>
      <c r="V438" s="86"/>
      <c r="W438" s="95"/>
      <c r="X438" s="98"/>
      <c r="Y438" s="98"/>
      <c r="Z438" s="115"/>
      <c r="AA438" s="86"/>
      <c r="AB438" s="86"/>
      <c r="AC438" s="86"/>
      <c r="AD438" s="86"/>
      <c r="AE438" s="86"/>
      <c r="AF438" s="95"/>
      <c r="AG438" s="153"/>
      <c r="AH438" s="114"/>
      <c r="AI438" s="222"/>
      <c r="AJ438" s="252"/>
      <c r="AK438" s="220"/>
      <c r="AL438" s="86"/>
      <c r="AM438" s="95"/>
      <c r="AN438" s="95"/>
      <c r="AO438" s="95"/>
      <c r="AP438" s="94"/>
      <c r="AQ438" s="98"/>
      <c r="AR438" s="222"/>
      <c r="AS438" s="252"/>
      <c r="AT438" s="226"/>
      <c r="AU438" s="218"/>
      <c r="AV438" s="218"/>
      <c r="AW438" s="218"/>
      <c r="AX438" s="218"/>
      <c r="AY438" s="220"/>
      <c r="AZ438" s="86"/>
      <c r="BA438" s="94"/>
      <c r="BB438" s="87"/>
      <c r="BC438" s="86"/>
      <c r="BD438" s="94"/>
      <c r="BE438" s="87"/>
      <c r="BF438" s="218"/>
      <c r="BG438" s="218"/>
      <c r="BH438" s="226"/>
      <c r="BI438" s="220"/>
      <c r="BJ438" s="86"/>
      <c r="BK438" s="94"/>
      <c r="BL438" s="87"/>
      <c r="BM438" s="218"/>
      <c r="BN438" s="218"/>
      <c r="BO438" s="226"/>
      <c r="BP438" s="398"/>
      <c r="BQ438" s="221"/>
      <c r="BR438" s="218"/>
      <c r="BS438" s="252"/>
      <c r="BT438" s="220"/>
      <c r="BU438" s="265"/>
      <c r="BV438" s="267"/>
      <c r="BW438" s="267"/>
      <c r="BX438" s="268"/>
      <c r="BY438" s="267"/>
      <c r="BZ438" s="268"/>
      <c r="CA438" s="266"/>
      <c r="CB438" s="265"/>
      <c r="CC438" s="265"/>
      <c r="CD438" s="265"/>
      <c r="CE438" s="265"/>
      <c r="CF438" s="265"/>
      <c r="CG438" s="419"/>
      <c r="CH438" s="265"/>
      <c r="CI438" s="269"/>
      <c r="CJ438" s="218"/>
      <c r="CK438" s="252"/>
      <c r="CL438" s="226"/>
      <c r="CM438" s="252"/>
      <c r="CN438" s="226"/>
      <c r="CO438" s="252"/>
      <c r="CP438" s="220"/>
      <c r="CQ438" s="86"/>
      <c r="CR438" s="95"/>
      <c r="CS438" s="94"/>
      <c r="CT438" s="87"/>
      <c r="CU438" s="86"/>
      <c r="CV438" s="94"/>
      <c r="CW438" s="95"/>
      <c r="CX438" s="94"/>
      <c r="CY438" s="95"/>
      <c r="CZ438" s="266"/>
      <c r="DA438" s="218"/>
      <c r="DB438" s="252"/>
      <c r="DC438" s="226"/>
      <c r="DD438" s="252"/>
      <c r="DE438" s="226"/>
      <c r="DF438" s="252"/>
      <c r="DG438" s="223"/>
      <c r="DH438" s="252"/>
      <c r="DI438" s="226"/>
      <c r="DJ438" s="221"/>
      <c r="DK438" s="218"/>
      <c r="DL438" s="226"/>
      <c r="DM438" s="252"/>
      <c r="DN438" s="220"/>
      <c r="DO438" s="265"/>
      <c r="DP438" s="268"/>
      <c r="DQ438" s="267"/>
      <c r="DR438" s="267"/>
      <c r="DS438" s="266"/>
      <c r="DT438" s="86"/>
      <c r="DU438" s="95"/>
      <c r="DV438" s="86"/>
      <c r="DW438" s="94"/>
      <c r="DX438" s="87"/>
      <c r="DY438" s="86"/>
      <c r="DZ438" s="153"/>
      <c r="EA438" s="94"/>
      <c r="EB438" s="87"/>
      <c r="EC438" s="218"/>
      <c r="ED438" s="252"/>
      <c r="EE438" s="220"/>
    </row>
    <row r="439" spans="1:135" x14ac:dyDescent="0.3">
      <c r="A439" s="10">
        <v>7309</v>
      </c>
      <c r="B439" s="11" t="s">
        <v>564</v>
      </c>
      <c r="C439" s="32">
        <v>1141</v>
      </c>
      <c r="D439" s="41">
        <v>179</v>
      </c>
      <c r="E439" s="63">
        <f t="shared" si="6"/>
        <v>0.15687992988606486</v>
      </c>
      <c r="F439" s="86"/>
      <c r="G439" s="86"/>
      <c r="H439" s="86"/>
      <c r="I439" s="86"/>
      <c r="J439" s="86"/>
      <c r="K439" s="87"/>
      <c r="L439" s="86"/>
      <c r="M439" s="94"/>
      <c r="N439" s="87"/>
      <c r="O439" s="86"/>
      <c r="P439" s="86"/>
      <c r="Q439" s="86"/>
      <c r="R439" s="86"/>
      <c r="S439" s="86"/>
      <c r="T439" s="86"/>
      <c r="U439" s="86"/>
      <c r="V439" s="86"/>
      <c r="W439" s="95"/>
      <c r="X439" s="98"/>
      <c r="Y439" s="98"/>
      <c r="Z439" s="115"/>
      <c r="AA439" s="86"/>
      <c r="AB439" s="86"/>
      <c r="AC439" s="86"/>
      <c r="AD439" s="86"/>
      <c r="AE439" s="86"/>
      <c r="AF439" s="95"/>
      <c r="AG439" s="153"/>
      <c r="AH439" s="114"/>
      <c r="AI439" s="222"/>
      <c r="AJ439" s="252"/>
      <c r="AK439" s="220"/>
      <c r="AL439" s="86"/>
      <c r="AM439" s="95"/>
      <c r="AN439" s="95"/>
      <c r="AO439" s="95"/>
      <c r="AP439" s="94"/>
      <c r="AQ439" s="98"/>
      <c r="AR439" s="222"/>
      <c r="AS439" s="252"/>
      <c r="AT439" s="226"/>
      <c r="AU439" s="218"/>
      <c r="AV439" s="218"/>
      <c r="AW439" s="218"/>
      <c r="AX439" s="218"/>
      <c r="AY439" s="220"/>
      <c r="AZ439" s="86"/>
      <c r="BA439" s="94"/>
      <c r="BB439" s="87"/>
      <c r="BC439" s="86"/>
      <c r="BD439" s="94"/>
      <c r="BE439" s="87"/>
      <c r="BF439" s="218"/>
      <c r="BG439" s="218"/>
      <c r="BH439" s="226"/>
      <c r="BI439" s="220"/>
      <c r="BJ439" s="86"/>
      <c r="BK439" s="94"/>
      <c r="BL439" s="87"/>
      <c r="BM439" s="218"/>
      <c r="BN439" s="218"/>
      <c r="BO439" s="226"/>
      <c r="BP439" s="398"/>
      <c r="BQ439" s="221"/>
      <c r="BR439" s="218"/>
      <c r="BS439" s="252"/>
      <c r="BT439" s="220"/>
      <c r="BU439" s="86"/>
      <c r="BV439" s="95"/>
      <c r="BW439" s="95"/>
      <c r="BX439" s="94"/>
      <c r="BY439" s="95"/>
      <c r="BZ439" s="94"/>
      <c r="CA439" s="87"/>
      <c r="CB439" s="265"/>
      <c r="CC439" s="265"/>
      <c r="CD439" s="265"/>
      <c r="CE439" s="265"/>
      <c r="CF439" s="265"/>
      <c r="CG439" s="419"/>
      <c r="CH439" s="265"/>
      <c r="CI439" s="269"/>
      <c r="CJ439" s="218"/>
      <c r="CK439" s="252"/>
      <c r="CL439" s="226"/>
      <c r="CM439" s="252"/>
      <c r="CN439" s="226"/>
      <c r="CO439" s="252"/>
      <c r="CP439" s="220"/>
      <c r="CQ439" s="86">
        <v>58</v>
      </c>
      <c r="CR439" s="95">
        <v>78</v>
      </c>
      <c r="CS439" s="94">
        <v>85</v>
      </c>
      <c r="CT439" s="87">
        <v>62</v>
      </c>
      <c r="CU439" s="86"/>
      <c r="CV439" s="94"/>
      <c r="CW439" s="95"/>
      <c r="CX439" s="94"/>
      <c r="CY439" s="95"/>
      <c r="CZ439" s="266"/>
      <c r="DA439" s="218"/>
      <c r="DB439" s="252"/>
      <c r="DC439" s="226"/>
      <c r="DD439" s="252"/>
      <c r="DE439" s="226"/>
      <c r="DF439" s="252"/>
      <c r="DG439" s="223"/>
      <c r="DH439" s="252"/>
      <c r="DI439" s="226"/>
      <c r="DJ439" s="221"/>
      <c r="DK439" s="218"/>
      <c r="DL439" s="226"/>
      <c r="DM439" s="252"/>
      <c r="DN439" s="220"/>
      <c r="DO439" s="265"/>
      <c r="DP439" s="268"/>
      <c r="DQ439" s="267"/>
      <c r="DR439" s="267"/>
      <c r="DS439" s="266"/>
      <c r="DT439" s="86">
        <v>58</v>
      </c>
      <c r="DU439" s="95">
        <v>100</v>
      </c>
      <c r="DV439" s="86">
        <v>73</v>
      </c>
      <c r="DW439" s="94">
        <v>33</v>
      </c>
      <c r="DX439" s="87">
        <v>117</v>
      </c>
      <c r="DY439" s="86"/>
      <c r="DZ439" s="153"/>
      <c r="EA439" s="94"/>
      <c r="EB439" s="87"/>
      <c r="EC439" s="218"/>
      <c r="ED439" s="252"/>
      <c r="EE439" s="220"/>
    </row>
    <row r="440" spans="1:135" x14ac:dyDescent="0.3">
      <c r="A440" s="10">
        <v>7310</v>
      </c>
      <c r="B440" s="11" t="s">
        <v>565</v>
      </c>
      <c r="C440" s="32">
        <v>891</v>
      </c>
      <c r="D440" s="41">
        <v>250</v>
      </c>
      <c r="E440" s="63">
        <f t="shared" si="6"/>
        <v>0.28058361391694725</v>
      </c>
      <c r="F440" s="86"/>
      <c r="G440" s="86"/>
      <c r="H440" s="86"/>
      <c r="I440" s="86"/>
      <c r="J440" s="86"/>
      <c r="K440" s="87"/>
      <c r="L440" s="86"/>
      <c r="M440" s="94"/>
      <c r="N440" s="87"/>
      <c r="O440" s="86"/>
      <c r="P440" s="86"/>
      <c r="Q440" s="86"/>
      <c r="R440" s="86"/>
      <c r="S440" s="86"/>
      <c r="T440" s="86"/>
      <c r="U440" s="86"/>
      <c r="V440" s="86"/>
      <c r="W440" s="95"/>
      <c r="X440" s="98"/>
      <c r="Y440" s="98"/>
      <c r="Z440" s="115"/>
      <c r="AA440" s="86"/>
      <c r="AB440" s="86"/>
      <c r="AC440" s="86"/>
      <c r="AD440" s="86"/>
      <c r="AE440" s="86"/>
      <c r="AF440" s="95"/>
      <c r="AG440" s="153"/>
      <c r="AH440" s="114"/>
      <c r="AI440" s="222"/>
      <c r="AJ440" s="252"/>
      <c r="AK440" s="220"/>
      <c r="AL440" s="86"/>
      <c r="AM440" s="95"/>
      <c r="AN440" s="95"/>
      <c r="AO440" s="95"/>
      <c r="AP440" s="94"/>
      <c r="AQ440" s="98"/>
      <c r="AR440" s="222"/>
      <c r="AS440" s="252"/>
      <c r="AT440" s="226"/>
      <c r="AU440" s="218"/>
      <c r="AV440" s="218"/>
      <c r="AW440" s="218"/>
      <c r="AX440" s="218"/>
      <c r="AY440" s="220"/>
      <c r="AZ440" s="86"/>
      <c r="BA440" s="94"/>
      <c r="BB440" s="87"/>
      <c r="BC440" s="86"/>
      <c r="BD440" s="94"/>
      <c r="BE440" s="87"/>
      <c r="BF440" s="218"/>
      <c r="BG440" s="218"/>
      <c r="BH440" s="226"/>
      <c r="BI440" s="220"/>
      <c r="BJ440" s="86"/>
      <c r="BK440" s="94"/>
      <c r="BL440" s="87"/>
      <c r="BM440" s="218"/>
      <c r="BN440" s="218"/>
      <c r="BO440" s="226"/>
      <c r="BP440" s="398"/>
      <c r="BQ440" s="221"/>
      <c r="BR440" s="218"/>
      <c r="BS440" s="252"/>
      <c r="BT440" s="220"/>
      <c r="BU440" s="86"/>
      <c r="BV440" s="95"/>
      <c r="BW440" s="95"/>
      <c r="BX440" s="94"/>
      <c r="BY440" s="95"/>
      <c r="BZ440" s="94"/>
      <c r="CA440" s="87"/>
      <c r="CB440" s="86"/>
      <c r="CC440" s="86"/>
      <c r="CD440" s="86"/>
      <c r="CE440" s="86"/>
      <c r="CF440" s="86"/>
      <c r="CG440" s="153"/>
      <c r="CH440" s="86"/>
      <c r="CI440" s="114"/>
      <c r="CJ440" s="218"/>
      <c r="CK440" s="252"/>
      <c r="CL440" s="226"/>
      <c r="CM440" s="252"/>
      <c r="CN440" s="226"/>
      <c r="CO440" s="252"/>
      <c r="CP440" s="220"/>
      <c r="CQ440" s="86">
        <v>58</v>
      </c>
      <c r="CR440" s="95">
        <v>97</v>
      </c>
      <c r="CS440" s="94">
        <v>95</v>
      </c>
      <c r="CT440" s="87">
        <v>79</v>
      </c>
      <c r="CU440" s="86"/>
      <c r="CV440" s="94"/>
      <c r="CW440" s="95"/>
      <c r="CX440" s="94"/>
      <c r="CY440" s="95"/>
      <c r="CZ440" s="266"/>
      <c r="DA440" s="218"/>
      <c r="DB440" s="252"/>
      <c r="DC440" s="226"/>
      <c r="DD440" s="252"/>
      <c r="DE440" s="226"/>
      <c r="DF440" s="252"/>
      <c r="DG440" s="223"/>
      <c r="DH440" s="252"/>
      <c r="DI440" s="226"/>
      <c r="DJ440" s="221"/>
      <c r="DK440" s="218"/>
      <c r="DL440" s="226"/>
      <c r="DM440" s="252"/>
      <c r="DN440" s="220"/>
      <c r="DO440" s="86">
        <v>76</v>
      </c>
      <c r="DP440" s="94">
        <v>96</v>
      </c>
      <c r="DQ440" s="95">
        <v>99</v>
      </c>
      <c r="DR440" s="95">
        <v>117</v>
      </c>
      <c r="DS440" s="87">
        <v>90</v>
      </c>
      <c r="DT440" s="265"/>
      <c r="DU440" s="267"/>
      <c r="DV440" s="265"/>
      <c r="DW440" s="268"/>
      <c r="DX440" s="266"/>
      <c r="DY440" s="265"/>
      <c r="DZ440" s="419"/>
      <c r="EA440" s="268"/>
      <c r="EB440" s="266"/>
      <c r="EC440" s="218"/>
      <c r="ED440" s="252"/>
      <c r="EE440" s="220"/>
    </row>
    <row r="441" spans="1:135" x14ac:dyDescent="0.3">
      <c r="A441" s="10">
        <v>7311</v>
      </c>
      <c r="B441" s="11" t="s">
        <v>566</v>
      </c>
      <c r="C441" s="32">
        <v>1147</v>
      </c>
      <c r="D441" s="41">
        <v>330</v>
      </c>
      <c r="E441" s="63">
        <f t="shared" si="6"/>
        <v>0.28770706190061029</v>
      </c>
      <c r="F441" s="86"/>
      <c r="G441" s="86"/>
      <c r="H441" s="86"/>
      <c r="I441" s="86"/>
      <c r="J441" s="86"/>
      <c r="K441" s="87"/>
      <c r="L441" s="86"/>
      <c r="M441" s="94"/>
      <c r="N441" s="87"/>
      <c r="O441" s="86"/>
      <c r="P441" s="86"/>
      <c r="Q441" s="86"/>
      <c r="R441" s="86"/>
      <c r="S441" s="86"/>
      <c r="T441" s="86"/>
      <c r="U441" s="86"/>
      <c r="V441" s="86"/>
      <c r="W441" s="95"/>
      <c r="X441" s="98"/>
      <c r="Y441" s="98"/>
      <c r="Z441" s="115"/>
      <c r="AA441" s="86"/>
      <c r="AB441" s="86"/>
      <c r="AC441" s="86"/>
      <c r="AD441" s="86"/>
      <c r="AE441" s="86"/>
      <c r="AF441" s="95"/>
      <c r="AG441" s="153"/>
      <c r="AH441" s="114"/>
      <c r="AI441" s="222"/>
      <c r="AJ441" s="252"/>
      <c r="AK441" s="220"/>
      <c r="AL441" s="86"/>
      <c r="AM441" s="95"/>
      <c r="AN441" s="95"/>
      <c r="AO441" s="95"/>
      <c r="AP441" s="94"/>
      <c r="AQ441" s="98"/>
      <c r="AR441" s="222"/>
      <c r="AS441" s="252"/>
      <c r="AT441" s="226"/>
      <c r="AU441" s="218"/>
      <c r="AV441" s="218"/>
      <c r="AW441" s="218"/>
      <c r="AX441" s="218"/>
      <c r="AY441" s="220"/>
      <c r="AZ441" s="86"/>
      <c r="BA441" s="94"/>
      <c r="BB441" s="87"/>
      <c r="BC441" s="86"/>
      <c r="BD441" s="94"/>
      <c r="BE441" s="87"/>
      <c r="BF441" s="218"/>
      <c r="BG441" s="218"/>
      <c r="BH441" s="226"/>
      <c r="BI441" s="220"/>
      <c r="BJ441" s="86"/>
      <c r="BK441" s="94"/>
      <c r="BL441" s="87"/>
      <c r="BM441" s="218"/>
      <c r="BN441" s="218"/>
      <c r="BO441" s="226"/>
      <c r="BP441" s="398"/>
      <c r="BQ441" s="221"/>
      <c r="BR441" s="218"/>
      <c r="BS441" s="252"/>
      <c r="BT441" s="220"/>
      <c r="BU441" s="86"/>
      <c r="BV441" s="95"/>
      <c r="BW441" s="95"/>
      <c r="BX441" s="94"/>
      <c r="BY441" s="95"/>
      <c r="BZ441" s="94"/>
      <c r="CA441" s="87"/>
      <c r="CB441" s="86"/>
      <c r="CC441" s="86"/>
      <c r="CD441" s="86"/>
      <c r="CE441" s="86"/>
      <c r="CF441" s="86"/>
      <c r="CG441" s="153"/>
      <c r="CH441" s="86"/>
      <c r="CI441" s="114"/>
      <c r="CJ441" s="218"/>
      <c r="CK441" s="252"/>
      <c r="CL441" s="226"/>
      <c r="CM441" s="252"/>
      <c r="CN441" s="226"/>
      <c r="CO441" s="252"/>
      <c r="CP441" s="220"/>
      <c r="CQ441" s="86">
        <v>77</v>
      </c>
      <c r="CR441" s="95">
        <v>127</v>
      </c>
      <c r="CS441" s="94">
        <v>116</v>
      </c>
      <c r="CT441" s="87">
        <v>118</v>
      </c>
      <c r="CU441" s="86"/>
      <c r="CV441" s="94"/>
      <c r="CW441" s="95"/>
      <c r="CX441" s="94"/>
      <c r="CY441" s="95"/>
      <c r="CZ441" s="266"/>
      <c r="DA441" s="218"/>
      <c r="DB441" s="252"/>
      <c r="DC441" s="226"/>
      <c r="DD441" s="252"/>
      <c r="DE441" s="226"/>
      <c r="DF441" s="252"/>
      <c r="DG441" s="223"/>
      <c r="DH441" s="252"/>
      <c r="DI441" s="226"/>
      <c r="DJ441" s="221"/>
      <c r="DK441" s="218"/>
      <c r="DL441" s="226"/>
      <c r="DM441" s="252"/>
      <c r="DN441" s="220"/>
      <c r="DO441" s="86">
        <v>104</v>
      </c>
      <c r="DP441" s="94">
        <v>118</v>
      </c>
      <c r="DQ441" s="95">
        <v>115</v>
      </c>
      <c r="DR441" s="95">
        <v>175</v>
      </c>
      <c r="DS441" s="87">
        <v>107</v>
      </c>
      <c r="DT441" s="265"/>
      <c r="DU441" s="267"/>
      <c r="DV441" s="265"/>
      <c r="DW441" s="268"/>
      <c r="DX441" s="266"/>
      <c r="DY441" s="265"/>
      <c r="DZ441" s="419"/>
      <c r="EA441" s="268"/>
      <c r="EB441" s="266"/>
      <c r="EC441" s="218"/>
      <c r="ED441" s="252"/>
      <c r="EE441" s="220"/>
    </row>
    <row r="442" spans="1:135" x14ac:dyDescent="0.3">
      <c r="A442" s="10">
        <v>7312</v>
      </c>
      <c r="B442" s="11" t="s">
        <v>567</v>
      </c>
      <c r="C442" s="32">
        <v>1325</v>
      </c>
      <c r="D442" s="41">
        <v>331</v>
      </c>
      <c r="E442" s="63">
        <f t="shared" si="6"/>
        <v>0.24981132075471699</v>
      </c>
      <c r="F442" s="86"/>
      <c r="G442" s="86"/>
      <c r="H442" s="86"/>
      <c r="I442" s="86"/>
      <c r="J442" s="86"/>
      <c r="K442" s="87"/>
      <c r="L442" s="86"/>
      <c r="M442" s="94"/>
      <c r="N442" s="87"/>
      <c r="O442" s="86"/>
      <c r="P442" s="86"/>
      <c r="Q442" s="86"/>
      <c r="R442" s="86"/>
      <c r="S442" s="86"/>
      <c r="T442" s="86"/>
      <c r="U442" s="86"/>
      <c r="V442" s="86"/>
      <c r="W442" s="95"/>
      <c r="X442" s="98"/>
      <c r="Y442" s="98"/>
      <c r="Z442" s="115"/>
      <c r="AA442" s="86"/>
      <c r="AB442" s="86"/>
      <c r="AC442" s="86"/>
      <c r="AD442" s="86"/>
      <c r="AE442" s="86"/>
      <c r="AF442" s="95"/>
      <c r="AG442" s="153"/>
      <c r="AH442" s="114"/>
      <c r="AI442" s="222"/>
      <c r="AJ442" s="252"/>
      <c r="AK442" s="220"/>
      <c r="AL442" s="86"/>
      <c r="AM442" s="95"/>
      <c r="AN442" s="95"/>
      <c r="AO442" s="95"/>
      <c r="AP442" s="94"/>
      <c r="AQ442" s="98"/>
      <c r="AR442" s="222"/>
      <c r="AS442" s="252"/>
      <c r="AT442" s="226"/>
      <c r="AU442" s="218"/>
      <c r="AV442" s="218"/>
      <c r="AW442" s="218"/>
      <c r="AX442" s="218"/>
      <c r="AY442" s="220"/>
      <c r="AZ442" s="86"/>
      <c r="BA442" s="94"/>
      <c r="BB442" s="87"/>
      <c r="BC442" s="86"/>
      <c r="BD442" s="94"/>
      <c r="BE442" s="87"/>
      <c r="BF442" s="218"/>
      <c r="BG442" s="218"/>
      <c r="BH442" s="226"/>
      <c r="BI442" s="220"/>
      <c r="BJ442" s="86"/>
      <c r="BK442" s="94"/>
      <c r="BL442" s="87"/>
      <c r="BM442" s="218"/>
      <c r="BN442" s="218"/>
      <c r="BO442" s="226"/>
      <c r="BP442" s="398"/>
      <c r="BQ442" s="221"/>
      <c r="BR442" s="218"/>
      <c r="BS442" s="252"/>
      <c r="BT442" s="220"/>
      <c r="BU442" s="86"/>
      <c r="BV442" s="95"/>
      <c r="BW442" s="95"/>
      <c r="BX442" s="94"/>
      <c r="BY442" s="95"/>
      <c r="BZ442" s="94"/>
      <c r="CA442" s="87"/>
      <c r="CB442" s="86"/>
      <c r="CC442" s="86"/>
      <c r="CD442" s="86"/>
      <c r="CE442" s="86"/>
      <c r="CF442" s="86"/>
      <c r="CG442" s="153"/>
      <c r="CH442" s="86"/>
      <c r="CI442" s="114"/>
      <c r="CJ442" s="218"/>
      <c r="CK442" s="252"/>
      <c r="CL442" s="226"/>
      <c r="CM442" s="252"/>
      <c r="CN442" s="226"/>
      <c r="CO442" s="252"/>
      <c r="CP442" s="220"/>
      <c r="CQ442" s="86">
        <v>84</v>
      </c>
      <c r="CR442" s="95">
        <v>158</v>
      </c>
      <c r="CS442" s="94">
        <v>142</v>
      </c>
      <c r="CT442" s="87">
        <v>115</v>
      </c>
      <c r="CU442" s="86"/>
      <c r="CV442" s="94"/>
      <c r="CW442" s="95"/>
      <c r="CX442" s="94"/>
      <c r="CY442" s="95"/>
      <c r="CZ442" s="266"/>
      <c r="DA442" s="218"/>
      <c r="DB442" s="252"/>
      <c r="DC442" s="226"/>
      <c r="DD442" s="252"/>
      <c r="DE442" s="226"/>
      <c r="DF442" s="252"/>
      <c r="DG442" s="223"/>
      <c r="DH442" s="252"/>
      <c r="DI442" s="226"/>
      <c r="DJ442" s="221"/>
      <c r="DK442" s="218"/>
      <c r="DL442" s="226"/>
      <c r="DM442" s="252"/>
      <c r="DN442" s="220"/>
      <c r="DO442" s="265"/>
      <c r="DP442" s="268"/>
      <c r="DQ442" s="267"/>
      <c r="DR442" s="267"/>
      <c r="DS442" s="266"/>
      <c r="DT442" s="86">
        <v>111</v>
      </c>
      <c r="DU442" s="95">
        <v>121</v>
      </c>
      <c r="DV442" s="86">
        <v>139</v>
      </c>
      <c r="DW442" s="94">
        <v>74</v>
      </c>
      <c r="DX442" s="87">
        <v>189</v>
      </c>
      <c r="DY442" s="86"/>
      <c r="DZ442" s="153"/>
      <c r="EA442" s="94"/>
      <c r="EB442" s="87"/>
      <c r="EC442" s="218"/>
      <c r="ED442" s="252"/>
      <c r="EE442" s="220"/>
    </row>
    <row r="443" spans="1:135" x14ac:dyDescent="0.3">
      <c r="A443" s="10">
        <v>7313</v>
      </c>
      <c r="B443" s="11" t="s">
        <v>568</v>
      </c>
      <c r="C443" s="32">
        <v>737</v>
      </c>
      <c r="D443" s="41">
        <v>251</v>
      </c>
      <c r="E443" s="63">
        <f t="shared" si="6"/>
        <v>0.34056987788331072</v>
      </c>
      <c r="F443" s="86"/>
      <c r="G443" s="86"/>
      <c r="H443" s="86"/>
      <c r="I443" s="86"/>
      <c r="J443" s="86"/>
      <c r="K443" s="87"/>
      <c r="L443" s="86"/>
      <c r="M443" s="94"/>
      <c r="N443" s="87"/>
      <c r="O443" s="86"/>
      <c r="P443" s="86"/>
      <c r="Q443" s="86"/>
      <c r="R443" s="86"/>
      <c r="S443" s="86"/>
      <c r="T443" s="86"/>
      <c r="U443" s="86"/>
      <c r="V443" s="86"/>
      <c r="W443" s="95"/>
      <c r="X443" s="98"/>
      <c r="Y443" s="98"/>
      <c r="Z443" s="115"/>
      <c r="AA443" s="86"/>
      <c r="AB443" s="86"/>
      <c r="AC443" s="86"/>
      <c r="AD443" s="86"/>
      <c r="AE443" s="86"/>
      <c r="AF443" s="95"/>
      <c r="AG443" s="153"/>
      <c r="AH443" s="114"/>
      <c r="AI443" s="222"/>
      <c r="AJ443" s="252"/>
      <c r="AK443" s="220"/>
      <c r="AL443" s="86"/>
      <c r="AM443" s="95"/>
      <c r="AN443" s="95"/>
      <c r="AO443" s="95"/>
      <c r="AP443" s="94"/>
      <c r="AQ443" s="98"/>
      <c r="AR443" s="222"/>
      <c r="AS443" s="252"/>
      <c r="AT443" s="226"/>
      <c r="AU443" s="218"/>
      <c r="AV443" s="218"/>
      <c r="AW443" s="218"/>
      <c r="AX443" s="218"/>
      <c r="AY443" s="220"/>
      <c r="AZ443" s="86"/>
      <c r="BA443" s="94"/>
      <c r="BB443" s="87"/>
      <c r="BC443" s="86"/>
      <c r="BD443" s="94"/>
      <c r="BE443" s="87"/>
      <c r="BF443" s="218"/>
      <c r="BG443" s="218"/>
      <c r="BH443" s="226"/>
      <c r="BI443" s="220"/>
      <c r="BJ443" s="86"/>
      <c r="BK443" s="94"/>
      <c r="BL443" s="87"/>
      <c r="BM443" s="218"/>
      <c r="BN443" s="218"/>
      <c r="BO443" s="226"/>
      <c r="BP443" s="398"/>
      <c r="BQ443" s="221"/>
      <c r="BR443" s="218"/>
      <c r="BS443" s="252"/>
      <c r="BT443" s="220"/>
      <c r="BU443" s="86"/>
      <c r="BV443" s="95"/>
      <c r="BW443" s="95"/>
      <c r="BX443" s="94"/>
      <c r="BY443" s="95"/>
      <c r="BZ443" s="94"/>
      <c r="CA443" s="87"/>
      <c r="CB443" s="86"/>
      <c r="CC443" s="86"/>
      <c r="CD443" s="86"/>
      <c r="CE443" s="86"/>
      <c r="CF443" s="86"/>
      <c r="CG443" s="153"/>
      <c r="CH443" s="86"/>
      <c r="CI443" s="114"/>
      <c r="CJ443" s="218"/>
      <c r="CK443" s="252"/>
      <c r="CL443" s="226"/>
      <c r="CM443" s="252"/>
      <c r="CN443" s="226"/>
      <c r="CO443" s="252"/>
      <c r="CP443" s="220"/>
      <c r="CQ443" s="86">
        <v>50</v>
      </c>
      <c r="CR443" s="95">
        <v>94</v>
      </c>
      <c r="CS443" s="94">
        <v>93</v>
      </c>
      <c r="CT443" s="87">
        <v>86</v>
      </c>
      <c r="CU443" s="86"/>
      <c r="CV443" s="94"/>
      <c r="CW443" s="95"/>
      <c r="CX443" s="94"/>
      <c r="CY443" s="95"/>
      <c r="CZ443" s="266"/>
      <c r="DA443" s="218"/>
      <c r="DB443" s="252"/>
      <c r="DC443" s="226"/>
      <c r="DD443" s="252"/>
      <c r="DE443" s="226"/>
      <c r="DF443" s="252"/>
      <c r="DG443" s="223"/>
      <c r="DH443" s="252"/>
      <c r="DI443" s="226"/>
      <c r="DJ443" s="221"/>
      <c r="DK443" s="218"/>
      <c r="DL443" s="226"/>
      <c r="DM443" s="252"/>
      <c r="DN443" s="220"/>
      <c r="DO443" s="265"/>
      <c r="DP443" s="268"/>
      <c r="DQ443" s="267"/>
      <c r="DR443" s="267"/>
      <c r="DS443" s="266"/>
      <c r="DT443" s="86">
        <v>120</v>
      </c>
      <c r="DU443" s="95">
        <v>103</v>
      </c>
      <c r="DV443" s="86">
        <v>134</v>
      </c>
      <c r="DW443" s="94">
        <v>47</v>
      </c>
      <c r="DX443" s="87">
        <v>164</v>
      </c>
      <c r="DY443" s="86"/>
      <c r="DZ443" s="153"/>
      <c r="EA443" s="94"/>
      <c r="EB443" s="87"/>
      <c r="EC443" s="218"/>
      <c r="ED443" s="252"/>
      <c r="EE443" s="220"/>
    </row>
    <row r="444" spans="1:135" x14ac:dyDescent="0.3">
      <c r="A444" s="10">
        <v>7314</v>
      </c>
      <c r="B444" s="11" t="s">
        <v>569</v>
      </c>
      <c r="C444" s="32">
        <v>1272</v>
      </c>
      <c r="D444" s="41">
        <v>225</v>
      </c>
      <c r="E444" s="63">
        <f t="shared" si="6"/>
        <v>0.17688679245283018</v>
      </c>
      <c r="F444" s="86"/>
      <c r="G444" s="86"/>
      <c r="H444" s="86"/>
      <c r="I444" s="86"/>
      <c r="J444" s="86"/>
      <c r="K444" s="87"/>
      <c r="L444" s="86"/>
      <c r="M444" s="94"/>
      <c r="N444" s="87"/>
      <c r="O444" s="86"/>
      <c r="P444" s="86"/>
      <c r="Q444" s="86"/>
      <c r="R444" s="86"/>
      <c r="S444" s="86"/>
      <c r="T444" s="86"/>
      <c r="U444" s="86"/>
      <c r="V444" s="86"/>
      <c r="W444" s="95"/>
      <c r="X444" s="98"/>
      <c r="Y444" s="98"/>
      <c r="Z444" s="115"/>
      <c r="AA444" s="86"/>
      <c r="AB444" s="86"/>
      <c r="AC444" s="86"/>
      <c r="AD444" s="86"/>
      <c r="AE444" s="86"/>
      <c r="AF444" s="95"/>
      <c r="AG444" s="153"/>
      <c r="AH444" s="114"/>
      <c r="AI444" s="222"/>
      <c r="AJ444" s="252"/>
      <c r="AK444" s="220"/>
      <c r="AL444" s="86"/>
      <c r="AM444" s="95"/>
      <c r="AN444" s="95"/>
      <c r="AO444" s="95"/>
      <c r="AP444" s="94"/>
      <c r="AQ444" s="98"/>
      <c r="AR444" s="222"/>
      <c r="AS444" s="252"/>
      <c r="AT444" s="226"/>
      <c r="AU444" s="218"/>
      <c r="AV444" s="218"/>
      <c r="AW444" s="218"/>
      <c r="AX444" s="218"/>
      <c r="AY444" s="220"/>
      <c r="AZ444" s="86"/>
      <c r="BA444" s="94"/>
      <c r="BB444" s="87"/>
      <c r="BC444" s="86"/>
      <c r="BD444" s="94"/>
      <c r="BE444" s="87"/>
      <c r="BF444" s="218"/>
      <c r="BG444" s="218"/>
      <c r="BH444" s="226"/>
      <c r="BI444" s="220"/>
      <c r="BJ444" s="86"/>
      <c r="BK444" s="94"/>
      <c r="BL444" s="87"/>
      <c r="BM444" s="218"/>
      <c r="BN444" s="218"/>
      <c r="BO444" s="226"/>
      <c r="BP444" s="398"/>
      <c r="BQ444" s="221"/>
      <c r="BR444" s="218"/>
      <c r="BS444" s="252"/>
      <c r="BT444" s="220"/>
      <c r="BU444" s="86"/>
      <c r="BV444" s="95"/>
      <c r="BW444" s="95"/>
      <c r="BX444" s="94"/>
      <c r="BY444" s="95"/>
      <c r="BZ444" s="94"/>
      <c r="CA444" s="87"/>
      <c r="CB444" s="86"/>
      <c r="CC444" s="86"/>
      <c r="CD444" s="86"/>
      <c r="CE444" s="86"/>
      <c r="CF444" s="86"/>
      <c r="CG444" s="153"/>
      <c r="CH444" s="86"/>
      <c r="CI444" s="114"/>
      <c r="CJ444" s="218"/>
      <c r="CK444" s="252"/>
      <c r="CL444" s="226"/>
      <c r="CM444" s="252"/>
      <c r="CN444" s="226"/>
      <c r="CO444" s="252"/>
      <c r="CP444" s="220"/>
      <c r="CQ444" s="86">
        <v>63</v>
      </c>
      <c r="CR444" s="95">
        <v>98</v>
      </c>
      <c r="CS444" s="94">
        <v>80</v>
      </c>
      <c r="CT444" s="87">
        <v>75</v>
      </c>
      <c r="CU444" s="86"/>
      <c r="CV444" s="94"/>
      <c r="CW444" s="95"/>
      <c r="CX444" s="94"/>
      <c r="CY444" s="95"/>
      <c r="CZ444" s="266"/>
      <c r="DA444" s="218"/>
      <c r="DB444" s="252"/>
      <c r="DC444" s="226"/>
      <c r="DD444" s="252"/>
      <c r="DE444" s="226"/>
      <c r="DF444" s="252"/>
      <c r="DG444" s="223"/>
      <c r="DH444" s="252"/>
      <c r="DI444" s="226"/>
      <c r="DJ444" s="221"/>
      <c r="DK444" s="218"/>
      <c r="DL444" s="226"/>
      <c r="DM444" s="252"/>
      <c r="DN444" s="220"/>
      <c r="DO444" s="265"/>
      <c r="DP444" s="268"/>
      <c r="DQ444" s="267"/>
      <c r="DR444" s="267"/>
      <c r="DS444" s="266"/>
      <c r="DT444" s="86">
        <v>82</v>
      </c>
      <c r="DU444" s="95">
        <v>109</v>
      </c>
      <c r="DV444" s="86">
        <v>101</v>
      </c>
      <c r="DW444" s="94">
        <v>42</v>
      </c>
      <c r="DX444" s="87">
        <v>156</v>
      </c>
      <c r="DY444" s="86"/>
      <c r="DZ444" s="153"/>
      <c r="EA444" s="94"/>
      <c r="EB444" s="87"/>
      <c r="EC444" s="218"/>
      <c r="ED444" s="252"/>
      <c r="EE444" s="220"/>
    </row>
    <row r="445" spans="1:135" x14ac:dyDescent="0.3">
      <c r="A445" s="10">
        <v>7315</v>
      </c>
      <c r="B445" s="11" t="s">
        <v>570</v>
      </c>
      <c r="C445" s="32">
        <v>1268</v>
      </c>
      <c r="D445" s="41">
        <v>275</v>
      </c>
      <c r="E445" s="63">
        <f t="shared" si="6"/>
        <v>0.21687697160883282</v>
      </c>
      <c r="F445" s="86"/>
      <c r="G445" s="86"/>
      <c r="H445" s="86"/>
      <c r="I445" s="86"/>
      <c r="J445" s="86"/>
      <c r="K445" s="87"/>
      <c r="L445" s="86"/>
      <c r="M445" s="94"/>
      <c r="N445" s="87"/>
      <c r="O445" s="86"/>
      <c r="P445" s="86"/>
      <c r="Q445" s="86"/>
      <c r="R445" s="86"/>
      <c r="S445" s="86"/>
      <c r="T445" s="86"/>
      <c r="U445" s="86"/>
      <c r="V445" s="86"/>
      <c r="W445" s="95"/>
      <c r="X445" s="98"/>
      <c r="Y445" s="98"/>
      <c r="Z445" s="115"/>
      <c r="AA445" s="86"/>
      <c r="AB445" s="86"/>
      <c r="AC445" s="86"/>
      <c r="AD445" s="86"/>
      <c r="AE445" s="86"/>
      <c r="AF445" s="95"/>
      <c r="AG445" s="153"/>
      <c r="AH445" s="114"/>
      <c r="AI445" s="222"/>
      <c r="AJ445" s="252"/>
      <c r="AK445" s="220"/>
      <c r="AL445" s="86"/>
      <c r="AM445" s="95"/>
      <c r="AN445" s="95"/>
      <c r="AO445" s="95"/>
      <c r="AP445" s="94"/>
      <c r="AQ445" s="98"/>
      <c r="AR445" s="222"/>
      <c r="AS445" s="252"/>
      <c r="AT445" s="226"/>
      <c r="AU445" s="218"/>
      <c r="AV445" s="218"/>
      <c r="AW445" s="218"/>
      <c r="AX445" s="218"/>
      <c r="AY445" s="220"/>
      <c r="AZ445" s="86"/>
      <c r="BA445" s="94"/>
      <c r="BB445" s="87"/>
      <c r="BC445" s="86"/>
      <c r="BD445" s="94"/>
      <c r="BE445" s="87"/>
      <c r="BF445" s="218"/>
      <c r="BG445" s="218"/>
      <c r="BH445" s="226"/>
      <c r="BI445" s="220"/>
      <c r="BJ445" s="86"/>
      <c r="BK445" s="94"/>
      <c r="BL445" s="87"/>
      <c r="BM445" s="218"/>
      <c r="BN445" s="218"/>
      <c r="BO445" s="226"/>
      <c r="BP445" s="398"/>
      <c r="BQ445" s="221"/>
      <c r="BR445" s="218"/>
      <c r="BS445" s="252"/>
      <c r="BT445" s="220"/>
      <c r="BU445" s="86"/>
      <c r="BV445" s="95"/>
      <c r="BW445" s="95"/>
      <c r="BX445" s="94"/>
      <c r="BY445" s="95"/>
      <c r="BZ445" s="94"/>
      <c r="CA445" s="87"/>
      <c r="CB445" s="86"/>
      <c r="CC445" s="86"/>
      <c r="CD445" s="86"/>
      <c r="CE445" s="86"/>
      <c r="CF445" s="86"/>
      <c r="CG445" s="153"/>
      <c r="CH445" s="86"/>
      <c r="CI445" s="114"/>
      <c r="CJ445" s="218"/>
      <c r="CK445" s="252"/>
      <c r="CL445" s="226"/>
      <c r="CM445" s="252"/>
      <c r="CN445" s="226"/>
      <c r="CO445" s="252"/>
      <c r="CP445" s="220"/>
      <c r="CQ445" s="86">
        <v>84</v>
      </c>
      <c r="CR445" s="95">
        <v>95</v>
      </c>
      <c r="CS445" s="94">
        <v>105</v>
      </c>
      <c r="CT445" s="87">
        <v>107</v>
      </c>
      <c r="CU445" s="86"/>
      <c r="CV445" s="94"/>
      <c r="CW445" s="95"/>
      <c r="CX445" s="94"/>
      <c r="CY445" s="95"/>
      <c r="CZ445" s="266"/>
      <c r="DA445" s="218"/>
      <c r="DB445" s="252"/>
      <c r="DC445" s="226"/>
      <c r="DD445" s="252"/>
      <c r="DE445" s="226"/>
      <c r="DF445" s="252"/>
      <c r="DG445" s="223"/>
      <c r="DH445" s="252"/>
      <c r="DI445" s="226"/>
      <c r="DJ445" s="221"/>
      <c r="DK445" s="218"/>
      <c r="DL445" s="226"/>
      <c r="DM445" s="252"/>
      <c r="DN445" s="220"/>
      <c r="DO445" s="86">
        <v>85</v>
      </c>
      <c r="DP445" s="94">
        <v>118</v>
      </c>
      <c r="DQ445" s="95">
        <v>104</v>
      </c>
      <c r="DR445" s="95">
        <v>143</v>
      </c>
      <c r="DS445" s="87">
        <v>108</v>
      </c>
      <c r="DT445" s="86"/>
      <c r="DU445" s="95"/>
      <c r="DV445" s="86"/>
      <c r="DW445" s="94"/>
      <c r="DX445" s="87"/>
      <c r="DY445" s="86"/>
      <c r="DZ445" s="153"/>
      <c r="EA445" s="94"/>
      <c r="EB445" s="87"/>
      <c r="EC445" s="218"/>
      <c r="ED445" s="252"/>
      <c r="EE445" s="220"/>
    </row>
    <row r="446" spans="1:135" x14ac:dyDescent="0.3">
      <c r="A446" s="10">
        <v>7316</v>
      </c>
      <c r="B446" s="11" t="s">
        <v>571</v>
      </c>
      <c r="C446" s="32">
        <v>1064</v>
      </c>
      <c r="D446" s="41">
        <v>284</v>
      </c>
      <c r="E446" s="63">
        <f t="shared" si="6"/>
        <v>0.26691729323308272</v>
      </c>
      <c r="F446" s="86"/>
      <c r="G446" s="86"/>
      <c r="H446" s="86"/>
      <c r="I446" s="86"/>
      <c r="J446" s="86"/>
      <c r="K446" s="87"/>
      <c r="L446" s="86"/>
      <c r="M446" s="94"/>
      <c r="N446" s="87"/>
      <c r="O446" s="86"/>
      <c r="P446" s="86"/>
      <c r="Q446" s="86"/>
      <c r="R446" s="86"/>
      <c r="S446" s="86"/>
      <c r="T446" s="86"/>
      <c r="U446" s="86"/>
      <c r="V446" s="86"/>
      <c r="W446" s="95"/>
      <c r="X446" s="98"/>
      <c r="Y446" s="98"/>
      <c r="Z446" s="115"/>
      <c r="AA446" s="86"/>
      <c r="AB446" s="86"/>
      <c r="AC446" s="86"/>
      <c r="AD446" s="86"/>
      <c r="AE446" s="86"/>
      <c r="AF446" s="95"/>
      <c r="AG446" s="153"/>
      <c r="AH446" s="114"/>
      <c r="AI446" s="222"/>
      <c r="AJ446" s="252"/>
      <c r="AK446" s="220"/>
      <c r="AL446" s="86"/>
      <c r="AM446" s="95"/>
      <c r="AN446" s="95"/>
      <c r="AO446" s="95"/>
      <c r="AP446" s="94"/>
      <c r="AQ446" s="98"/>
      <c r="AR446" s="222"/>
      <c r="AS446" s="252"/>
      <c r="AT446" s="226"/>
      <c r="AU446" s="218"/>
      <c r="AV446" s="218"/>
      <c r="AW446" s="218"/>
      <c r="AX446" s="218"/>
      <c r="AY446" s="220"/>
      <c r="AZ446" s="86"/>
      <c r="BA446" s="94"/>
      <c r="BB446" s="87"/>
      <c r="BC446" s="86"/>
      <c r="BD446" s="94"/>
      <c r="BE446" s="87"/>
      <c r="BF446" s="218"/>
      <c r="BG446" s="218"/>
      <c r="BH446" s="226"/>
      <c r="BI446" s="220"/>
      <c r="BJ446" s="86"/>
      <c r="BK446" s="94"/>
      <c r="BL446" s="87"/>
      <c r="BM446" s="218"/>
      <c r="BN446" s="218"/>
      <c r="BO446" s="226"/>
      <c r="BP446" s="398"/>
      <c r="BQ446" s="221"/>
      <c r="BR446" s="218"/>
      <c r="BS446" s="252"/>
      <c r="BT446" s="220"/>
      <c r="BU446" s="86"/>
      <c r="BV446" s="95"/>
      <c r="BW446" s="95"/>
      <c r="BX446" s="94"/>
      <c r="BY446" s="95"/>
      <c r="BZ446" s="94"/>
      <c r="CA446" s="87"/>
      <c r="CB446" s="86"/>
      <c r="CC446" s="86"/>
      <c r="CD446" s="86"/>
      <c r="CE446" s="86"/>
      <c r="CF446" s="86"/>
      <c r="CG446" s="153"/>
      <c r="CH446" s="86"/>
      <c r="CI446" s="114"/>
      <c r="CJ446" s="218"/>
      <c r="CK446" s="252"/>
      <c r="CL446" s="226"/>
      <c r="CM446" s="252"/>
      <c r="CN446" s="226"/>
      <c r="CO446" s="252"/>
      <c r="CP446" s="220"/>
      <c r="CQ446" s="86">
        <v>63</v>
      </c>
      <c r="CR446" s="95">
        <v>104</v>
      </c>
      <c r="CS446" s="94">
        <v>96</v>
      </c>
      <c r="CT446" s="87">
        <v>98</v>
      </c>
      <c r="CU446" s="86"/>
      <c r="CV446" s="94"/>
      <c r="CW446" s="95"/>
      <c r="CX446" s="94"/>
      <c r="CY446" s="95"/>
      <c r="CZ446" s="266"/>
      <c r="DA446" s="218"/>
      <c r="DB446" s="252"/>
      <c r="DC446" s="226"/>
      <c r="DD446" s="252"/>
      <c r="DE446" s="226"/>
      <c r="DF446" s="252"/>
      <c r="DG446" s="223"/>
      <c r="DH446" s="252"/>
      <c r="DI446" s="226"/>
      <c r="DJ446" s="221"/>
      <c r="DK446" s="218"/>
      <c r="DL446" s="226"/>
      <c r="DM446" s="252"/>
      <c r="DN446" s="220"/>
      <c r="DO446" s="86">
        <v>57</v>
      </c>
      <c r="DP446" s="94">
        <v>130</v>
      </c>
      <c r="DQ446" s="95">
        <v>100</v>
      </c>
      <c r="DR446" s="95">
        <v>164</v>
      </c>
      <c r="DS446" s="87">
        <v>92</v>
      </c>
      <c r="DT446" s="86">
        <v>8</v>
      </c>
      <c r="DU446" s="95">
        <v>6</v>
      </c>
      <c r="DV446" s="86">
        <v>8</v>
      </c>
      <c r="DW446" s="94">
        <v>1</v>
      </c>
      <c r="DX446" s="87">
        <v>17</v>
      </c>
      <c r="DY446" s="86"/>
      <c r="DZ446" s="153"/>
      <c r="EA446" s="94"/>
      <c r="EB446" s="87"/>
      <c r="EC446" s="218"/>
      <c r="ED446" s="252"/>
      <c r="EE446" s="220"/>
    </row>
    <row r="447" spans="1:135" x14ac:dyDescent="0.3">
      <c r="A447" s="10">
        <v>7317</v>
      </c>
      <c r="B447" s="11" t="s">
        <v>572</v>
      </c>
      <c r="C447" s="32">
        <v>1191</v>
      </c>
      <c r="D447" s="41">
        <v>374</v>
      </c>
      <c r="E447" s="63">
        <f t="shared" si="6"/>
        <v>0.31402183039462639</v>
      </c>
      <c r="F447" s="86"/>
      <c r="G447" s="86"/>
      <c r="H447" s="86"/>
      <c r="I447" s="86"/>
      <c r="J447" s="86"/>
      <c r="K447" s="87"/>
      <c r="L447" s="86"/>
      <c r="M447" s="94"/>
      <c r="N447" s="87"/>
      <c r="O447" s="86"/>
      <c r="P447" s="86"/>
      <c r="Q447" s="86"/>
      <c r="R447" s="86"/>
      <c r="S447" s="86"/>
      <c r="T447" s="86"/>
      <c r="U447" s="86"/>
      <c r="V447" s="86"/>
      <c r="W447" s="95"/>
      <c r="X447" s="98"/>
      <c r="Y447" s="98"/>
      <c r="Z447" s="115"/>
      <c r="AA447" s="86"/>
      <c r="AB447" s="86"/>
      <c r="AC447" s="86"/>
      <c r="AD447" s="86"/>
      <c r="AE447" s="86"/>
      <c r="AF447" s="95"/>
      <c r="AG447" s="153"/>
      <c r="AH447" s="114"/>
      <c r="AI447" s="222"/>
      <c r="AJ447" s="252"/>
      <c r="AK447" s="220"/>
      <c r="AL447" s="86"/>
      <c r="AM447" s="95"/>
      <c r="AN447" s="95"/>
      <c r="AO447" s="95"/>
      <c r="AP447" s="94"/>
      <c r="AQ447" s="98"/>
      <c r="AR447" s="222"/>
      <c r="AS447" s="252"/>
      <c r="AT447" s="226"/>
      <c r="AU447" s="218"/>
      <c r="AV447" s="218"/>
      <c r="AW447" s="218"/>
      <c r="AX447" s="218"/>
      <c r="AY447" s="220"/>
      <c r="AZ447" s="86"/>
      <c r="BA447" s="94"/>
      <c r="BB447" s="87"/>
      <c r="BC447" s="86"/>
      <c r="BD447" s="94"/>
      <c r="BE447" s="87"/>
      <c r="BF447" s="218"/>
      <c r="BG447" s="218"/>
      <c r="BH447" s="226"/>
      <c r="BI447" s="220"/>
      <c r="BJ447" s="86"/>
      <c r="BK447" s="94"/>
      <c r="BL447" s="87"/>
      <c r="BM447" s="218"/>
      <c r="BN447" s="218"/>
      <c r="BO447" s="226"/>
      <c r="BP447" s="398"/>
      <c r="BQ447" s="221"/>
      <c r="BR447" s="218"/>
      <c r="BS447" s="252"/>
      <c r="BT447" s="220"/>
      <c r="BU447" s="86"/>
      <c r="BV447" s="95"/>
      <c r="BW447" s="95"/>
      <c r="BX447" s="94"/>
      <c r="BY447" s="95"/>
      <c r="BZ447" s="94"/>
      <c r="CA447" s="87"/>
      <c r="CB447" s="86"/>
      <c r="CC447" s="86"/>
      <c r="CD447" s="86"/>
      <c r="CE447" s="86"/>
      <c r="CF447" s="86"/>
      <c r="CG447" s="153"/>
      <c r="CH447" s="86"/>
      <c r="CI447" s="114"/>
      <c r="CJ447" s="218"/>
      <c r="CK447" s="252"/>
      <c r="CL447" s="226"/>
      <c r="CM447" s="252"/>
      <c r="CN447" s="226"/>
      <c r="CO447" s="252"/>
      <c r="CP447" s="220"/>
      <c r="CQ447" s="86">
        <v>56</v>
      </c>
      <c r="CR447" s="95">
        <v>125</v>
      </c>
      <c r="CS447" s="94">
        <v>98</v>
      </c>
      <c r="CT447" s="87">
        <v>101</v>
      </c>
      <c r="CU447" s="86"/>
      <c r="CV447" s="94"/>
      <c r="CW447" s="95"/>
      <c r="CX447" s="94"/>
      <c r="CY447" s="95"/>
      <c r="CZ447" s="266"/>
      <c r="DA447" s="218"/>
      <c r="DB447" s="252"/>
      <c r="DC447" s="226"/>
      <c r="DD447" s="252"/>
      <c r="DE447" s="226"/>
      <c r="DF447" s="252"/>
      <c r="DG447" s="223"/>
      <c r="DH447" s="252"/>
      <c r="DI447" s="226"/>
      <c r="DJ447" s="221"/>
      <c r="DK447" s="218"/>
      <c r="DL447" s="226"/>
      <c r="DM447" s="252"/>
      <c r="DN447" s="220"/>
      <c r="DO447" s="265"/>
      <c r="DP447" s="268"/>
      <c r="DQ447" s="267"/>
      <c r="DR447" s="267"/>
      <c r="DS447" s="266"/>
      <c r="DT447" s="86">
        <v>145</v>
      </c>
      <c r="DU447" s="95">
        <v>152</v>
      </c>
      <c r="DV447" s="86">
        <v>174</v>
      </c>
      <c r="DW447" s="94">
        <v>50</v>
      </c>
      <c r="DX447" s="87">
        <v>273</v>
      </c>
      <c r="DY447" s="86"/>
      <c r="DZ447" s="153"/>
      <c r="EA447" s="94"/>
      <c r="EB447" s="87"/>
      <c r="EC447" s="218"/>
      <c r="ED447" s="252"/>
      <c r="EE447" s="220"/>
    </row>
    <row r="448" spans="1:135" x14ac:dyDescent="0.3">
      <c r="A448" s="10">
        <v>7318</v>
      </c>
      <c r="B448" s="11" t="s">
        <v>573</v>
      </c>
      <c r="C448" s="32">
        <v>736</v>
      </c>
      <c r="D448" s="41">
        <v>210</v>
      </c>
      <c r="E448" s="63">
        <f t="shared" si="6"/>
        <v>0.28532608695652173</v>
      </c>
      <c r="F448" s="86"/>
      <c r="G448" s="86"/>
      <c r="H448" s="86"/>
      <c r="I448" s="86"/>
      <c r="J448" s="86"/>
      <c r="K448" s="87"/>
      <c r="L448" s="86"/>
      <c r="M448" s="94"/>
      <c r="N448" s="87"/>
      <c r="O448" s="86"/>
      <c r="P448" s="86"/>
      <c r="Q448" s="86"/>
      <c r="R448" s="86"/>
      <c r="S448" s="86"/>
      <c r="T448" s="86"/>
      <c r="U448" s="86"/>
      <c r="V448" s="86"/>
      <c r="W448" s="95"/>
      <c r="X448" s="98"/>
      <c r="Y448" s="98"/>
      <c r="Z448" s="115"/>
      <c r="AA448" s="86"/>
      <c r="AB448" s="86"/>
      <c r="AC448" s="86"/>
      <c r="AD448" s="86"/>
      <c r="AE448" s="86"/>
      <c r="AF448" s="95"/>
      <c r="AG448" s="153"/>
      <c r="AH448" s="114"/>
      <c r="AI448" s="222"/>
      <c r="AJ448" s="252"/>
      <c r="AK448" s="220"/>
      <c r="AL448" s="86"/>
      <c r="AM448" s="95"/>
      <c r="AN448" s="95"/>
      <c r="AO448" s="95"/>
      <c r="AP448" s="94"/>
      <c r="AQ448" s="98"/>
      <c r="AR448" s="222"/>
      <c r="AS448" s="252"/>
      <c r="AT448" s="226"/>
      <c r="AU448" s="218"/>
      <c r="AV448" s="218"/>
      <c r="AW448" s="218"/>
      <c r="AX448" s="218"/>
      <c r="AY448" s="220"/>
      <c r="AZ448" s="86"/>
      <c r="BA448" s="94"/>
      <c r="BB448" s="87"/>
      <c r="BC448" s="86"/>
      <c r="BD448" s="94"/>
      <c r="BE448" s="87"/>
      <c r="BF448" s="218"/>
      <c r="BG448" s="218"/>
      <c r="BH448" s="226"/>
      <c r="BI448" s="220"/>
      <c r="BJ448" s="86"/>
      <c r="BK448" s="94"/>
      <c r="BL448" s="87"/>
      <c r="BM448" s="218"/>
      <c r="BN448" s="218"/>
      <c r="BO448" s="226"/>
      <c r="BP448" s="398"/>
      <c r="BQ448" s="221"/>
      <c r="BR448" s="218"/>
      <c r="BS448" s="252"/>
      <c r="BT448" s="220"/>
      <c r="BU448" s="86"/>
      <c r="BV448" s="95"/>
      <c r="BW448" s="95"/>
      <c r="BX448" s="94"/>
      <c r="BY448" s="95"/>
      <c r="BZ448" s="94"/>
      <c r="CA448" s="87"/>
      <c r="CB448" s="86"/>
      <c r="CC448" s="86"/>
      <c r="CD448" s="86"/>
      <c r="CE448" s="86"/>
      <c r="CF448" s="86"/>
      <c r="CG448" s="153"/>
      <c r="CH448" s="86"/>
      <c r="CI448" s="114"/>
      <c r="CJ448" s="218"/>
      <c r="CK448" s="252"/>
      <c r="CL448" s="226"/>
      <c r="CM448" s="252"/>
      <c r="CN448" s="226"/>
      <c r="CO448" s="252"/>
      <c r="CP448" s="220"/>
      <c r="CQ448" s="86">
        <v>43</v>
      </c>
      <c r="CR448" s="95">
        <v>74</v>
      </c>
      <c r="CS448" s="94">
        <v>66</v>
      </c>
      <c r="CT448" s="87">
        <v>67</v>
      </c>
      <c r="CU448" s="86"/>
      <c r="CV448" s="94"/>
      <c r="CW448" s="95"/>
      <c r="CX448" s="94"/>
      <c r="CY448" s="95"/>
      <c r="CZ448" s="266"/>
      <c r="DA448" s="218"/>
      <c r="DB448" s="252"/>
      <c r="DC448" s="226"/>
      <c r="DD448" s="252"/>
      <c r="DE448" s="226"/>
      <c r="DF448" s="252"/>
      <c r="DG448" s="223"/>
      <c r="DH448" s="252"/>
      <c r="DI448" s="226"/>
      <c r="DJ448" s="221"/>
      <c r="DK448" s="218"/>
      <c r="DL448" s="226"/>
      <c r="DM448" s="252"/>
      <c r="DN448" s="220"/>
      <c r="DO448" s="265"/>
      <c r="DP448" s="268"/>
      <c r="DQ448" s="267"/>
      <c r="DR448" s="267"/>
      <c r="DS448" s="266"/>
      <c r="DT448" s="86">
        <v>82</v>
      </c>
      <c r="DU448" s="95">
        <v>77</v>
      </c>
      <c r="DV448" s="86">
        <v>107</v>
      </c>
      <c r="DW448" s="94">
        <v>24</v>
      </c>
      <c r="DX448" s="87">
        <v>144</v>
      </c>
      <c r="DY448" s="86"/>
      <c r="DZ448" s="153"/>
      <c r="EA448" s="94"/>
      <c r="EB448" s="87"/>
      <c r="EC448" s="218"/>
      <c r="ED448" s="252"/>
      <c r="EE448" s="220"/>
    </row>
    <row r="449" spans="1:135" x14ac:dyDescent="0.3">
      <c r="A449" s="10">
        <v>7319</v>
      </c>
      <c r="B449" s="11" t="s">
        <v>574</v>
      </c>
      <c r="C449" s="32">
        <v>1224</v>
      </c>
      <c r="D449" s="41">
        <v>254</v>
      </c>
      <c r="E449" s="63">
        <f t="shared" si="6"/>
        <v>0.20751633986928106</v>
      </c>
      <c r="F449" s="86"/>
      <c r="G449" s="86"/>
      <c r="H449" s="86"/>
      <c r="I449" s="86"/>
      <c r="J449" s="86"/>
      <c r="K449" s="87"/>
      <c r="L449" s="86"/>
      <c r="M449" s="94"/>
      <c r="N449" s="87"/>
      <c r="O449" s="86"/>
      <c r="P449" s="86"/>
      <c r="Q449" s="86"/>
      <c r="R449" s="86"/>
      <c r="S449" s="86"/>
      <c r="T449" s="86"/>
      <c r="U449" s="86"/>
      <c r="V449" s="86"/>
      <c r="W449" s="95"/>
      <c r="X449" s="98"/>
      <c r="Y449" s="98"/>
      <c r="Z449" s="115"/>
      <c r="AA449" s="86"/>
      <c r="AB449" s="86"/>
      <c r="AC449" s="86"/>
      <c r="AD449" s="86"/>
      <c r="AE449" s="86"/>
      <c r="AF449" s="95"/>
      <c r="AG449" s="153"/>
      <c r="AH449" s="114"/>
      <c r="AI449" s="222"/>
      <c r="AJ449" s="252"/>
      <c r="AK449" s="220"/>
      <c r="AL449" s="86"/>
      <c r="AM449" s="95"/>
      <c r="AN449" s="95"/>
      <c r="AO449" s="95"/>
      <c r="AP449" s="94"/>
      <c r="AQ449" s="98"/>
      <c r="AR449" s="222"/>
      <c r="AS449" s="252"/>
      <c r="AT449" s="226"/>
      <c r="AU449" s="218"/>
      <c r="AV449" s="218"/>
      <c r="AW449" s="218"/>
      <c r="AX449" s="218"/>
      <c r="AY449" s="220"/>
      <c r="AZ449" s="86"/>
      <c r="BA449" s="94"/>
      <c r="BB449" s="87"/>
      <c r="BC449" s="86"/>
      <c r="BD449" s="94"/>
      <c r="BE449" s="87"/>
      <c r="BF449" s="218"/>
      <c r="BG449" s="218"/>
      <c r="BH449" s="226"/>
      <c r="BI449" s="220"/>
      <c r="BJ449" s="86"/>
      <c r="BK449" s="94"/>
      <c r="BL449" s="87"/>
      <c r="BM449" s="218"/>
      <c r="BN449" s="218"/>
      <c r="BO449" s="226"/>
      <c r="BP449" s="398"/>
      <c r="BQ449" s="221"/>
      <c r="BR449" s="218"/>
      <c r="BS449" s="252"/>
      <c r="BT449" s="220"/>
      <c r="BU449" s="86"/>
      <c r="BV449" s="95"/>
      <c r="BW449" s="95"/>
      <c r="BX449" s="94"/>
      <c r="BY449" s="95"/>
      <c r="BZ449" s="94"/>
      <c r="CA449" s="87"/>
      <c r="CB449" s="86"/>
      <c r="CC449" s="86"/>
      <c r="CD449" s="86"/>
      <c r="CE449" s="86"/>
      <c r="CF449" s="86"/>
      <c r="CG449" s="153"/>
      <c r="CH449" s="86"/>
      <c r="CI449" s="114"/>
      <c r="CJ449" s="218"/>
      <c r="CK449" s="252"/>
      <c r="CL449" s="226"/>
      <c r="CM449" s="252"/>
      <c r="CN449" s="226"/>
      <c r="CO449" s="252"/>
      <c r="CP449" s="220"/>
      <c r="CQ449" s="86">
        <v>69</v>
      </c>
      <c r="CR449" s="95">
        <v>111</v>
      </c>
      <c r="CS449" s="94">
        <v>99</v>
      </c>
      <c r="CT449" s="87">
        <v>82</v>
      </c>
      <c r="CU449" s="86"/>
      <c r="CV449" s="94"/>
      <c r="CW449" s="95"/>
      <c r="CX449" s="94"/>
      <c r="CY449" s="95"/>
      <c r="CZ449" s="266"/>
      <c r="DA449" s="218"/>
      <c r="DB449" s="252"/>
      <c r="DC449" s="226"/>
      <c r="DD449" s="252"/>
      <c r="DE449" s="226"/>
      <c r="DF449" s="252"/>
      <c r="DG449" s="223"/>
      <c r="DH449" s="252"/>
      <c r="DI449" s="226"/>
      <c r="DJ449" s="221"/>
      <c r="DK449" s="218"/>
      <c r="DL449" s="226"/>
      <c r="DM449" s="252"/>
      <c r="DN449" s="220"/>
      <c r="DO449" s="265"/>
      <c r="DP449" s="268"/>
      <c r="DQ449" s="267"/>
      <c r="DR449" s="267"/>
      <c r="DS449" s="266"/>
      <c r="DT449" s="86">
        <v>106</v>
      </c>
      <c r="DU449" s="95">
        <v>88</v>
      </c>
      <c r="DV449" s="86">
        <v>120</v>
      </c>
      <c r="DW449" s="94">
        <v>60</v>
      </c>
      <c r="DX449" s="87">
        <v>163</v>
      </c>
      <c r="DY449" s="86"/>
      <c r="DZ449" s="153"/>
      <c r="EA449" s="94"/>
      <c r="EB449" s="87"/>
      <c r="EC449" s="218"/>
      <c r="ED449" s="252"/>
      <c r="EE449" s="220"/>
    </row>
    <row r="450" spans="1:135" x14ac:dyDescent="0.3">
      <c r="A450" s="10">
        <v>7320</v>
      </c>
      <c r="B450" s="11" t="s">
        <v>575</v>
      </c>
      <c r="C450" s="32">
        <v>545</v>
      </c>
      <c r="D450" s="41">
        <v>122</v>
      </c>
      <c r="E450" s="63">
        <f t="shared" si="6"/>
        <v>0.22385321100917432</v>
      </c>
      <c r="F450" s="86"/>
      <c r="G450" s="86"/>
      <c r="H450" s="86"/>
      <c r="I450" s="86"/>
      <c r="J450" s="86"/>
      <c r="K450" s="87"/>
      <c r="L450" s="86"/>
      <c r="M450" s="94"/>
      <c r="N450" s="87"/>
      <c r="O450" s="86"/>
      <c r="P450" s="86"/>
      <c r="Q450" s="86"/>
      <c r="R450" s="86"/>
      <c r="S450" s="86"/>
      <c r="T450" s="86"/>
      <c r="U450" s="86"/>
      <c r="V450" s="86"/>
      <c r="W450" s="95"/>
      <c r="X450" s="98"/>
      <c r="Y450" s="98"/>
      <c r="Z450" s="115"/>
      <c r="AA450" s="86"/>
      <c r="AB450" s="86"/>
      <c r="AC450" s="86"/>
      <c r="AD450" s="86"/>
      <c r="AE450" s="86"/>
      <c r="AF450" s="95"/>
      <c r="AG450" s="153"/>
      <c r="AH450" s="114"/>
      <c r="AI450" s="222"/>
      <c r="AJ450" s="252"/>
      <c r="AK450" s="220"/>
      <c r="AL450" s="86"/>
      <c r="AM450" s="95"/>
      <c r="AN450" s="95"/>
      <c r="AO450" s="95"/>
      <c r="AP450" s="94"/>
      <c r="AQ450" s="98"/>
      <c r="AR450" s="222"/>
      <c r="AS450" s="252"/>
      <c r="AT450" s="226"/>
      <c r="AU450" s="218"/>
      <c r="AV450" s="218"/>
      <c r="AW450" s="218"/>
      <c r="AX450" s="218"/>
      <c r="AY450" s="220"/>
      <c r="AZ450" s="86"/>
      <c r="BA450" s="94"/>
      <c r="BB450" s="87"/>
      <c r="BC450" s="86"/>
      <c r="BD450" s="94"/>
      <c r="BE450" s="87"/>
      <c r="BF450" s="218"/>
      <c r="BG450" s="218"/>
      <c r="BH450" s="226"/>
      <c r="BI450" s="220"/>
      <c r="BJ450" s="86"/>
      <c r="BK450" s="94"/>
      <c r="BL450" s="87"/>
      <c r="BM450" s="218"/>
      <c r="BN450" s="218"/>
      <c r="BO450" s="226"/>
      <c r="BP450" s="398"/>
      <c r="BQ450" s="221"/>
      <c r="BR450" s="218"/>
      <c r="BS450" s="252"/>
      <c r="BT450" s="220"/>
      <c r="BU450" s="86"/>
      <c r="BV450" s="95"/>
      <c r="BW450" s="95"/>
      <c r="BX450" s="94"/>
      <c r="BY450" s="95"/>
      <c r="BZ450" s="94"/>
      <c r="CA450" s="87"/>
      <c r="CB450" s="86"/>
      <c r="CC450" s="86"/>
      <c r="CD450" s="86"/>
      <c r="CE450" s="86"/>
      <c r="CF450" s="86"/>
      <c r="CG450" s="153"/>
      <c r="CH450" s="86"/>
      <c r="CI450" s="114"/>
      <c r="CJ450" s="218"/>
      <c r="CK450" s="252"/>
      <c r="CL450" s="226"/>
      <c r="CM450" s="252"/>
      <c r="CN450" s="226"/>
      <c r="CO450" s="252"/>
      <c r="CP450" s="220"/>
      <c r="CQ450" s="86">
        <v>36</v>
      </c>
      <c r="CR450" s="95">
        <v>50</v>
      </c>
      <c r="CS450" s="94">
        <v>58</v>
      </c>
      <c r="CT450" s="87">
        <v>44</v>
      </c>
      <c r="CU450" s="86"/>
      <c r="CV450" s="94"/>
      <c r="CW450" s="95"/>
      <c r="CX450" s="94"/>
      <c r="CY450" s="95"/>
      <c r="CZ450" s="266"/>
      <c r="DA450" s="218"/>
      <c r="DB450" s="252"/>
      <c r="DC450" s="226"/>
      <c r="DD450" s="252"/>
      <c r="DE450" s="226"/>
      <c r="DF450" s="252"/>
      <c r="DG450" s="223"/>
      <c r="DH450" s="252"/>
      <c r="DI450" s="226"/>
      <c r="DJ450" s="221"/>
      <c r="DK450" s="218"/>
      <c r="DL450" s="226"/>
      <c r="DM450" s="252"/>
      <c r="DN450" s="220"/>
      <c r="DO450" s="265"/>
      <c r="DP450" s="268"/>
      <c r="DQ450" s="267"/>
      <c r="DR450" s="267"/>
      <c r="DS450" s="266"/>
      <c r="DT450" s="86">
        <v>40</v>
      </c>
      <c r="DU450" s="95">
        <v>62</v>
      </c>
      <c r="DV450" s="86">
        <v>51</v>
      </c>
      <c r="DW450" s="94">
        <v>37</v>
      </c>
      <c r="DX450" s="87">
        <v>83</v>
      </c>
      <c r="DY450" s="86"/>
      <c r="DZ450" s="153"/>
      <c r="EA450" s="94"/>
      <c r="EB450" s="87"/>
      <c r="EC450" s="218"/>
      <c r="ED450" s="252"/>
      <c r="EE450" s="220"/>
    </row>
    <row r="451" spans="1:135" x14ac:dyDescent="0.3">
      <c r="A451" s="10">
        <v>7321</v>
      </c>
      <c r="B451" s="11" t="s">
        <v>576</v>
      </c>
      <c r="C451" s="32">
        <v>686</v>
      </c>
      <c r="D451" s="41">
        <v>191</v>
      </c>
      <c r="E451" s="63">
        <f t="shared" si="6"/>
        <v>0.2784256559766764</v>
      </c>
      <c r="F451" s="86"/>
      <c r="G451" s="86"/>
      <c r="H451" s="86"/>
      <c r="I451" s="86"/>
      <c r="J451" s="86"/>
      <c r="K451" s="87"/>
      <c r="L451" s="86"/>
      <c r="M451" s="94"/>
      <c r="N451" s="87"/>
      <c r="O451" s="86"/>
      <c r="P451" s="86"/>
      <c r="Q451" s="86"/>
      <c r="R451" s="86"/>
      <c r="S451" s="86"/>
      <c r="T451" s="86"/>
      <c r="U451" s="86"/>
      <c r="V451" s="86"/>
      <c r="W451" s="95"/>
      <c r="X451" s="98"/>
      <c r="Y451" s="98"/>
      <c r="Z451" s="115"/>
      <c r="AA451" s="86"/>
      <c r="AB451" s="86"/>
      <c r="AC451" s="86"/>
      <c r="AD451" s="86"/>
      <c r="AE451" s="86"/>
      <c r="AF451" s="95"/>
      <c r="AG451" s="153"/>
      <c r="AH451" s="114"/>
      <c r="AI451" s="222"/>
      <c r="AJ451" s="252"/>
      <c r="AK451" s="220"/>
      <c r="AL451" s="86"/>
      <c r="AM451" s="95"/>
      <c r="AN451" s="95"/>
      <c r="AO451" s="95"/>
      <c r="AP451" s="94"/>
      <c r="AQ451" s="98"/>
      <c r="AR451" s="222"/>
      <c r="AS451" s="252"/>
      <c r="AT451" s="226"/>
      <c r="AU451" s="218"/>
      <c r="AV451" s="218"/>
      <c r="AW451" s="218"/>
      <c r="AX451" s="218"/>
      <c r="AY451" s="220"/>
      <c r="AZ451" s="86"/>
      <c r="BA451" s="94"/>
      <c r="BB451" s="87"/>
      <c r="BC451" s="86"/>
      <c r="BD451" s="94"/>
      <c r="BE451" s="87"/>
      <c r="BF451" s="218"/>
      <c r="BG451" s="218"/>
      <c r="BH451" s="226"/>
      <c r="BI451" s="220"/>
      <c r="BJ451" s="86"/>
      <c r="BK451" s="94"/>
      <c r="BL451" s="87"/>
      <c r="BM451" s="218"/>
      <c r="BN451" s="218"/>
      <c r="BO451" s="226"/>
      <c r="BP451" s="398"/>
      <c r="BQ451" s="221"/>
      <c r="BR451" s="218"/>
      <c r="BS451" s="252"/>
      <c r="BT451" s="220"/>
      <c r="BU451" s="86"/>
      <c r="BV451" s="95"/>
      <c r="BW451" s="95"/>
      <c r="BX451" s="94"/>
      <c r="BY451" s="95"/>
      <c r="BZ451" s="94"/>
      <c r="CA451" s="87"/>
      <c r="CB451" s="86"/>
      <c r="CC451" s="86"/>
      <c r="CD451" s="86"/>
      <c r="CE451" s="86"/>
      <c r="CF451" s="86"/>
      <c r="CG451" s="153"/>
      <c r="CH451" s="86"/>
      <c r="CI451" s="114"/>
      <c r="CJ451" s="218"/>
      <c r="CK451" s="252"/>
      <c r="CL451" s="226"/>
      <c r="CM451" s="252"/>
      <c r="CN451" s="226"/>
      <c r="CO451" s="252"/>
      <c r="CP451" s="220"/>
      <c r="CQ451" s="86">
        <v>36</v>
      </c>
      <c r="CR451" s="95">
        <v>59</v>
      </c>
      <c r="CS451" s="94">
        <v>54</v>
      </c>
      <c r="CT451" s="87">
        <v>58</v>
      </c>
      <c r="CU451" s="86"/>
      <c r="CV451" s="94"/>
      <c r="CW451" s="95"/>
      <c r="CX451" s="94"/>
      <c r="CY451" s="95"/>
      <c r="CZ451" s="266"/>
      <c r="DA451" s="218"/>
      <c r="DB451" s="252"/>
      <c r="DC451" s="226"/>
      <c r="DD451" s="252"/>
      <c r="DE451" s="226"/>
      <c r="DF451" s="252"/>
      <c r="DG451" s="223"/>
      <c r="DH451" s="252"/>
      <c r="DI451" s="226"/>
      <c r="DJ451" s="221"/>
      <c r="DK451" s="218"/>
      <c r="DL451" s="226"/>
      <c r="DM451" s="252"/>
      <c r="DN451" s="220"/>
      <c r="DO451" s="265"/>
      <c r="DP451" s="268"/>
      <c r="DQ451" s="267"/>
      <c r="DR451" s="267"/>
      <c r="DS451" s="266"/>
      <c r="DT451" s="86">
        <v>69</v>
      </c>
      <c r="DU451" s="95">
        <v>77</v>
      </c>
      <c r="DV451" s="86">
        <v>91</v>
      </c>
      <c r="DW451" s="94">
        <v>38</v>
      </c>
      <c r="DX451" s="87">
        <v>120</v>
      </c>
      <c r="DY451" s="86"/>
      <c r="DZ451" s="153"/>
      <c r="EA451" s="94"/>
      <c r="EB451" s="87"/>
      <c r="EC451" s="218"/>
      <c r="ED451" s="252"/>
      <c r="EE451" s="220"/>
    </row>
    <row r="452" spans="1:135" x14ac:dyDescent="0.3">
      <c r="A452" s="10">
        <v>7322</v>
      </c>
      <c r="B452" s="11" t="s">
        <v>577</v>
      </c>
      <c r="C452" s="32">
        <v>1118</v>
      </c>
      <c r="D452" s="41">
        <v>250</v>
      </c>
      <c r="E452" s="63">
        <f t="shared" si="6"/>
        <v>0.22361359570661896</v>
      </c>
      <c r="F452" s="86"/>
      <c r="G452" s="86"/>
      <c r="H452" s="86"/>
      <c r="I452" s="86"/>
      <c r="J452" s="86"/>
      <c r="K452" s="87"/>
      <c r="L452" s="86"/>
      <c r="M452" s="94"/>
      <c r="N452" s="87"/>
      <c r="O452" s="86"/>
      <c r="P452" s="86"/>
      <c r="Q452" s="86"/>
      <c r="R452" s="86"/>
      <c r="S452" s="86"/>
      <c r="T452" s="86"/>
      <c r="U452" s="86"/>
      <c r="V452" s="86"/>
      <c r="W452" s="95"/>
      <c r="X452" s="98"/>
      <c r="Y452" s="98"/>
      <c r="Z452" s="115"/>
      <c r="AA452" s="86"/>
      <c r="AB452" s="86"/>
      <c r="AC452" s="86"/>
      <c r="AD452" s="86"/>
      <c r="AE452" s="86"/>
      <c r="AF452" s="95"/>
      <c r="AG452" s="153"/>
      <c r="AH452" s="114"/>
      <c r="AI452" s="222"/>
      <c r="AJ452" s="252"/>
      <c r="AK452" s="220"/>
      <c r="AL452" s="86"/>
      <c r="AM452" s="95"/>
      <c r="AN452" s="95"/>
      <c r="AO452" s="95"/>
      <c r="AP452" s="94"/>
      <c r="AQ452" s="98"/>
      <c r="AR452" s="222"/>
      <c r="AS452" s="252"/>
      <c r="AT452" s="226"/>
      <c r="AU452" s="218"/>
      <c r="AV452" s="218"/>
      <c r="AW452" s="218"/>
      <c r="AX452" s="218"/>
      <c r="AY452" s="220"/>
      <c r="AZ452" s="86"/>
      <c r="BA452" s="94"/>
      <c r="BB452" s="87"/>
      <c r="BC452" s="86"/>
      <c r="BD452" s="94"/>
      <c r="BE452" s="87"/>
      <c r="BF452" s="218"/>
      <c r="BG452" s="218"/>
      <c r="BH452" s="226"/>
      <c r="BI452" s="220"/>
      <c r="BJ452" s="86"/>
      <c r="BK452" s="94"/>
      <c r="BL452" s="87"/>
      <c r="BM452" s="218"/>
      <c r="BN452" s="218"/>
      <c r="BO452" s="226"/>
      <c r="BP452" s="398"/>
      <c r="BQ452" s="221"/>
      <c r="BR452" s="218"/>
      <c r="BS452" s="252"/>
      <c r="BT452" s="220"/>
      <c r="BU452" s="86"/>
      <c r="BV452" s="95"/>
      <c r="BW452" s="95"/>
      <c r="BX452" s="94"/>
      <c r="BY452" s="95"/>
      <c r="BZ452" s="94"/>
      <c r="CA452" s="87"/>
      <c r="CB452" s="86"/>
      <c r="CC452" s="86"/>
      <c r="CD452" s="86"/>
      <c r="CE452" s="86"/>
      <c r="CF452" s="86"/>
      <c r="CG452" s="153"/>
      <c r="CH452" s="86"/>
      <c r="CI452" s="114"/>
      <c r="CJ452" s="218"/>
      <c r="CK452" s="252"/>
      <c r="CL452" s="226"/>
      <c r="CM452" s="252"/>
      <c r="CN452" s="226"/>
      <c r="CO452" s="252"/>
      <c r="CP452" s="220"/>
      <c r="CQ452" s="86">
        <v>54</v>
      </c>
      <c r="CR452" s="95">
        <v>81</v>
      </c>
      <c r="CS452" s="94">
        <v>74</v>
      </c>
      <c r="CT452" s="87">
        <v>93</v>
      </c>
      <c r="CU452" s="86"/>
      <c r="CV452" s="94"/>
      <c r="CW452" s="95"/>
      <c r="CX452" s="94"/>
      <c r="CY452" s="95"/>
      <c r="CZ452" s="266"/>
      <c r="DA452" s="218"/>
      <c r="DB452" s="252"/>
      <c r="DC452" s="226"/>
      <c r="DD452" s="252"/>
      <c r="DE452" s="226"/>
      <c r="DF452" s="252"/>
      <c r="DG452" s="223"/>
      <c r="DH452" s="252"/>
      <c r="DI452" s="226"/>
      <c r="DJ452" s="221"/>
      <c r="DK452" s="218"/>
      <c r="DL452" s="226"/>
      <c r="DM452" s="252"/>
      <c r="DN452" s="220"/>
      <c r="DO452" s="86">
        <v>72</v>
      </c>
      <c r="DP452" s="94">
        <v>115</v>
      </c>
      <c r="DQ452" s="95">
        <v>79</v>
      </c>
      <c r="DR452" s="95">
        <v>153</v>
      </c>
      <c r="DS452" s="87">
        <v>81</v>
      </c>
      <c r="DT452" s="86"/>
      <c r="DU452" s="95"/>
      <c r="DV452" s="86"/>
      <c r="DW452" s="94"/>
      <c r="DX452" s="87"/>
      <c r="DY452" s="86"/>
      <c r="DZ452" s="153"/>
      <c r="EA452" s="94"/>
      <c r="EB452" s="87"/>
      <c r="EC452" s="218"/>
      <c r="ED452" s="252"/>
      <c r="EE452" s="220"/>
    </row>
    <row r="453" spans="1:135" x14ac:dyDescent="0.3">
      <c r="A453" s="10">
        <v>7323</v>
      </c>
      <c r="B453" s="11" t="s">
        <v>578</v>
      </c>
      <c r="C453" s="32">
        <v>1262</v>
      </c>
      <c r="D453" s="41">
        <v>427</v>
      </c>
      <c r="E453" s="63">
        <f t="shared" si="6"/>
        <v>0.33835182250396195</v>
      </c>
      <c r="F453" s="86">
        <v>14</v>
      </c>
      <c r="G453" s="86">
        <v>14</v>
      </c>
      <c r="H453" s="86">
        <v>13</v>
      </c>
      <c r="I453" s="86">
        <v>13</v>
      </c>
      <c r="J453" s="86">
        <v>21</v>
      </c>
      <c r="K453" s="87">
        <v>24</v>
      </c>
      <c r="L453" s="86"/>
      <c r="M453" s="94"/>
      <c r="N453" s="87"/>
      <c r="O453" s="86"/>
      <c r="P453" s="86"/>
      <c r="Q453" s="86"/>
      <c r="R453" s="86"/>
      <c r="S453" s="86"/>
      <c r="T453" s="86"/>
      <c r="U453" s="86"/>
      <c r="V453" s="86"/>
      <c r="W453" s="95"/>
      <c r="X453" s="98"/>
      <c r="Y453" s="98"/>
      <c r="Z453" s="115"/>
      <c r="AA453" s="86"/>
      <c r="AB453" s="86"/>
      <c r="AC453" s="86"/>
      <c r="AD453" s="86"/>
      <c r="AE453" s="86"/>
      <c r="AF453" s="95"/>
      <c r="AG453" s="153"/>
      <c r="AH453" s="114"/>
      <c r="AI453" s="222"/>
      <c r="AJ453" s="252"/>
      <c r="AK453" s="220"/>
      <c r="AL453" s="86"/>
      <c r="AM453" s="95"/>
      <c r="AN453" s="95"/>
      <c r="AO453" s="95"/>
      <c r="AP453" s="94"/>
      <c r="AQ453" s="98"/>
      <c r="AR453" s="222"/>
      <c r="AS453" s="252"/>
      <c r="AT453" s="226"/>
      <c r="AU453" s="218"/>
      <c r="AV453" s="218"/>
      <c r="AW453" s="218"/>
      <c r="AX453" s="218"/>
      <c r="AY453" s="220"/>
      <c r="AZ453" s="86"/>
      <c r="BA453" s="94"/>
      <c r="BB453" s="87"/>
      <c r="BC453" s="86"/>
      <c r="BD453" s="94"/>
      <c r="BE453" s="87"/>
      <c r="BF453" s="218"/>
      <c r="BG453" s="218"/>
      <c r="BH453" s="226"/>
      <c r="BI453" s="220"/>
      <c r="BJ453" s="86"/>
      <c r="BK453" s="94"/>
      <c r="BL453" s="87"/>
      <c r="BM453" s="218"/>
      <c r="BN453" s="218"/>
      <c r="BO453" s="226"/>
      <c r="BP453" s="398"/>
      <c r="BQ453" s="221"/>
      <c r="BR453" s="218"/>
      <c r="BS453" s="252"/>
      <c r="BT453" s="220"/>
      <c r="BU453" s="86"/>
      <c r="BV453" s="95"/>
      <c r="BW453" s="95"/>
      <c r="BX453" s="94"/>
      <c r="BY453" s="95"/>
      <c r="BZ453" s="94"/>
      <c r="CA453" s="87"/>
      <c r="CB453" s="86"/>
      <c r="CC453" s="86"/>
      <c r="CD453" s="86"/>
      <c r="CE453" s="86"/>
      <c r="CF453" s="86"/>
      <c r="CG453" s="153"/>
      <c r="CH453" s="86"/>
      <c r="CI453" s="114"/>
      <c r="CJ453" s="218"/>
      <c r="CK453" s="252"/>
      <c r="CL453" s="226"/>
      <c r="CM453" s="252"/>
      <c r="CN453" s="226"/>
      <c r="CO453" s="252"/>
      <c r="CP453" s="220"/>
      <c r="CQ453" s="86">
        <v>73</v>
      </c>
      <c r="CR453" s="95">
        <v>135</v>
      </c>
      <c r="CS453" s="94">
        <v>109</v>
      </c>
      <c r="CT453" s="87">
        <v>100</v>
      </c>
      <c r="CU453" s="86"/>
      <c r="CV453" s="94"/>
      <c r="CW453" s="95"/>
      <c r="CX453" s="94"/>
      <c r="CY453" s="95"/>
      <c r="CZ453" s="266"/>
      <c r="DA453" s="218"/>
      <c r="DB453" s="252"/>
      <c r="DC453" s="226"/>
      <c r="DD453" s="252"/>
      <c r="DE453" s="226"/>
      <c r="DF453" s="252"/>
      <c r="DG453" s="223"/>
      <c r="DH453" s="252"/>
      <c r="DI453" s="226"/>
      <c r="DJ453" s="221"/>
      <c r="DK453" s="218"/>
      <c r="DL453" s="226"/>
      <c r="DM453" s="252"/>
      <c r="DN453" s="220"/>
      <c r="DO453" s="265"/>
      <c r="DP453" s="268"/>
      <c r="DQ453" s="267"/>
      <c r="DR453" s="267"/>
      <c r="DS453" s="266"/>
      <c r="DT453" s="86">
        <v>173</v>
      </c>
      <c r="DU453" s="95">
        <v>144</v>
      </c>
      <c r="DV453" s="86">
        <v>172</v>
      </c>
      <c r="DW453" s="94">
        <v>50</v>
      </c>
      <c r="DX453" s="87">
        <v>263</v>
      </c>
      <c r="DY453" s="86"/>
      <c r="DZ453" s="153"/>
      <c r="EA453" s="94"/>
      <c r="EB453" s="87"/>
      <c r="EC453" s="218"/>
      <c r="ED453" s="252"/>
      <c r="EE453" s="220"/>
    </row>
    <row r="454" spans="1:135" x14ac:dyDescent="0.3">
      <c r="A454" s="10">
        <v>7324</v>
      </c>
      <c r="B454" s="11" t="s">
        <v>579</v>
      </c>
      <c r="C454" s="32">
        <v>1345</v>
      </c>
      <c r="D454" s="41">
        <v>350</v>
      </c>
      <c r="E454" s="63">
        <f t="shared" si="6"/>
        <v>0.26022304832713755</v>
      </c>
      <c r="F454" s="86"/>
      <c r="G454" s="86"/>
      <c r="H454" s="86"/>
      <c r="I454" s="86"/>
      <c r="J454" s="86"/>
      <c r="K454" s="87"/>
      <c r="L454" s="86"/>
      <c r="M454" s="94"/>
      <c r="N454" s="87"/>
      <c r="O454" s="86"/>
      <c r="P454" s="86"/>
      <c r="Q454" s="86"/>
      <c r="R454" s="86"/>
      <c r="S454" s="86"/>
      <c r="T454" s="86"/>
      <c r="U454" s="86"/>
      <c r="V454" s="86"/>
      <c r="W454" s="95"/>
      <c r="X454" s="98"/>
      <c r="Y454" s="98"/>
      <c r="Z454" s="115"/>
      <c r="AA454" s="86"/>
      <c r="AB454" s="86"/>
      <c r="AC454" s="86"/>
      <c r="AD454" s="86"/>
      <c r="AE454" s="86"/>
      <c r="AF454" s="95"/>
      <c r="AG454" s="153"/>
      <c r="AH454" s="114"/>
      <c r="AI454" s="222"/>
      <c r="AJ454" s="252"/>
      <c r="AK454" s="220"/>
      <c r="AL454" s="86"/>
      <c r="AM454" s="95"/>
      <c r="AN454" s="95"/>
      <c r="AO454" s="95"/>
      <c r="AP454" s="94"/>
      <c r="AQ454" s="98"/>
      <c r="AR454" s="222"/>
      <c r="AS454" s="252"/>
      <c r="AT454" s="226"/>
      <c r="AU454" s="218"/>
      <c r="AV454" s="218"/>
      <c r="AW454" s="218"/>
      <c r="AX454" s="218"/>
      <c r="AY454" s="220"/>
      <c r="AZ454" s="86"/>
      <c r="BA454" s="94"/>
      <c r="BB454" s="87"/>
      <c r="BC454" s="86"/>
      <c r="BD454" s="94"/>
      <c r="BE454" s="87"/>
      <c r="BF454" s="218"/>
      <c r="BG454" s="218"/>
      <c r="BH454" s="226"/>
      <c r="BI454" s="220"/>
      <c r="BJ454" s="86"/>
      <c r="BK454" s="94"/>
      <c r="BL454" s="87"/>
      <c r="BM454" s="218"/>
      <c r="BN454" s="218"/>
      <c r="BO454" s="226"/>
      <c r="BP454" s="398"/>
      <c r="BQ454" s="221"/>
      <c r="BR454" s="218"/>
      <c r="BS454" s="252"/>
      <c r="BT454" s="220"/>
      <c r="BU454" s="86"/>
      <c r="BV454" s="95"/>
      <c r="BW454" s="95"/>
      <c r="BX454" s="94"/>
      <c r="BY454" s="95"/>
      <c r="BZ454" s="94"/>
      <c r="CA454" s="87"/>
      <c r="CB454" s="86"/>
      <c r="CC454" s="86"/>
      <c r="CD454" s="86"/>
      <c r="CE454" s="86"/>
      <c r="CF454" s="86"/>
      <c r="CG454" s="153"/>
      <c r="CH454" s="86"/>
      <c r="CI454" s="114"/>
      <c r="CJ454" s="218"/>
      <c r="CK454" s="252"/>
      <c r="CL454" s="226"/>
      <c r="CM454" s="252"/>
      <c r="CN454" s="226"/>
      <c r="CO454" s="252"/>
      <c r="CP454" s="220"/>
      <c r="CQ454" s="86">
        <v>78</v>
      </c>
      <c r="CR454" s="95">
        <v>135</v>
      </c>
      <c r="CS454" s="94">
        <v>112</v>
      </c>
      <c r="CT454" s="87">
        <v>128</v>
      </c>
      <c r="CU454" s="86"/>
      <c r="CV454" s="94"/>
      <c r="CW454" s="95"/>
      <c r="CX454" s="94"/>
      <c r="CY454" s="95"/>
      <c r="CZ454" s="266"/>
      <c r="DA454" s="218"/>
      <c r="DB454" s="252"/>
      <c r="DC454" s="226"/>
      <c r="DD454" s="252"/>
      <c r="DE454" s="226"/>
      <c r="DF454" s="252"/>
      <c r="DG454" s="223"/>
      <c r="DH454" s="252"/>
      <c r="DI454" s="226"/>
      <c r="DJ454" s="221"/>
      <c r="DK454" s="218"/>
      <c r="DL454" s="226"/>
      <c r="DM454" s="252"/>
      <c r="DN454" s="220"/>
      <c r="DO454" s="86">
        <v>70</v>
      </c>
      <c r="DP454" s="94">
        <v>117</v>
      </c>
      <c r="DQ454" s="95">
        <v>88</v>
      </c>
      <c r="DR454" s="95">
        <v>121</v>
      </c>
      <c r="DS454" s="87">
        <v>57</v>
      </c>
      <c r="DT454" s="86">
        <v>25</v>
      </c>
      <c r="DU454" s="95">
        <v>34</v>
      </c>
      <c r="DV454" s="86">
        <v>38</v>
      </c>
      <c r="DW454" s="94">
        <v>20</v>
      </c>
      <c r="DX454" s="87">
        <v>59</v>
      </c>
      <c r="DY454" s="86"/>
      <c r="DZ454" s="153"/>
      <c r="EA454" s="94"/>
      <c r="EB454" s="87"/>
      <c r="EC454" s="218"/>
      <c r="ED454" s="252"/>
      <c r="EE454" s="220"/>
    </row>
    <row r="455" spans="1:135" x14ac:dyDescent="0.3">
      <c r="A455" s="10">
        <v>7325</v>
      </c>
      <c r="B455" s="11" t="s">
        <v>580</v>
      </c>
      <c r="C455" s="32">
        <v>884</v>
      </c>
      <c r="D455" s="41">
        <v>257</v>
      </c>
      <c r="E455" s="63">
        <f t="shared" si="6"/>
        <v>0.29072398190045251</v>
      </c>
      <c r="F455" s="86"/>
      <c r="G455" s="86"/>
      <c r="H455" s="86"/>
      <c r="I455" s="86"/>
      <c r="J455" s="86"/>
      <c r="K455" s="87"/>
      <c r="L455" s="86"/>
      <c r="M455" s="94"/>
      <c r="N455" s="87"/>
      <c r="O455" s="86"/>
      <c r="P455" s="86"/>
      <c r="Q455" s="86"/>
      <c r="R455" s="86"/>
      <c r="S455" s="86"/>
      <c r="T455" s="86"/>
      <c r="U455" s="86"/>
      <c r="V455" s="86"/>
      <c r="W455" s="95"/>
      <c r="X455" s="98"/>
      <c r="Y455" s="98"/>
      <c r="Z455" s="115"/>
      <c r="AA455" s="86"/>
      <c r="AB455" s="86"/>
      <c r="AC455" s="86"/>
      <c r="AD455" s="86"/>
      <c r="AE455" s="86"/>
      <c r="AF455" s="95"/>
      <c r="AG455" s="153"/>
      <c r="AH455" s="114"/>
      <c r="AI455" s="222"/>
      <c r="AJ455" s="252"/>
      <c r="AK455" s="220"/>
      <c r="AL455" s="86"/>
      <c r="AM455" s="95"/>
      <c r="AN455" s="95"/>
      <c r="AO455" s="95"/>
      <c r="AP455" s="94"/>
      <c r="AQ455" s="98"/>
      <c r="AR455" s="222"/>
      <c r="AS455" s="252"/>
      <c r="AT455" s="226"/>
      <c r="AU455" s="218"/>
      <c r="AV455" s="218"/>
      <c r="AW455" s="218"/>
      <c r="AX455" s="218"/>
      <c r="AY455" s="220"/>
      <c r="AZ455" s="86"/>
      <c r="BA455" s="94"/>
      <c r="BB455" s="87"/>
      <c r="BC455" s="86"/>
      <c r="BD455" s="94"/>
      <c r="BE455" s="87"/>
      <c r="BF455" s="218"/>
      <c r="BG455" s="218"/>
      <c r="BH455" s="226"/>
      <c r="BI455" s="220"/>
      <c r="BJ455" s="86"/>
      <c r="BK455" s="94"/>
      <c r="BL455" s="87"/>
      <c r="BM455" s="218"/>
      <c r="BN455" s="218"/>
      <c r="BO455" s="226"/>
      <c r="BP455" s="398"/>
      <c r="BQ455" s="221"/>
      <c r="BR455" s="218"/>
      <c r="BS455" s="252"/>
      <c r="BT455" s="220"/>
      <c r="BU455" s="86"/>
      <c r="BV455" s="95"/>
      <c r="BW455" s="95"/>
      <c r="BX455" s="94"/>
      <c r="BY455" s="95"/>
      <c r="BZ455" s="94"/>
      <c r="CA455" s="87"/>
      <c r="CB455" s="86"/>
      <c r="CC455" s="86"/>
      <c r="CD455" s="86"/>
      <c r="CE455" s="86"/>
      <c r="CF455" s="86"/>
      <c r="CG455" s="153"/>
      <c r="CH455" s="86"/>
      <c r="CI455" s="114"/>
      <c r="CJ455" s="218"/>
      <c r="CK455" s="252"/>
      <c r="CL455" s="226"/>
      <c r="CM455" s="252"/>
      <c r="CN455" s="226"/>
      <c r="CO455" s="252"/>
      <c r="CP455" s="220"/>
      <c r="CQ455" s="86">
        <v>59</v>
      </c>
      <c r="CR455" s="95">
        <v>85</v>
      </c>
      <c r="CS455" s="94">
        <v>77</v>
      </c>
      <c r="CT455" s="87">
        <v>92</v>
      </c>
      <c r="CU455" s="86"/>
      <c r="CV455" s="94"/>
      <c r="CW455" s="95"/>
      <c r="CX455" s="94"/>
      <c r="CY455" s="95"/>
      <c r="CZ455" s="266"/>
      <c r="DA455" s="218"/>
      <c r="DB455" s="252"/>
      <c r="DC455" s="226"/>
      <c r="DD455" s="252"/>
      <c r="DE455" s="226"/>
      <c r="DF455" s="252"/>
      <c r="DG455" s="223"/>
      <c r="DH455" s="252"/>
      <c r="DI455" s="226"/>
      <c r="DJ455" s="221"/>
      <c r="DK455" s="218"/>
      <c r="DL455" s="226"/>
      <c r="DM455" s="252"/>
      <c r="DN455" s="220"/>
      <c r="DO455" s="86">
        <v>60</v>
      </c>
      <c r="DP455" s="94">
        <v>154</v>
      </c>
      <c r="DQ455" s="95">
        <v>82</v>
      </c>
      <c r="DR455" s="95">
        <v>174</v>
      </c>
      <c r="DS455" s="87">
        <v>99</v>
      </c>
      <c r="DT455" s="86"/>
      <c r="DU455" s="95"/>
      <c r="DV455" s="86"/>
      <c r="DW455" s="94"/>
      <c r="DX455" s="87"/>
      <c r="DY455" s="86"/>
      <c r="DZ455" s="153"/>
      <c r="EA455" s="94"/>
      <c r="EB455" s="87"/>
      <c r="EC455" s="218"/>
      <c r="ED455" s="252"/>
      <c r="EE455" s="220"/>
    </row>
    <row r="456" spans="1:135" x14ac:dyDescent="0.3">
      <c r="A456" s="10">
        <v>7326</v>
      </c>
      <c r="B456" s="11" t="s">
        <v>581</v>
      </c>
      <c r="C456" s="32">
        <v>1327</v>
      </c>
      <c r="D456" s="41">
        <v>282</v>
      </c>
      <c r="E456" s="63">
        <f t="shared" si="6"/>
        <v>0.21250941974378296</v>
      </c>
      <c r="F456" s="86"/>
      <c r="G456" s="86"/>
      <c r="H456" s="86"/>
      <c r="I456" s="86"/>
      <c r="J456" s="86"/>
      <c r="K456" s="87"/>
      <c r="L456" s="86"/>
      <c r="M456" s="94"/>
      <c r="N456" s="87"/>
      <c r="O456" s="86"/>
      <c r="P456" s="86"/>
      <c r="Q456" s="86"/>
      <c r="R456" s="86"/>
      <c r="S456" s="86"/>
      <c r="T456" s="86"/>
      <c r="U456" s="86"/>
      <c r="V456" s="86"/>
      <c r="W456" s="95"/>
      <c r="X456" s="98"/>
      <c r="Y456" s="98"/>
      <c r="Z456" s="115"/>
      <c r="AA456" s="86"/>
      <c r="AB456" s="86"/>
      <c r="AC456" s="86"/>
      <c r="AD456" s="86"/>
      <c r="AE456" s="86"/>
      <c r="AF456" s="95"/>
      <c r="AG456" s="153"/>
      <c r="AH456" s="114"/>
      <c r="AI456" s="222"/>
      <c r="AJ456" s="252"/>
      <c r="AK456" s="220"/>
      <c r="AL456" s="86"/>
      <c r="AM456" s="95"/>
      <c r="AN456" s="95"/>
      <c r="AO456" s="95"/>
      <c r="AP456" s="94"/>
      <c r="AQ456" s="98"/>
      <c r="AR456" s="222"/>
      <c r="AS456" s="252"/>
      <c r="AT456" s="226"/>
      <c r="AU456" s="218"/>
      <c r="AV456" s="218"/>
      <c r="AW456" s="218"/>
      <c r="AX456" s="218"/>
      <c r="AY456" s="220"/>
      <c r="AZ456" s="86"/>
      <c r="BA456" s="94"/>
      <c r="BB456" s="87"/>
      <c r="BC456" s="86"/>
      <c r="BD456" s="94"/>
      <c r="BE456" s="87"/>
      <c r="BF456" s="218"/>
      <c r="BG456" s="218"/>
      <c r="BH456" s="226"/>
      <c r="BI456" s="220"/>
      <c r="BJ456" s="86"/>
      <c r="BK456" s="94"/>
      <c r="BL456" s="87"/>
      <c r="BM456" s="218"/>
      <c r="BN456" s="218"/>
      <c r="BO456" s="226"/>
      <c r="BP456" s="398"/>
      <c r="BQ456" s="221"/>
      <c r="BR456" s="218"/>
      <c r="BS456" s="252"/>
      <c r="BT456" s="220"/>
      <c r="BU456" s="86"/>
      <c r="BV456" s="95"/>
      <c r="BW456" s="95"/>
      <c r="BX456" s="94"/>
      <c r="BY456" s="95"/>
      <c r="BZ456" s="94"/>
      <c r="CA456" s="87"/>
      <c r="CB456" s="86"/>
      <c r="CC456" s="86"/>
      <c r="CD456" s="86"/>
      <c r="CE456" s="86"/>
      <c r="CF456" s="86"/>
      <c r="CG456" s="153"/>
      <c r="CH456" s="86"/>
      <c r="CI456" s="114"/>
      <c r="CJ456" s="218"/>
      <c r="CK456" s="252"/>
      <c r="CL456" s="226"/>
      <c r="CM456" s="252"/>
      <c r="CN456" s="226"/>
      <c r="CO456" s="252"/>
      <c r="CP456" s="220"/>
      <c r="CQ456" s="86">
        <v>75</v>
      </c>
      <c r="CR456" s="95">
        <v>109</v>
      </c>
      <c r="CS456" s="94">
        <v>110</v>
      </c>
      <c r="CT456" s="87">
        <v>69</v>
      </c>
      <c r="CU456" s="86"/>
      <c r="CV456" s="94"/>
      <c r="CW456" s="95"/>
      <c r="CX456" s="94"/>
      <c r="CY456" s="95"/>
      <c r="CZ456" s="266"/>
      <c r="DA456" s="218"/>
      <c r="DB456" s="252"/>
      <c r="DC456" s="226"/>
      <c r="DD456" s="252"/>
      <c r="DE456" s="226"/>
      <c r="DF456" s="252"/>
      <c r="DG456" s="223"/>
      <c r="DH456" s="252"/>
      <c r="DI456" s="226"/>
      <c r="DJ456" s="221"/>
      <c r="DK456" s="218"/>
      <c r="DL456" s="226"/>
      <c r="DM456" s="252"/>
      <c r="DN456" s="220"/>
      <c r="DO456" s="265"/>
      <c r="DP456" s="268"/>
      <c r="DQ456" s="267"/>
      <c r="DR456" s="267"/>
      <c r="DS456" s="266"/>
      <c r="DT456" s="86">
        <v>119</v>
      </c>
      <c r="DU456" s="95">
        <v>179</v>
      </c>
      <c r="DV456" s="86">
        <v>117</v>
      </c>
      <c r="DW456" s="94">
        <v>46</v>
      </c>
      <c r="DX456" s="87">
        <v>189</v>
      </c>
      <c r="DY456" s="86"/>
      <c r="DZ456" s="153"/>
      <c r="EA456" s="94"/>
      <c r="EB456" s="87"/>
      <c r="EC456" s="218"/>
      <c r="ED456" s="252"/>
      <c r="EE456" s="220"/>
    </row>
    <row r="457" spans="1:135" x14ac:dyDescent="0.3">
      <c r="A457" s="10">
        <v>7327</v>
      </c>
      <c r="B457" s="11" t="s">
        <v>582</v>
      </c>
      <c r="C457" s="32">
        <v>979</v>
      </c>
      <c r="D457" s="41">
        <v>256</v>
      </c>
      <c r="E457" s="63">
        <f t="shared" si="6"/>
        <v>0.26149131767109296</v>
      </c>
      <c r="F457" s="86">
        <v>67</v>
      </c>
      <c r="G457" s="86">
        <v>83</v>
      </c>
      <c r="H457" s="86">
        <v>66</v>
      </c>
      <c r="I457" s="86">
        <v>53</v>
      </c>
      <c r="J457" s="86">
        <v>85</v>
      </c>
      <c r="K457" s="87">
        <v>88</v>
      </c>
      <c r="L457" s="86"/>
      <c r="M457" s="94"/>
      <c r="N457" s="87"/>
      <c r="O457" s="86"/>
      <c r="P457" s="86"/>
      <c r="Q457" s="86"/>
      <c r="R457" s="86"/>
      <c r="S457" s="86"/>
      <c r="T457" s="86"/>
      <c r="U457" s="86"/>
      <c r="V457" s="86"/>
      <c r="W457" s="95"/>
      <c r="X457" s="98"/>
      <c r="Y457" s="98"/>
      <c r="Z457" s="115"/>
      <c r="AA457" s="86"/>
      <c r="AB457" s="86"/>
      <c r="AC457" s="86"/>
      <c r="AD457" s="86"/>
      <c r="AE457" s="86"/>
      <c r="AF457" s="95"/>
      <c r="AG457" s="153"/>
      <c r="AH457" s="114"/>
      <c r="AI457" s="222"/>
      <c r="AJ457" s="252"/>
      <c r="AK457" s="220"/>
      <c r="AL457" s="86"/>
      <c r="AM457" s="95"/>
      <c r="AN457" s="95"/>
      <c r="AO457" s="95"/>
      <c r="AP457" s="94"/>
      <c r="AQ457" s="98"/>
      <c r="AR457" s="222"/>
      <c r="AS457" s="252"/>
      <c r="AT457" s="226"/>
      <c r="AU457" s="218"/>
      <c r="AV457" s="218"/>
      <c r="AW457" s="218"/>
      <c r="AX457" s="218"/>
      <c r="AY457" s="220"/>
      <c r="AZ457" s="86"/>
      <c r="BA457" s="94"/>
      <c r="BB457" s="87"/>
      <c r="BC457" s="86"/>
      <c r="BD457" s="94"/>
      <c r="BE457" s="87"/>
      <c r="BF457" s="218"/>
      <c r="BG457" s="218"/>
      <c r="BH457" s="226"/>
      <c r="BI457" s="220"/>
      <c r="BJ457" s="86"/>
      <c r="BK457" s="94"/>
      <c r="BL457" s="87"/>
      <c r="BM457" s="218"/>
      <c r="BN457" s="218"/>
      <c r="BO457" s="226"/>
      <c r="BP457" s="398"/>
      <c r="BQ457" s="221"/>
      <c r="BR457" s="218"/>
      <c r="BS457" s="252"/>
      <c r="BT457" s="220"/>
      <c r="BU457" s="86"/>
      <c r="BV457" s="95"/>
      <c r="BW457" s="95"/>
      <c r="BX457" s="94"/>
      <c r="BY457" s="95"/>
      <c r="BZ457" s="94"/>
      <c r="CA457" s="87"/>
      <c r="CB457" s="86"/>
      <c r="CC457" s="86"/>
      <c r="CD457" s="86"/>
      <c r="CE457" s="86"/>
      <c r="CF457" s="86"/>
      <c r="CG457" s="153"/>
      <c r="CH457" s="86"/>
      <c r="CI457" s="114"/>
      <c r="CJ457" s="218"/>
      <c r="CK457" s="252"/>
      <c r="CL457" s="226"/>
      <c r="CM457" s="252"/>
      <c r="CN457" s="226"/>
      <c r="CO457" s="252"/>
      <c r="CP457" s="220"/>
      <c r="CQ457" s="86">
        <v>4</v>
      </c>
      <c r="CR457" s="95">
        <v>25</v>
      </c>
      <c r="CS457" s="94">
        <v>20</v>
      </c>
      <c r="CT457" s="87">
        <v>15</v>
      </c>
      <c r="CU457" s="86"/>
      <c r="CV457" s="94"/>
      <c r="CW457" s="95"/>
      <c r="CX457" s="94"/>
      <c r="CY457" s="95"/>
      <c r="CZ457" s="266"/>
      <c r="DA457" s="218"/>
      <c r="DB457" s="252"/>
      <c r="DC457" s="226"/>
      <c r="DD457" s="252"/>
      <c r="DE457" s="226"/>
      <c r="DF457" s="252"/>
      <c r="DG457" s="223"/>
      <c r="DH457" s="252"/>
      <c r="DI457" s="226"/>
      <c r="DJ457" s="221"/>
      <c r="DK457" s="218"/>
      <c r="DL457" s="226"/>
      <c r="DM457" s="252"/>
      <c r="DN457" s="220"/>
      <c r="DO457" s="265"/>
      <c r="DP457" s="268"/>
      <c r="DQ457" s="267"/>
      <c r="DR457" s="267"/>
      <c r="DS457" s="266"/>
      <c r="DT457" s="86">
        <v>13</v>
      </c>
      <c r="DU457" s="95">
        <v>25</v>
      </c>
      <c r="DV457" s="86">
        <v>20</v>
      </c>
      <c r="DW457" s="94">
        <v>11</v>
      </c>
      <c r="DX457" s="87">
        <v>37</v>
      </c>
      <c r="DY457" s="86"/>
      <c r="DZ457" s="153"/>
      <c r="EA457" s="94"/>
      <c r="EB457" s="87"/>
      <c r="EC457" s="218"/>
      <c r="ED457" s="252"/>
      <c r="EE457" s="220"/>
    </row>
    <row r="458" spans="1:135" x14ac:dyDescent="0.3">
      <c r="A458" s="10">
        <v>7328</v>
      </c>
      <c r="B458" s="11" t="s">
        <v>583</v>
      </c>
      <c r="C458" s="32">
        <v>1058</v>
      </c>
      <c r="D458" s="41">
        <v>216</v>
      </c>
      <c r="E458" s="63">
        <f t="shared" si="6"/>
        <v>0.20415879017013233</v>
      </c>
      <c r="F458" s="86">
        <v>54</v>
      </c>
      <c r="G458" s="86">
        <v>58</v>
      </c>
      <c r="H458" s="86">
        <v>56</v>
      </c>
      <c r="I458" s="86">
        <v>37</v>
      </c>
      <c r="J458" s="86">
        <v>75</v>
      </c>
      <c r="K458" s="87">
        <v>78</v>
      </c>
      <c r="L458" s="86"/>
      <c r="M458" s="94"/>
      <c r="N458" s="87"/>
      <c r="O458" s="86"/>
      <c r="P458" s="86"/>
      <c r="Q458" s="86"/>
      <c r="R458" s="86"/>
      <c r="S458" s="86"/>
      <c r="T458" s="86"/>
      <c r="U458" s="86"/>
      <c r="V458" s="86"/>
      <c r="W458" s="95"/>
      <c r="X458" s="98"/>
      <c r="Y458" s="98"/>
      <c r="Z458" s="115"/>
      <c r="AA458" s="86"/>
      <c r="AB458" s="86"/>
      <c r="AC458" s="86"/>
      <c r="AD458" s="86"/>
      <c r="AE458" s="86"/>
      <c r="AF458" s="95"/>
      <c r="AG458" s="153"/>
      <c r="AH458" s="114"/>
      <c r="AI458" s="222"/>
      <c r="AJ458" s="252"/>
      <c r="AK458" s="220"/>
      <c r="AL458" s="86"/>
      <c r="AM458" s="95"/>
      <c r="AN458" s="95"/>
      <c r="AO458" s="95"/>
      <c r="AP458" s="94"/>
      <c r="AQ458" s="98"/>
      <c r="AR458" s="222"/>
      <c r="AS458" s="252"/>
      <c r="AT458" s="226"/>
      <c r="AU458" s="218"/>
      <c r="AV458" s="218"/>
      <c r="AW458" s="218"/>
      <c r="AX458" s="218"/>
      <c r="AY458" s="220"/>
      <c r="AZ458" s="86"/>
      <c r="BA458" s="94"/>
      <c r="BB458" s="87"/>
      <c r="BC458" s="86"/>
      <c r="BD458" s="94"/>
      <c r="BE458" s="87"/>
      <c r="BF458" s="218"/>
      <c r="BG458" s="218"/>
      <c r="BH458" s="226"/>
      <c r="BI458" s="220"/>
      <c r="BJ458" s="86"/>
      <c r="BK458" s="94"/>
      <c r="BL458" s="87"/>
      <c r="BM458" s="218"/>
      <c r="BN458" s="218"/>
      <c r="BO458" s="226"/>
      <c r="BP458" s="398"/>
      <c r="BQ458" s="221"/>
      <c r="BR458" s="218"/>
      <c r="BS458" s="252"/>
      <c r="BT458" s="220"/>
      <c r="BU458" s="86"/>
      <c r="BV458" s="95"/>
      <c r="BW458" s="95"/>
      <c r="BX458" s="94"/>
      <c r="BY458" s="95"/>
      <c r="BZ458" s="94"/>
      <c r="CA458" s="87"/>
      <c r="CB458" s="86"/>
      <c r="CC458" s="86"/>
      <c r="CD458" s="86"/>
      <c r="CE458" s="86"/>
      <c r="CF458" s="86"/>
      <c r="CG458" s="153"/>
      <c r="CH458" s="86"/>
      <c r="CI458" s="114"/>
      <c r="CJ458" s="218"/>
      <c r="CK458" s="252"/>
      <c r="CL458" s="226"/>
      <c r="CM458" s="252"/>
      <c r="CN458" s="226"/>
      <c r="CO458" s="252"/>
      <c r="CP458" s="220"/>
      <c r="CQ458" s="86">
        <v>16</v>
      </c>
      <c r="CR458" s="95">
        <v>22</v>
      </c>
      <c r="CS458" s="94">
        <v>20</v>
      </c>
      <c r="CT458" s="87">
        <v>14</v>
      </c>
      <c r="CU458" s="86"/>
      <c r="CV458" s="94"/>
      <c r="CW458" s="95"/>
      <c r="CX458" s="94"/>
      <c r="CY458" s="95"/>
      <c r="CZ458" s="266"/>
      <c r="DA458" s="218"/>
      <c r="DB458" s="252"/>
      <c r="DC458" s="226"/>
      <c r="DD458" s="252"/>
      <c r="DE458" s="226"/>
      <c r="DF458" s="252"/>
      <c r="DG458" s="223"/>
      <c r="DH458" s="252"/>
      <c r="DI458" s="226"/>
      <c r="DJ458" s="221"/>
      <c r="DK458" s="218"/>
      <c r="DL458" s="226"/>
      <c r="DM458" s="252"/>
      <c r="DN458" s="220"/>
      <c r="DO458" s="265"/>
      <c r="DP458" s="268"/>
      <c r="DQ458" s="267"/>
      <c r="DR458" s="267"/>
      <c r="DS458" s="266"/>
      <c r="DT458" s="86">
        <v>21</v>
      </c>
      <c r="DU458" s="95">
        <v>23</v>
      </c>
      <c r="DV458" s="86">
        <v>20</v>
      </c>
      <c r="DW458" s="94">
        <v>12</v>
      </c>
      <c r="DX458" s="87">
        <v>37</v>
      </c>
      <c r="DY458" s="86"/>
      <c r="DZ458" s="153"/>
      <c r="EA458" s="94"/>
      <c r="EB458" s="87"/>
      <c r="EC458" s="218"/>
      <c r="ED458" s="252"/>
      <c r="EE458" s="220"/>
    </row>
    <row r="459" spans="1:135" x14ac:dyDescent="0.3">
      <c r="A459" s="10">
        <v>7329</v>
      </c>
      <c r="B459" s="11" t="s">
        <v>584</v>
      </c>
      <c r="C459" s="32">
        <v>1131</v>
      </c>
      <c r="D459" s="41">
        <v>189</v>
      </c>
      <c r="E459" s="63">
        <f t="shared" si="6"/>
        <v>0.16710875331564987</v>
      </c>
      <c r="F459" s="86"/>
      <c r="G459" s="86"/>
      <c r="H459" s="86"/>
      <c r="I459" s="86"/>
      <c r="J459" s="86"/>
      <c r="K459" s="87"/>
      <c r="L459" s="86"/>
      <c r="M459" s="94"/>
      <c r="N459" s="87"/>
      <c r="O459" s="86"/>
      <c r="P459" s="86"/>
      <c r="Q459" s="86"/>
      <c r="R459" s="86"/>
      <c r="S459" s="86"/>
      <c r="T459" s="86"/>
      <c r="U459" s="86"/>
      <c r="V459" s="86"/>
      <c r="W459" s="95"/>
      <c r="X459" s="98"/>
      <c r="Y459" s="98"/>
      <c r="Z459" s="115"/>
      <c r="AA459" s="86"/>
      <c r="AB459" s="86"/>
      <c r="AC459" s="86"/>
      <c r="AD459" s="86"/>
      <c r="AE459" s="86"/>
      <c r="AF459" s="95"/>
      <c r="AG459" s="153"/>
      <c r="AH459" s="114"/>
      <c r="AI459" s="222"/>
      <c r="AJ459" s="252"/>
      <c r="AK459" s="220"/>
      <c r="AL459" s="86"/>
      <c r="AM459" s="95"/>
      <c r="AN459" s="95"/>
      <c r="AO459" s="95"/>
      <c r="AP459" s="94"/>
      <c r="AQ459" s="98"/>
      <c r="AR459" s="222"/>
      <c r="AS459" s="252"/>
      <c r="AT459" s="226"/>
      <c r="AU459" s="218"/>
      <c r="AV459" s="218"/>
      <c r="AW459" s="218"/>
      <c r="AX459" s="218"/>
      <c r="AY459" s="220"/>
      <c r="AZ459" s="86"/>
      <c r="BA459" s="94"/>
      <c r="BB459" s="87"/>
      <c r="BC459" s="86"/>
      <c r="BD459" s="94"/>
      <c r="BE459" s="87"/>
      <c r="BF459" s="218"/>
      <c r="BG459" s="218"/>
      <c r="BH459" s="226"/>
      <c r="BI459" s="220"/>
      <c r="BJ459" s="86"/>
      <c r="BK459" s="94"/>
      <c r="BL459" s="87"/>
      <c r="BM459" s="218"/>
      <c r="BN459" s="218"/>
      <c r="BO459" s="226"/>
      <c r="BP459" s="398"/>
      <c r="BQ459" s="221"/>
      <c r="BR459" s="218"/>
      <c r="BS459" s="252"/>
      <c r="BT459" s="220"/>
      <c r="BU459" s="86"/>
      <c r="BV459" s="95"/>
      <c r="BW459" s="95"/>
      <c r="BX459" s="94"/>
      <c r="BY459" s="95"/>
      <c r="BZ459" s="94"/>
      <c r="CA459" s="87"/>
      <c r="CB459" s="86"/>
      <c r="CC459" s="86"/>
      <c r="CD459" s="86"/>
      <c r="CE459" s="86"/>
      <c r="CF459" s="86"/>
      <c r="CG459" s="153"/>
      <c r="CH459" s="86"/>
      <c r="CI459" s="114"/>
      <c r="CJ459" s="218"/>
      <c r="CK459" s="252"/>
      <c r="CL459" s="226"/>
      <c r="CM459" s="252"/>
      <c r="CN459" s="226"/>
      <c r="CO459" s="252"/>
      <c r="CP459" s="220"/>
      <c r="CQ459" s="86">
        <v>61</v>
      </c>
      <c r="CR459" s="95">
        <v>76</v>
      </c>
      <c r="CS459" s="94">
        <v>71</v>
      </c>
      <c r="CT459" s="87">
        <v>82</v>
      </c>
      <c r="CU459" s="86"/>
      <c r="CV459" s="94"/>
      <c r="CW459" s="95"/>
      <c r="CX459" s="94"/>
      <c r="CY459" s="95"/>
      <c r="CZ459" s="266"/>
      <c r="DA459" s="218"/>
      <c r="DB459" s="252"/>
      <c r="DC459" s="226"/>
      <c r="DD459" s="252"/>
      <c r="DE459" s="226"/>
      <c r="DF459" s="252"/>
      <c r="DG459" s="223"/>
      <c r="DH459" s="252"/>
      <c r="DI459" s="226"/>
      <c r="DJ459" s="221"/>
      <c r="DK459" s="218"/>
      <c r="DL459" s="226"/>
      <c r="DM459" s="252"/>
      <c r="DN459" s="220"/>
      <c r="DO459" s="265"/>
      <c r="DP459" s="268"/>
      <c r="DQ459" s="267"/>
      <c r="DR459" s="267"/>
      <c r="DS459" s="266"/>
      <c r="DT459" s="86">
        <v>61</v>
      </c>
      <c r="DU459" s="95">
        <v>73</v>
      </c>
      <c r="DV459" s="86">
        <v>81</v>
      </c>
      <c r="DW459" s="94">
        <v>32</v>
      </c>
      <c r="DX459" s="87">
        <v>133</v>
      </c>
      <c r="DY459" s="86"/>
      <c r="DZ459" s="153"/>
      <c r="EA459" s="94"/>
      <c r="EB459" s="87"/>
      <c r="EC459" s="218"/>
      <c r="ED459" s="252"/>
      <c r="EE459" s="220"/>
    </row>
    <row r="460" spans="1:135" x14ac:dyDescent="0.3">
      <c r="A460" s="10">
        <v>7330</v>
      </c>
      <c r="B460" s="11" t="s">
        <v>585</v>
      </c>
      <c r="C460" s="32">
        <v>903</v>
      </c>
      <c r="D460" s="41">
        <v>215</v>
      </c>
      <c r="E460" s="63">
        <f t="shared" si="6"/>
        <v>0.23809523809523808</v>
      </c>
      <c r="F460" s="86"/>
      <c r="G460" s="86"/>
      <c r="H460" s="86"/>
      <c r="I460" s="86"/>
      <c r="J460" s="86"/>
      <c r="K460" s="87"/>
      <c r="L460" s="86"/>
      <c r="M460" s="94"/>
      <c r="N460" s="87"/>
      <c r="O460" s="86"/>
      <c r="P460" s="86"/>
      <c r="Q460" s="86"/>
      <c r="R460" s="86"/>
      <c r="S460" s="86"/>
      <c r="T460" s="86"/>
      <c r="U460" s="86"/>
      <c r="V460" s="86"/>
      <c r="W460" s="95"/>
      <c r="X460" s="98"/>
      <c r="Y460" s="98"/>
      <c r="Z460" s="115"/>
      <c r="AA460" s="86"/>
      <c r="AB460" s="86"/>
      <c r="AC460" s="86"/>
      <c r="AD460" s="86"/>
      <c r="AE460" s="86"/>
      <c r="AF460" s="95"/>
      <c r="AG460" s="153"/>
      <c r="AH460" s="114"/>
      <c r="AI460" s="222"/>
      <c r="AJ460" s="252"/>
      <c r="AK460" s="220"/>
      <c r="AL460" s="86"/>
      <c r="AM460" s="95"/>
      <c r="AN460" s="95"/>
      <c r="AO460" s="95"/>
      <c r="AP460" s="94"/>
      <c r="AQ460" s="98"/>
      <c r="AR460" s="222"/>
      <c r="AS460" s="252"/>
      <c r="AT460" s="226"/>
      <c r="AU460" s="218"/>
      <c r="AV460" s="218"/>
      <c r="AW460" s="218"/>
      <c r="AX460" s="218"/>
      <c r="AY460" s="220"/>
      <c r="AZ460" s="86"/>
      <c r="BA460" s="94"/>
      <c r="BB460" s="87"/>
      <c r="BC460" s="86"/>
      <c r="BD460" s="94"/>
      <c r="BE460" s="87"/>
      <c r="BF460" s="218"/>
      <c r="BG460" s="218"/>
      <c r="BH460" s="226"/>
      <c r="BI460" s="220"/>
      <c r="BJ460" s="86"/>
      <c r="BK460" s="94"/>
      <c r="BL460" s="87"/>
      <c r="BM460" s="218"/>
      <c r="BN460" s="218"/>
      <c r="BO460" s="226"/>
      <c r="BP460" s="398"/>
      <c r="BQ460" s="221"/>
      <c r="BR460" s="218"/>
      <c r="BS460" s="252"/>
      <c r="BT460" s="220"/>
      <c r="BU460" s="86"/>
      <c r="BV460" s="95"/>
      <c r="BW460" s="95"/>
      <c r="BX460" s="94"/>
      <c r="BY460" s="95"/>
      <c r="BZ460" s="94"/>
      <c r="CA460" s="87"/>
      <c r="CB460" s="86"/>
      <c r="CC460" s="86"/>
      <c r="CD460" s="86"/>
      <c r="CE460" s="86"/>
      <c r="CF460" s="86"/>
      <c r="CG460" s="153"/>
      <c r="CH460" s="86"/>
      <c r="CI460" s="114"/>
      <c r="CJ460" s="218"/>
      <c r="CK460" s="252"/>
      <c r="CL460" s="226"/>
      <c r="CM460" s="252"/>
      <c r="CN460" s="226"/>
      <c r="CO460" s="252"/>
      <c r="CP460" s="220"/>
      <c r="CQ460" s="86">
        <v>63</v>
      </c>
      <c r="CR460" s="95">
        <v>101</v>
      </c>
      <c r="CS460" s="94">
        <v>86</v>
      </c>
      <c r="CT460" s="87">
        <v>77</v>
      </c>
      <c r="CU460" s="86"/>
      <c r="CV460" s="94"/>
      <c r="CW460" s="95"/>
      <c r="CX460" s="94"/>
      <c r="CY460" s="95"/>
      <c r="CZ460" s="266"/>
      <c r="DA460" s="218"/>
      <c r="DB460" s="252"/>
      <c r="DC460" s="226"/>
      <c r="DD460" s="252"/>
      <c r="DE460" s="226"/>
      <c r="DF460" s="252"/>
      <c r="DG460" s="223"/>
      <c r="DH460" s="252"/>
      <c r="DI460" s="226"/>
      <c r="DJ460" s="221"/>
      <c r="DK460" s="218"/>
      <c r="DL460" s="226"/>
      <c r="DM460" s="252"/>
      <c r="DN460" s="220"/>
      <c r="DO460" s="265"/>
      <c r="DP460" s="268"/>
      <c r="DQ460" s="267"/>
      <c r="DR460" s="267"/>
      <c r="DS460" s="266"/>
      <c r="DT460" s="86">
        <v>51</v>
      </c>
      <c r="DU460" s="95">
        <v>122</v>
      </c>
      <c r="DV460" s="86">
        <v>78</v>
      </c>
      <c r="DW460" s="94">
        <v>51</v>
      </c>
      <c r="DX460" s="87">
        <v>144</v>
      </c>
      <c r="DY460" s="86"/>
      <c r="DZ460" s="153"/>
      <c r="EA460" s="94"/>
      <c r="EB460" s="87"/>
      <c r="EC460" s="218"/>
      <c r="ED460" s="252"/>
      <c r="EE460" s="220"/>
    </row>
    <row r="461" spans="1:135" x14ac:dyDescent="0.3">
      <c r="A461" s="10">
        <v>7331</v>
      </c>
      <c r="B461" s="11" t="s">
        <v>586</v>
      </c>
      <c r="C461" s="32">
        <v>1045</v>
      </c>
      <c r="D461" s="41">
        <v>192</v>
      </c>
      <c r="E461" s="63">
        <f t="shared" si="6"/>
        <v>0.18373205741626794</v>
      </c>
      <c r="F461" s="86"/>
      <c r="G461" s="86"/>
      <c r="H461" s="86"/>
      <c r="I461" s="86"/>
      <c r="J461" s="86"/>
      <c r="K461" s="87"/>
      <c r="L461" s="86"/>
      <c r="M461" s="94"/>
      <c r="N461" s="87"/>
      <c r="O461" s="86"/>
      <c r="P461" s="86"/>
      <c r="Q461" s="86"/>
      <c r="R461" s="86"/>
      <c r="S461" s="86"/>
      <c r="T461" s="86"/>
      <c r="U461" s="86"/>
      <c r="V461" s="86"/>
      <c r="W461" s="95"/>
      <c r="X461" s="98"/>
      <c r="Y461" s="98"/>
      <c r="Z461" s="115"/>
      <c r="AA461" s="86"/>
      <c r="AB461" s="86"/>
      <c r="AC461" s="86"/>
      <c r="AD461" s="86"/>
      <c r="AE461" s="86"/>
      <c r="AF461" s="95"/>
      <c r="AG461" s="153"/>
      <c r="AH461" s="114"/>
      <c r="AI461" s="222"/>
      <c r="AJ461" s="252"/>
      <c r="AK461" s="220"/>
      <c r="AL461" s="86"/>
      <c r="AM461" s="95"/>
      <c r="AN461" s="95"/>
      <c r="AO461" s="95"/>
      <c r="AP461" s="94"/>
      <c r="AQ461" s="98"/>
      <c r="AR461" s="222"/>
      <c r="AS461" s="252"/>
      <c r="AT461" s="226"/>
      <c r="AU461" s="218"/>
      <c r="AV461" s="218"/>
      <c r="AW461" s="218"/>
      <c r="AX461" s="218"/>
      <c r="AY461" s="220"/>
      <c r="AZ461" s="86"/>
      <c r="BA461" s="94"/>
      <c r="BB461" s="87"/>
      <c r="BC461" s="86"/>
      <c r="BD461" s="94"/>
      <c r="BE461" s="87"/>
      <c r="BF461" s="218"/>
      <c r="BG461" s="218"/>
      <c r="BH461" s="226"/>
      <c r="BI461" s="220"/>
      <c r="BJ461" s="86"/>
      <c r="BK461" s="94"/>
      <c r="BL461" s="87"/>
      <c r="BM461" s="218"/>
      <c r="BN461" s="218"/>
      <c r="BO461" s="226"/>
      <c r="BP461" s="398"/>
      <c r="BQ461" s="221"/>
      <c r="BR461" s="218"/>
      <c r="BS461" s="252"/>
      <c r="BT461" s="220"/>
      <c r="BU461" s="86"/>
      <c r="BV461" s="95"/>
      <c r="BW461" s="95"/>
      <c r="BX461" s="94"/>
      <c r="BY461" s="95"/>
      <c r="BZ461" s="94"/>
      <c r="CA461" s="87"/>
      <c r="CB461" s="86"/>
      <c r="CC461" s="86"/>
      <c r="CD461" s="86"/>
      <c r="CE461" s="86"/>
      <c r="CF461" s="86"/>
      <c r="CG461" s="153"/>
      <c r="CH461" s="86"/>
      <c r="CI461" s="114"/>
      <c r="CJ461" s="218"/>
      <c r="CK461" s="252"/>
      <c r="CL461" s="226"/>
      <c r="CM461" s="252"/>
      <c r="CN461" s="226"/>
      <c r="CO461" s="252"/>
      <c r="CP461" s="220"/>
      <c r="CQ461" s="86">
        <v>47</v>
      </c>
      <c r="CR461" s="95">
        <v>80</v>
      </c>
      <c r="CS461" s="94">
        <v>73</v>
      </c>
      <c r="CT461" s="87">
        <v>62</v>
      </c>
      <c r="CU461" s="86"/>
      <c r="CV461" s="94"/>
      <c r="CW461" s="95"/>
      <c r="CX461" s="94"/>
      <c r="CY461" s="95"/>
      <c r="CZ461" s="266"/>
      <c r="DA461" s="218"/>
      <c r="DB461" s="252"/>
      <c r="DC461" s="226"/>
      <c r="DD461" s="252"/>
      <c r="DE461" s="226"/>
      <c r="DF461" s="252"/>
      <c r="DG461" s="223"/>
      <c r="DH461" s="252"/>
      <c r="DI461" s="226"/>
      <c r="DJ461" s="221"/>
      <c r="DK461" s="218"/>
      <c r="DL461" s="226"/>
      <c r="DM461" s="252"/>
      <c r="DN461" s="220"/>
      <c r="DO461" s="86">
        <v>56</v>
      </c>
      <c r="DP461" s="94">
        <v>97</v>
      </c>
      <c r="DQ461" s="95">
        <v>62</v>
      </c>
      <c r="DR461" s="95">
        <v>115</v>
      </c>
      <c r="DS461" s="87">
        <v>89</v>
      </c>
      <c r="DT461" s="86"/>
      <c r="DU461" s="95"/>
      <c r="DV461" s="86"/>
      <c r="DW461" s="94"/>
      <c r="DX461" s="87"/>
      <c r="DY461" s="86"/>
      <c r="DZ461" s="153"/>
      <c r="EA461" s="94"/>
      <c r="EB461" s="87"/>
      <c r="EC461" s="218"/>
      <c r="ED461" s="252"/>
      <c r="EE461" s="220"/>
    </row>
    <row r="462" spans="1:135" x14ac:dyDescent="0.3">
      <c r="A462" s="10">
        <v>7332</v>
      </c>
      <c r="B462" s="11" t="s">
        <v>587</v>
      </c>
      <c r="C462" s="32">
        <v>978</v>
      </c>
      <c r="D462" s="41">
        <v>220</v>
      </c>
      <c r="E462" s="63">
        <f t="shared" si="6"/>
        <v>0.22494887525562371</v>
      </c>
      <c r="F462" s="86">
        <v>20</v>
      </c>
      <c r="G462" s="86">
        <v>19</v>
      </c>
      <c r="H462" s="86">
        <v>13</v>
      </c>
      <c r="I462" s="86">
        <v>18</v>
      </c>
      <c r="J462" s="86">
        <v>26</v>
      </c>
      <c r="K462" s="87">
        <v>25</v>
      </c>
      <c r="L462" s="86"/>
      <c r="M462" s="94"/>
      <c r="N462" s="87"/>
      <c r="O462" s="86"/>
      <c r="P462" s="86"/>
      <c r="Q462" s="86"/>
      <c r="R462" s="86"/>
      <c r="S462" s="86"/>
      <c r="T462" s="86"/>
      <c r="U462" s="86"/>
      <c r="V462" s="86"/>
      <c r="W462" s="95"/>
      <c r="X462" s="98"/>
      <c r="Y462" s="98"/>
      <c r="Z462" s="115"/>
      <c r="AA462" s="86"/>
      <c r="AB462" s="86"/>
      <c r="AC462" s="86"/>
      <c r="AD462" s="86"/>
      <c r="AE462" s="86"/>
      <c r="AF462" s="95"/>
      <c r="AG462" s="153"/>
      <c r="AH462" s="114"/>
      <c r="AI462" s="222"/>
      <c r="AJ462" s="252"/>
      <c r="AK462" s="220"/>
      <c r="AL462" s="86"/>
      <c r="AM462" s="95"/>
      <c r="AN462" s="95"/>
      <c r="AO462" s="95"/>
      <c r="AP462" s="94"/>
      <c r="AQ462" s="98"/>
      <c r="AR462" s="222"/>
      <c r="AS462" s="252"/>
      <c r="AT462" s="226"/>
      <c r="AU462" s="218"/>
      <c r="AV462" s="218"/>
      <c r="AW462" s="218"/>
      <c r="AX462" s="218"/>
      <c r="AY462" s="220"/>
      <c r="AZ462" s="86"/>
      <c r="BA462" s="94"/>
      <c r="BB462" s="87"/>
      <c r="BC462" s="86"/>
      <c r="BD462" s="94"/>
      <c r="BE462" s="87"/>
      <c r="BF462" s="218"/>
      <c r="BG462" s="218"/>
      <c r="BH462" s="226"/>
      <c r="BI462" s="220"/>
      <c r="BJ462" s="86"/>
      <c r="BK462" s="94"/>
      <c r="BL462" s="87"/>
      <c r="BM462" s="218"/>
      <c r="BN462" s="218"/>
      <c r="BO462" s="226"/>
      <c r="BP462" s="398"/>
      <c r="BQ462" s="221"/>
      <c r="BR462" s="218"/>
      <c r="BS462" s="252"/>
      <c r="BT462" s="220"/>
      <c r="BU462" s="86"/>
      <c r="BV462" s="95"/>
      <c r="BW462" s="95"/>
      <c r="BX462" s="94"/>
      <c r="BY462" s="95"/>
      <c r="BZ462" s="94"/>
      <c r="CA462" s="87"/>
      <c r="CB462" s="86"/>
      <c r="CC462" s="86"/>
      <c r="CD462" s="86"/>
      <c r="CE462" s="86"/>
      <c r="CF462" s="86"/>
      <c r="CG462" s="153"/>
      <c r="CH462" s="86"/>
      <c r="CI462" s="114"/>
      <c r="CJ462" s="218"/>
      <c r="CK462" s="252"/>
      <c r="CL462" s="226"/>
      <c r="CM462" s="252"/>
      <c r="CN462" s="226"/>
      <c r="CO462" s="252"/>
      <c r="CP462" s="220"/>
      <c r="CQ462" s="86">
        <v>39</v>
      </c>
      <c r="CR462" s="95">
        <v>56</v>
      </c>
      <c r="CS462" s="94">
        <v>56</v>
      </c>
      <c r="CT462" s="87">
        <v>59</v>
      </c>
      <c r="CU462" s="86"/>
      <c r="CV462" s="94"/>
      <c r="CW462" s="95"/>
      <c r="CX462" s="94"/>
      <c r="CY462" s="95"/>
      <c r="CZ462" s="266"/>
      <c r="DA462" s="218"/>
      <c r="DB462" s="252"/>
      <c r="DC462" s="226"/>
      <c r="DD462" s="252"/>
      <c r="DE462" s="226"/>
      <c r="DF462" s="252"/>
      <c r="DG462" s="223"/>
      <c r="DH462" s="252"/>
      <c r="DI462" s="226"/>
      <c r="DJ462" s="221"/>
      <c r="DK462" s="218"/>
      <c r="DL462" s="226"/>
      <c r="DM462" s="252"/>
      <c r="DN462" s="220"/>
      <c r="DO462" s="86">
        <v>52</v>
      </c>
      <c r="DP462" s="94">
        <v>55</v>
      </c>
      <c r="DQ462" s="95">
        <v>51</v>
      </c>
      <c r="DR462" s="95">
        <v>72</v>
      </c>
      <c r="DS462" s="87">
        <v>49</v>
      </c>
      <c r="DT462" s="86"/>
      <c r="DU462" s="95"/>
      <c r="DV462" s="86"/>
      <c r="DW462" s="94"/>
      <c r="DX462" s="87"/>
      <c r="DY462" s="86"/>
      <c r="DZ462" s="153"/>
      <c r="EA462" s="94"/>
      <c r="EB462" s="87"/>
      <c r="EC462" s="218"/>
      <c r="ED462" s="252"/>
      <c r="EE462" s="220"/>
    </row>
    <row r="463" spans="1:135" x14ac:dyDescent="0.3">
      <c r="A463" s="10">
        <v>7333</v>
      </c>
      <c r="B463" s="11" t="s">
        <v>588</v>
      </c>
      <c r="C463" s="32">
        <v>1271</v>
      </c>
      <c r="D463" s="41">
        <v>349</v>
      </c>
      <c r="E463" s="63">
        <f t="shared" si="6"/>
        <v>0.27458693941778128</v>
      </c>
      <c r="F463" s="86"/>
      <c r="G463" s="86"/>
      <c r="H463" s="86"/>
      <c r="I463" s="86"/>
      <c r="J463" s="86"/>
      <c r="K463" s="87"/>
      <c r="L463" s="86"/>
      <c r="M463" s="94"/>
      <c r="N463" s="87"/>
      <c r="O463" s="86"/>
      <c r="P463" s="86"/>
      <c r="Q463" s="86"/>
      <c r="R463" s="86"/>
      <c r="S463" s="86"/>
      <c r="T463" s="86"/>
      <c r="U463" s="86"/>
      <c r="V463" s="86"/>
      <c r="W463" s="95"/>
      <c r="X463" s="98"/>
      <c r="Y463" s="98"/>
      <c r="Z463" s="115"/>
      <c r="AA463" s="86"/>
      <c r="AB463" s="86"/>
      <c r="AC463" s="86"/>
      <c r="AD463" s="86"/>
      <c r="AE463" s="86"/>
      <c r="AF463" s="95"/>
      <c r="AG463" s="153"/>
      <c r="AH463" s="114"/>
      <c r="AI463" s="222"/>
      <c r="AJ463" s="252"/>
      <c r="AK463" s="220"/>
      <c r="AL463" s="86"/>
      <c r="AM463" s="95"/>
      <c r="AN463" s="95"/>
      <c r="AO463" s="95"/>
      <c r="AP463" s="94"/>
      <c r="AQ463" s="98"/>
      <c r="AR463" s="222"/>
      <c r="AS463" s="252"/>
      <c r="AT463" s="226"/>
      <c r="AU463" s="218"/>
      <c r="AV463" s="218"/>
      <c r="AW463" s="218"/>
      <c r="AX463" s="218"/>
      <c r="AY463" s="220"/>
      <c r="AZ463" s="86"/>
      <c r="BA463" s="94"/>
      <c r="BB463" s="87"/>
      <c r="BC463" s="86"/>
      <c r="BD463" s="94"/>
      <c r="BE463" s="87"/>
      <c r="BF463" s="218"/>
      <c r="BG463" s="218"/>
      <c r="BH463" s="226"/>
      <c r="BI463" s="220"/>
      <c r="BJ463" s="86"/>
      <c r="BK463" s="94"/>
      <c r="BL463" s="87"/>
      <c r="BM463" s="218"/>
      <c r="BN463" s="218"/>
      <c r="BO463" s="226"/>
      <c r="BP463" s="398"/>
      <c r="BQ463" s="221"/>
      <c r="BR463" s="218"/>
      <c r="BS463" s="252"/>
      <c r="BT463" s="220"/>
      <c r="BU463" s="86"/>
      <c r="BV463" s="95"/>
      <c r="BW463" s="95"/>
      <c r="BX463" s="94"/>
      <c r="BY463" s="95"/>
      <c r="BZ463" s="94"/>
      <c r="CA463" s="87"/>
      <c r="CB463" s="86"/>
      <c r="CC463" s="86"/>
      <c r="CD463" s="86"/>
      <c r="CE463" s="86"/>
      <c r="CF463" s="86"/>
      <c r="CG463" s="153"/>
      <c r="CH463" s="86"/>
      <c r="CI463" s="114"/>
      <c r="CJ463" s="218"/>
      <c r="CK463" s="252"/>
      <c r="CL463" s="226"/>
      <c r="CM463" s="252"/>
      <c r="CN463" s="226"/>
      <c r="CO463" s="252"/>
      <c r="CP463" s="220"/>
      <c r="CQ463" s="86">
        <v>78</v>
      </c>
      <c r="CR463" s="95">
        <v>172</v>
      </c>
      <c r="CS463" s="94">
        <v>134</v>
      </c>
      <c r="CT463" s="87">
        <v>111</v>
      </c>
      <c r="CU463" s="86"/>
      <c r="CV463" s="94"/>
      <c r="CW463" s="95"/>
      <c r="CX463" s="94"/>
      <c r="CY463" s="95"/>
      <c r="CZ463" s="266"/>
      <c r="DA463" s="218"/>
      <c r="DB463" s="252"/>
      <c r="DC463" s="226"/>
      <c r="DD463" s="252"/>
      <c r="DE463" s="226"/>
      <c r="DF463" s="252"/>
      <c r="DG463" s="223"/>
      <c r="DH463" s="252"/>
      <c r="DI463" s="226"/>
      <c r="DJ463" s="221"/>
      <c r="DK463" s="218"/>
      <c r="DL463" s="226"/>
      <c r="DM463" s="252"/>
      <c r="DN463" s="220"/>
      <c r="DO463" s="265"/>
      <c r="DP463" s="268"/>
      <c r="DQ463" s="267"/>
      <c r="DR463" s="267"/>
      <c r="DS463" s="266"/>
      <c r="DT463" s="86">
        <v>152</v>
      </c>
      <c r="DU463" s="95">
        <v>189</v>
      </c>
      <c r="DV463" s="86">
        <v>170</v>
      </c>
      <c r="DW463" s="94">
        <v>63</v>
      </c>
      <c r="DX463" s="87">
        <v>247</v>
      </c>
      <c r="DY463" s="86"/>
      <c r="DZ463" s="153"/>
      <c r="EA463" s="94"/>
      <c r="EB463" s="87"/>
      <c r="EC463" s="218"/>
      <c r="ED463" s="252"/>
      <c r="EE463" s="220"/>
    </row>
    <row r="464" spans="1:135" x14ac:dyDescent="0.3">
      <c r="A464" s="10">
        <v>7334</v>
      </c>
      <c r="B464" s="11" t="s">
        <v>589</v>
      </c>
      <c r="C464" s="32">
        <v>1214</v>
      </c>
      <c r="D464" s="41">
        <v>275</v>
      </c>
      <c r="E464" s="63">
        <f t="shared" si="6"/>
        <v>0.22652388797364087</v>
      </c>
      <c r="F464" s="86"/>
      <c r="G464" s="86"/>
      <c r="H464" s="86"/>
      <c r="I464" s="86"/>
      <c r="J464" s="86"/>
      <c r="K464" s="87"/>
      <c r="L464" s="86"/>
      <c r="M464" s="94"/>
      <c r="N464" s="87"/>
      <c r="O464" s="86"/>
      <c r="P464" s="86"/>
      <c r="Q464" s="86"/>
      <c r="R464" s="86"/>
      <c r="S464" s="86"/>
      <c r="T464" s="86"/>
      <c r="U464" s="86"/>
      <c r="V464" s="86"/>
      <c r="W464" s="95"/>
      <c r="X464" s="98"/>
      <c r="Y464" s="98"/>
      <c r="Z464" s="115"/>
      <c r="AA464" s="86"/>
      <c r="AB464" s="86"/>
      <c r="AC464" s="86"/>
      <c r="AD464" s="86"/>
      <c r="AE464" s="86"/>
      <c r="AF464" s="95"/>
      <c r="AG464" s="153"/>
      <c r="AH464" s="114"/>
      <c r="AI464" s="222"/>
      <c r="AJ464" s="252"/>
      <c r="AK464" s="220"/>
      <c r="AL464" s="86"/>
      <c r="AM464" s="95"/>
      <c r="AN464" s="95"/>
      <c r="AO464" s="95"/>
      <c r="AP464" s="94"/>
      <c r="AQ464" s="98"/>
      <c r="AR464" s="222"/>
      <c r="AS464" s="252"/>
      <c r="AT464" s="226"/>
      <c r="AU464" s="218"/>
      <c r="AV464" s="218"/>
      <c r="AW464" s="218"/>
      <c r="AX464" s="218"/>
      <c r="AY464" s="220"/>
      <c r="AZ464" s="86"/>
      <c r="BA464" s="94"/>
      <c r="BB464" s="87"/>
      <c r="BC464" s="86"/>
      <c r="BD464" s="94"/>
      <c r="BE464" s="87"/>
      <c r="BF464" s="218"/>
      <c r="BG464" s="218"/>
      <c r="BH464" s="226"/>
      <c r="BI464" s="220"/>
      <c r="BJ464" s="86"/>
      <c r="BK464" s="94"/>
      <c r="BL464" s="87"/>
      <c r="BM464" s="218"/>
      <c r="BN464" s="218"/>
      <c r="BO464" s="226"/>
      <c r="BP464" s="398"/>
      <c r="BQ464" s="221"/>
      <c r="BR464" s="218"/>
      <c r="BS464" s="252"/>
      <c r="BT464" s="220"/>
      <c r="BU464" s="86"/>
      <c r="BV464" s="95"/>
      <c r="BW464" s="95"/>
      <c r="BX464" s="94"/>
      <c r="BY464" s="95"/>
      <c r="BZ464" s="94"/>
      <c r="CA464" s="87"/>
      <c r="CB464" s="86"/>
      <c r="CC464" s="86"/>
      <c r="CD464" s="86"/>
      <c r="CE464" s="86"/>
      <c r="CF464" s="86"/>
      <c r="CG464" s="153"/>
      <c r="CH464" s="86"/>
      <c r="CI464" s="114"/>
      <c r="CJ464" s="218"/>
      <c r="CK464" s="252"/>
      <c r="CL464" s="226"/>
      <c r="CM464" s="252"/>
      <c r="CN464" s="226"/>
      <c r="CO464" s="252"/>
      <c r="CP464" s="220"/>
      <c r="CQ464" s="86">
        <v>58</v>
      </c>
      <c r="CR464" s="95">
        <v>96</v>
      </c>
      <c r="CS464" s="94">
        <v>89</v>
      </c>
      <c r="CT464" s="87">
        <v>103</v>
      </c>
      <c r="CU464" s="86"/>
      <c r="CV464" s="94"/>
      <c r="CW464" s="95"/>
      <c r="CX464" s="94"/>
      <c r="CY464" s="95"/>
      <c r="CZ464" s="266"/>
      <c r="DA464" s="218"/>
      <c r="DB464" s="252"/>
      <c r="DC464" s="226"/>
      <c r="DD464" s="252"/>
      <c r="DE464" s="226"/>
      <c r="DF464" s="252"/>
      <c r="DG464" s="223"/>
      <c r="DH464" s="252"/>
      <c r="DI464" s="226"/>
      <c r="DJ464" s="221"/>
      <c r="DK464" s="218"/>
      <c r="DL464" s="226"/>
      <c r="DM464" s="252"/>
      <c r="DN464" s="220"/>
      <c r="DO464" s="86">
        <v>60</v>
      </c>
      <c r="DP464" s="94">
        <v>108</v>
      </c>
      <c r="DQ464" s="95">
        <v>124</v>
      </c>
      <c r="DR464" s="95">
        <v>140</v>
      </c>
      <c r="DS464" s="87">
        <v>125</v>
      </c>
      <c r="DT464" s="86"/>
      <c r="DU464" s="95"/>
      <c r="DV464" s="86"/>
      <c r="DW464" s="94"/>
      <c r="DX464" s="87"/>
      <c r="DY464" s="86"/>
      <c r="DZ464" s="153"/>
      <c r="EA464" s="94"/>
      <c r="EB464" s="87"/>
      <c r="EC464" s="218"/>
      <c r="ED464" s="252"/>
      <c r="EE464" s="220"/>
    </row>
    <row r="465" spans="1:135" x14ac:dyDescent="0.3">
      <c r="A465" s="10">
        <v>7335</v>
      </c>
      <c r="B465" s="11" t="s">
        <v>590</v>
      </c>
      <c r="C465" s="32">
        <v>704</v>
      </c>
      <c r="D465" s="41">
        <v>129</v>
      </c>
      <c r="E465" s="63">
        <f t="shared" si="6"/>
        <v>0.18323863636363635</v>
      </c>
      <c r="F465" s="86"/>
      <c r="G465" s="86"/>
      <c r="H465" s="86"/>
      <c r="I465" s="86"/>
      <c r="J465" s="86"/>
      <c r="K465" s="87"/>
      <c r="L465" s="86"/>
      <c r="M465" s="94"/>
      <c r="N465" s="87"/>
      <c r="O465" s="86"/>
      <c r="P465" s="86"/>
      <c r="Q465" s="86"/>
      <c r="R465" s="86"/>
      <c r="S465" s="86"/>
      <c r="T465" s="86"/>
      <c r="U465" s="86"/>
      <c r="V465" s="86"/>
      <c r="W465" s="95"/>
      <c r="X465" s="98"/>
      <c r="Y465" s="98"/>
      <c r="Z465" s="115"/>
      <c r="AA465" s="86"/>
      <c r="AB465" s="86"/>
      <c r="AC465" s="86"/>
      <c r="AD465" s="86"/>
      <c r="AE465" s="86"/>
      <c r="AF465" s="95"/>
      <c r="AG465" s="153"/>
      <c r="AH465" s="114"/>
      <c r="AI465" s="222"/>
      <c r="AJ465" s="252"/>
      <c r="AK465" s="220"/>
      <c r="AL465" s="86"/>
      <c r="AM465" s="95"/>
      <c r="AN465" s="95"/>
      <c r="AO465" s="95"/>
      <c r="AP465" s="94"/>
      <c r="AQ465" s="98"/>
      <c r="AR465" s="222"/>
      <c r="AS465" s="252"/>
      <c r="AT465" s="226"/>
      <c r="AU465" s="218"/>
      <c r="AV465" s="218"/>
      <c r="AW465" s="218"/>
      <c r="AX465" s="218"/>
      <c r="AY465" s="220"/>
      <c r="AZ465" s="86"/>
      <c r="BA465" s="94"/>
      <c r="BB465" s="87"/>
      <c r="BC465" s="86"/>
      <c r="BD465" s="94"/>
      <c r="BE465" s="87"/>
      <c r="BF465" s="218"/>
      <c r="BG465" s="218"/>
      <c r="BH465" s="226"/>
      <c r="BI465" s="220"/>
      <c r="BJ465" s="86"/>
      <c r="BK465" s="94"/>
      <c r="BL465" s="87"/>
      <c r="BM465" s="218"/>
      <c r="BN465" s="218"/>
      <c r="BO465" s="226"/>
      <c r="BP465" s="398"/>
      <c r="BQ465" s="221"/>
      <c r="BR465" s="218"/>
      <c r="BS465" s="252"/>
      <c r="BT465" s="220"/>
      <c r="BU465" s="86"/>
      <c r="BV465" s="95"/>
      <c r="BW465" s="95"/>
      <c r="BX465" s="94"/>
      <c r="BY465" s="95"/>
      <c r="BZ465" s="94"/>
      <c r="CA465" s="87"/>
      <c r="CB465" s="86"/>
      <c r="CC465" s="86"/>
      <c r="CD465" s="86"/>
      <c r="CE465" s="86"/>
      <c r="CF465" s="86"/>
      <c r="CG465" s="153"/>
      <c r="CH465" s="86"/>
      <c r="CI465" s="114"/>
      <c r="CJ465" s="218"/>
      <c r="CK465" s="252"/>
      <c r="CL465" s="226"/>
      <c r="CM465" s="252"/>
      <c r="CN465" s="226"/>
      <c r="CO465" s="252"/>
      <c r="CP465" s="220"/>
      <c r="CQ465" s="86">
        <v>48</v>
      </c>
      <c r="CR465" s="95">
        <v>50</v>
      </c>
      <c r="CS465" s="94">
        <v>49</v>
      </c>
      <c r="CT465" s="87">
        <v>49</v>
      </c>
      <c r="CU465" s="86"/>
      <c r="CV465" s="94"/>
      <c r="CW465" s="95"/>
      <c r="CX465" s="94"/>
      <c r="CY465" s="95"/>
      <c r="CZ465" s="266"/>
      <c r="DA465" s="218"/>
      <c r="DB465" s="252"/>
      <c r="DC465" s="226"/>
      <c r="DD465" s="252"/>
      <c r="DE465" s="226"/>
      <c r="DF465" s="252"/>
      <c r="DG465" s="223"/>
      <c r="DH465" s="252"/>
      <c r="DI465" s="226"/>
      <c r="DJ465" s="221"/>
      <c r="DK465" s="218"/>
      <c r="DL465" s="226"/>
      <c r="DM465" s="252"/>
      <c r="DN465" s="220"/>
      <c r="DO465" s="86">
        <v>65</v>
      </c>
      <c r="DP465" s="94">
        <v>37</v>
      </c>
      <c r="DQ465" s="95">
        <v>30</v>
      </c>
      <c r="DR465" s="95">
        <v>48</v>
      </c>
      <c r="DS465" s="87">
        <v>48</v>
      </c>
      <c r="DT465" s="86"/>
      <c r="DU465" s="95"/>
      <c r="DV465" s="86"/>
      <c r="DW465" s="94"/>
      <c r="DX465" s="87"/>
      <c r="DY465" s="86"/>
      <c r="DZ465" s="153"/>
      <c r="EA465" s="94"/>
      <c r="EB465" s="87"/>
      <c r="EC465" s="218"/>
      <c r="ED465" s="252"/>
      <c r="EE465" s="220"/>
    </row>
    <row r="466" spans="1:135" x14ac:dyDescent="0.3">
      <c r="A466" s="10">
        <v>7336</v>
      </c>
      <c r="B466" s="11" t="s">
        <v>591</v>
      </c>
      <c r="C466" s="32">
        <v>1189</v>
      </c>
      <c r="D466" s="41">
        <v>224</v>
      </c>
      <c r="E466" s="63">
        <f t="shared" si="6"/>
        <v>0.18839360807401179</v>
      </c>
      <c r="F466" s="86">
        <v>85</v>
      </c>
      <c r="G466" s="86">
        <v>81</v>
      </c>
      <c r="H466" s="86">
        <v>71</v>
      </c>
      <c r="I466" s="86">
        <v>57</v>
      </c>
      <c r="J466" s="86">
        <v>105</v>
      </c>
      <c r="K466" s="87">
        <v>123</v>
      </c>
      <c r="L466" s="86"/>
      <c r="M466" s="94"/>
      <c r="N466" s="87"/>
      <c r="O466" s="86"/>
      <c r="P466" s="86"/>
      <c r="Q466" s="86"/>
      <c r="R466" s="86"/>
      <c r="S466" s="86"/>
      <c r="T466" s="86"/>
      <c r="U466" s="86"/>
      <c r="V466" s="86"/>
      <c r="W466" s="95"/>
      <c r="X466" s="98"/>
      <c r="Y466" s="98"/>
      <c r="Z466" s="115"/>
      <c r="AA466" s="86"/>
      <c r="AB466" s="86"/>
      <c r="AC466" s="86"/>
      <c r="AD466" s="86"/>
      <c r="AE466" s="86"/>
      <c r="AF466" s="95"/>
      <c r="AG466" s="153"/>
      <c r="AH466" s="114"/>
      <c r="AI466" s="222"/>
      <c r="AJ466" s="252"/>
      <c r="AK466" s="220"/>
      <c r="AL466" s="86"/>
      <c r="AM466" s="95"/>
      <c r="AN466" s="95"/>
      <c r="AO466" s="95"/>
      <c r="AP466" s="94"/>
      <c r="AQ466" s="98"/>
      <c r="AR466" s="222"/>
      <c r="AS466" s="252"/>
      <c r="AT466" s="226"/>
      <c r="AU466" s="218"/>
      <c r="AV466" s="218"/>
      <c r="AW466" s="218"/>
      <c r="AX466" s="218"/>
      <c r="AY466" s="220"/>
      <c r="AZ466" s="86"/>
      <c r="BA466" s="94"/>
      <c r="BB466" s="87"/>
      <c r="BC466" s="86"/>
      <c r="BD466" s="94"/>
      <c r="BE466" s="87"/>
      <c r="BF466" s="218"/>
      <c r="BG466" s="218"/>
      <c r="BH466" s="226"/>
      <c r="BI466" s="220"/>
      <c r="BJ466" s="86"/>
      <c r="BK466" s="94"/>
      <c r="BL466" s="87"/>
      <c r="BM466" s="218"/>
      <c r="BN466" s="218"/>
      <c r="BO466" s="226"/>
      <c r="BP466" s="398"/>
      <c r="BQ466" s="221"/>
      <c r="BR466" s="218"/>
      <c r="BS466" s="252"/>
      <c r="BT466" s="220"/>
      <c r="BU466" s="86"/>
      <c r="BV466" s="95"/>
      <c r="BW466" s="95"/>
      <c r="BX466" s="94"/>
      <c r="BY466" s="95"/>
      <c r="BZ466" s="94"/>
      <c r="CA466" s="87"/>
      <c r="CB466" s="86"/>
      <c r="CC466" s="86"/>
      <c r="CD466" s="86"/>
      <c r="CE466" s="86"/>
      <c r="CF466" s="86"/>
      <c r="CG466" s="153"/>
      <c r="CH466" s="86"/>
      <c r="CI466" s="114"/>
      <c r="CJ466" s="218"/>
      <c r="CK466" s="252"/>
      <c r="CL466" s="226"/>
      <c r="CM466" s="252"/>
      <c r="CN466" s="226"/>
      <c r="CO466" s="252"/>
      <c r="CP466" s="220"/>
      <c r="CQ466" s="86"/>
      <c r="CR466" s="95"/>
      <c r="CS466" s="94"/>
      <c r="CT466" s="87"/>
      <c r="CU466" s="86"/>
      <c r="CV466" s="94"/>
      <c r="CW466" s="95"/>
      <c r="CX466" s="94"/>
      <c r="CY466" s="95"/>
      <c r="CZ466" s="266"/>
      <c r="DA466" s="218"/>
      <c r="DB466" s="252"/>
      <c r="DC466" s="226"/>
      <c r="DD466" s="252"/>
      <c r="DE466" s="226"/>
      <c r="DF466" s="252"/>
      <c r="DG466" s="223"/>
      <c r="DH466" s="252"/>
      <c r="DI466" s="226"/>
      <c r="DJ466" s="221"/>
      <c r="DK466" s="218"/>
      <c r="DL466" s="226"/>
      <c r="DM466" s="252"/>
      <c r="DN466" s="220"/>
      <c r="DO466" s="265"/>
      <c r="DP466" s="268"/>
      <c r="DQ466" s="267"/>
      <c r="DR466" s="267"/>
      <c r="DS466" s="266"/>
      <c r="DT466" s="86"/>
      <c r="DU466" s="95"/>
      <c r="DV466" s="86"/>
      <c r="DW466" s="94"/>
      <c r="DX466" s="87"/>
      <c r="DY466" s="86"/>
      <c r="DZ466" s="153"/>
      <c r="EA466" s="94"/>
      <c r="EB466" s="87"/>
      <c r="EC466" s="218"/>
      <c r="ED466" s="252"/>
      <c r="EE466" s="220"/>
    </row>
    <row r="467" spans="1:135" x14ac:dyDescent="0.3">
      <c r="A467" s="10">
        <v>7337</v>
      </c>
      <c r="B467" s="11" t="s">
        <v>592</v>
      </c>
      <c r="C467" s="32">
        <v>1050</v>
      </c>
      <c r="D467" s="41">
        <v>296</v>
      </c>
      <c r="E467" s="63">
        <f t="shared" si="6"/>
        <v>0.28190476190476188</v>
      </c>
      <c r="F467" s="86"/>
      <c r="G467" s="86"/>
      <c r="H467" s="86"/>
      <c r="I467" s="86"/>
      <c r="J467" s="86"/>
      <c r="K467" s="87"/>
      <c r="L467" s="86"/>
      <c r="M467" s="94"/>
      <c r="N467" s="87"/>
      <c r="O467" s="86"/>
      <c r="P467" s="86"/>
      <c r="Q467" s="86"/>
      <c r="R467" s="86"/>
      <c r="S467" s="86"/>
      <c r="T467" s="86"/>
      <c r="U467" s="86"/>
      <c r="V467" s="86"/>
      <c r="W467" s="95"/>
      <c r="X467" s="98"/>
      <c r="Y467" s="98"/>
      <c r="Z467" s="115"/>
      <c r="AA467" s="86"/>
      <c r="AB467" s="86"/>
      <c r="AC467" s="86"/>
      <c r="AD467" s="86"/>
      <c r="AE467" s="86"/>
      <c r="AF467" s="95"/>
      <c r="AG467" s="153"/>
      <c r="AH467" s="114"/>
      <c r="AI467" s="222"/>
      <c r="AJ467" s="252"/>
      <c r="AK467" s="220"/>
      <c r="AL467" s="86"/>
      <c r="AM467" s="95"/>
      <c r="AN467" s="95"/>
      <c r="AO467" s="95"/>
      <c r="AP467" s="94"/>
      <c r="AQ467" s="98"/>
      <c r="AR467" s="222"/>
      <c r="AS467" s="252"/>
      <c r="AT467" s="226"/>
      <c r="AU467" s="218"/>
      <c r="AV467" s="218"/>
      <c r="AW467" s="218"/>
      <c r="AX467" s="218"/>
      <c r="AY467" s="220"/>
      <c r="AZ467" s="86"/>
      <c r="BA467" s="94"/>
      <c r="BB467" s="87"/>
      <c r="BC467" s="86"/>
      <c r="BD467" s="94"/>
      <c r="BE467" s="87"/>
      <c r="BF467" s="218"/>
      <c r="BG467" s="218"/>
      <c r="BH467" s="226"/>
      <c r="BI467" s="220"/>
      <c r="BJ467" s="86"/>
      <c r="BK467" s="94"/>
      <c r="BL467" s="87"/>
      <c r="BM467" s="218"/>
      <c r="BN467" s="218"/>
      <c r="BO467" s="226"/>
      <c r="BP467" s="398"/>
      <c r="BQ467" s="221"/>
      <c r="BR467" s="218"/>
      <c r="BS467" s="252"/>
      <c r="BT467" s="220"/>
      <c r="BU467" s="86"/>
      <c r="BV467" s="95"/>
      <c r="BW467" s="95"/>
      <c r="BX467" s="94"/>
      <c r="BY467" s="95"/>
      <c r="BZ467" s="94"/>
      <c r="CA467" s="87"/>
      <c r="CB467" s="86"/>
      <c r="CC467" s="86"/>
      <c r="CD467" s="86"/>
      <c r="CE467" s="86"/>
      <c r="CF467" s="86"/>
      <c r="CG467" s="153"/>
      <c r="CH467" s="86"/>
      <c r="CI467" s="114"/>
      <c r="CJ467" s="218"/>
      <c r="CK467" s="252"/>
      <c r="CL467" s="226"/>
      <c r="CM467" s="252"/>
      <c r="CN467" s="226"/>
      <c r="CO467" s="252"/>
      <c r="CP467" s="220"/>
      <c r="CQ467" s="86">
        <v>64</v>
      </c>
      <c r="CR467" s="95">
        <v>110</v>
      </c>
      <c r="CS467" s="94">
        <v>85</v>
      </c>
      <c r="CT467" s="87">
        <v>76</v>
      </c>
      <c r="CU467" s="86"/>
      <c r="CV467" s="94"/>
      <c r="CW467" s="95"/>
      <c r="CX467" s="94"/>
      <c r="CY467" s="95"/>
      <c r="CZ467" s="266"/>
      <c r="DA467" s="218"/>
      <c r="DB467" s="252"/>
      <c r="DC467" s="226"/>
      <c r="DD467" s="252"/>
      <c r="DE467" s="226"/>
      <c r="DF467" s="252"/>
      <c r="DG467" s="223"/>
      <c r="DH467" s="252"/>
      <c r="DI467" s="226"/>
      <c r="DJ467" s="221"/>
      <c r="DK467" s="218"/>
      <c r="DL467" s="226"/>
      <c r="DM467" s="252"/>
      <c r="DN467" s="220"/>
      <c r="DO467" s="265"/>
      <c r="DP467" s="268"/>
      <c r="DQ467" s="267"/>
      <c r="DR467" s="267"/>
      <c r="DS467" s="266"/>
      <c r="DT467" s="86">
        <v>123</v>
      </c>
      <c r="DU467" s="95">
        <v>107</v>
      </c>
      <c r="DV467" s="86">
        <v>160</v>
      </c>
      <c r="DW467" s="94">
        <v>40</v>
      </c>
      <c r="DX467" s="87">
        <v>197</v>
      </c>
      <c r="DY467" s="86"/>
      <c r="DZ467" s="153"/>
      <c r="EA467" s="94"/>
      <c r="EB467" s="87"/>
      <c r="EC467" s="218"/>
      <c r="ED467" s="252"/>
      <c r="EE467" s="220"/>
    </row>
    <row r="468" spans="1:135" x14ac:dyDescent="0.3">
      <c r="A468" s="10">
        <v>7338</v>
      </c>
      <c r="B468" s="11" t="s">
        <v>593</v>
      </c>
      <c r="C468" s="32">
        <v>911</v>
      </c>
      <c r="D468" s="41">
        <v>281</v>
      </c>
      <c r="E468" s="63">
        <f t="shared" si="6"/>
        <v>0.30845225027442369</v>
      </c>
      <c r="F468" s="86"/>
      <c r="G468" s="86"/>
      <c r="H468" s="86"/>
      <c r="I468" s="86"/>
      <c r="J468" s="86"/>
      <c r="K468" s="87"/>
      <c r="L468" s="86"/>
      <c r="M468" s="94"/>
      <c r="N468" s="87"/>
      <c r="O468" s="86"/>
      <c r="P468" s="86"/>
      <c r="Q468" s="86"/>
      <c r="R468" s="86"/>
      <c r="S468" s="86"/>
      <c r="T468" s="86"/>
      <c r="U468" s="86"/>
      <c r="V468" s="86"/>
      <c r="W468" s="95"/>
      <c r="X468" s="98"/>
      <c r="Y468" s="98"/>
      <c r="Z468" s="115"/>
      <c r="AA468" s="86"/>
      <c r="AB468" s="86"/>
      <c r="AC468" s="86"/>
      <c r="AD468" s="86"/>
      <c r="AE468" s="86"/>
      <c r="AF468" s="95"/>
      <c r="AG468" s="153"/>
      <c r="AH468" s="114"/>
      <c r="AI468" s="222"/>
      <c r="AJ468" s="252"/>
      <c r="AK468" s="220"/>
      <c r="AL468" s="86"/>
      <c r="AM468" s="95"/>
      <c r="AN468" s="95"/>
      <c r="AO468" s="95"/>
      <c r="AP468" s="94"/>
      <c r="AQ468" s="98"/>
      <c r="AR468" s="222"/>
      <c r="AS468" s="252"/>
      <c r="AT468" s="226"/>
      <c r="AU468" s="218"/>
      <c r="AV468" s="218"/>
      <c r="AW468" s="252"/>
      <c r="AX468" s="226"/>
      <c r="AY468" s="221"/>
      <c r="AZ468" s="86"/>
      <c r="BA468" s="94"/>
      <c r="BB468" s="87"/>
      <c r="BC468" s="86"/>
      <c r="BD468" s="94"/>
      <c r="BE468" s="87"/>
      <c r="BF468" s="218"/>
      <c r="BG468" s="218"/>
      <c r="BH468" s="226"/>
      <c r="BI468" s="220"/>
      <c r="BJ468" s="86"/>
      <c r="BK468" s="94"/>
      <c r="BL468" s="87"/>
      <c r="BM468" s="218"/>
      <c r="BN468" s="218"/>
      <c r="BO468" s="226"/>
      <c r="BP468" s="398"/>
      <c r="BQ468" s="221"/>
      <c r="BR468" s="218"/>
      <c r="BS468" s="252"/>
      <c r="BT468" s="220"/>
      <c r="BU468" s="86"/>
      <c r="BV468" s="95"/>
      <c r="BW468" s="95"/>
      <c r="BX468" s="94"/>
      <c r="BY468" s="95"/>
      <c r="BZ468" s="94"/>
      <c r="CA468" s="87"/>
      <c r="CB468" s="86"/>
      <c r="CC468" s="86"/>
      <c r="CD468" s="86"/>
      <c r="CE468" s="86"/>
      <c r="CF468" s="86"/>
      <c r="CG468" s="153"/>
      <c r="CH468" s="86"/>
      <c r="CI468" s="114"/>
      <c r="CJ468" s="218"/>
      <c r="CK468" s="252"/>
      <c r="CL468" s="226"/>
      <c r="CM468" s="252"/>
      <c r="CN468" s="226"/>
      <c r="CO468" s="252"/>
      <c r="CP468" s="220"/>
      <c r="CQ468" s="86">
        <v>65</v>
      </c>
      <c r="CR468" s="95">
        <v>91</v>
      </c>
      <c r="CS468" s="94">
        <v>89</v>
      </c>
      <c r="CT468" s="87">
        <v>88</v>
      </c>
      <c r="CU468" s="86"/>
      <c r="CV468" s="94"/>
      <c r="CW468" s="95"/>
      <c r="CX468" s="94"/>
      <c r="CY468" s="95"/>
      <c r="CZ468" s="266"/>
      <c r="DA468" s="218"/>
      <c r="DB468" s="252"/>
      <c r="DC468" s="226"/>
      <c r="DD468" s="252"/>
      <c r="DE468" s="226"/>
      <c r="DF468" s="252"/>
      <c r="DG468" s="223"/>
      <c r="DH468" s="252"/>
      <c r="DI468" s="226"/>
      <c r="DJ468" s="221"/>
      <c r="DK468" s="218"/>
      <c r="DL468" s="226"/>
      <c r="DM468" s="252"/>
      <c r="DN468" s="220"/>
      <c r="DO468" s="86">
        <v>42</v>
      </c>
      <c r="DP468" s="94">
        <v>70</v>
      </c>
      <c r="DQ468" s="95">
        <v>75</v>
      </c>
      <c r="DR468" s="95">
        <v>101</v>
      </c>
      <c r="DS468" s="87">
        <v>62</v>
      </c>
      <c r="DT468" s="86">
        <v>40</v>
      </c>
      <c r="DU468" s="95">
        <v>35</v>
      </c>
      <c r="DV468" s="86">
        <v>43</v>
      </c>
      <c r="DW468" s="94">
        <v>18</v>
      </c>
      <c r="DX468" s="87">
        <v>66</v>
      </c>
      <c r="DY468" s="86"/>
      <c r="DZ468" s="153"/>
      <c r="EA468" s="94"/>
      <c r="EB468" s="87"/>
      <c r="EC468" s="218"/>
      <c r="ED468" s="252"/>
      <c r="EE468" s="220"/>
    </row>
    <row r="469" spans="1:135" x14ac:dyDescent="0.3">
      <c r="A469" s="10">
        <v>7339</v>
      </c>
      <c r="B469" s="11" t="s">
        <v>594</v>
      </c>
      <c r="C469" s="32">
        <v>700</v>
      </c>
      <c r="D469" s="41">
        <v>235</v>
      </c>
      <c r="E469" s="63">
        <f t="shared" si="6"/>
        <v>0.33571428571428569</v>
      </c>
      <c r="F469" s="86"/>
      <c r="G469" s="86"/>
      <c r="H469" s="86"/>
      <c r="I469" s="86"/>
      <c r="J469" s="86"/>
      <c r="K469" s="87"/>
      <c r="L469" s="86"/>
      <c r="M469" s="94"/>
      <c r="N469" s="87"/>
      <c r="O469" s="86"/>
      <c r="P469" s="86"/>
      <c r="Q469" s="86"/>
      <c r="R469" s="86"/>
      <c r="S469" s="86"/>
      <c r="T469" s="86"/>
      <c r="U469" s="86"/>
      <c r="V469" s="86"/>
      <c r="W469" s="95"/>
      <c r="X469" s="98"/>
      <c r="Y469" s="98"/>
      <c r="Z469" s="115"/>
      <c r="AA469" s="86"/>
      <c r="AB469" s="86"/>
      <c r="AC469" s="86"/>
      <c r="AD469" s="86"/>
      <c r="AE469" s="86"/>
      <c r="AF469" s="95"/>
      <c r="AG469" s="153"/>
      <c r="AH469" s="114"/>
      <c r="AI469" s="222"/>
      <c r="AJ469" s="252"/>
      <c r="AK469" s="220"/>
      <c r="AL469" s="86"/>
      <c r="AM469" s="95"/>
      <c r="AN469" s="95"/>
      <c r="AO469" s="95"/>
      <c r="AP469" s="94"/>
      <c r="AQ469" s="98"/>
      <c r="AR469" s="222"/>
      <c r="AS469" s="252"/>
      <c r="AT469" s="226"/>
      <c r="AU469" s="218"/>
      <c r="AV469" s="218"/>
      <c r="AW469" s="252"/>
      <c r="AX469" s="226"/>
      <c r="AY469" s="221"/>
      <c r="AZ469" s="86"/>
      <c r="BA469" s="94"/>
      <c r="BB469" s="87"/>
      <c r="BC469" s="86"/>
      <c r="BD469" s="94"/>
      <c r="BE469" s="87"/>
      <c r="BF469" s="218"/>
      <c r="BG469" s="218"/>
      <c r="BH469" s="226"/>
      <c r="BI469" s="220"/>
      <c r="BJ469" s="86"/>
      <c r="BK469" s="94"/>
      <c r="BL469" s="87"/>
      <c r="BM469" s="218"/>
      <c r="BN469" s="218"/>
      <c r="BO469" s="226"/>
      <c r="BP469" s="398"/>
      <c r="BQ469" s="221"/>
      <c r="BR469" s="218"/>
      <c r="BS469" s="252"/>
      <c r="BT469" s="220"/>
      <c r="BU469" s="86"/>
      <c r="BV469" s="95"/>
      <c r="BW469" s="95"/>
      <c r="BX469" s="94"/>
      <c r="BY469" s="95"/>
      <c r="BZ469" s="94"/>
      <c r="CA469" s="87"/>
      <c r="CB469" s="86"/>
      <c r="CC469" s="86"/>
      <c r="CD469" s="86"/>
      <c r="CE469" s="86"/>
      <c r="CF469" s="86"/>
      <c r="CG469" s="153"/>
      <c r="CH469" s="86"/>
      <c r="CI469" s="114"/>
      <c r="CJ469" s="218"/>
      <c r="CK469" s="252"/>
      <c r="CL469" s="226"/>
      <c r="CM469" s="252"/>
      <c r="CN469" s="226"/>
      <c r="CO469" s="252"/>
      <c r="CP469" s="220"/>
      <c r="CQ469" s="86">
        <v>37</v>
      </c>
      <c r="CR469" s="95">
        <v>82</v>
      </c>
      <c r="CS469" s="94">
        <v>69</v>
      </c>
      <c r="CT469" s="87">
        <v>66</v>
      </c>
      <c r="CU469" s="86"/>
      <c r="CV469" s="94"/>
      <c r="CW469" s="95"/>
      <c r="CX469" s="94"/>
      <c r="CY469" s="95"/>
      <c r="CZ469" s="266"/>
      <c r="DA469" s="218"/>
      <c r="DB469" s="252"/>
      <c r="DC469" s="226"/>
      <c r="DD469" s="252"/>
      <c r="DE469" s="226"/>
      <c r="DF469" s="252"/>
      <c r="DG469" s="223"/>
      <c r="DH469" s="252"/>
      <c r="DI469" s="226"/>
      <c r="DJ469" s="221"/>
      <c r="DK469" s="218"/>
      <c r="DL469" s="226"/>
      <c r="DM469" s="252"/>
      <c r="DN469" s="220"/>
      <c r="DO469" s="265"/>
      <c r="DP469" s="268"/>
      <c r="DQ469" s="267"/>
      <c r="DR469" s="267"/>
      <c r="DS469" s="266"/>
      <c r="DT469" s="86">
        <v>82</v>
      </c>
      <c r="DU469" s="95">
        <v>109</v>
      </c>
      <c r="DV469" s="86">
        <v>103</v>
      </c>
      <c r="DW469" s="94">
        <v>33</v>
      </c>
      <c r="DX469" s="87">
        <v>166</v>
      </c>
      <c r="DY469" s="86"/>
      <c r="DZ469" s="153"/>
      <c r="EA469" s="94"/>
      <c r="EB469" s="87"/>
      <c r="EC469" s="218"/>
      <c r="ED469" s="252"/>
      <c r="EE469" s="220"/>
    </row>
    <row r="470" spans="1:135" x14ac:dyDescent="0.3">
      <c r="A470" s="10">
        <v>7340</v>
      </c>
      <c r="B470" s="11" t="s">
        <v>595</v>
      </c>
      <c r="C470" s="32">
        <v>677</v>
      </c>
      <c r="D470" s="41">
        <v>202</v>
      </c>
      <c r="E470" s="63">
        <f t="shared" si="6"/>
        <v>0.2983751846381093</v>
      </c>
      <c r="F470" s="86"/>
      <c r="G470" s="86"/>
      <c r="H470" s="86"/>
      <c r="I470" s="86"/>
      <c r="J470" s="86"/>
      <c r="K470" s="87"/>
      <c r="L470" s="86"/>
      <c r="M470" s="94"/>
      <c r="N470" s="87"/>
      <c r="O470" s="86"/>
      <c r="P470" s="86"/>
      <c r="Q470" s="86"/>
      <c r="R470" s="86"/>
      <c r="S470" s="86"/>
      <c r="T470" s="86"/>
      <c r="U470" s="86"/>
      <c r="V470" s="86"/>
      <c r="W470" s="95"/>
      <c r="X470" s="98"/>
      <c r="Y470" s="98"/>
      <c r="Z470" s="115"/>
      <c r="AA470" s="86"/>
      <c r="AB470" s="86"/>
      <c r="AC470" s="86"/>
      <c r="AD470" s="86"/>
      <c r="AE470" s="86"/>
      <c r="AF470" s="95"/>
      <c r="AG470" s="153"/>
      <c r="AH470" s="114"/>
      <c r="AI470" s="222"/>
      <c r="AJ470" s="252"/>
      <c r="AK470" s="220"/>
      <c r="AL470" s="86"/>
      <c r="AM470" s="95"/>
      <c r="AN470" s="95"/>
      <c r="AO470" s="95"/>
      <c r="AP470" s="94"/>
      <c r="AQ470" s="98"/>
      <c r="AR470" s="222"/>
      <c r="AS470" s="252"/>
      <c r="AT470" s="226"/>
      <c r="AU470" s="218"/>
      <c r="AV470" s="218"/>
      <c r="AW470" s="252"/>
      <c r="AX470" s="226"/>
      <c r="AY470" s="221"/>
      <c r="AZ470" s="86"/>
      <c r="BA470" s="94"/>
      <c r="BB470" s="87"/>
      <c r="BC470" s="86"/>
      <c r="BD470" s="94"/>
      <c r="BE470" s="87"/>
      <c r="BF470" s="218"/>
      <c r="BG470" s="218"/>
      <c r="BH470" s="226"/>
      <c r="BI470" s="220"/>
      <c r="BJ470" s="86"/>
      <c r="BK470" s="94"/>
      <c r="BL470" s="87"/>
      <c r="BM470" s="218"/>
      <c r="BN470" s="218"/>
      <c r="BO470" s="226"/>
      <c r="BP470" s="398"/>
      <c r="BQ470" s="221"/>
      <c r="BR470" s="218"/>
      <c r="BS470" s="252"/>
      <c r="BT470" s="220"/>
      <c r="BU470" s="86"/>
      <c r="BV470" s="95"/>
      <c r="BW470" s="95"/>
      <c r="BX470" s="94"/>
      <c r="BY470" s="95"/>
      <c r="BZ470" s="94"/>
      <c r="CA470" s="87"/>
      <c r="CB470" s="86"/>
      <c r="CC470" s="86"/>
      <c r="CD470" s="86"/>
      <c r="CE470" s="86"/>
      <c r="CF470" s="86"/>
      <c r="CG470" s="153"/>
      <c r="CH470" s="86"/>
      <c r="CI470" s="114"/>
      <c r="CJ470" s="218"/>
      <c r="CK470" s="252"/>
      <c r="CL470" s="226"/>
      <c r="CM470" s="252"/>
      <c r="CN470" s="226"/>
      <c r="CO470" s="252"/>
      <c r="CP470" s="220"/>
      <c r="CQ470" s="86">
        <v>49</v>
      </c>
      <c r="CR470" s="95">
        <v>74</v>
      </c>
      <c r="CS470" s="94">
        <v>61</v>
      </c>
      <c r="CT470" s="87">
        <v>60</v>
      </c>
      <c r="CU470" s="86"/>
      <c r="CV470" s="94"/>
      <c r="CW470" s="95"/>
      <c r="CX470" s="94"/>
      <c r="CY470" s="95"/>
      <c r="CZ470" s="266"/>
      <c r="DA470" s="218"/>
      <c r="DB470" s="252"/>
      <c r="DC470" s="226"/>
      <c r="DD470" s="252"/>
      <c r="DE470" s="226"/>
      <c r="DF470" s="252"/>
      <c r="DG470" s="223"/>
      <c r="DH470" s="252"/>
      <c r="DI470" s="226"/>
      <c r="DJ470" s="221"/>
      <c r="DK470" s="218"/>
      <c r="DL470" s="226"/>
      <c r="DM470" s="252"/>
      <c r="DN470" s="220"/>
      <c r="DO470" s="265"/>
      <c r="DP470" s="268"/>
      <c r="DQ470" s="267"/>
      <c r="DR470" s="267"/>
      <c r="DS470" s="266"/>
      <c r="DT470" s="86">
        <v>91</v>
      </c>
      <c r="DU470" s="95">
        <v>82</v>
      </c>
      <c r="DV470" s="86">
        <v>89</v>
      </c>
      <c r="DW470" s="94">
        <v>32</v>
      </c>
      <c r="DX470" s="87">
        <v>128</v>
      </c>
      <c r="DY470" s="86"/>
      <c r="DZ470" s="153"/>
      <c r="EA470" s="94"/>
      <c r="EB470" s="87"/>
      <c r="EC470" s="218"/>
      <c r="ED470" s="252"/>
      <c r="EE470" s="220"/>
    </row>
    <row r="471" spans="1:135" x14ac:dyDescent="0.3">
      <c r="A471" s="10">
        <v>7341</v>
      </c>
      <c r="B471" s="11" t="s">
        <v>596</v>
      </c>
      <c r="C471" s="32">
        <v>622</v>
      </c>
      <c r="D471" s="41">
        <v>192</v>
      </c>
      <c r="E471" s="63">
        <f t="shared" si="6"/>
        <v>0.3086816720257235</v>
      </c>
      <c r="F471" s="86"/>
      <c r="G471" s="86"/>
      <c r="H471" s="86"/>
      <c r="I471" s="86"/>
      <c r="J471" s="86"/>
      <c r="K471" s="87"/>
      <c r="L471" s="86"/>
      <c r="M471" s="94"/>
      <c r="N471" s="87"/>
      <c r="O471" s="86"/>
      <c r="P471" s="86"/>
      <c r="Q471" s="86"/>
      <c r="R471" s="86"/>
      <c r="S471" s="86"/>
      <c r="T471" s="86"/>
      <c r="U471" s="86"/>
      <c r="V471" s="86"/>
      <c r="W471" s="95"/>
      <c r="X471" s="98"/>
      <c r="Y471" s="98"/>
      <c r="Z471" s="115"/>
      <c r="AA471" s="86"/>
      <c r="AB471" s="86"/>
      <c r="AC471" s="86"/>
      <c r="AD471" s="86"/>
      <c r="AE471" s="86"/>
      <c r="AF471" s="95"/>
      <c r="AG471" s="153"/>
      <c r="AH471" s="114"/>
      <c r="AI471" s="222"/>
      <c r="AJ471" s="252"/>
      <c r="AK471" s="220"/>
      <c r="AL471" s="86"/>
      <c r="AM471" s="95"/>
      <c r="AN471" s="95"/>
      <c r="AO471" s="95"/>
      <c r="AP471" s="94"/>
      <c r="AQ471" s="98"/>
      <c r="AR471" s="222"/>
      <c r="AS471" s="252"/>
      <c r="AT471" s="226"/>
      <c r="AU471" s="218"/>
      <c r="AV471" s="218"/>
      <c r="AW471" s="252"/>
      <c r="AX471" s="226"/>
      <c r="AY471" s="221"/>
      <c r="AZ471" s="86"/>
      <c r="BA471" s="94"/>
      <c r="BB471" s="87"/>
      <c r="BC471" s="86"/>
      <c r="BD471" s="94"/>
      <c r="BE471" s="87"/>
      <c r="BF471" s="218"/>
      <c r="BG471" s="218"/>
      <c r="BH471" s="226"/>
      <c r="BI471" s="220"/>
      <c r="BJ471" s="86"/>
      <c r="BK471" s="94"/>
      <c r="BL471" s="87"/>
      <c r="BM471" s="218"/>
      <c r="BN471" s="218"/>
      <c r="BO471" s="226"/>
      <c r="BP471" s="398"/>
      <c r="BQ471" s="221"/>
      <c r="BR471" s="218"/>
      <c r="BS471" s="252"/>
      <c r="BT471" s="220"/>
      <c r="BU471" s="86"/>
      <c r="BV471" s="95"/>
      <c r="BW471" s="95"/>
      <c r="BX471" s="94"/>
      <c r="BY471" s="95"/>
      <c r="BZ471" s="94"/>
      <c r="CA471" s="87"/>
      <c r="CB471" s="86"/>
      <c r="CC471" s="86"/>
      <c r="CD471" s="86"/>
      <c r="CE471" s="86"/>
      <c r="CF471" s="86"/>
      <c r="CG471" s="153"/>
      <c r="CH471" s="86"/>
      <c r="CI471" s="114"/>
      <c r="CJ471" s="218"/>
      <c r="CK471" s="252"/>
      <c r="CL471" s="226"/>
      <c r="CM471" s="252"/>
      <c r="CN471" s="226"/>
      <c r="CO471" s="252"/>
      <c r="CP471" s="220"/>
      <c r="CQ471" s="86">
        <v>54</v>
      </c>
      <c r="CR471" s="95">
        <v>79</v>
      </c>
      <c r="CS471" s="94">
        <v>77</v>
      </c>
      <c r="CT471" s="87">
        <v>57</v>
      </c>
      <c r="CU471" s="86"/>
      <c r="CV471" s="94"/>
      <c r="CW471" s="95"/>
      <c r="CX471" s="94"/>
      <c r="CY471" s="95"/>
      <c r="CZ471" s="266"/>
      <c r="DA471" s="218"/>
      <c r="DB471" s="252"/>
      <c r="DC471" s="226"/>
      <c r="DD471" s="252"/>
      <c r="DE471" s="226"/>
      <c r="DF471" s="252"/>
      <c r="DG471" s="223"/>
      <c r="DH471" s="252"/>
      <c r="DI471" s="226"/>
      <c r="DJ471" s="221"/>
      <c r="DK471" s="218"/>
      <c r="DL471" s="226"/>
      <c r="DM471" s="252"/>
      <c r="DN471" s="220"/>
      <c r="DO471" s="265"/>
      <c r="DP471" s="268"/>
      <c r="DQ471" s="267"/>
      <c r="DR471" s="267"/>
      <c r="DS471" s="266"/>
      <c r="DT471" s="86">
        <v>74</v>
      </c>
      <c r="DU471" s="95">
        <v>109</v>
      </c>
      <c r="DV471" s="86">
        <v>94</v>
      </c>
      <c r="DW471" s="94">
        <v>30</v>
      </c>
      <c r="DX471" s="87">
        <v>151</v>
      </c>
      <c r="DY471" s="86"/>
      <c r="DZ471" s="153"/>
      <c r="EA471" s="94"/>
      <c r="EB471" s="87"/>
      <c r="EC471" s="218"/>
      <c r="ED471" s="252"/>
      <c r="EE471" s="220"/>
    </row>
    <row r="472" spans="1:135" x14ac:dyDescent="0.3">
      <c r="A472" s="10">
        <v>7342</v>
      </c>
      <c r="B472" s="11" t="s">
        <v>597</v>
      </c>
      <c r="C472" s="32">
        <v>1282</v>
      </c>
      <c r="D472" s="41">
        <v>365</v>
      </c>
      <c r="E472" s="63">
        <f t="shared" ref="E472:E535" si="7">SUM(D472/C472)</f>
        <v>0.28471138845553823</v>
      </c>
      <c r="F472" s="86"/>
      <c r="G472" s="86"/>
      <c r="H472" s="86"/>
      <c r="I472" s="86"/>
      <c r="J472" s="86"/>
      <c r="K472" s="87"/>
      <c r="L472" s="86"/>
      <c r="M472" s="94"/>
      <c r="N472" s="87"/>
      <c r="O472" s="86"/>
      <c r="P472" s="86"/>
      <c r="Q472" s="86"/>
      <c r="R472" s="86"/>
      <c r="S472" s="86"/>
      <c r="T472" s="86"/>
      <c r="U472" s="86"/>
      <c r="V472" s="86"/>
      <c r="W472" s="95"/>
      <c r="X472" s="98"/>
      <c r="Y472" s="98"/>
      <c r="Z472" s="115"/>
      <c r="AA472" s="86"/>
      <c r="AB472" s="86"/>
      <c r="AC472" s="86"/>
      <c r="AD472" s="86"/>
      <c r="AE472" s="86"/>
      <c r="AF472" s="95"/>
      <c r="AG472" s="153"/>
      <c r="AH472" s="114"/>
      <c r="AI472" s="222"/>
      <c r="AJ472" s="252"/>
      <c r="AK472" s="220"/>
      <c r="AL472" s="86"/>
      <c r="AM472" s="95"/>
      <c r="AN472" s="95"/>
      <c r="AO472" s="95"/>
      <c r="AP472" s="94"/>
      <c r="AQ472" s="98"/>
      <c r="AR472" s="222"/>
      <c r="AS472" s="252"/>
      <c r="AT472" s="226"/>
      <c r="AU472" s="218"/>
      <c r="AV472" s="218"/>
      <c r="AW472" s="252"/>
      <c r="AX472" s="226"/>
      <c r="AY472" s="221"/>
      <c r="AZ472" s="86"/>
      <c r="BA472" s="94"/>
      <c r="BB472" s="87"/>
      <c r="BC472" s="86"/>
      <c r="BD472" s="94"/>
      <c r="BE472" s="87"/>
      <c r="BF472" s="218"/>
      <c r="BG472" s="218"/>
      <c r="BH472" s="226"/>
      <c r="BI472" s="220"/>
      <c r="BJ472" s="86"/>
      <c r="BK472" s="94"/>
      <c r="BL472" s="87"/>
      <c r="BM472" s="218"/>
      <c r="BN472" s="218"/>
      <c r="BO472" s="226"/>
      <c r="BP472" s="398"/>
      <c r="BQ472" s="221"/>
      <c r="BR472" s="218"/>
      <c r="BS472" s="252"/>
      <c r="BT472" s="220"/>
      <c r="BU472" s="86"/>
      <c r="BV472" s="95"/>
      <c r="BW472" s="95"/>
      <c r="BX472" s="94"/>
      <c r="BY472" s="95"/>
      <c r="BZ472" s="94"/>
      <c r="CA472" s="87"/>
      <c r="CB472" s="86"/>
      <c r="CC472" s="86"/>
      <c r="CD472" s="86"/>
      <c r="CE472" s="86"/>
      <c r="CF472" s="86"/>
      <c r="CG472" s="153"/>
      <c r="CH472" s="86"/>
      <c r="CI472" s="114"/>
      <c r="CJ472" s="218"/>
      <c r="CK472" s="252"/>
      <c r="CL472" s="226"/>
      <c r="CM472" s="252"/>
      <c r="CN472" s="226"/>
      <c r="CO472" s="252"/>
      <c r="CP472" s="220"/>
      <c r="CQ472" s="86">
        <v>82</v>
      </c>
      <c r="CR472" s="95">
        <v>141</v>
      </c>
      <c r="CS472" s="94">
        <v>130</v>
      </c>
      <c r="CT472" s="87">
        <v>109</v>
      </c>
      <c r="CU472" s="86"/>
      <c r="CV472" s="94"/>
      <c r="CW472" s="95"/>
      <c r="CX472" s="94"/>
      <c r="CY472" s="95"/>
      <c r="CZ472" s="266"/>
      <c r="DA472" s="218"/>
      <c r="DB472" s="252"/>
      <c r="DC472" s="226"/>
      <c r="DD472" s="252"/>
      <c r="DE472" s="226"/>
      <c r="DF472" s="252"/>
      <c r="DG472" s="223"/>
      <c r="DH472" s="252"/>
      <c r="DI472" s="226"/>
      <c r="DJ472" s="221"/>
      <c r="DK472" s="218"/>
      <c r="DL472" s="226"/>
      <c r="DM472" s="252"/>
      <c r="DN472" s="220"/>
      <c r="DO472" s="86"/>
      <c r="DP472" s="94"/>
      <c r="DQ472" s="95"/>
      <c r="DR472" s="95"/>
      <c r="DS472" s="266"/>
      <c r="DT472" s="86">
        <v>116</v>
      </c>
      <c r="DU472" s="95">
        <v>213</v>
      </c>
      <c r="DV472" s="86">
        <v>138</v>
      </c>
      <c r="DW472" s="94">
        <v>55</v>
      </c>
      <c r="DX472" s="87">
        <v>235</v>
      </c>
      <c r="DY472" s="86"/>
      <c r="DZ472" s="153"/>
      <c r="EA472" s="94"/>
      <c r="EB472" s="87"/>
      <c r="EC472" s="218"/>
      <c r="ED472" s="252"/>
      <c r="EE472" s="220"/>
    </row>
    <row r="473" spans="1:135" x14ac:dyDescent="0.3">
      <c r="A473" s="10">
        <v>7343</v>
      </c>
      <c r="B473" s="11" t="s">
        <v>598</v>
      </c>
      <c r="C473" s="32">
        <v>1168</v>
      </c>
      <c r="D473" s="41">
        <v>399</v>
      </c>
      <c r="E473" s="63">
        <f t="shared" si="7"/>
        <v>0.3416095890410959</v>
      </c>
      <c r="F473" s="86"/>
      <c r="G473" s="86"/>
      <c r="H473" s="86"/>
      <c r="I473" s="86"/>
      <c r="J473" s="86"/>
      <c r="K473" s="87"/>
      <c r="L473" s="86"/>
      <c r="M473" s="94"/>
      <c r="N473" s="87"/>
      <c r="O473" s="86"/>
      <c r="P473" s="86"/>
      <c r="Q473" s="86"/>
      <c r="R473" s="86"/>
      <c r="S473" s="86"/>
      <c r="T473" s="86"/>
      <c r="U473" s="86"/>
      <c r="V473" s="86"/>
      <c r="W473" s="95"/>
      <c r="X473" s="98"/>
      <c r="Y473" s="98"/>
      <c r="Z473" s="115"/>
      <c r="AA473" s="86"/>
      <c r="AB473" s="86"/>
      <c r="AC473" s="86"/>
      <c r="AD473" s="86"/>
      <c r="AE473" s="86"/>
      <c r="AF473" s="95"/>
      <c r="AG473" s="153"/>
      <c r="AH473" s="114"/>
      <c r="AI473" s="222"/>
      <c r="AJ473" s="252"/>
      <c r="AK473" s="220"/>
      <c r="AL473" s="86"/>
      <c r="AM473" s="95"/>
      <c r="AN473" s="95"/>
      <c r="AO473" s="95"/>
      <c r="AP473" s="94"/>
      <c r="AQ473" s="98"/>
      <c r="AR473" s="222"/>
      <c r="AS473" s="252"/>
      <c r="AT473" s="226"/>
      <c r="AU473" s="218"/>
      <c r="AV473" s="218"/>
      <c r="AW473" s="252"/>
      <c r="AX473" s="226"/>
      <c r="AY473" s="221"/>
      <c r="AZ473" s="86"/>
      <c r="BA473" s="94"/>
      <c r="BB473" s="87"/>
      <c r="BC473" s="86"/>
      <c r="BD473" s="94"/>
      <c r="BE473" s="87"/>
      <c r="BF473" s="218"/>
      <c r="BG473" s="218"/>
      <c r="BH473" s="226"/>
      <c r="BI473" s="220"/>
      <c r="BJ473" s="86"/>
      <c r="BK473" s="94"/>
      <c r="BL473" s="87"/>
      <c r="BM473" s="218"/>
      <c r="BN473" s="218"/>
      <c r="BO473" s="226"/>
      <c r="BP473" s="398"/>
      <c r="BQ473" s="221"/>
      <c r="BR473" s="218"/>
      <c r="BS473" s="252"/>
      <c r="BT473" s="220"/>
      <c r="BU473" s="86"/>
      <c r="BV473" s="95"/>
      <c r="BW473" s="95"/>
      <c r="BX473" s="94"/>
      <c r="BY473" s="95"/>
      <c r="BZ473" s="94"/>
      <c r="CA473" s="87"/>
      <c r="CB473" s="86"/>
      <c r="CC473" s="86"/>
      <c r="CD473" s="86"/>
      <c r="CE473" s="86"/>
      <c r="CF473" s="86"/>
      <c r="CG473" s="153"/>
      <c r="CH473" s="86"/>
      <c r="CI473" s="114"/>
      <c r="CJ473" s="218"/>
      <c r="CK473" s="252"/>
      <c r="CL473" s="226"/>
      <c r="CM473" s="252"/>
      <c r="CN473" s="226"/>
      <c r="CO473" s="252"/>
      <c r="CP473" s="220"/>
      <c r="CQ473" s="86">
        <v>76</v>
      </c>
      <c r="CR473" s="95">
        <v>140</v>
      </c>
      <c r="CS473" s="94">
        <v>124</v>
      </c>
      <c r="CT473" s="87">
        <v>121</v>
      </c>
      <c r="CU473" s="86"/>
      <c r="CV473" s="94"/>
      <c r="CW473" s="95"/>
      <c r="CX473" s="94"/>
      <c r="CY473" s="95"/>
      <c r="CZ473" s="266"/>
      <c r="DA473" s="218"/>
      <c r="DB473" s="252"/>
      <c r="DC473" s="226"/>
      <c r="DD473" s="252"/>
      <c r="DE473" s="226"/>
      <c r="DF473" s="252"/>
      <c r="DG473" s="223"/>
      <c r="DH473" s="252"/>
      <c r="DI473" s="226"/>
      <c r="DJ473" s="221"/>
      <c r="DK473" s="218"/>
      <c r="DL473" s="226"/>
      <c r="DM473" s="252"/>
      <c r="DN473" s="220"/>
      <c r="DO473" s="86"/>
      <c r="DP473" s="94"/>
      <c r="DQ473" s="95"/>
      <c r="DR473" s="95"/>
      <c r="DS473" s="266"/>
      <c r="DT473" s="86">
        <v>164</v>
      </c>
      <c r="DU473" s="95">
        <v>162</v>
      </c>
      <c r="DV473" s="86">
        <v>188</v>
      </c>
      <c r="DW473" s="94">
        <v>58</v>
      </c>
      <c r="DX473" s="87">
        <v>253</v>
      </c>
      <c r="DY473" s="86"/>
      <c r="DZ473" s="153"/>
      <c r="EA473" s="94"/>
      <c r="EB473" s="87"/>
      <c r="EC473" s="218"/>
      <c r="ED473" s="252"/>
      <c r="EE473" s="220"/>
    </row>
    <row r="474" spans="1:135" x14ac:dyDescent="0.3">
      <c r="A474" s="10">
        <v>7401</v>
      </c>
      <c r="B474" s="11" t="s">
        <v>599</v>
      </c>
      <c r="C474" s="32">
        <v>560</v>
      </c>
      <c r="D474" s="41">
        <v>162</v>
      </c>
      <c r="E474" s="63">
        <f t="shared" si="7"/>
        <v>0.28928571428571431</v>
      </c>
      <c r="F474" s="86"/>
      <c r="G474" s="86"/>
      <c r="H474" s="86"/>
      <c r="I474" s="86"/>
      <c r="J474" s="86"/>
      <c r="K474" s="87"/>
      <c r="L474" s="86"/>
      <c r="M474" s="94"/>
      <c r="N474" s="87"/>
      <c r="O474" s="86"/>
      <c r="P474" s="86"/>
      <c r="Q474" s="86"/>
      <c r="R474" s="86"/>
      <c r="S474" s="86"/>
      <c r="T474" s="86"/>
      <c r="U474" s="86"/>
      <c r="V474" s="86"/>
      <c r="W474" s="95"/>
      <c r="X474" s="98"/>
      <c r="Y474" s="98"/>
      <c r="Z474" s="115"/>
      <c r="AA474" s="86"/>
      <c r="AB474" s="86"/>
      <c r="AC474" s="86"/>
      <c r="AD474" s="86"/>
      <c r="AE474" s="86"/>
      <c r="AF474" s="95"/>
      <c r="AG474" s="153"/>
      <c r="AH474" s="114"/>
      <c r="AI474" s="222"/>
      <c r="AJ474" s="252"/>
      <c r="AK474" s="220"/>
      <c r="AL474" s="86"/>
      <c r="AM474" s="95"/>
      <c r="AN474" s="95"/>
      <c r="AO474" s="95"/>
      <c r="AP474" s="94"/>
      <c r="AQ474" s="98"/>
      <c r="AR474" s="222"/>
      <c r="AS474" s="252"/>
      <c r="AT474" s="226"/>
      <c r="AU474" s="218"/>
      <c r="AV474" s="218"/>
      <c r="AW474" s="252"/>
      <c r="AX474" s="226"/>
      <c r="AY474" s="221"/>
      <c r="AZ474" s="86"/>
      <c r="BA474" s="94"/>
      <c r="BB474" s="87"/>
      <c r="BC474" s="86"/>
      <c r="BD474" s="94"/>
      <c r="BE474" s="87"/>
      <c r="BF474" s="218"/>
      <c r="BG474" s="218"/>
      <c r="BH474" s="226"/>
      <c r="BI474" s="220"/>
      <c r="BJ474" s="86"/>
      <c r="BK474" s="94"/>
      <c r="BL474" s="87"/>
      <c r="BM474" s="218"/>
      <c r="BN474" s="218"/>
      <c r="BO474" s="226"/>
      <c r="BP474" s="398"/>
      <c r="BQ474" s="221"/>
      <c r="BR474" s="218"/>
      <c r="BS474" s="252"/>
      <c r="BT474" s="220"/>
      <c r="BU474" s="86"/>
      <c r="BV474" s="95"/>
      <c r="BW474" s="95"/>
      <c r="BX474" s="94"/>
      <c r="BY474" s="95"/>
      <c r="BZ474" s="94"/>
      <c r="CA474" s="87"/>
      <c r="CB474" s="86">
        <v>53</v>
      </c>
      <c r="CC474" s="86">
        <v>27</v>
      </c>
      <c r="CD474" s="86">
        <v>40</v>
      </c>
      <c r="CE474" s="86">
        <v>48</v>
      </c>
      <c r="CF474" s="86">
        <v>47</v>
      </c>
      <c r="CG474" s="153">
        <v>28</v>
      </c>
      <c r="CH474" s="86">
        <v>85</v>
      </c>
      <c r="CI474" s="114">
        <v>0</v>
      </c>
      <c r="CJ474" s="218"/>
      <c r="CK474" s="252"/>
      <c r="CL474" s="226"/>
      <c r="CM474" s="252"/>
      <c r="CN474" s="226"/>
      <c r="CO474" s="252"/>
      <c r="CP474" s="220"/>
      <c r="CQ474" s="86"/>
      <c r="CR474" s="95"/>
      <c r="CS474" s="94"/>
      <c r="CT474" s="87"/>
      <c r="CU474" s="86"/>
      <c r="CV474" s="94"/>
      <c r="CW474" s="95"/>
      <c r="CX474" s="94"/>
      <c r="CY474" s="95"/>
      <c r="CZ474" s="266"/>
      <c r="DA474" s="218"/>
      <c r="DB474" s="252"/>
      <c r="DC474" s="226"/>
      <c r="DD474" s="252"/>
      <c r="DE474" s="226"/>
      <c r="DF474" s="252"/>
      <c r="DG474" s="223"/>
      <c r="DH474" s="252"/>
      <c r="DI474" s="226"/>
      <c r="DJ474" s="221"/>
      <c r="DK474" s="218"/>
      <c r="DL474" s="226"/>
      <c r="DM474" s="252"/>
      <c r="DN474" s="220"/>
      <c r="DO474" s="86"/>
      <c r="DP474" s="94"/>
      <c r="DQ474" s="95"/>
      <c r="DR474" s="95"/>
      <c r="DS474" s="266"/>
      <c r="DT474" s="218"/>
      <c r="DU474" s="226"/>
      <c r="DV474" s="218"/>
      <c r="DW474" s="252"/>
      <c r="DX474" s="220"/>
      <c r="DY474" s="265"/>
      <c r="DZ474" s="419"/>
      <c r="EA474" s="268"/>
      <c r="EB474" s="266"/>
      <c r="EC474" s="218"/>
      <c r="ED474" s="252"/>
      <c r="EE474" s="220"/>
    </row>
    <row r="475" spans="1:135" x14ac:dyDescent="0.3">
      <c r="A475" s="10">
        <v>7402</v>
      </c>
      <c r="B475" s="11" t="s">
        <v>600</v>
      </c>
      <c r="C475" s="32">
        <v>1038</v>
      </c>
      <c r="D475" s="41">
        <v>419</v>
      </c>
      <c r="E475" s="63">
        <f t="shared" si="7"/>
        <v>0.40366088631984587</v>
      </c>
      <c r="F475" s="86"/>
      <c r="G475" s="86"/>
      <c r="H475" s="86"/>
      <c r="I475" s="86"/>
      <c r="J475" s="86"/>
      <c r="K475" s="87"/>
      <c r="L475" s="86"/>
      <c r="M475" s="94"/>
      <c r="N475" s="87"/>
      <c r="O475" s="86"/>
      <c r="P475" s="86"/>
      <c r="Q475" s="86"/>
      <c r="R475" s="86"/>
      <c r="S475" s="86"/>
      <c r="T475" s="86"/>
      <c r="U475" s="86"/>
      <c r="V475" s="86"/>
      <c r="W475" s="95"/>
      <c r="X475" s="98"/>
      <c r="Y475" s="98"/>
      <c r="Z475" s="115"/>
      <c r="AA475" s="86"/>
      <c r="AB475" s="86"/>
      <c r="AC475" s="86"/>
      <c r="AD475" s="86"/>
      <c r="AE475" s="86"/>
      <c r="AF475" s="95"/>
      <c r="AG475" s="153"/>
      <c r="AH475" s="114"/>
      <c r="AI475" s="222"/>
      <c r="AJ475" s="252"/>
      <c r="AK475" s="220"/>
      <c r="AL475" s="86"/>
      <c r="AM475" s="95"/>
      <c r="AN475" s="95"/>
      <c r="AO475" s="95"/>
      <c r="AP475" s="94"/>
      <c r="AQ475" s="98"/>
      <c r="AR475" s="222"/>
      <c r="AS475" s="252"/>
      <c r="AT475" s="226"/>
      <c r="AU475" s="218"/>
      <c r="AV475" s="218"/>
      <c r="AW475" s="252"/>
      <c r="AX475" s="226"/>
      <c r="AY475" s="221"/>
      <c r="AZ475" s="86"/>
      <c r="BA475" s="94"/>
      <c r="BB475" s="87"/>
      <c r="BC475" s="86"/>
      <c r="BD475" s="94"/>
      <c r="BE475" s="87"/>
      <c r="BF475" s="218"/>
      <c r="BG475" s="218"/>
      <c r="BH475" s="226"/>
      <c r="BI475" s="220"/>
      <c r="BJ475" s="86"/>
      <c r="BK475" s="94"/>
      <c r="BL475" s="87"/>
      <c r="BM475" s="218"/>
      <c r="BN475" s="218"/>
      <c r="BO475" s="226"/>
      <c r="BP475" s="398"/>
      <c r="BQ475" s="221"/>
      <c r="BR475" s="218"/>
      <c r="BS475" s="252"/>
      <c r="BT475" s="220"/>
      <c r="BU475" s="86"/>
      <c r="BV475" s="95"/>
      <c r="BW475" s="95"/>
      <c r="BX475" s="94"/>
      <c r="BY475" s="95"/>
      <c r="BZ475" s="94"/>
      <c r="CA475" s="87"/>
      <c r="CB475" s="86">
        <v>113</v>
      </c>
      <c r="CC475" s="86">
        <v>61</v>
      </c>
      <c r="CD475" s="86">
        <v>134</v>
      </c>
      <c r="CE475" s="86">
        <v>117</v>
      </c>
      <c r="CF475" s="86">
        <v>154</v>
      </c>
      <c r="CG475" s="153">
        <v>100</v>
      </c>
      <c r="CH475" s="86">
        <v>216</v>
      </c>
      <c r="CI475" s="114">
        <v>3</v>
      </c>
      <c r="CJ475" s="218"/>
      <c r="CK475" s="252"/>
      <c r="CL475" s="226"/>
      <c r="CM475" s="252"/>
      <c r="CN475" s="226"/>
      <c r="CO475" s="252"/>
      <c r="CP475" s="220"/>
      <c r="CQ475" s="86"/>
      <c r="CR475" s="95"/>
      <c r="CS475" s="94"/>
      <c r="CT475" s="87"/>
      <c r="CU475" s="86"/>
      <c r="CV475" s="94"/>
      <c r="CW475" s="95"/>
      <c r="CX475" s="94"/>
      <c r="CY475" s="95"/>
      <c r="CZ475" s="266"/>
      <c r="DA475" s="218"/>
      <c r="DB475" s="252"/>
      <c r="DC475" s="226"/>
      <c r="DD475" s="252"/>
      <c r="DE475" s="226"/>
      <c r="DF475" s="252"/>
      <c r="DG475" s="223"/>
      <c r="DH475" s="252"/>
      <c r="DI475" s="226"/>
      <c r="DJ475" s="221"/>
      <c r="DK475" s="218"/>
      <c r="DL475" s="226"/>
      <c r="DM475" s="252"/>
      <c r="DN475" s="220"/>
      <c r="DO475" s="86"/>
      <c r="DP475" s="94"/>
      <c r="DQ475" s="95"/>
      <c r="DR475" s="95"/>
      <c r="DS475" s="266"/>
      <c r="DT475" s="218"/>
      <c r="DU475" s="226"/>
      <c r="DV475" s="218"/>
      <c r="DW475" s="252"/>
      <c r="DX475" s="220"/>
      <c r="DY475" s="86"/>
      <c r="DZ475" s="153"/>
      <c r="EA475" s="94"/>
      <c r="EB475" s="87"/>
      <c r="EC475" s="218"/>
      <c r="ED475" s="252"/>
      <c r="EE475" s="220"/>
    </row>
    <row r="476" spans="1:135" x14ac:dyDescent="0.3">
      <c r="A476" s="10">
        <v>7403</v>
      </c>
      <c r="B476" s="11" t="s">
        <v>601</v>
      </c>
      <c r="C476" s="32">
        <v>1026</v>
      </c>
      <c r="D476" s="41">
        <v>327</v>
      </c>
      <c r="E476" s="63">
        <f t="shared" si="7"/>
        <v>0.31871345029239767</v>
      </c>
      <c r="F476" s="86"/>
      <c r="G476" s="86"/>
      <c r="H476" s="86"/>
      <c r="I476" s="86"/>
      <c r="J476" s="86"/>
      <c r="K476" s="87"/>
      <c r="L476" s="86"/>
      <c r="M476" s="94"/>
      <c r="N476" s="87"/>
      <c r="O476" s="86"/>
      <c r="P476" s="86"/>
      <c r="Q476" s="86"/>
      <c r="R476" s="86"/>
      <c r="S476" s="86"/>
      <c r="T476" s="86"/>
      <c r="U476" s="86"/>
      <c r="V476" s="86"/>
      <c r="W476" s="95"/>
      <c r="X476" s="98"/>
      <c r="Y476" s="98"/>
      <c r="Z476" s="115"/>
      <c r="AA476" s="86"/>
      <c r="AB476" s="86"/>
      <c r="AC476" s="86"/>
      <c r="AD476" s="86"/>
      <c r="AE476" s="86"/>
      <c r="AF476" s="95"/>
      <c r="AG476" s="153"/>
      <c r="AH476" s="114"/>
      <c r="AI476" s="222"/>
      <c r="AJ476" s="252"/>
      <c r="AK476" s="220"/>
      <c r="AL476" s="86"/>
      <c r="AM476" s="95"/>
      <c r="AN476" s="95"/>
      <c r="AO476" s="95"/>
      <c r="AP476" s="94"/>
      <c r="AQ476" s="98"/>
      <c r="AR476" s="222"/>
      <c r="AS476" s="252"/>
      <c r="AT476" s="226"/>
      <c r="AU476" s="218"/>
      <c r="AV476" s="218"/>
      <c r="AW476" s="252"/>
      <c r="AX476" s="226"/>
      <c r="AY476" s="221"/>
      <c r="AZ476" s="86"/>
      <c r="BA476" s="94"/>
      <c r="BB476" s="87"/>
      <c r="BC476" s="86"/>
      <c r="BD476" s="94"/>
      <c r="BE476" s="87"/>
      <c r="BF476" s="218"/>
      <c r="BG476" s="218"/>
      <c r="BH476" s="226"/>
      <c r="BI476" s="220"/>
      <c r="BJ476" s="86"/>
      <c r="BK476" s="94"/>
      <c r="BL476" s="87"/>
      <c r="BM476" s="218"/>
      <c r="BN476" s="218"/>
      <c r="BO476" s="226"/>
      <c r="BP476" s="398"/>
      <c r="BQ476" s="221"/>
      <c r="BR476" s="218"/>
      <c r="BS476" s="252"/>
      <c r="BT476" s="220"/>
      <c r="BU476" s="86"/>
      <c r="BV476" s="95"/>
      <c r="BW476" s="95"/>
      <c r="BX476" s="94"/>
      <c r="BY476" s="95"/>
      <c r="BZ476" s="94"/>
      <c r="CA476" s="87"/>
      <c r="CB476" s="86">
        <v>101</v>
      </c>
      <c r="CC476" s="86">
        <v>46</v>
      </c>
      <c r="CD476" s="86">
        <v>73</v>
      </c>
      <c r="CE476" s="86">
        <v>105</v>
      </c>
      <c r="CF476" s="86">
        <v>123</v>
      </c>
      <c r="CG476" s="153">
        <v>102</v>
      </c>
      <c r="CH476" s="86">
        <v>163</v>
      </c>
      <c r="CI476" s="114">
        <v>5</v>
      </c>
      <c r="CJ476" s="218"/>
      <c r="CK476" s="252"/>
      <c r="CL476" s="226"/>
      <c r="CM476" s="252"/>
      <c r="CN476" s="226"/>
      <c r="CO476" s="252"/>
      <c r="CP476" s="220"/>
      <c r="CQ476" s="86"/>
      <c r="CR476" s="95"/>
      <c r="CS476" s="94"/>
      <c r="CT476" s="87"/>
      <c r="CU476" s="86"/>
      <c r="CV476" s="94"/>
      <c r="CW476" s="95"/>
      <c r="CX476" s="94"/>
      <c r="CY476" s="95"/>
      <c r="CZ476" s="266"/>
      <c r="DA476" s="218"/>
      <c r="DB476" s="252"/>
      <c r="DC476" s="226"/>
      <c r="DD476" s="252"/>
      <c r="DE476" s="226"/>
      <c r="DF476" s="252"/>
      <c r="DG476" s="223"/>
      <c r="DH476" s="252"/>
      <c r="DI476" s="226"/>
      <c r="DJ476" s="221"/>
      <c r="DK476" s="218"/>
      <c r="DL476" s="226"/>
      <c r="DM476" s="252"/>
      <c r="DN476" s="220"/>
      <c r="DO476" s="86"/>
      <c r="DP476" s="94"/>
      <c r="DQ476" s="95"/>
      <c r="DR476" s="95"/>
      <c r="DS476" s="266"/>
      <c r="DT476" s="218"/>
      <c r="DU476" s="226"/>
      <c r="DV476" s="218"/>
      <c r="DW476" s="252"/>
      <c r="DX476" s="220"/>
      <c r="DY476" s="86"/>
      <c r="DZ476" s="153"/>
      <c r="EA476" s="94"/>
      <c r="EB476" s="87"/>
      <c r="EC476" s="218"/>
      <c r="ED476" s="252"/>
      <c r="EE476" s="220"/>
    </row>
    <row r="477" spans="1:135" x14ac:dyDescent="0.3">
      <c r="A477" s="10">
        <v>7601</v>
      </c>
      <c r="B477" s="11" t="s">
        <v>602</v>
      </c>
      <c r="C477" s="32">
        <v>722</v>
      </c>
      <c r="D477" s="41">
        <v>229</v>
      </c>
      <c r="E477" s="63">
        <f t="shared" si="7"/>
        <v>0.31717451523545709</v>
      </c>
      <c r="F477" s="86"/>
      <c r="G477" s="86"/>
      <c r="H477" s="86"/>
      <c r="I477" s="86"/>
      <c r="J477" s="86"/>
      <c r="K477" s="87"/>
      <c r="L477" s="86"/>
      <c r="M477" s="94"/>
      <c r="N477" s="87"/>
      <c r="O477" s="86"/>
      <c r="P477" s="86"/>
      <c r="Q477" s="86"/>
      <c r="R477" s="86"/>
      <c r="S477" s="86"/>
      <c r="T477" s="86"/>
      <c r="U477" s="86"/>
      <c r="V477" s="86"/>
      <c r="W477" s="95"/>
      <c r="X477" s="98"/>
      <c r="Y477" s="98"/>
      <c r="Z477" s="115"/>
      <c r="AA477" s="86"/>
      <c r="AB477" s="86"/>
      <c r="AC477" s="86"/>
      <c r="AD477" s="86"/>
      <c r="AE477" s="86"/>
      <c r="AF477" s="95"/>
      <c r="AG477" s="153"/>
      <c r="AH477" s="114"/>
      <c r="AI477" s="222"/>
      <c r="AJ477" s="252"/>
      <c r="AK477" s="220"/>
      <c r="AL477" s="86"/>
      <c r="AM477" s="95"/>
      <c r="AN477" s="95"/>
      <c r="AO477" s="95"/>
      <c r="AP477" s="94"/>
      <c r="AQ477" s="98"/>
      <c r="AR477" s="222"/>
      <c r="AS477" s="252"/>
      <c r="AT477" s="226"/>
      <c r="AU477" s="218"/>
      <c r="AV477" s="218"/>
      <c r="AW477" s="252"/>
      <c r="AX477" s="226"/>
      <c r="AY477" s="221"/>
      <c r="AZ477" s="86"/>
      <c r="BA477" s="94"/>
      <c r="BB477" s="87"/>
      <c r="BC477" s="86"/>
      <c r="BD477" s="94"/>
      <c r="BE477" s="87"/>
      <c r="BF477" s="218"/>
      <c r="BG477" s="218"/>
      <c r="BH477" s="226"/>
      <c r="BI477" s="220"/>
      <c r="BJ477" s="86"/>
      <c r="BK477" s="94"/>
      <c r="BL477" s="87"/>
      <c r="BM477" s="218"/>
      <c r="BN477" s="218"/>
      <c r="BO477" s="226"/>
      <c r="BP477" s="398"/>
      <c r="BQ477" s="221"/>
      <c r="BR477" s="218"/>
      <c r="BS477" s="252"/>
      <c r="BT477" s="220"/>
      <c r="BU477" s="86"/>
      <c r="BV477" s="95"/>
      <c r="BW477" s="95"/>
      <c r="BX477" s="94"/>
      <c r="BY477" s="95"/>
      <c r="BZ477" s="94"/>
      <c r="CA477" s="87"/>
      <c r="CB477" s="265"/>
      <c r="CC477" s="265"/>
      <c r="CD477" s="265"/>
      <c r="CE477" s="265"/>
      <c r="CF477" s="265"/>
      <c r="CG477" s="419"/>
      <c r="CH477" s="265"/>
      <c r="CI477" s="269"/>
      <c r="CJ477" s="218"/>
      <c r="CK477" s="252"/>
      <c r="CL477" s="226"/>
      <c r="CM477" s="252"/>
      <c r="CN477" s="226"/>
      <c r="CO477" s="252"/>
      <c r="CP477" s="220"/>
      <c r="CQ477" s="86">
        <v>65</v>
      </c>
      <c r="CR477" s="95">
        <v>110</v>
      </c>
      <c r="CS477" s="94">
        <v>99</v>
      </c>
      <c r="CT477" s="87">
        <v>87</v>
      </c>
      <c r="CU477" s="86"/>
      <c r="CV477" s="94"/>
      <c r="CW477" s="95"/>
      <c r="CX477" s="94"/>
      <c r="CY477" s="95"/>
      <c r="CZ477" s="266"/>
      <c r="DA477" s="218"/>
      <c r="DB477" s="252"/>
      <c r="DC477" s="226"/>
      <c r="DD477" s="252"/>
      <c r="DE477" s="226"/>
      <c r="DF477" s="252"/>
      <c r="DG477" s="223"/>
      <c r="DH477" s="252"/>
      <c r="DI477" s="226"/>
      <c r="DJ477" s="221"/>
      <c r="DK477" s="218"/>
      <c r="DL477" s="226"/>
      <c r="DM477" s="252"/>
      <c r="DN477" s="220"/>
      <c r="DO477" s="86"/>
      <c r="DP477" s="94"/>
      <c r="DQ477" s="95"/>
      <c r="DR477" s="95"/>
      <c r="DS477" s="266"/>
      <c r="DT477" s="218"/>
      <c r="DU477" s="226"/>
      <c r="DV477" s="218"/>
      <c r="DW477" s="252"/>
      <c r="DX477" s="220"/>
      <c r="DY477" s="86">
        <v>132</v>
      </c>
      <c r="DZ477" s="153">
        <v>119</v>
      </c>
      <c r="EA477" s="94">
        <v>108</v>
      </c>
      <c r="EB477" s="87">
        <v>79</v>
      </c>
      <c r="EC477" s="218"/>
      <c r="ED477" s="252"/>
      <c r="EE477" s="220"/>
    </row>
    <row r="478" spans="1:135" x14ac:dyDescent="0.3">
      <c r="A478" s="10">
        <v>7602</v>
      </c>
      <c r="B478" s="11" t="s">
        <v>603</v>
      </c>
      <c r="C478" s="32">
        <v>1288</v>
      </c>
      <c r="D478" s="41">
        <v>335</v>
      </c>
      <c r="E478" s="63">
        <f t="shared" si="7"/>
        <v>0.26009316770186336</v>
      </c>
      <c r="F478" s="86"/>
      <c r="G478" s="86"/>
      <c r="H478" s="86"/>
      <c r="I478" s="86"/>
      <c r="J478" s="86"/>
      <c r="K478" s="87"/>
      <c r="L478" s="86"/>
      <c r="M478" s="94"/>
      <c r="N478" s="87"/>
      <c r="O478" s="86"/>
      <c r="P478" s="86"/>
      <c r="Q478" s="86"/>
      <c r="R478" s="86"/>
      <c r="S478" s="86"/>
      <c r="T478" s="86"/>
      <c r="U478" s="86"/>
      <c r="V478" s="86"/>
      <c r="W478" s="95"/>
      <c r="X478" s="98"/>
      <c r="Y478" s="98"/>
      <c r="Z478" s="115"/>
      <c r="AA478" s="86"/>
      <c r="AB478" s="86"/>
      <c r="AC478" s="86"/>
      <c r="AD478" s="86"/>
      <c r="AE478" s="86"/>
      <c r="AF478" s="95"/>
      <c r="AG478" s="153"/>
      <c r="AH478" s="114"/>
      <c r="AI478" s="222"/>
      <c r="AJ478" s="252"/>
      <c r="AK478" s="220"/>
      <c r="AL478" s="86"/>
      <c r="AM478" s="95"/>
      <c r="AN478" s="95"/>
      <c r="AO478" s="95"/>
      <c r="AP478" s="94"/>
      <c r="AQ478" s="98"/>
      <c r="AR478" s="222"/>
      <c r="AS478" s="252"/>
      <c r="AT478" s="226"/>
      <c r="AU478" s="218"/>
      <c r="AV478" s="218"/>
      <c r="AW478" s="252"/>
      <c r="AX478" s="226"/>
      <c r="AY478" s="221"/>
      <c r="AZ478" s="86"/>
      <c r="BA478" s="94"/>
      <c r="BB478" s="87"/>
      <c r="BC478" s="86"/>
      <c r="BD478" s="94"/>
      <c r="BE478" s="87"/>
      <c r="BF478" s="218"/>
      <c r="BG478" s="218"/>
      <c r="BH478" s="226"/>
      <c r="BI478" s="220"/>
      <c r="BJ478" s="86"/>
      <c r="BK478" s="94"/>
      <c r="BL478" s="87"/>
      <c r="BM478" s="218"/>
      <c r="BN478" s="218"/>
      <c r="BO478" s="226"/>
      <c r="BP478" s="398"/>
      <c r="BQ478" s="221"/>
      <c r="BR478" s="218"/>
      <c r="BS478" s="252"/>
      <c r="BT478" s="220"/>
      <c r="BU478" s="86"/>
      <c r="BV478" s="95"/>
      <c r="BW478" s="95"/>
      <c r="BX478" s="94"/>
      <c r="BY478" s="95"/>
      <c r="BZ478" s="94"/>
      <c r="CA478" s="87"/>
      <c r="CB478" s="265"/>
      <c r="CC478" s="265"/>
      <c r="CD478" s="265"/>
      <c r="CE478" s="265"/>
      <c r="CF478" s="265"/>
      <c r="CG478" s="419"/>
      <c r="CH478" s="265"/>
      <c r="CI478" s="269"/>
      <c r="CJ478" s="218"/>
      <c r="CK478" s="252"/>
      <c r="CL478" s="226"/>
      <c r="CM478" s="252"/>
      <c r="CN478" s="226"/>
      <c r="CO478" s="252"/>
      <c r="CP478" s="220"/>
      <c r="CQ478" s="86">
        <v>62</v>
      </c>
      <c r="CR478" s="95">
        <v>121</v>
      </c>
      <c r="CS478" s="94">
        <v>118</v>
      </c>
      <c r="CT478" s="87">
        <v>105</v>
      </c>
      <c r="CU478" s="86"/>
      <c r="CV478" s="94"/>
      <c r="CW478" s="95"/>
      <c r="CX478" s="94"/>
      <c r="CY478" s="95"/>
      <c r="CZ478" s="266"/>
      <c r="DA478" s="218"/>
      <c r="DB478" s="252"/>
      <c r="DC478" s="226"/>
      <c r="DD478" s="252"/>
      <c r="DE478" s="226"/>
      <c r="DF478" s="252"/>
      <c r="DG478" s="223"/>
      <c r="DH478" s="252"/>
      <c r="DI478" s="226"/>
      <c r="DJ478" s="221"/>
      <c r="DK478" s="218"/>
      <c r="DL478" s="226"/>
      <c r="DM478" s="252"/>
      <c r="DN478" s="220"/>
      <c r="DO478" s="86"/>
      <c r="DP478" s="94"/>
      <c r="DQ478" s="95"/>
      <c r="DR478" s="95"/>
      <c r="DS478" s="266"/>
      <c r="DT478" s="218"/>
      <c r="DU478" s="226"/>
      <c r="DV478" s="218"/>
      <c r="DW478" s="252"/>
      <c r="DX478" s="220"/>
      <c r="DY478" s="86">
        <v>154</v>
      </c>
      <c r="DZ478" s="153">
        <v>156</v>
      </c>
      <c r="EA478" s="94">
        <v>136</v>
      </c>
      <c r="EB478" s="87">
        <v>98</v>
      </c>
      <c r="EC478" s="218"/>
      <c r="ED478" s="252"/>
      <c r="EE478" s="220"/>
    </row>
    <row r="479" spans="1:135" x14ac:dyDescent="0.3">
      <c r="A479" s="10">
        <v>7603</v>
      </c>
      <c r="B479" s="11" t="s">
        <v>604</v>
      </c>
      <c r="C479" s="32">
        <v>903</v>
      </c>
      <c r="D479" s="41">
        <v>146</v>
      </c>
      <c r="E479" s="63">
        <f t="shared" si="7"/>
        <v>0.16168327796234774</v>
      </c>
      <c r="F479" s="86"/>
      <c r="G479" s="86"/>
      <c r="H479" s="86"/>
      <c r="I479" s="86"/>
      <c r="J479" s="86"/>
      <c r="K479" s="87"/>
      <c r="L479" s="86"/>
      <c r="M479" s="94"/>
      <c r="N479" s="87"/>
      <c r="O479" s="86"/>
      <c r="P479" s="86"/>
      <c r="Q479" s="86"/>
      <c r="R479" s="86"/>
      <c r="S479" s="86"/>
      <c r="T479" s="86"/>
      <c r="U479" s="86"/>
      <c r="V479" s="86"/>
      <c r="W479" s="95"/>
      <c r="X479" s="98"/>
      <c r="Y479" s="98"/>
      <c r="Z479" s="115"/>
      <c r="AA479" s="86"/>
      <c r="AB479" s="86"/>
      <c r="AC479" s="86"/>
      <c r="AD479" s="86"/>
      <c r="AE479" s="86"/>
      <c r="AF479" s="95"/>
      <c r="AG479" s="153"/>
      <c r="AH479" s="114"/>
      <c r="AI479" s="222"/>
      <c r="AJ479" s="252"/>
      <c r="AK479" s="220"/>
      <c r="AL479" s="86"/>
      <c r="AM479" s="95"/>
      <c r="AN479" s="95"/>
      <c r="AO479" s="95"/>
      <c r="AP479" s="94"/>
      <c r="AQ479" s="98"/>
      <c r="AR479" s="222"/>
      <c r="AS479" s="252"/>
      <c r="AT479" s="226"/>
      <c r="AU479" s="218"/>
      <c r="AV479" s="218"/>
      <c r="AW479" s="252"/>
      <c r="AX479" s="226"/>
      <c r="AY479" s="221"/>
      <c r="AZ479" s="86"/>
      <c r="BA479" s="94"/>
      <c r="BB479" s="87"/>
      <c r="BC479" s="86"/>
      <c r="BD479" s="94"/>
      <c r="BE479" s="87"/>
      <c r="BF479" s="218"/>
      <c r="BG479" s="218"/>
      <c r="BH479" s="226"/>
      <c r="BI479" s="220"/>
      <c r="BJ479" s="86"/>
      <c r="BK479" s="94"/>
      <c r="BL479" s="87"/>
      <c r="BM479" s="218"/>
      <c r="BN479" s="218"/>
      <c r="BO479" s="226"/>
      <c r="BP479" s="398"/>
      <c r="BQ479" s="221"/>
      <c r="BR479" s="218"/>
      <c r="BS479" s="252"/>
      <c r="BT479" s="220"/>
      <c r="BU479" s="86"/>
      <c r="BV479" s="95"/>
      <c r="BW479" s="95"/>
      <c r="BX479" s="94"/>
      <c r="BY479" s="95"/>
      <c r="BZ479" s="94"/>
      <c r="CA479" s="87"/>
      <c r="CB479" s="265"/>
      <c r="CC479" s="265"/>
      <c r="CD479" s="265"/>
      <c r="CE479" s="265"/>
      <c r="CF479" s="265"/>
      <c r="CG479" s="419"/>
      <c r="CH479" s="265"/>
      <c r="CI479" s="269"/>
      <c r="CJ479" s="218"/>
      <c r="CK479" s="252"/>
      <c r="CL479" s="226"/>
      <c r="CM479" s="252"/>
      <c r="CN479" s="226"/>
      <c r="CO479" s="252"/>
      <c r="CP479" s="220"/>
      <c r="CQ479" s="86">
        <v>36</v>
      </c>
      <c r="CR479" s="95">
        <v>45</v>
      </c>
      <c r="CS479" s="94">
        <v>56</v>
      </c>
      <c r="CT479" s="87">
        <v>69</v>
      </c>
      <c r="CU479" s="86"/>
      <c r="CV479" s="94"/>
      <c r="CW479" s="95"/>
      <c r="CX479" s="94"/>
      <c r="CY479" s="95"/>
      <c r="CZ479" s="266"/>
      <c r="DA479" s="218"/>
      <c r="DB479" s="252"/>
      <c r="DC479" s="226"/>
      <c r="DD479" s="252"/>
      <c r="DE479" s="226"/>
      <c r="DF479" s="252"/>
      <c r="DG479" s="223"/>
      <c r="DH479" s="252"/>
      <c r="DI479" s="226"/>
      <c r="DJ479" s="221"/>
      <c r="DK479" s="218"/>
      <c r="DL479" s="226"/>
      <c r="DM479" s="252"/>
      <c r="DN479" s="220"/>
      <c r="DO479" s="86"/>
      <c r="DP479" s="94"/>
      <c r="DQ479" s="95"/>
      <c r="DR479" s="95"/>
      <c r="DS479" s="266"/>
      <c r="DT479" s="218"/>
      <c r="DU479" s="226"/>
      <c r="DV479" s="218"/>
      <c r="DW479" s="252"/>
      <c r="DX479" s="220"/>
      <c r="DY479" s="86">
        <v>67</v>
      </c>
      <c r="DZ479" s="153">
        <v>77</v>
      </c>
      <c r="EA479" s="94">
        <v>52</v>
      </c>
      <c r="EB479" s="87">
        <v>56</v>
      </c>
      <c r="EC479" s="218"/>
      <c r="ED479" s="252"/>
      <c r="EE479" s="220"/>
    </row>
    <row r="480" spans="1:135" x14ac:dyDescent="0.3">
      <c r="A480" s="10">
        <v>7701</v>
      </c>
      <c r="B480" s="11" t="s">
        <v>605</v>
      </c>
      <c r="C480" s="32">
        <v>1313</v>
      </c>
      <c r="D480" s="41">
        <v>224</v>
      </c>
      <c r="E480" s="63">
        <f t="shared" si="7"/>
        <v>0.1706016755521706</v>
      </c>
      <c r="F480" s="86"/>
      <c r="G480" s="86"/>
      <c r="H480" s="86"/>
      <c r="I480" s="86"/>
      <c r="J480" s="86"/>
      <c r="K480" s="87"/>
      <c r="L480" s="86"/>
      <c r="M480" s="94"/>
      <c r="N480" s="87"/>
      <c r="O480" s="86"/>
      <c r="P480" s="86"/>
      <c r="Q480" s="86"/>
      <c r="R480" s="86"/>
      <c r="S480" s="86"/>
      <c r="T480" s="86"/>
      <c r="U480" s="86"/>
      <c r="V480" s="86"/>
      <c r="W480" s="95"/>
      <c r="X480" s="98"/>
      <c r="Y480" s="98"/>
      <c r="Z480" s="115"/>
      <c r="AA480" s="86"/>
      <c r="AB480" s="86"/>
      <c r="AC480" s="86"/>
      <c r="AD480" s="86"/>
      <c r="AE480" s="86"/>
      <c r="AF480" s="95"/>
      <c r="AG480" s="153"/>
      <c r="AH480" s="114"/>
      <c r="AI480" s="222"/>
      <c r="AJ480" s="252"/>
      <c r="AK480" s="220"/>
      <c r="AL480" s="86"/>
      <c r="AM480" s="95"/>
      <c r="AN480" s="95"/>
      <c r="AO480" s="95"/>
      <c r="AP480" s="94"/>
      <c r="AQ480" s="98"/>
      <c r="AR480" s="222"/>
      <c r="AS480" s="252"/>
      <c r="AT480" s="226"/>
      <c r="AU480" s="218"/>
      <c r="AV480" s="218"/>
      <c r="AW480" s="252"/>
      <c r="AX480" s="226"/>
      <c r="AY480" s="221"/>
      <c r="AZ480" s="86"/>
      <c r="BA480" s="94"/>
      <c r="BB480" s="87"/>
      <c r="BC480" s="86"/>
      <c r="BD480" s="94"/>
      <c r="BE480" s="87"/>
      <c r="BF480" s="218"/>
      <c r="BG480" s="218"/>
      <c r="BH480" s="226"/>
      <c r="BI480" s="220"/>
      <c r="BJ480" s="86">
        <v>130</v>
      </c>
      <c r="BK480" s="94">
        <v>101</v>
      </c>
      <c r="BL480" s="87">
        <v>75</v>
      </c>
      <c r="BM480" s="218"/>
      <c r="BN480" s="218"/>
      <c r="BO480" s="226"/>
      <c r="BP480" s="398"/>
      <c r="BQ480" s="221"/>
      <c r="BR480" s="218"/>
      <c r="BS480" s="252"/>
      <c r="BT480" s="220"/>
      <c r="BU480" s="86"/>
      <c r="BV480" s="95"/>
      <c r="BW480" s="95"/>
      <c r="BX480" s="94"/>
      <c r="BY480" s="95"/>
      <c r="BZ480" s="94"/>
      <c r="CA480" s="87"/>
      <c r="CB480" s="265"/>
      <c r="CC480" s="265"/>
      <c r="CD480" s="265"/>
      <c r="CE480" s="265"/>
      <c r="CF480" s="265"/>
      <c r="CG480" s="419"/>
      <c r="CH480" s="265"/>
      <c r="CI480" s="269"/>
      <c r="CJ480" s="218"/>
      <c r="CK480" s="252"/>
      <c r="CL480" s="226"/>
      <c r="CM480" s="252"/>
      <c r="CN480" s="226"/>
      <c r="CO480" s="252"/>
      <c r="CP480" s="220"/>
      <c r="CQ480" s="86"/>
      <c r="CR480" s="95"/>
      <c r="CS480" s="94"/>
      <c r="CT480" s="87"/>
      <c r="CU480" s="86"/>
      <c r="CV480" s="94"/>
      <c r="CW480" s="95"/>
      <c r="CX480" s="94"/>
      <c r="CY480" s="95"/>
      <c r="CZ480" s="266"/>
      <c r="DA480" s="218"/>
      <c r="DB480" s="252"/>
      <c r="DC480" s="226"/>
      <c r="DD480" s="252"/>
      <c r="DE480" s="226"/>
      <c r="DF480" s="252"/>
      <c r="DG480" s="223"/>
      <c r="DH480" s="252"/>
      <c r="DI480" s="226"/>
      <c r="DJ480" s="221"/>
      <c r="DK480" s="218"/>
      <c r="DL480" s="226"/>
      <c r="DM480" s="252"/>
      <c r="DN480" s="220"/>
      <c r="DO480" s="86"/>
      <c r="DP480" s="94"/>
      <c r="DQ480" s="95"/>
      <c r="DR480" s="95"/>
      <c r="DS480" s="266"/>
      <c r="DT480" s="218"/>
      <c r="DU480" s="226"/>
      <c r="DV480" s="218"/>
      <c r="DW480" s="252"/>
      <c r="DX480" s="220"/>
      <c r="DY480" s="265"/>
      <c r="DZ480" s="419"/>
      <c r="EA480" s="268"/>
      <c r="EB480" s="266"/>
      <c r="EC480" s="218"/>
      <c r="ED480" s="252"/>
      <c r="EE480" s="220"/>
    </row>
    <row r="481" spans="1:135" x14ac:dyDescent="0.3">
      <c r="A481" s="10">
        <v>7702</v>
      </c>
      <c r="B481" s="11" t="s">
        <v>606</v>
      </c>
      <c r="C481" s="32">
        <v>809</v>
      </c>
      <c r="D481" s="41">
        <v>99</v>
      </c>
      <c r="E481" s="63">
        <f t="shared" si="7"/>
        <v>0.12237330037082818</v>
      </c>
      <c r="F481" s="86"/>
      <c r="G481" s="86"/>
      <c r="H481" s="86"/>
      <c r="I481" s="86"/>
      <c r="J481" s="86"/>
      <c r="K481" s="87"/>
      <c r="L481" s="86"/>
      <c r="M481" s="94"/>
      <c r="N481" s="87"/>
      <c r="O481" s="86"/>
      <c r="P481" s="86"/>
      <c r="Q481" s="86"/>
      <c r="R481" s="86"/>
      <c r="S481" s="86"/>
      <c r="T481" s="86"/>
      <c r="U481" s="86"/>
      <c r="V481" s="86"/>
      <c r="W481" s="95"/>
      <c r="X481" s="98"/>
      <c r="Y481" s="98"/>
      <c r="Z481" s="115"/>
      <c r="AA481" s="86"/>
      <c r="AB481" s="86"/>
      <c r="AC481" s="86"/>
      <c r="AD481" s="86"/>
      <c r="AE481" s="86"/>
      <c r="AF481" s="95"/>
      <c r="AG481" s="153"/>
      <c r="AH481" s="114"/>
      <c r="AI481" s="222"/>
      <c r="AJ481" s="252"/>
      <c r="AK481" s="220"/>
      <c r="AL481" s="86"/>
      <c r="AM481" s="95"/>
      <c r="AN481" s="95"/>
      <c r="AO481" s="95"/>
      <c r="AP481" s="94"/>
      <c r="AQ481" s="98"/>
      <c r="AR481" s="222"/>
      <c r="AS481" s="252"/>
      <c r="AT481" s="226"/>
      <c r="AU481" s="218"/>
      <c r="AV481" s="218"/>
      <c r="AW481" s="252"/>
      <c r="AX481" s="226"/>
      <c r="AY481" s="221"/>
      <c r="AZ481" s="86"/>
      <c r="BA481" s="94"/>
      <c r="BB481" s="87"/>
      <c r="BC481" s="86"/>
      <c r="BD481" s="94"/>
      <c r="BE481" s="87"/>
      <c r="BF481" s="218"/>
      <c r="BG481" s="218"/>
      <c r="BH481" s="226"/>
      <c r="BI481" s="220"/>
      <c r="BJ481" s="86">
        <v>66</v>
      </c>
      <c r="BK481" s="94">
        <v>33</v>
      </c>
      <c r="BL481" s="87">
        <v>24</v>
      </c>
      <c r="BM481" s="218"/>
      <c r="BN481" s="218"/>
      <c r="BO481" s="226"/>
      <c r="BP481" s="398"/>
      <c r="BQ481" s="221"/>
      <c r="BR481" s="218"/>
      <c r="BS481" s="252"/>
      <c r="BT481" s="220"/>
      <c r="BU481" s="86"/>
      <c r="BV481" s="95"/>
      <c r="BW481" s="95"/>
      <c r="BX481" s="94"/>
      <c r="BY481" s="95"/>
      <c r="BZ481" s="94"/>
      <c r="CA481" s="87"/>
      <c r="CB481" s="265"/>
      <c r="CC481" s="265"/>
      <c r="CD481" s="265"/>
      <c r="CE481" s="265"/>
      <c r="CF481" s="265"/>
      <c r="CG481" s="419"/>
      <c r="CH481" s="265"/>
      <c r="CI481" s="269"/>
      <c r="CJ481" s="218"/>
      <c r="CK481" s="252"/>
      <c r="CL481" s="226"/>
      <c r="CM481" s="252"/>
      <c r="CN481" s="226"/>
      <c r="CO481" s="252"/>
      <c r="CP481" s="220"/>
      <c r="CQ481" s="86"/>
      <c r="CR481" s="95"/>
      <c r="CS481" s="94"/>
      <c r="CT481" s="87"/>
      <c r="CU481" s="86"/>
      <c r="CV481" s="94"/>
      <c r="CW481" s="95"/>
      <c r="CX481" s="94"/>
      <c r="CY481" s="95"/>
      <c r="CZ481" s="266"/>
      <c r="DA481" s="218"/>
      <c r="DB481" s="252"/>
      <c r="DC481" s="226"/>
      <c r="DD481" s="252"/>
      <c r="DE481" s="226"/>
      <c r="DF481" s="252"/>
      <c r="DG481" s="223"/>
      <c r="DH481" s="252"/>
      <c r="DI481" s="226"/>
      <c r="DJ481" s="221"/>
      <c r="DK481" s="218"/>
      <c r="DL481" s="226"/>
      <c r="DM481" s="252"/>
      <c r="DN481" s="220"/>
      <c r="DO481" s="86"/>
      <c r="DP481" s="94"/>
      <c r="DQ481" s="95"/>
      <c r="DR481" s="95"/>
      <c r="DS481" s="266"/>
      <c r="DT481" s="218"/>
      <c r="DU481" s="226"/>
      <c r="DV481" s="218"/>
      <c r="DW481" s="252"/>
      <c r="DX481" s="220"/>
      <c r="DY481" s="265"/>
      <c r="DZ481" s="419"/>
      <c r="EA481" s="268"/>
      <c r="EB481" s="266"/>
      <c r="EC481" s="218"/>
      <c r="ED481" s="252"/>
      <c r="EE481" s="220"/>
    </row>
    <row r="482" spans="1:135" x14ac:dyDescent="0.3">
      <c r="A482" s="10">
        <v>7901</v>
      </c>
      <c r="B482" s="11" t="s">
        <v>607</v>
      </c>
      <c r="C482" s="32">
        <v>850</v>
      </c>
      <c r="D482" s="41">
        <v>116</v>
      </c>
      <c r="E482" s="63">
        <f t="shared" si="7"/>
        <v>0.13647058823529412</v>
      </c>
      <c r="F482" s="86"/>
      <c r="G482" s="86"/>
      <c r="H482" s="86"/>
      <c r="I482" s="86"/>
      <c r="J482" s="86"/>
      <c r="K482" s="87"/>
      <c r="L482" s="86"/>
      <c r="M482" s="94"/>
      <c r="N482" s="87"/>
      <c r="O482" s="86"/>
      <c r="P482" s="86"/>
      <c r="Q482" s="86"/>
      <c r="R482" s="86"/>
      <c r="S482" s="86"/>
      <c r="T482" s="86"/>
      <c r="U482" s="86"/>
      <c r="V482" s="86"/>
      <c r="W482" s="95"/>
      <c r="X482" s="98"/>
      <c r="Y482" s="98"/>
      <c r="Z482" s="115"/>
      <c r="AA482" s="86"/>
      <c r="AB482" s="86"/>
      <c r="AC482" s="86"/>
      <c r="AD482" s="86"/>
      <c r="AE482" s="86"/>
      <c r="AF482" s="95"/>
      <c r="AG482" s="153"/>
      <c r="AH482" s="114"/>
      <c r="AI482" s="222"/>
      <c r="AJ482" s="252"/>
      <c r="AK482" s="220"/>
      <c r="AL482" s="86"/>
      <c r="AM482" s="95"/>
      <c r="AN482" s="95"/>
      <c r="AO482" s="95"/>
      <c r="AP482" s="94"/>
      <c r="AQ482" s="98"/>
      <c r="AR482" s="222"/>
      <c r="AS482" s="252"/>
      <c r="AT482" s="226"/>
      <c r="AU482" s="218"/>
      <c r="AV482" s="218"/>
      <c r="AW482" s="252"/>
      <c r="AX482" s="226"/>
      <c r="AY482" s="221"/>
      <c r="AZ482" s="86"/>
      <c r="BA482" s="94"/>
      <c r="BB482" s="87"/>
      <c r="BC482" s="86"/>
      <c r="BD482" s="94"/>
      <c r="BE482" s="87"/>
      <c r="BF482" s="218"/>
      <c r="BG482" s="218"/>
      <c r="BH482" s="226"/>
      <c r="BI482" s="220"/>
      <c r="BJ482" s="265"/>
      <c r="BK482" s="268"/>
      <c r="BL482" s="266"/>
      <c r="BM482" s="218"/>
      <c r="BN482" s="218"/>
      <c r="BO482" s="226"/>
      <c r="BP482" s="398"/>
      <c r="BQ482" s="221"/>
      <c r="BR482" s="218"/>
      <c r="BS482" s="252"/>
      <c r="BT482" s="220"/>
      <c r="BU482" s="265"/>
      <c r="BV482" s="267"/>
      <c r="BW482" s="267"/>
      <c r="BX482" s="268"/>
      <c r="BY482" s="267"/>
      <c r="BZ482" s="268"/>
      <c r="CA482" s="87"/>
      <c r="CB482" s="265"/>
      <c r="CC482" s="265"/>
      <c r="CD482" s="265"/>
      <c r="CE482" s="265"/>
      <c r="CF482" s="265"/>
      <c r="CG482" s="419"/>
      <c r="CH482" s="265"/>
      <c r="CI482" s="269"/>
      <c r="CJ482" s="218"/>
      <c r="CK482" s="252"/>
      <c r="CL482" s="226"/>
      <c r="CM482" s="252"/>
      <c r="CN482" s="226"/>
      <c r="CO482" s="252"/>
      <c r="CP482" s="220"/>
      <c r="CQ482" s="86">
        <v>20</v>
      </c>
      <c r="CR482" s="95">
        <v>29</v>
      </c>
      <c r="CS482" s="94">
        <v>59</v>
      </c>
      <c r="CT482" s="87">
        <v>26</v>
      </c>
      <c r="CU482" s="86"/>
      <c r="CV482" s="94"/>
      <c r="CW482" s="95"/>
      <c r="CX482" s="94"/>
      <c r="CY482" s="95"/>
      <c r="CZ482" s="266"/>
      <c r="DA482" s="218"/>
      <c r="DB482" s="252"/>
      <c r="DC482" s="226"/>
      <c r="DD482" s="252"/>
      <c r="DE482" s="226"/>
      <c r="DF482" s="252"/>
      <c r="DG482" s="223"/>
      <c r="DH482" s="252"/>
      <c r="DI482" s="226"/>
      <c r="DJ482" s="221"/>
      <c r="DK482" s="86">
        <v>59</v>
      </c>
      <c r="DL482" s="95">
        <v>55</v>
      </c>
      <c r="DM482" s="94">
        <v>58</v>
      </c>
      <c r="DN482" s="87">
        <v>52</v>
      </c>
      <c r="DO482" s="86"/>
      <c r="DP482" s="94"/>
      <c r="DQ482" s="95"/>
      <c r="DR482" s="95"/>
      <c r="DS482" s="266"/>
      <c r="DT482" s="218"/>
      <c r="DU482" s="226"/>
      <c r="DV482" s="218"/>
      <c r="DW482" s="252"/>
      <c r="DX482" s="220"/>
      <c r="DY482" s="265"/>
      <c r="DZ482" s="419"/>
      <c r="EA482" s="268"/>
      <c r="EB482" s="266"/>
      <c r="EC482" s="218"/>
      <c r="ED482" s="252"/>
      <c r="EE482" s="220"/>
    </row>
    <row r="483" spans="1:135" x14ac:dyDescent="0.3">
      <c r="A483" s="10">
        <v>7902</v>
      </c>
      <c r="B483" s="11" t="s">
        <v>608</v>
      </c>
      <c r="C483" s="32">
        <v>1322</v>
      </c>
      <c r="D483" s="41">
        <v>164</v>
      </c>
      <c r="E483" s="63">
        <f t="shared" si="7"/>
        <v>0.12405446293494705</v>
      </c>
      <c r="F483" s="86"/>
      <c r="G483" s="86"/>
      <c r="H483" s="86"/>
      <c r="I483" s="86"/>
      <c r="J483" s="86"/>
      <c r="K483" s="87"/>
      <c r="L483" s="86"/>
      <c r="M483" s="94"/>
      <c r="N483" s="87"/>
      <c r="O483" s="86"/>
      <c r="P483" s="86"/>
      <c r="Q483" s="86"/>
      <c r="R483" s="86"/>
      <c r="S483" s="86"/>
      <c r="T483" s="86"/>
      <c r="U483" s="86"/>
      <c r="V483" s="86"/>
      <c r="W483" s="95"/>
      <c r="X483" s="98"/>
      <c r="Y483" s="98"/>
      <c r="Z483" s="115"/>
      <c r="AA483" s="86"/>
      <c r="AB483" s="86"/>
      <c r="AC483" s="86"/>
      <c r="AD483" s="86"/>
      <c r="AE483" s="86"/>
      <c r="AF483" s="95"/>
      <c r="AG483" s="153"/>
      <c r="AH483" s="114"/>
      <c r="AI483" s="222"/>
      <c r="AJ483" s="252"/>
      <c r="AK483" s="220"/>
      <c r="AL483" s="86"/>
      <c r="AM483" s="95"/>
      <c r="AN483" s="95"/>
      <c r="AO483" s="95"/>
      <c r="AP483" s="94"/>
      <c r="AQ483" s="98"/>
      <c r="AR483" s="222"/>
      <c r="AS483" s="252"/>
      <c r="AT483" s="226"/>
      <c r="AU483" s="218"/>
      <c r="AV483" s="218"/>
      <c r="AW483" s="252"/>
      <c r="AX483" s="226"/>
      <c r="AY483" s="221"/>
      <c r="AZ483" s="86"/>
      <c r="BA483" s="94"/>
      <c r="BB483" s="87"/>
      <c r="BC483" s="86"/>
      <c r="BD483" s="94"/>
      <c r="BE483" s="87"/>
      <c r="BF483" s="218"/>
      <c r="BG483" s="218"/>
      <c r="BH483" s="226"/>
      <c r="BI483" s="220"/>
      <c r="BJ483" s="265"/>
      <c r="BK483" s="268"/>
      <c r="BL483" s="266"/>
      <c r="BM483" s="218"/>
      <c r="BN483" s="218"/>
      <c r="BO483" s="226"/>
      <c r="BP483" s="398"/>
      <c r="BQ483" s="221"/>
      <c r="BR483" s="218"/>
      <c r="BS483" s="252"/>
      <c r="BT483" s="220"/>
      <c r="BU483" s="265"/>
      <c r="BV483" s="267"/>
      <c r="BW483" s="267"/>
      <c r="BX483" s="268"/>
      <c r="BY483" s="267"/>
      <c r="BZ483" s="268"/>
      <c r="CA483" s="87"/>
      <c r="CB483" s="265"/>
      <c r="CC483" s="265"/>
      <c r="CD483" s="265"/>
      <c r="CE483" s="265"/>
      <c r="CF483" s="265"/>
      <c r="CG483" s="419"/>
      <c r="CH483" s="265"/>
      <c r="CI483" s="114"/>
      <c r="CJ483" s="218"/>
      <c r="CK483" s="252"/>
      <c r="CL483" s="226"/>
      <c r="CM483" s="252"/>
      <c r="CN483" s="226"/>
      <c r="CO483" s="252"/>
      <c r="CP483" s="220"/>
      <c r="CQ483" s="86">
        <v>41</v>
      </c>
      <c r="CR483" s="95">
        <v>55</v>
      </c>
      <c r="CS483" s="94">
        <v>77</v>
      </c>
      <c r="CT483" s="87">
        <v>49</v>
      </c>
      <c r="CU483" s="86"/>
      <c r="CV483" s="94"/>
      <c r="CW483" s="95"/>
      <c r="CX483" s="94"/>
      <c r="CY483" s="95"/>
      <c r="CZ483" s="266"/>
      <c r="DA483" s="218"/>
      <c r="DB483" s="252"/>
      <c r="DC483" s="226"/>
      <c r="DD483" s="252"/>
      <c r="DE483" s="226"/>
      <c r="DF483" s="252"/>
      <c r="DG483" s="223"/>
      <c r="DH483" s="252"/>
      <c r="DI483" s="226"/>
      <c r="DJ483" s="221"/>
      <c r="DK483" s="86">
        <v>85</v>
      </c>
      <c r="DL483" s="95">
        <v>70</v>
      </c>
      <c r="DM483" s="94">
        <v>101</v>
      </c>
      <c r="DN483" s="87">
        <v>60</v>
      </c>
      <c r="DO483" s="86"/>
      <c r="DP483" s="94"/>
      <c r="DQ483" s="95"/>
      <c r="DR483" s="95"/>
      <c r="DS483" s="266"/>
      <c r="DT483" s="218"/>
      <c r="DU483" s="226"/>
      <c r="DV483" s="218"/>
      <c r="DW483" s="252"/>
      <c r="DX483" s="220"/>
      <c r="DY483" s="86"/>
      <c r="DZ483" s="153"/>
      <c r="EA483" s="94"/>
      <c r="EB483" s="266"/>
      <c r="EC483" s="218"/>
      <c r="ED483" s="252"/>
      <c r="EE483" s="220"/>
    </row>
    <row r="484" spans="1:135" x14ac:dyDescent="0.3">
      <c r="A484" s="10">
        <v>8001</v>
      </c>
      <c r="B484" s="11" t="s">
        <v>609</v>
      </c>
      <c r="C484" s="32">
        <v>1355</v>
      </c>
      <c r="D484" s="41">
        <v>493</v>
      </c>
      <c r="E484" s="63">
        <f t="shared" si="7"/>
        <v>0.36383763837638378</v>
      </c>
      <c r="F484" s="86"/>
      <c r="G484" s="86"/>
      <c r="H484" s="86"/>
      <c r="I484" s="86"/>
      <c r="J484" s="86"/>
      <c r="K484" s="87"/>
      <c r="L484" s="86"/>
      <c r="M484" s="94"/>
      <c r="N484" s="87"/>
      <c r="O484" s="86"/>
      <c r="P484" s="86"/>
      <c r="Q484" s="86"/>
      <c r="R484" s="86"/>
      <c r="S484" s="86"/>
      <c r="T484" s="86"/>
      <c r="U484" s="86"/>
      <c r="V484" s="86"/>
      <c r="W484" s="95"/>
      <c r="X484" s="98"/>
      <c r="Y484" s="98"/>
      <c r="Z484" s="115"/>
      <c r="AA484" s="86"/>
      <c r="AB484" s="86"/>
      <c r="AC484" s="86"/>
      <c r="AD484" s="86"/>
      <c r="AE484" s="86"/>
      <c r="AF484" s="95"/>
      <c r="AG484" s="153"/>
      <c r="AH484" s="114"/>
      <c r="AI484" s="222"/>
      <c r="AJ484" s="252"/>
      <c r="AK484" s="220"/>
      <c r="AL484" s="86">
        <v>163</v>
      </c>
      <c r="AM484" s="95">
        <v>290</v>
      </c>
      <c r="AN484" s="95">
        <v>315</v>
      </c>
      <c r="AO484" s="95">
        <v>302</v>
      </c>
      <c r="AP484" s="94">
        <v>154</v>
      </c>
      <c r="AQ484" s="98">
        <v>87</v>
      </c>
      <c r="AR484" s="222"/>
      <c r="AS484" s="252"/>
      <c r="AT484" s="226"/>
      <c r="AU484" s="218"/>
      <c r="AV484" s="218"/>
      <c r="AW484" s="252"/>
      <c r="AX484" s="226"/>
      <c r="AY484" s="221"/>
      <c r="AZ484" s="86"/>
      <c r="BA484" s="94"/>
      <c r="BB484" s="87"/>
      <c r="BC484" s="86"/>
      <c r="BD484" s="94"/>
      <c r="BE484" s="87"/>
      <c r="BF484" s="218"/>
      <c r="BG484" s="218"/>
      <c r="BH484" s="226"/>
      <c r="BI484" s="220"/>
      <c r="BJ484" s="265"/>
      <c r="BK484" s="268"/>
      <c r="BL484" s="266"/>
      <c r="BM484" s="218"/>
      <c r="BN484" s="218"/>
      <c r="BO484" s="226"/>
      <c r="BP484" s="398"/>
      <c r="BQ484" s="221"/>
      <c r="BR484" s="218"/>
      <c r="BS484" s="252"/>
      <c r="BT484" s="220"/>
      <c r="BU484" s="265"/>
      <c r="BV484" s="267"/>
      <c r="BW484" s="267"/>
      <c r="BX484" s="268"/>
      <c r="BY484" s="267"/>
      <c r="BZ484" s="268"/>
      <c r="CA484" s="87"/>
      <c r="CB484" s="265"/>
      <c r="CC484" s="265"/>
      <c r="CD484" s="265"/>
      <c r="CE484" s="265"/>
      <c r="CF484" s="265"/>
      <c r="CG484" s="419"/>
      <c r="CH484" s="265"/>
      <c r="CI484" s="114"/>
      <c r="CJ484" s="218"/>
      <c r="CK484" s="252"/>
      <c r="CL484" s="226"/>
      <c r="CM484" s="252"/>
      <c r="CN484" s="226"/>
      <c r="CO484" s="252"/>
      <c r="CP484" s="220"/>
      <c r="CQ484" s="86"/>
      <c r="CR484" s="95"/>
      <c r="CS484" s="94"/>
      <c r="CT484" s="87"/>
      <c r="CU484" s="86"/>
      <c r="CV484" s="94"/>
      <c r="CW484" s="95"/>
      <c r="CX484" s="94"/>
      <c r="CY484" s="95"/>
      <c r="CZ484" s="266"/>
      <c r="DA484" s="218"/>
      <c r="DB484" s="252"/>
      <c r="DC484" s="226"/>
      <c r="DD484" s="252"/>
      <c r="DE484" s="226"/>
      <c r="DF484" s="252"/>
      <c r="DG484" s="223"/>
      <c r="DH484" s="252"/>
      <c r="DI484" s="226"/>
      <c r="DJ484" s="221"/>
      <c r="DK484" s="218"/>
      <c r="DL484" s="226"/>
      <c r="DM484" s="252"/>
      <c r="DN484" s="220"/>
      <c r="DO484" s="86"/>
      <c r="DP484" s="94"/>
      <c r="DQ484" s="95"/>
      <c r="DR484" s="95"/>
      <c r="DS484" s="266"/>
      <c r="DT484" s="218"/>
      <c r="DU484" s="226"/>
      <c r="DV484" s="218"/>
      <c r="DW484" s="252"/>
      <c r="DX484" s="220"/>
      <c r="DY484" s="86"/>
      <c r="DZ484" s="153"/>
      <c r="EA484" s="94"/>
      <c r="EB484" s="266"/>
      <c r="EC484" s="218"/>
      <c r="ED484" s="252"/>
      <c r="EE484" s="220"/>
    </row>
    <row r="485" spans="1:135" x14ac:dyDescent="0.3">
      <c r="A485" s="10">
        <v>8002</v>
      </c>
      <c r="B485" s="11" t="s">
        <v>610</v>
      </c>
      <c r="C485" s="32">
        <v>1313</v>
      </c>
      <c r="D485" s="41">
        <v>624</v>
      </c>
      <c r="E485" s="63">
        <f t="shared" si="7"/>
        <v>0.47524752475247523</v>
      </c>
      <c r="F485" s="86"/>
      <c r="G485" s="86"/>
      <c r="H485" s="86"/>
      <c r="I485" s="86"/>
      <c r="J485" s="86"/>
      <c r="K485" s="87"/>
      <c r="L485" s="86"/>
      <c r="M485" s="94"/>
      <c r="N485" s="87"/>
      <c r="O485" s="86"/>
      <c r="P485" s="86"/>
      <c r="Q485" s="86"/>
      <c r="R485" s="86"/>
      <c r="S485" s="86"/>
      <c r="T485" s="86"/>
      <c r="U485" s="86"/>
      <c r="V485" s="86"/>
      <c r="W485" s="95"/>
      <c r="X485" s="98"/>
      <c r="Y485" s="98"/>
      <c r="Z485" s="115"/>
      <c r="AA485" s="86"/>
      <c r="AB485" s="86"/>
      <c r="AC485" s="86"/>
      <c r="AD485" s="86"/>
      <c r="AE485" s="86"/>
      <c r="AF485" s="95"/>
      <c r="AG485" s="153"/>
      <c r="AH485" s="114"/>
      <c r="AI485" s="222"/>
      <c r="AJ485" s="252"/>
      <c r="AK485" s="220"/>
      <c r="AL485" s="86">
        <v>187</v>
      </c>
      <c r="AM485" s="95">
        <v>394</v>
      </c>
      <c r="AN485" s="95">
        <v>430</v>
      </c>
      <c r="AO485" s="95">
        <v>426</v>
      </c>
      <c r="AP485" s="94">
        <v>191</v>
      </c>
      <c r="AQ485" s="98">
        <v>102</v>
      </c>
      <c r="AR485" s="222"/>
      <c r="AS485" s="252"/>
      <c r="AT485" s="226"/>
      <c r="AU485" s="218"/>
      <c r="AV485" s="218"/>
      <c r="AW485" s="252"/>
      <c r="AX485" s="226"/>
      <c r="AY485" s="221"/>
      <c r="AZ485" s="86"/>
      <c r="BA485" s="94"/>
      <c r="BB485" s="87"/>
      <c r="BC485" s="86"/>
      <c r="BD485" s="94"/>
      <c r="BE485" s="87"/>
      <c r="BF485" s="218"/>
      <c r="BG485" s="218"/>
      <c r="BH485" s="226"/>
      <c r="BI485" s="220"/>
      <c r="BJ485" s="265"/>
      <c r="BK485" s="268"/>
      <c r="BL485" s="266"/>
      <c r="BM485" s="218"/>
      <c r="BN485" s="218"/>
      <c r="BO485" s="226"/>
      <c r="BP485" s="398"/>
      <c r="BQ485" s="221"/>
      <c r="BR485" s="218"/>
      <c r="BS485" s="252"/>
      <c r="BT485" s="220"/>
      <c r="BU485" s="265"/>
      <c r="BV485" s="267"/>
      <c r="BW485" s="267"/>
      <c r="BX485" s="268"/>
      <c r="BY485" s="267"/>
      <c r="BZ485" s="268"/>
      <c r="CA485" s="87"/>
      <c r="CB485" s="265"/>
      <c r="CC485" s="265"/>
      <c r="CD485" s="265"/>
      <c r="CE485" s="265"/>
      <c r="CF485" s="265"/>
      <c r="CG485" s="419"/>
      <c r="CH485" s="265"/>
      <c r="CI485" s="114"/>
      <c r="CJ485" s="218"/>
      <c r="CK485" s="252"/>
      <c r="CL485" s="226"/>
      <c r="CM485" s="252"/>
      <c r="CN485" s="226"/>
      <c r="CO485" s="252"/>
      <c r="CP485" s="220"/>
      <c r="CQ485" s="86"/>
      <c r="CR485" s="95"/>
      <c r="CS485" s="94"/>
      <c r="CT485" s="87"/>
      <c r="CU485" s="86"/>
      <c r="CV485" s="94"/>
      <c r="CW485" s="95"/>
      <c r="CX485" s="94"/>
      <c r="CY485" s="95"/>
      <c r="CZ485" s="266"/>
      <c r="DA485" s="218"/>
      <c r="DB485" s="252"/>
      <c r="DC485" s="226"/>
      <c r="DD485" s="252"/>
      <c r="DE485" s="226"/>
      <c r="DF485" s="252"/>
      <c r="DG485" s="223"/>
      <c r="DH485" s="252"/>
      <c r="DI485" s="226"/>
      <c r="DJ485" s="221"/>
      <c r="DK485" s="218"/>
      <c r="DL485" s="226"/>
      <c r="DM485" s="252"/>
      <c r="DN485" s="220"/>
      <c r="DO485" s="86"/>
      <c r="DP485" s="94"/>
      <c r="DQ485" s="95"/>
      <c r="DR485" s="95"/>
      <c r="DS485" s="266"/>
      <c r="DT485" s="218"/>
      <c r="DU485" s="226"/>
      <c r="DV485" s="218"/>
      <c r="DW485" s="252"/>
      <c r="DX485" s="220"/>
      <c r="DY485" s="86"/>
      <c r="DZ485" s="153"/>
      <c r="EA485" s="94"/>
      <c r="EB485" s="266"/>
      <c r="EC485" s="218"/>
      <c r="ED485" s="252"/>
      <c r="EE485" s="220"/>
    </row>
    <row r="486" spans="1:135" x14ac:dyDescent="0.3">
      <c r="A486" s="10">
        <v>8211</v>
      </c>
      <c r="B486" s="11" t="s">
        <v>611</v>
      </c>
      <c r="C486" s="32">
        <v>574</v>
      </c>
      <c r="D486" s="41">
        <v>101</v>
      </c>
      <c r="E486" s="63">
        <f t="shared" si="7"/>
        <v>0.1759581881533101</v>
      </c>
      <c r="F486" s="86"/>
      <c r="G486" s="86"/>
      <c r="H486" s="86"/>
      <c r="I486" s="86"/>
      <c r="J486" s="86"/>
      <c r="K486" s="87"/>
      <c r="L486" s="86"/>
      <c r="M486" s="94"/>
      <c r="N486" s="87"/>
      <c r="O486" s="86"/>
      <c r="P486" s="86"/>
      <c r="Q486" s="86"/>
      <c r="R486" s="86"/>
      <c r="S486" s="86"/>
      <c r="T486" s="86"/>
      <c r="U486" s="86"/>
      <c r="V486" s="86"/>
      <c r="W486" s="95"/>
      <c r="X486" s="98"/>
      <c r="Y486" s="98"/>
      <c r="Z486" s="115"/>
      <c r="AA486" s="86"/>
      <c r="AB486" s="86"/>
      <c r="AC486" s="86"/>
      <c r="AD486" s="86"/>
      <c r="AE486" s="86"/>
      <c r="AF486" s="95"/>
      <c r="AG486" s="153"/>
      <c r="AH486" s="114"/>
      <c r="AI486" s="222"/>
      <c r="AJ486" s="252"/>
      <c r="AK486" s="220"/>
      <c r="AL486" s="265"/>
      <c r="AM486" s="267"/>
      <c r="AN486" s="267"/>
      <c r="AO486" s="267"/>
      <c r="AP486" s="268"/>
      <c r="AQ486" s="270"/>
      <c r="AR486" s="222"/>
      <c r="AS486" s="252"/>
      <c r="AT486" s="226"/>
      <c r="AU486" s="218"/>
      <c r="AV486" s="218"/>
      <c r="AW486" s="252"/>
      <c r="AX486" s="226"/>
      <c r="AY486" s="221"/>
      <c r="AZ486" s="265"/>
      <c r="BA486" s="268"/>
      <c r="BB486" s="266"/>
      <c r="BC486" s="265"/>
      <c r="BD486" s="268"/>
      <c r="BE486" s="266"/>
      <c r="BF486" s="218"/>
      <c r="BG486" s="218"/>
      <c r="BH486" s="226"/>
      <c r="BI486" s="220"/>
      <c r="BJ486" s="265"/>
      <c r="BK486" s="268"/>
      <c r="BL486" s="266"/>
      <c r="BM486" s="218"/>
      <c r="BN486" s="218"/>
      <c r="BO486" s="226"/>
      <c r="BP486" s="398"/>
      <c r="BQ486" s="221"/>
      <c r="BR486" s="218"/>
      <c r="BS486" s="252"/>
      <c r="BT486" s="220"/>
      <c r="BU486" s="265"/>
      <c r="BV486" s="267"/>
      <c r="BW486" s="267"/>
      <c r="BX486" s="268"/>
      <c r="BY486" s="267"/>
      <c r="BZ486" s="268"/>
      <c r="CA486" s="87"/>
      <c r="CB486" s="265"/>
      <c r="CC486" s="265"/>
      <c r="CD486" s="265"/>
      <c r="CE486" s="265"/>
      <c r="CF486" s="265"/>
      <c r="CG486" s="419"/>
      <c r="CH486" s="265"/>
      <c r="CI486" s="114"/>
      <c r="CJ486" s="218"/>
      <c r="CK486" s="252"/>
      <c r="CL486" s="226"/>
      <c r="CM486" s="252"/>
      <c r="CN486" s="226"/>
      <c r="CO486" s="252"/>
      <c r="CP486" s="220"/>
      <c r="CQ486" s="86">
        <v>18</v>
      </c>
      <c r="CR486" s="95">
        <v>31</v>
      </c>
      <c r="CS486" s="94">
        <v>28</v>
      </c>
      <c r="CT486" s="87">
        <v>26</v>
      </c>
      <c r="CU486" s="86"/>
      <c r="CV486" s="94"/>
      <c r="CW486" s="95"/>
      <c r="CX486" s="94"/>
      <c r="CY486" s="95"/>
      <c r="CZ486" s="266"/>
      <c r="DA486" s="218"/>
      <c r="DB486" s="252"/>
      <c r="DC486" s="226"/>
      <c r="DD486" s="252"/>
      <c r="DE486" s="226"/>
      <c r="DF486" s="252"/>
      <c r="DG486" s="223"/>
      <c r="DH486" s="252"/>
      <c r="DI486" s="226"/>
      <c r="DJ486" s="221"/>
      <c r="DK486" s="218"/>
      <c r="DL486" s="226"/>
      <c r="DM486" s="252"/>
      <c r="DN486" s="220"/>
      <c r="DO486" s="86"/>
      <c r="DP486" s="94"/>
      <c r="DQ486" s="95"/>
      <c r="DR486" s="95"/>
      <c r="DS486" s="266"/>
      <c r="DT486" s="218"/>
      <c r="DU486" s="226"/>
      <c r="DV486" s="218"/>
      <c r="DW486" s="252"/>
      <c r="DX486" s="220"/>
      <c r="DY486" s="86"/>
      <c r="DZ486" s="153"/>
      <c r="EA486" s="94"/>
      <c r="EB486" s="266"/>
      <c r="EC486" s="86">
        <v>37</v>
      </c>
      <c r="ED486" s="94">
        <v>47</v>
      </c>
      <c r="EE486" s="87">
        <v>1</v>
      </c>
    </row>
    <row r="487" spans="1:135" x14ac:dyDescent="0.3">
      <c r="A487" s="10">
        <v>8221</v>
      </c>
      <c r="B487" s="11" t="s">
        <v>612</v>
      </c>
      <c r="C487" s="32">
        <v>849</v>
      </c>
      <c r="D487" s="41">
        <v>106</v>
      </c>
      <c r="E487" s="63">
        <f t="shared" si="7"/>
        <v>0.1248527679623086</v>
      </c>
      <c r="F487" s="86"/>
      <c r="G487" s="86"/>
      <c r="H487" s="86"/>
      <c r="I487" s="86"/>
      <c r="J487" s="86"/>
      <c r="K487" s="87"/>
      <c r="L487" s="86"/>
      <c r="M487" s="94"/>
      <c r="N487" s="87"/>
      <c r="O487" s="86"/>
      <c r="P487" s="86"/>
      <c r="Q487" s="86"/>
      <c r="R487" s="86"/>
      <c r="S487" s="86"/>
      <c r="T487" s="86"/>
      <c r="U487" s="86"/>
      <c r="V487" s="86"/>
      <c r="W487" s="95"/>
      <c r="X487" s="98"/>
      <c r="Y487" s="98"/>
      <c r="Z487" s="115"/>
      <c r="AA487" s="86"/>
      <c r="AB487" s="86"/>
      <c r="AC487" s="86"/>
      <c r="AD487" s="86"/>
      <c r="AE487" s="86"/>
      <c r="AF487" s="95"/>
      <c r="AG487" s="153"/>
      <c r="AH487" s="114"/>
      <c r="AI487" s="222"/>
      <c r="AJ487" s="252"/>
      <c r="AK487" s="220"/>
      <c r="AL487" s="265"/>
      <c r="AM487" s="267"/>
      <c r="AN487" s="267"/>
      <c r="AO487" s="267"/>
      <c r="AP487" s="268"/>
      <c r="AQ487" s="270"/>
      <c r="AR487" s="222"/>
      <c r="AS487" s="252"/>
      <c r="AT487" s="226"/>
      <c r="AU487" s="218"/>
      <c r="AV487" s="218"/>
      <c r="AW487" s="252"/>
      <c r="AX487" s="226"/>
      <c r="AY487" s="221"/>
      <c r="AZ487" s="265"/>
      <c r="BA487" s="268"/>
      <c r="BB487" s="266"/>
      <c r="BC487" s="265"/>
      <c r="BD487" s="268"/>
      <c r="BE487" s="266"/>
      <c r="BF487" s="218"/>
      <c r="BG487" s="218"/>
      <c r="BH487" s="226"/>
      <c r="BI487" s="220"/>
      <c r="BJ487" s="265"/>
      <c r="BK487" s="268"/>
      <c r="BL487" s="266"/>
      <c r="BM487" s="218"/>
      <c r="BN487" s="218"/>
      <c r="BO487" s="226"/>
      <c r="BP487" s="398"/>
      <c r="BQ487" s="221"/>
      <c r="BR487" s="218"/>
      <c r="BS487" s="252"/>
      <c r="BT487" s="220"/>
      <c r="BU487" s="265"/>
      <c r="BV487" s="267"/>
      <c r="BW487" s="267"/>
      <c r="BX487" s="268"/>
      <c r="BY487" s="267"/>
      <c r="BZ487" s="268"/>
      <c r="CA487" s="87"/>
      <c r="CB487" s="265"/>
      <c r="CC487" s="265"/>
      <c r="CD487" s="265"/>
      <c r="CE487" s="265"/>
      <c r="CF487" s="265"/>
      <c r="CG487" s="419"/>
      <c r="CH487" s="265"/>
      <c r="CI487" s="269"/>
      <c r="CJ487" s="218"/>
      <c r="CK487" s="252"/>
      <c r="CL487" s="226"/>
      <c r="CM487" s="252"/>
      <c r="CN487" s="226"/>
      <c r="CO487" s="252"/>
      <c r="CP487" s="220"/>
      <c r="CQ487" s="86">
        <v>23</v>
      </c>
      <c r="CR487" s="95">
        <v>41</v>
      </c>
      <c r="CS487" s="94">
        <v>35</v>
      </c>
      <c r="CT487" s="87">
        <v>44</v>
      </c>
      <c r="CU487" s="86"/>
      <c r="CV487" s="94"/>
      <c r="CW487" s="95"/>
      <c r="CX487" s="94"/>
      <c r="CY487" s="95"/>
      <c r="CZ487" s="266"/>
      <c r="DA487" s="218"/>
      <c r="DB487" s="252"/>
      <c r="DC487" s="226"/>
      <c r="DD487" s="252"/>
      <c r="DE487" s="226"/>
      <c r="DF487" s="252"/>
      <c r="DG487" s="223"/>
      <c r="DH487" s="252"/>
      <c r="DI487" s="226"/>
      <c r="DJ487" s="221"/>
      <c r="DK487" s="218"/>
      <c r="DL487" s="226"/>
      <c r="DM487" s="252"/>
      <c r="DN487" s="220"/>
      <c r="DO487" s="86"/>
      <c r="DP487" s="94"/>
      <c r="DQ487" s="95"/>
      <c r="DR487" s="95"/>
      <c r="DS487" s="266"/>
      <c r="DT487" s="218"/>
      <c r="DU487" s="226"/>
      <c r="DV487" s="218"/>
      <c r="DW487" s="252"/>
      <c r="DX487" s="220"/>
      <c r="DY487" s="86"/>
      <c r="DZ487" s="153"/>
      <c r="EA487" s="94"/>
      <c r="EB487" s="266"/>
      <c r="EC487" s="86">
        <v>50</v>
      </c>
      <c r="ED487" s="94">
        <v>49</v>
      </c>
      <c r="EE487" s="87">
        <v>5</v>
      </c>
    </row>
    <row r="488" spans="1:135" x14ac:dyDescent="0.3">
      <c r="A488" s="10">
        <v>8222</v>
      </c>
      <c r="B488" s="11" t="s">
        <v>613</v>
      </c>
      <c r="C488" s="32">
        <v>1348</v>
      </c>
      <c r="D488" s="41">
        <v>294</v>
      </c>
      <c r="E488" s="63">
        <f t="shared" si="7"/>
        <v>0.21810089020771514</v>
      </c>
      <c r="F488" s="86"/>
      <c r="G488" s="86"/>
      <c r="H488" s="86"/>
      <c r="I488" s="86"/>
      <c r="J488" s="86"/>
      <c r="K488" s="87"/>
      <c r="L488" s="86"/>
      <c r="M488" s="94"/>
      <c r="N488" s="87"/>
      <c r="O488" s="86"/>
      <c r="P488" s="86"/>
      <c r="Q488" s="86"/>
      <c r="R488" s="86"/>
      <c r="S488" s="86"/>
      <c r="T488" s="86"/>
      <c r="U488" s="86"/>
      <c r="V488" s="86"/>
      <c r="W488" s="95"/>
      <c r="X488" s="98"/>
      <c r="Y488" s="98"/>
      <c r="Z488" s="115"/>
      <c r="AA488" s="86"/>
      <c r="AB488" s="86"/>
      <c r="AC488" s="86"/>
      <c r="AD488" s="86"/>
      <c r="AE488" s="86"/>
      <c r="AF488" s="95"/>
      <c r="AG488" s="153"/>
      <c r="AH488" s="114"/>
      <c r="AI488" s="222"/>
      <c r="AJ488" s="252"/>
      <c r="AK488" s="220"/>
      <c r="AL488" s="86"/>
      <c r="AM488" s="95"/>
      <c r="AN488" s="95"/>
      <c r="AO488" s="95"/>
      <c r="AP488" s="94"/>
      <c r="AQ488" s="98"/>
      <c r="AR488" s="222"/>
      <c r="AS488" s="252"/>
      <c r="AT488" s="226"/>
      <c r="AU488" s="218"/>
      <c r="AV488" s="218"/>
      <c r="AW488" s="252"/>
      <c r="AX488" s="226"/>
      <c r="AY488" s="221"/>
      <c r="AZ488" s="86"/>
      <c r="BA488" s="94"/>
      <c r="BB488" s="87"/>
      <c r="BC488" s="86"/>
      <c r="BD488" s="94"/>
      <c r="BE488" s="87"/>
      <c r="BF488" s="218"/>
      <c r="BG488" s="218"/>
      <c r="BH488" s="226"/>
      <c r="BI488" s="220"/>
      <c r="BJ488" s="86"/>
      <c r="BK488" s="94"/>
      <c r="BL488" s="87"/>
      <c r="BM488" s="218"/>
      <c r="BN488" s="218"/>
      <c r="BO488" s="226"/>
      <c r="BP488" s="398"/>
      <c r="BQ488" s="221"/>
      <c r="BR488" s="218"/>
      <c r="BS488" s="252"/>
      <c r="BT488" s="220"/>
      <c r="BU488" s="86"/>
      <c r="BV488" s="95"/>
      <c r="BW488" s="95"/>
      <c r="BX488" s="94"/>
      <c r="BY488" s="95"/>
      <c r="BZ488" s="94"/>
      <c r="CA488" s="87"/>
      <c r="CB488" s="265"/>
      <c r="CC488" s="265"/>
      <c r="CD488" s="265"/>
      <c r="CE488" s="265"/>
      <c r="CF488" s="265"/>
      <c r="CG488" s="419"/>
      <c r="CH488" s="265"/>
      <c r="CI488" s="269"/>
      <c r="CJ488" s="218"/>
      <c r="CK488" s="252"/>
      <c r="CL488" s="226"/>
      <c r="CM488" s="252"/>
      <c r="CN488" s="226"/>
      <c r="CO488" s="252"/>
      <c r="CP488" s="220"/>
      <c r="CQ488" s="86">
        <v>63</v>
      </c>
      <c r="CR488" s="95">
        <v>103</v>
      </c>
      <c r="CS488" s="94">
        <v>93</v>
      </c>
      <c r="CT488" s="87">
        <v>94</v>
      </c>
      <c r="CU488" s="86"/>
      <c r="CV488" s="94"/>
      <c r="CW488" s="95"/>
      <c r="CX488" s="94"/>
      <c r="CY488" s="95"/>
      <c r="CZ488" s="266"/>
      <c r="DA488" s="218"/>
      <c r="DB488" s="252"/>
      <c r="DC488" s="226"/>
      <c r="DD488" s="252"/>
      <c r="DE488" s="226"/>
      <c r="DF488" s="252"/>
      <c r="DG488" s="223"/>
      <c r="DH488" s="252"/>
      <c r="DI488" s="226"/>
      <c r="DJ488" s="221"/>
      <c r="DK488" s="218"/>
      <c r="DL488" s="226"/>
      <c r="DM488" s="252"/>
      <c r="DN488" s="220"/>
      <c r="DO488" s="86"/>
      <c r="DP488" s="94"/>
      <c r="DQ488" s="95"/>
      <c r="DR488" s="95"/>
      <c r="DS488" s="266"/>
      <c r="DT488" s="218"/>
      <c r="DU488" s="226"/>
      <c r="DV488" s="218"/>
      <c r="DW488" s="252"/>
      <c r="DX488" s="220"/>
      <c r="DY488" s="86"/>
      <c r="DZ488" s="153"/>
      <c r="EA488" s="94"/>
      <c r="EB488" s="266"/>
      <c r="EC488" s="86">
        <v>119</v>
      </c>
      <c r="ED488" s="94">
        <v>154</v>
      </c>
      <c r="EE488" s="87">
        <v>10</v>
      </c>
    </row>
    <row r="489" spans="1:135" x14ac:dyDescent="0.3">
      <c r="A489" s="10">
        <v>8231</v>
      </c>
      <c r="B489" s="11" t="s">
        <v>614</v>
      </c>
      <c r="C489" s="32">
        <v>759</v>
      </c>
      <c r="D489" s="41">
        <v>256</v>
      </c>
      <c r="E489" s="63">
        <f t="shared" si="7"/>
        <v>0.33728590250329382</v>
      </c>
      <c r="F489" s="86"/>
      <c r="G489" s="86"/>
      <c r="H489" s="86"/>
      <c r="I489" s="86"/>
      <c r="J489" s="86"/>
      <c r="K489" s="87"/>
      <c r="L489" s="86"/>
      <c r="M489" s="94"/>
      <c r="N489" s="87"/>
      <c r="O489" s="86"/>
      <c r="P489" s="86"/>
      <c r="Q489" s="86"/>
      <c r="R489" s="86"/>
      <c r="S489" s="86"/>
      <c r="T489" s="86"/>
      <c r="U489" s="86"/>
      <c r="V489" s="86"/>
      <c r="W489" s="95"/>
      <c r="X489" s="98"/>
      <c r="Y489" s="98"/>
      <c r="Z489" s="115"/>
      <c r="AA489" s="86"/>
      <c r="AB489" s="86"/>
      <c r="AC489" s="86"/>
      <c r="AD489" s="86"/>
      <c r="AE489" s="86"/>
      <c r="AF489" s="95"/>
      <c r="AG489" s="153"/>
      <c r="AH489" s="114"/>
      <c r="AI489" s="222"/>
      <c r="AJ489" s="252"/>
      <c r="AK489" s="220"/>
      <c r="AL489" s="86"/>
      <c r="AM489" s="95"/>
      <c r="AN489" s="95"/>
      <c r="AO489" s="95"/>
      <c r="AP489" s="94"/>
      <c r="AQ489" s="98"/>
      <c r="AR489" s="222"/>
      <c r="AS489" s="252"/>
      <c r="AT489" s="226"/>
      <c r="AU489" s="218"/>
      <c r="AV489" s="218"/>
      <c r="AW489" s="252"/>
      <c r="AX489" s="226"/>
      <c r="AY489" s="221"/>
      <c r="AZ489" s="86"/>
      <c r="BA489" s="94"/>
      <c r="BB489" s="87"/>
      <c r="BC489" s="86"/>
      <c r="BD489" s="94"/>
      <c r="BE489" s="87"/>
      <c r="BF489" s="218"/>
      <c r="BG489" s="218"/>
      <c r="BH489" s="226"/>
      <c r="BI489" s="220"/>
      <c r="BJ489" s="86"/>
      <c r="BK489" s="94"/>
      <c r="BL489" s="87"/>
      <c r="BM489" s="218"/>
      <c r="BN489" s="218"/>
      <c r="BO489" s="226"/>
      <c r="BP489" s="398"/>
      <c r="BQ489" s="221"/>
      <c r="BR489" s="218"/>
      <c r="BS489" s="252"/>
      <c r="BT489" s="220"/>
      <c r="BU489" s="86"/>
      <c r="BV489" s="95"/>
      <c r="BW489" s="95"/>
      <c r="BX489" s="94"/>
      <c r="BY489" s="95"/>
      <c r="BZ489" s="94"/>
      <c r="CA489" s="87"/>
      <c r="CB489" s="86"/>
      <c r="CC489" s="86"/>
      <c r="CD489" s="86"/>
      <c r="CE489" s="86"/>
      <c r="CF489" s="86"/>
      <c r="CG489" s="153"/>
      <c r="CH489" s="86"/>
      <c r="CI489" s="114"/>
      <c r="CJ489" s="218"/>
      <c r="CK489" s="252"/>
      <c r="CL489" s="226"/>
      <c r="CM489" s="252"/>
      <c r="CN489" s="226"/>
      <c r="CO489" s="252"/>
      <c r="CP489" s="220"/>
      <c r="CQ489" s="86">
        <v>54</v>
      </c>
      <c r="CR489" s="95">
        <v>119</v>
      </c>
      <c r="CS489" s="94">
        <v>99</v>
      </c>
      <c r="CT489" s="87">
        <v>86</v>
      </c>
      <c r="CU489" s="86"/>
      <c r="CV489" s="94"/>
      <c r="CW489" s="95"/>
      <c r="CX489" s="94"/>
      <c r="CY489" s="95"/>
      <c r="CZ489" s="266"/>
      <c r="DA489" s="218"/>
      <c r="DB489" s="252"/>
      <c r="DC489" s="226"/>
      <c r="DD489" s="252"/>
      <c r="DE489" s="226"/>
      <c r="DF489" s="252"/>
      <c r="DG489" s="223"/>
      <c r="DH489" s="252"/>
      <c r="DI489" s="226"/>
      <c r="DJ489" s="221"/>
      <c r="DK489" s="218"/>
      <c r="DL489" s="226"/>
      <c r="DM489" s="252"/>
      <c r="DN489" s="220"/>
      <c r="DO489" s="86"/>
      <c r="DP489" s="94"/>
      <c r="DQ489" s="95"/>
      <c r="DR489" s="95"/>
      <c r="DS489" s="266"/>
      <c r="DT489" s="218"/>
      <c r="DU489" s="226"/>
      <c r="DV489" s="218"/>
      <c r="DW489" s="252"/>
      <c r="DX489" s="220"/>
      <c r="DY489" s="86"/>
      <c r="DZ489" s="153"/>
      <c r="EA489" s="94"/>
      <c r="EB489" s="266"/>
      <c r="EC489" s="86">
        <v>122</v>
      </c>
      <c r="ED489" s="94">
        <v>141</v>
      </c>
      <c r="EE489" s="87">
        <v>4</v>
      </c>
    </row>
    <row r="490" spans="1:135" x14ac:dyDescent="0.3">
      <c r="A490" s="10">
        <v>8301</v>
      </c>
      <c r="B490" s="11" t="s">
        <v>615</v>
      </c>
      <c r="C490" s="32">
        <v>1263</v>
      </c>
      <c r="D490" s="41">
        <v>335</v>
      </c>
      <c r="E490" s="63">
        <f t="shared" si="7"/>
        <v>0.26524148851939827</v>
      </c>
      <c r="F490" s="86"/>
      <c r="G490" s="86"/>
      <c r="H490" s="86"/>
      <c r="I490" s="86"/>
      <c r="J490" s="86"/>
      <c r="K490" s="87"/>
      <c r="L490" s="86"/>
      <c r="M490" s="94"/>
      <c r="N490" s="87"/>
      <c r="O490" s="86"/>
      <c r="P490" s="86"/>
      <c r="Q490" s="86"/>
      <c r="R490" s="86"/>
      <c r="S490" s="86"/>
      <c r="T490" s="86"/>
      <c r="U490" s="86"/>
      <c r="V490" s="86"/>
      <c r="W490" s="95"/>
      <c r="X490" s="98"/>
      <c r="Y490" s="98"/>
      <c r="Z490" s="115"/>
      <c r="AA490" s="86"/>
      <c r="AB490" s="86"/>
      <c r="AC490" s="86"/>
      <c r="AD490" s="86"/>
      <c r="AE490" s="86"/>
      <c r="AF490" s="95"/>
      <c r="AG490" s="153"/>
      <c r="AH490" s="114"/>
      <c r="AI490" s="222"/>
      <c r="AJ490" s="252"/>
      <c r="AK490" s="220"/>
      <c r="AL490" s="86"/>
      <c r="AM490" s="95"/>
      <c r="AN490" s="95"/>
      <c r="AO490" s="95"/>
      <c r="AP490" s="94"/>
      <c r="AQ490" s="98"/>
      <c r="AR490" s="222"/>
      <c r="AS490" s="252"/>
      <c r="AT490" s="226"/>
      <c r="AU490" s="218"/>
      <c r="AV490" s="218"/>
      <c r="AW490" s="252"/>
      <c r="AX490" s="226"/>
      <c r="AY490" s="221"/>
      <c r="AZ490" s="86"/>
      <c r="BA490" s="94"/>
      <c r="BB490" s="87"/>
      <c r="BC490" s="86"/>
      <c r="BD490" s="94"/>
      <c r="BE490" s="87"/>
      <c r="BF490" s="218"/>
      <c r="BG490" s="218"/>
      <c r="BH490" s="226"/>
      <c r="BI490" s="220"/>
      <c r="BJ490" s="86"/>
      <c r="BK490" s="94"/>
      <c r="BL490" s="87"/>
      <c r="BM490" s="218"/>
      <c r="BN490" s="218"/>
      <c r="BO490" s="226"/>
      <c r="BP490" s="398"/>
      <c r="BQ490" s="221"/>
      <c r="BR490" s="218"/>
      <c r="BS490" s="252"/>
      <c r="BT490" s="220"/>
      <c r="BU490" s="86"/>
      <c r="BV490" s="95"/>
      <c r="BW490" s="95"/>
      <c r="BX490" s="94"/>
      <c r="BY490" s="95"/>
      <c r="BZ490" s="94"/>
      <c r="CA490" s="87"/>
      <c r="CB490" s="86"/>
      <c r="CC490" s="86"/>
      <c r="CD490" s="86"/>
      <c r="CE490" s="86"/>
      <c r="CF490" s="86"/>
      <c r="CG490" s="153"/>
      <c r="CH490" s="86"/>
      <c r="CI490" s="114"/>
      <c r="CJ490" s="218"/>
      <c r="CK490" s="252"/>
      <c r="CL490" s="226"/>
      <c r="CM490" s="252"/>
      <c r="CN490" s="226"/>
      <c r="CO490" s="252"/>
      <c r="CP490" s="220"/>
      <c r="CQ490" s="86">
        <v>65</v>
      </c>
      <c r="CR490" s="95">
        <v>127</v>
      </c>
      <c r="CS490" s="94">
        <v>114</v>
      </c>
      <c r="CT490" s="87">
        <v>107</v>
      </c>
      <c r="CU490" s="86"/>
      <c r="CV490" s="94"/>
      <c r="CW490" s="95"/>
      <c r="CX490" s="94"/>
      <c r="CY490" s="95"/>
      <c r="CZ490" s="266"/>
      <c r="DA490" s="218"/>
      <c r="DB490" s="252"/>
      <c r="DC490" s="226"/>
      <c r="DD490" s="252"/>
      <c r="DE490" s="226"/>
      <c r="DF490" s="252"/>
      <c r="DG490" s="223"/>
      <c r="DH490" s="252"/>
      <c r="DI490" s="226"/>
      <c r="DJ490" s="221"/>
      <c r="DK490" s="218"/>
      <c r="DL490" s="226"/>
      <c r="DM490" s="252"/>
      <c r="DN490" s="220"/>
      <c r="DO490" s="86"/>
      <c r="DP490" s="94"/>
      <c r="DQ490" s="95"/>
      <c r="DR490" s="95"/>
      <c r="DS490" s="266"/>
      <c r="DT490" s="218"/>
      <c r="DU490" s="226"/>
      <c r="DV490" s="218"/>
      <c r="DW490" s="252"/>
      <c r="DX490" s="220"/>
      <c r="DY490" s="86"/>
      <c r="DZ490" s="153"/>
      <c r="EA490" s="94"/>
      <c r="EB490" s="266"/>
      <c r="EC490" s="86">
        <v>132</v>
      </c>
      <c r="ED490" s="94">
        <v>162</v>
      </c>
      <c r="EE490" s="87">
        <v>8</v>
      </c>
    </row>
    <row r="491" spans="1:135" x14ac:dyDescent="0.3">
      <c r="A491" s="10">
        <v>8302</v>
      </c>
      <c r="B491" s="11" t="s">
        <v>616</v>
      </c>
      <c r="C491" s="32">
        <v>1399</v>
      </c>
      <c r="D491" s="41">
        <v>385</v>
      </c>
      <c r="E491" s="63">
        <f t="shared" si="7"/>
        <v>0.27519656897784134</v>
      </c>
      <c r="F491" s="86"/>
      <c r="G491" s="86"/>
      <c r="H491" s="86"/>
      <c r="I491" s="86"/>
      <c r="J491" s="86"/>
      <c r="K491" s="87"/>
      <c r="L491" s="86"/>
      <c r="M491" s="94"/>
      <c r="N491" s="87"/>
      <c r="O491" s="86"/>
      <c r="P491" s="86"/>
      <c r="Q491" s="86"/>
      <c r="R491" s="86"/>
      <c r="S491" s="86"/>
      <c r="T491" s="86"/>
      <c r="U491" s="86"/>
      <c r="V491" s="86"/>
      <c r="W491" s="95"/>
      <c r="X491" s="98"/>
      <c r="Y491" s="98"/>
      <c r="Z491" s="115"/>
      <c r="AA491" s="86"/>
      <c r="AB491" s="86"/>
      <c r="AC491" s="86"/>
      <c r="AD491" s="86"/>
      <c r="AE491" s="86"/>
      <c r="AF491" s="95"/>
      <c r="AG491" s="153"/>
      <c r="AH491" s="114"/>
      <c r="AI491" s="222"/>
      <c r="AJ491" s="252"/>
      <c r="AK491" s="220"/>
      <c r="AL491" s="86"/>
      <c r="AM491" s="95"/>
      <c r="AN491" s="95"/>
      <c r="AO491" s="95"/>
      <c r="AP491" s="94"/>
      <c r="AQ491" s="98"/>
      <c r="AR491" s="222"/>
      <c r="AS491" s="252"/>
      <c r="AT491" s="226"/>
      <c r="AU491" s="218"/>
      <c r="AV491" s="218"/>
      <c r="AW491" s="252"/>
      <c r="AX491" s="226"/>
      <c r="AY491" s="221"/>
      <c r="AZ491" s="86"/>
      <c r="BA491" s="94"/>
      <c r="BB491" s="87"/>
      <c r="BC491" s="86"/>
      <c r="BD491" s="94"/>
      <c r="BE491" s="87"/>
      <c r="BF491" s="218"/>
      <c r="BG491" s="218"/>
      <c r="BH491" s="226"/>
      <c r="BI491" s="220"/>
      <c r="BJ491" s="86"/>
      <c r="BK491" s="94"/>
      <c r="BL491" s="87"/>
      <c r="BM491" s="218"/>
      <c r="BN491" s="218"/>
      <c r="BO491" s="226"/>
      <c r="BP491" s="398"/>
      <c r="BQ491" s="221"/>
      <c r="BR491" s="218"/>
      <c r="BS491" s="252"/>
      <c r="BT491" s="220"/>
      <c r="BU491" s="86"/>
      <c r="BV491" s="95"/>
      <c r="BW491" s="95"/>
      <c r="BX491" s="94"/>
      <c r="BY491" s="95"/>
      <c r="BZ491" s="94"/>
      <c r="CA491" s="87"/>
      <c r="CB491" s="86"/>
      <c r="CC491" s="86"/>
      <c r="CD491" s="86"/>
      <c r="CE491" s="86"/>
      <c r="CF491" s="86"/>
      <c r="CG491" s="153"/>
      <c r="CH491" s="86"/>
      <c r="CI491" s="114"/>
      <c r="CJ491" s="218"/>
      <c r="CK491" s="252"/>
      <c r="CL491" s="226"/>
      <c r="CM491" s="252"/>
      <c r="CN491" s="226"/>
      <c r="CO491" s="252"/>
      <c r="CP491" s="220"/>
      <c r="CQ491" s="86">
        <v>86</v>
      </c>
      <c r="CR491" s="95">
        <v>162</v>
      </c>
      <c r="CS491" s="94">
        <v>137</v>
      </c>
      <c r="CT491" s="87">
        <v>119</v>
      </c>
      <c r="CU491" s="86"/>
      <c r="CV491" s="94"/>
      <c r="CW491" s="95"/>
      <c r="CX491" s="94"/>
      <c r="CY491" s="95"/>
      <c r="CZ491" s="266"/>
      <c r="DA491" s="218"/>
      <c r="DB491" s="252"/>
      <c r="DC491" s="226"/>
      <c r="DD491" s="252"/>
      <c r="DE491" s="226"/>
      <c r="DF491" s="252"/>
      <c r="DG491" s="223"/>
      <c r="DH491" s="252"/>
      <c r="DI491" s="226"/>
      <c r="DJ491" s="221"/>
      <c r="DK491" s="218"/>
      <c r="DL491" s="226"/>
      <c r="DM491" s="252"/>
      <c r="DN491" s="220"/>
      <c r="DO491" s="86"/>
      <c r="DP491" s="94"/>
      <c r="DQ491" s="95"/>
      <c r="DR491" s="95"/>
      <c r="DS491" s="266"/>
      <c r="DT491" s="218"/>
      <c r="DU491" s="226"/>
      <c r="DV491" s="218"/>
      <c r="DW491" s="252"/>
      <c r="DX491" s="220"/>
      <c r="DY491" s="86"/>
      <c r="DZ491" s="153"/>
      <c r="EA491" s="94"/>
      <c r="EB491" s="266"/>
      <c r="EC491" s="86">
        <v>160</v>
      </c>
      <c r="ED491" s="94">
        <v>214</v>
      </c>
      <c r="EE491" s="87">
        <v>12</v>
      </c>
    </row>
    <row r="492" spans="1:135" x14ac:dyDescent="0.3">
      <c r="A492" s="10">
        <v>8303</v>
      </c>
      <c r="B492" s="11" t="s">
        <v>617</v>
      </c>
      <c r="C492" s="32">
        <v>1279</v>
      </c>
      <c r="D492" s="41">
        <v>210</v>
      </c>
      <c r="E492" s="63">
        <f t="shared" si="7"/>
        <v>0.16419077404222049</v>
      </c>
      <c r="F492" s="86"/>
      <c r="G492" s="86"/>
      <c r="H492" s="86"/>
      <c r="I492" s="86"/>
      <c r="J492" s="86"/>
      <c r="K492" s="87"/>
      <c r="L492" s="86"/>
      <c r="M492" s="94"/>
      <c r="N492" s="87"/>
      <c r="O492" s="86"/>
      <c r="P492" s="86"/>
      <c r="Q492" s="86"/>
      <c r="R492" s="86"/>
      <c r="S492" s="86"/>
      <c r="T492" s="86"/>
      <c r="U492" s="86"/>
      <c r="V492" s="86"/>
      <c r="W492" s="95"/>
      <c r="X492" s="98"/>
      <c r="Y492" s="98"/>
      <c r="Z492" s="115"/>
      <c r="AA492" s="86"/>
      <c r="AB492" s="86"/>
      <c r="AC492" s="86"/>
      <c r="AD492" s="86"/>
      <c r="AE492" s="86"/>
      <c r="AF492" s="95"/>
      <c r="AG492" s="153"/>
      <c r="AH492" s="114"/>
      <c r="AI492" s="222"/>
      <c r="AJ492" s="252"/>
      <c r="AK492" s="220"/>
      <c r="AL492" s="86"/>
      <c r="AM492" s="95"/>
      <c r="AN492" s="95"/>
      <c r="AO492" s="95"/>
      <c r="AP492" s="94"/>
      <c r="AQ492" s="98"/>
      <c r="AR492" s="222"/>
      <c r="AS492" s="252"/>
      <c r="AT492" s="226"/>
      <c r="AU492" s="218"/>
      <c r="AV492" s="218"/>
      <c r="AW492" s="252"/>
      <c r="AX492" s="226"/>
      <c r="AY492" s="221"/>
      <c r="AZ492" s="86"/>
      <c r="BA492" s="94"/>
      <c r="BB492" s="87"/>
      <c r="BC492" s="86"/>
      <c r="BD492" s="94"/>
      <c r="BE492" s="87"/>
      <c r="BF492" s="218"/>
      <c r="BG492" s="218"/>
      <c r="BH492" s="226"/>
      <c r="BI492" s="220"/>
      <c r="BJ492" s="86"/>
      <c r="BK492" s="94"/>
      <c r="BL492" s="87"/>
      <c r="BM492" s="218"/>
      <c r="BN492" s="218"/>
      <c r="BO492" s="226"/>
      <c r="BP492" s="398"/>
      <c r="BQ492" s="221"/>
      <c r="BR492" s="218"/>
      <c r="BS492" s="252"/>
      <c r="BT492" s="220"/>
      <c r="BU492" s="86"/>
      <c r="BV492" s="95"/>
      <c r="BW492" s="95"/>
      <c r="BX492" s="94"/>
      <c r="BY492" s="95"/>
      <c r="BZ492" s="94"/>
      <c r="CA492" s="87"/>
      <c r="CB492" s="86"/>
      <c r="CC492" s="86"/>
      <c r="CD492" s="86"/>
      <c r="CE492" s="86"/>
      <c r="CF492" s="86"/>
      <c r="CG492" s="153"/>
      <c r="CH492" s="86"/>
      <c r="CI492" s="114"/>
      <c r="CJ492" s="218"/>
      <c r="CK492" s="252"/>
      <c r="CL492" s="226"/>
      <c r="CM492" s="252"/>
      <c r="CN492" s="226"/>
      <c r="CO492" s="252"/>
      <c r="CP492" s="220"/>
      <c r="CQ492" s="86">
        <v>41</v>
      </c>
      <c r="CR492" s="95">
        <v>80</v>
      </c>
      <c r="CS492" s="94">
        <v>66</v>
      </c>
      <c r="CT492" s="87">
        <v>67</v>
      </c>
      <c r="CU492" s="86"/>
      <c r="CV492" s="94"/>
      <c r="CW492" s="95"/>
      <c r="CX492" s="94"/>
      <c r="CY492" s="95"/>
      <c r="CZ492" s="266"/>
      <c r="DA492" s="218"/>
      <c r="DB492" s="252"/>
      <c r="DC492" s="226"/>
      <c r="DD492" s="252"/>
      <c r="DE492" s="226"/>
      <c r="DF492" s="252"/>
      <c r="DG492" s="223"/>
      <c r="DH492" s="252"/>
      <c r="DI492" s="226"/>
      <c r="DJ492" s="221"/>
      <c r="DK492" s="218"/>
      <c r="DL492" s="226"/>
      <c r="DM492" s="252"/>
      <c r="DN492" s="220"/>
      <c r="DO492" s="86"/>
      <c r="DP492" s="94"/>
      <c r="DQ492" s="95"/>
      <c r="DR492" s="95"/>
      <c r="DS492" s="266"/>
      <c r="DT492" s="218"/>
      <c r="DU492" s="226"/>
      <c r="DV492" s="218"/>
      <c r="DW492" s="252"/>
      <c r="DX492" s="220"/>
      <c r="DY492" s="86"/>
      <c r="DZ492" s="153"/>
      <c r="EA492" s="94"/>
      <c r="EB492" s="266"/>
      <c r="EC492" s="86">
        <v>77</v>
      </c>
      <c r="ED492" s="94">
        <v>103</v>
      </c>
      <c r="EE492" s="87">
        <v>10</v>
      </c>
    </row>
    <row r="493" spans="1:135" x14ac:dyDescent="0.3">
      <c r="A493" s="10">
        <v>8304</v>
      </c>
      <c r="B493" s="11" t="s">
        <v>618</v>
      </c>
      <c r="C493" s="32">
        <v>1251</v>
      </c>
      <c r="D493" s="41">
        <v>366</v>
      </c>
      <c r="E493" s="63">
        <f t="shared" si="7"/>
        <v>0.29256594724220625</v>
      </c>
      <c r="F493" s="86"/>
      <c r="G493" s="86"/>
      <c r="H493" s="86"/>
      <c r="I493" s="86"/>
      <c r="J493" s="86"/>
      <c r="K493" s="87"/>
      <c r="L493" s="86"/>
      <c r="M493" s="94"/>
      <c r="N493" s="87"/>
      <c r="O493" s="86"/>
      <c r="P493" s="86"/>
      <c r="Q493" s="86"/>
      <c r="R493" s="86"/>
      <c r="S493" s="86"/>
      <c r="T493" s="86"/>
      <c r="U493" s="86"/>
      <c r="V493" s="86"/>
      <c r="W493" s="95"/>
      <c r="X493" s="98"/>
      <c r="Y493" s="98"/>
      <c r="Z493" s="115"/>
      <c r="AA493" s="86"/>
      <c r="AB493" s="86"/>
      <c r="AC493" s="86"/>
      <c r="AD493" s="86"/>
      <c r="AE493" s="86"/>
      <c r="AF493" s="95"/>
      <c r="AG493" s="153"/>
      <c r="AH493" s="114"/>
      <c r="AI493" s="222"/>
      <c r="AJ493" s="252"/>
      <c r="AK493" s="220"/>
      <c r="AL493" s="86"/>
      <c r="AM493" s="95"/>
      <c r="AN493" s="95"/>
      <c r="AO493" s="95"/>
      <c r="AP493" s="94"/>
      <c r="AQ493" s="98"/>
      <c r="AR493" s="222"/>
      <c r="AS493" s="252"/>
      <c r="AT493" s="226"/>
      <c r="AU493" s="218"/>
      <c r="AV493" s="218"/>
      <c r="AW493" s="252"/>
      <c r="AX493" s="226"/>
      <c r="AY493" s="221"/>
      <c r="AZ493" s="86"/>
      <c r="BA493" s="94"/>
      <c r="BB493" s="87"/>
      <c r="BC493" s="86"/>
      <c r="BD493" s="94"/>
      <c r="BE493" s="87"/>
      <c r="BF493" s="218"/>
      <c r="BG493" s="218"/>
      <c r="BH493" s="226"/>
      <c r="BI493" s="220"/>
      <c r="BJ493" s="86"/>
      <c r="BK493" s="94"/>
      <c r="BL493" s="87"/>
      <c r="BM493" s="218"/>
      <c r="BN493" s="218"/>
      <c r="BO493" s="226"/>
      <c r="BP493" s="398"/>
      <c r="BQ493" s="221"/>
      <c r="BR493" s="218"/>
      <c r="BS493" s="252"/>
      <c r="BT493" s="220"/>
      <c r="BU493" s="86"/>
      <c r="BV493" s="95"/>
      <c r="BW493" s="95"/>
      <c r="BX493" s="94"/>
      <c r="BY493" s="95"/>
      <c r="BZ493" s="94"/>
      <c r="CA493" s="87"/>
      <c r="CB493" s="86"/>
      <c r="CC493" s="86"/>
      <c r="CD493" s="86"/>
      <c r="CE493" s="86"/>
      <c r="CF493" s="86"/>
      <c r="CG493" s="153"/>
      <c r="CH493" s="86"/>
      <c r="CI493" s="114"/>
      <c r="CJ493" s="218"/>
      <c r="CK493" s="252"/>
      <c r="CL493" s="226"/>
      <c r="CM493" s="252"/>
      <c r="CN493" s="226"/>
      <c r="CO493" s="252"/>
      <c r="CP493" s="220"/>
      <c r="CQ493" s="86">
        <v>86</v>
      </c>
      <c r="CR493" s="95">
        <v>157</v>
      </c>
      <c r="CS493" s="94">
        <v>133</v>
      </c>
      <c r="CT493" s="87">
        <v>124</v>
      </c>
      <c r="CU493" s="86"/>
      <c r="CV493" s="94"/>
      <c r="CW493" s="95"/>
      <c r="CX493" s="94"/>
      <c r="CY493" s="95"/>
      <c r="CZ493" s="266"/>
      <c r="DA493" s="218"/>
      <c r="DB493" s="252"/>
      <c r="DC493" s="226"/>
      <c r="DD493" s="252"/>
      <c r="DE493" s="226"/>
      <c r="DF493" s="252"/>
      <c r="DG493" s="223"/>
      <c r="DH493" s="252"/>
      <c r="DI493" s="226"/>
      <c r="DJ493" s="221"/>
      <c r="DK493" s="218"/>
      <c r="DL493" s="226"/>
      <c r="DM493" s="252"/>
      <c r="DN493" s="220"/>
      <c r="DO493" s="86"/>
      <c r="DP493" s="94"/>
      <c r="DQ493" s="95"/>
      <c r="DR493" s="95"/>
      <c r="DS493" s="266"/>
      <c r="DT493" s="218"/>
      <c r="DU493" s="226"/>
      <c r="DV493" s="218"/>
      <c r="DW493" s="252"/>
      <c r="DX493" s="220"/>
      <c r="DY493" s="86"/>
      <c r="DZ493" s="153"/>
      <c r="EA493" s="94"/>
      <c r="EB493" s="266"/>
      <c r="EC493" s="86">
        <v>162</v>
      </c>
      <c r="ED493" s="94">
        <v>199</v>
      </c>
      <c r="EE493" s="87">
        <v>7</v>
      </c>
    </row>
    <row r="494" spans="1:135" x14ac:dyDescent="0.3">
      <c r="A494" s="10">
        <v>8305</v>
      </c>
      <c r="B494" s="11" t="s">
        <v>619</v>
      </c>
      <c r="C494" s="32">
        <v>933</v>
      </c>
      <c r="D494" s="41">
        <v>268</v>
      </c>
      <c r="E494" s="63">
        <f t="shared" si="7"/>
        <v>0.28724544480171488</v>
      </c>
      <c r="F494" s="86"/>
      <c r="G494" s="86"/>
      <c r="H494" s="86"/>
      <c r="I494" s="86"/>
      <c r="J494" s="86"/>
      <c r="K494" s="87"/>
      <c r="L494" s="86"/>
      <c r="M494" s="94"/>
      <c r="N494" s="87"/>
      <c r="O494" s="86"/>
      <c r="P494" s="86"/>
      <c r="Q494" s="86"/>
      <c r="R494" s="86"/>
      <c r="S494" s="86"/>
      <c r="T494" s="86"/>
      <c r="U494" s="86"/>
      <c r="V494" s="86"/>
      <c r="W494" s="95"/>
      <c r="X494" s="98"/>
      <c r="Y494" s="98"/>
      <c r="Z494" s="115"/>
      <c r="AA494" s="86"/>
      <c r="AB494" s="86"/>
      <c r="AC494" s="86"/>
      <c r="AD494" s="86"/>
      <c r="AE494" s="86"/>
      <c r="AF494" s="95"/>
      <c r="AG494" s="153"/>
      <c r="AH494" s="114"/>
      <c r="AI494" s="222"/>
      <c r="AJ494" s="252"/>
      <c r="AK494" s="220"/>
      <c r="AL494" s="86"/>
      <c r="AM494" s="95"/>
      <c r="AN494" s="95"/>
      <c r="AO494" s="95"/>
      <c r="AP494" s="94"/>
      <c r="AQ494" s="98"/>
      <c r="AR494" s="222"/>
      <c r="AS494" s="252"/>
      <c r="AT494" s="226"/>
      <c r="AU494" s="218"/>
      <c r="AV494" s="218"/>
      <c r="AW494" s="252"/>
      <c r="AX494" s="226"/>
      <c r="AY494" s="221"/>
      <c r="AZ494" s="86"/>
      <c r="BA494" s="94"/>
      <c r="BB494" s="87"/>
      <c r="BC494" s="86"/>
      <c r="BD494" s="94"/>
      <c r="BE494" s="87"/>
      <c r="BF494" s="218"/>
      <c r="BG494" s="218"/>
      <c r="BH494" s="226"/>
      <c r="BI494" s="220"/>
      <c r="BJ494" s="86"/>
      <c r="BK494" s="94"/>
      <c r="BL494" s="87"/>
      <c r="BM494" s="218"/>
      <c r="BN494" s="218"/>
      <c r="BO494" s="226"/>
      <c r="BP494" s="398"/>
      <c r="BQ494" s="221"/>
      <c r="BR494" s="218"/>
      <c r="BS494" s="252"/>
      <c r="BT494" s="220"/>
      <c r="BU494" s="86"/>
      <c r="BV494" s="95"/>
      <c r="BW494" s="95"/>
      <c r="BX494" s="94"/>
      <c r="BY494" s="95"/>
      <c r="BZ494" s="94"/>
      <c r="CA494" s="87"/>
      <c r="CB494" s="86"/>
      <c r="CC494" s="86"/>
      <c r="CD494" s="86"/>
      <c r="CE494" s="86"/>
      <c r="CF494" s="86"/>
      <c r="CG494" s="153"/>
      <c r="CH494" s="86"/>
      <c r="CI494" s="114"/>
      <c r="CJ494" s="218"/>
      <c r="CK494" s="252"/>
      <c r="CL494" s="226"/>
      <c r="CM494" s="252"/>
      <c r="CN494" s="226"/>
      <c r="CO494" s="252"/>
      <c r="CP494" s="220"/>
      <c r="CQ494" s="86">
        <v>71</v>
      </c>
      <c r="CR494" s="95">
        <v>113</v>
      </c>
      <c r="CS494" s="94">
        <v>96</v>
      </c>
      <c r="CT494" s="87">
        <v>77</v>
      </c>
      <c r="CU494" s="86"/>
      <c r="CV494" s="94"/>
      <c r="CW494" s="95"/>
      <c r="CX494" s="94"/>
      <c r="CY494" s="95"/>
      <c r="CZ494" s="266"/>
      <c r="DA494" s="218"/>
      <c r="DB494" s="252"/>
      <c r="DC494" s="226"/>
      <c r="DD494" s="252"/>
      <c r="DE494" s="226"/>
      <c r="DF494" s="252"/>
      <c r="DG494" s="223"/>
      <c r="DH494" s="252"/>
      <c r="DI494" s="226"/>
      <c r="DJ494" s="221"/>
      <c r="DK494" s="218"/>
      <c r="DL494" s="226"/>
      <c r="DM494" s="252"/>
      <c r="DN494" s="220"/>
      <c r="DO494" s="86"/>
      <c r="DP494" s="94"/>
      <c r="DQ494" s="95"/>
      <c r="DR494" s="95"/>
      <c r="DS494" s="266"/>
      <c r="DT494" s="218"/>
      <c r="DU494" s="226"/>
      <c r="DV494" s="218"/>
      <c r="DW494" s="252"/>
      <c r="DX494" s="220"/>
      <c r="DY494" s="86"/>
      <c r="DZ494" s="153"/>
      <c r="EA494" s="94"/>
      <c r="EB494" s="266"/>
      <c r="EC494" s="86">
        <v>109</v>
      </c>
      <c r="ED494" s="94">
        <v>143</v>
      </c>
      <c r="EE494" s="87">
        <v>7</v>
      </c>
    </row>
    <row r="495" spans="1:135" x14ac:dyDescent="0.3">
      <c r="A495" s="10">
        <v>8306</v>
      </c>
      <c r="B495" s="11" t="s">
        <v>620</v>
      </c>
      <c r="C495" s="32">
        <v>605</v>
      </c>
      <c r="D495" s="41">
        <v>141</v>
      </c>
      <c r="E495" s="63">
        <f t="shared" si="7"/>
        <v>0.23305785123966943</v>
      </c>
      <c r="F495" s="86"/>
      <c r="G495" s="86"/>
      <c r="H495" s="86"/>
      <c r="I495" s="86"/>
      <c r="J495" s="86"/>
      <c r="K495" s="87"/>
      <c r="L495" s="86"/>
      <c r="M495" s="94"/>
      <c r="N495" s="87"/>
      <c r="O495" s="86"/>
      <c r="P495" s="86"/>
      <c r="Q495" s="86"/>
      <c r="R495" s="86"/>
      <c r="S495" s="86"/>
      <c r="T495" s="86"/>
      <c r="U495" s="86"/>
      <c r="V495" s="86"/>
      <c r="W495" s="95"/>
      <c r="X495" s="98"/>
      <c r="Y495" s="98"/>
      <c r="Z495" s="115"/>
      <c r="AA495" s="86"/>
      <c r="AB495" s="86"/>
      <c r="AC495" s="86"/>
      <c r="AD495" s="86"/>
      <c r="AE495" s="86"/>
      <c r="AF495" s="95"/>
      <c r="AG495" s="153"/>
      <c r="AH495" s="114"/>
      <c r="AI495" s="222"/>
      <c r="AJ495" s="252"/>
      <c r="AK495" s="220"/>
      <c r="AL495" s="86"/>
      <c r="AM495" s="95"/>
      <c r="AN495" s="95"/>
      <c r="AO495" s="95"/>
      <c r="AP495" s="94"/>
      <c r="AQ495" s="98"/>
      <c r="AR495" s="222"/>
      <c r="AS495" s="252"/>
      <c r="AT495" s="226"/>
      <c r="AU495" s="218"/>
      <c r="AV495" s="218"/>
      <c r="AW495" s="252"/>
      <c r="AX495" s="226"/>
      <c r="AY495" s="221"/>
      <c r="AZ495" s="86"/>
      <c r="BA495" s="94"/>
      <c r="BB495" s="87"/>
      <c r="BC495" s="86"/>
      <c r="BD495" s="94"/>
      <c r="BE495" s="87"/>
      <c r="BF495" s="218"/>
      <c r="BG495" s="218"/>
      <c r="BH495" s="226"/>
      <c r="BI495" s="220"/>
      <c r="BJ495" s="86"/>
      <c r="BK495" s="94"/>
      <c r="BL495" s="87"/>
      <c r="BM495" s="218"/>
      <c r="BN495" s="218"/>
      <c r="BO495" s="226"/>
      <c r="BP495" s="398"/>
      <c r="BQ495" s="221"/>
      <c r="BR495" s="218"/>
      <c r="BS495" s="252"/>
      <c r="BT495" s="220"/>
      <c r="BU495" s="86"/>
      <c r="BV495" s="95"/>
      <c r="BW495" s="95"/>
      <c r="BX495" s="94"/>
      <c r="BY495" s="95"/>
      <c r="BZ495" s="94"/>
      <c r="CA495" s="87"/>
      <c r="CB495" s="86"/>
      <c r="CC495" s="86"/>
      <c r="CD495" s="86"/>
      <c r="CE495" s="86"/>
      <c r="CF495" s="86"/>
      <c r="CG495" s="153"/>
      <c r="CH495" s="86"/>
      <c r="CI495" s="114"/>
      <c r="CJ495" s="218"/>
      <c r="CK495" s="252"/>
      <c r="CL495" s="226"/>
      <c r="CM495" s="252"/>
      <c r="CN495" s="226"/>
      <c r="CO495" s="252"/>
      <c r="CP495" s="220"/>
      <c r="CQ495" s="86">
        <v>26</v>
      </c>
      <c r="CR495" s="95">
        <v>52</v>
      </c>
      <c r="CS495" s="94">
        <v>57</v>
      </c>
      <c r="CT495" s="87">
        <v>50</v>
      </c>
      <c r="CU495" s="86"/>
      <c r="CV495" s="94"/>
      <c r="CW495" s="95"/>
      <c r="CX495" s="94"/>
      <c r="CY495" s="95"/>
      <c r="CZ495" s="266"/>
      <c r="DA495" s="218"/>
      <c r="DB495" s="252"/>
      <c r="DC495" s="226"/>
      <c r="DD495" s="252"/>
      <c r="DE495" s="226"/>
      <c r="DF495" s="252"/>
      <c r="DG495" s="223"/>
      <c r="DH495" s="252"/>
      <c r="DI495" s="226"/>
      <c r="DJ495" s="221"/>
      <c r="DK495" s="218"/>
      <c r="DL495" s="226"/>
      <c r="DM495" s="252"/>
      <c r="DN495" s="220"/>
      <c r="DO495" s="86"/>
      <c r="DP495" s="94"/>
      <c r="DQ495" s="95"/>
      <c r="DR495" s="95"/>
      <c r="DS495" s="266"/>
      <c r="DT495" s="218"/>
      <c r="DU495" s="226"/>
      <c r="DV495" s="218"/>
      <c r="DW495" s="252"/>
      <c r="DX495" s="220"/>
      <c r="DY495" s="86"/>
      <c r="DZ495" s="153"/>
      <c r="EA495" s="94"/>
      <c r="EB495" s="266"/>
      <c r="EC495" s="86">
        <v>74</v>
      </c>
      <c r="ED495" s="94">
        <v>65</v>
      </c>
      <c r="EE495" s="87">
        <v>5</v>
      </c>
    </row>
    <row r="496" spans="1:135" x14ac:dyDescent="0.3">
      <c r="A496" s="10">
        <v>8307</v>
      </c>
      <c r="B496" s="11" t="s">
        <v>621</v>
      </c>
      <c r="C496" s="32">
        <v>1271</v>
      </c>
      <c r="D496" s="41">
        <v>319</v>
      </c>
      <c r="E496" s="63">
        <f t="shared" si="7"/>
        <v>0.25098347757671124</v>
      </c>
      <c r="F496" s="86"/>
      <c r="G496" s="86"/>
      <c r="H496" s="86"/>
      <c r="I496" s="86"/>
      <c r="J496" s="86"/>
      <c r="K496" s="87"/>
      <c r="L496" s="86"/>
      <c r="M496" s="94"/>
      <c r="N496" s="87"/>
      <c r="O496" s="86"/>
      <c r="P496" s="86"/>
      <c r="Q496" s="86"/>
      <c r="R496" s="86"/>
      <c r="S496" s="86"/>
      <c r="T496" s="86"/>
      <c r="U496" s="86"/>
      <c r="V496" s="86"/>
      <c r="W496" s="95"/>
      <c r="X496" s="98"/>
      <c r="Y496" s="98"/>
      <c r="Z496" s="115"/>
      <c r="AA496" s="86"/>
      <c r="AB496" s="86"/>
      <c r="AC496" s="86"/>
      <c r="AD496" s="86"/>
      <c r="AE496" s="86"/>
      <c r="AF496" s="95"/>
      <c r="AG496" s="153"/>
      <c r="AH496" s="114"/>
      <c r="AI496" s="222"/>
      <c r="AJ496" s="252"/>
      <c r="AK496" s="220"/>
      <c r="AL496" s="86"/>
      <c r="AM496" s="95"/>
      <c r="AN496" s="95"/>
      <c r="AO496" s="95"/>
      <c r="AP496" s="94"/>
      <c r="AQ496" s="98"/>
      <c r="AR496" s="222"/>
      <c r="AS496" s="252"/>
      <c r="AT496" s="226"/>
      <c r="AU496" s="218"/>
      <c r="AV496" s="218"/>
      <c r="AW496" s="252"/>
      <c r="AX496" s="226"/>
      <c r="AY496" s="221"/>
      <c r="AZ496" s="86"/>
      <c r="BA496" s="94"/>
      <c r="BB496" s="87"/>
      <c r="BC496" s="86"/>
      <c r="BD496" s="94"/>
      <c r="BE496" s="87"/>
      <c r="BF496" s="218"/>
      <c r="BG496" s="218"/>
      <c r="BH496" s="226"/>
      <c r="BI496" s="220"/>
      <c r="BJ496" s="86"/>
      <c r="BK496" s="94"/>
      <c r="BL496" s="87"/>
      <c r="BM496" s="218"/>
      <c r="BN496" s="218"/>
      <c r="BO496" s="226"/>
      <c r="BP496" s="398"/>
      <c r="BQ496" s="221"/>
      <c r="BR496" s="218"/>
      <c r="BS496" s="252"/>
      <c r="BT496" s="220"/>
      <c r="BU496" s="86"/>
      <c r="BV496" s="95"/>
      <c r="BW496" s="95"/>
      <c r="BX496" s="94"/>
      <c r="BY496" s="95"/>
      <c r="BZ496" s="94"/>
      <c r="CA496" s="87"/>
      <c r="CB496" s="86"/>
      <c r="CC496" s="86"/>
      <c r="CD496" s="86"/>
      <c r="CE496" s="86"/>
      <c r="CF496" s="86"/>
      <c r="CG496" s="153"/>
      <c r="CH496" s="86"/>
      <c r="CI496" s="114"/>
      <c r="CJ496" s="218"/>
      <c r="CK496" s="252"/>
      <c r="CL496" s="226"/>
      <c r="CM496" s="252"/>
      <c r="CN496" s="226"/>
      <c r="CO496" s="252"/>
      <c r="CP496" s="220"/>
      <c r="CQ496" s="86">
        <v>70</v>
      </c>
      <c r="CR496" s="95">
        <v>127</v>
      </c>
      <c r="CS496" s="94">
        <v>119</v>
      </c>
      <c r="CT496" s="87">
        <v>100</v>
      </c>
      <c r="CU496" s="86"/>
      <c r="CV496" s="94"/>
      <c r="CW496" s="95"/>
      <c r="CX496" s="94"/>
      <c r="CY496" s="95"/>
      <c r="CZ496" s="266"/>
      <c r="DA496" s="218"/>
      <c r="DB496" s="252"/>
      <c r="DC496" s="226"/>
      <c r="DD496" s="252"/>
      <c r="DE496" s="226"/>
      <c r="DF496" s="252"/>
      <c r="DG496" s="223"/>
      <c r="DH496" s="252"/>
      <c r="DI496" s="226"/>
      <c r="DJ496" s="221"/>
      <c r="DK496" s="218"/>
      <c r="DL496" s="226"/>
      <c r="DM496" s="252"/>
      <c r="DN496" s="220"/>
      <c r="DO496" s="86"/>
      <c r="DP496" s="94"/>
      <c r="DQ496" s="95"/>
      <c r="DR496" s="95"/>
      <c r="DS496" s="266"/>
      <c r="DT496" s="218"/>
      <c r="DU496" s="226"/>
      <c r="DV496" s="218"/>
      <c r="DW496" s="252"/>
      <c r="DX496" s="220"/>
      <c r="DY496" s="86"/>
      <c r="DZ496" s="153"/>
      <c r="EA496" s="94"/>
      <c r="EB496" s="266"/>
      <c r="EC496" s="86">
        <v>139</v>
      </c>
      <c r="ED496" s="94">
        <v>169</v>
      </c>
      <c r="EE496" s="87">
        <v>8</v>
      </c>
    </row>
    <row r="497" spans="1:135" x14ac:dyDescent="0.3">
      <c r="A497" s="10">
        <v>8308</v>
      </c>
      <c r="B497" s="11" t="s">
        <v>622</v>
      </c>
      <c r="C497" s="32">
        <v>477</v>
      </c>
      <c r="D497" s="41">
        <v>127</v>
      </c>
      <c r="E497" s="63">
        <f t="shared" si="7"/>
        <v>0.2662473794549266</v>
      </c>
      <c r="F497" s="86"/>
      <c r="G497" s="86"/>
      <c r="H497" s="86"/>
      <c r="I497" s="86"/>
      <c r="J497" s="86"/>
      <c r="K497" s="87"/>
      <c r="L497" s="86"/>
      <c r="M497" s="94"/>
      <c r="N497" s="87"/>
      <c r="O497" s="86"/>
      <c r="P497" s="86"/>
      <c r="Q497" s="86"/>
      <c r="R497" s="86"/>
      <c r="S497" s="86"/>
      <c r="T497" s="86"/>
      <c r="U497" s="86"/>
      <c r="V497" s="86"/>
      <c r="W497" s="95"/>
      <c r="X497" s="98"/>
      <c r="Y497" s="98"/>
      <c r="Z497" s="115"/>
      <c r="AA497" s="86"/>
      <c r="AB497" s="86"/>
      <c r="AC497" s="86"/>
      <c r="AD497" s="86"/>
      <c r="AE497" s="86"/>
      <c r="AF497" s="95"/>
      <c r="AG497" s="153"/>
      <c r="AH497" s="114"/>
      <c r="AI497" s="222"/>
      <c r="AJ497" s="252"/>
      <c r="AK497" s="220"/>
      <c r="AL497" s="86"/>
      <c r="AM497" s="95"/>
      <c r="AN497" s="95"/>
      <c r="AO497" s="95"/>
      <c r="AP497" s="94"/>
      <c r="AQ497" s="98"/>
      <c r="AR497" s="222"/>
      <c r="AS497" s="252"/>
      <c r="AT497" s="226"/>
      <c r="AU497" s="218"/>
      <c r="AV497" s="218"/>
      <c r="AW497" s="252"/>
      <c r="AX497" s="226"/>
      <c r="AY497" s="221"/>
      <c r="AZ497" s="86"/>
      <c r="BA497" s="94"/>
      <c r="BB497" s="87"/>
      <c r="BC497" s="86"/>
      <c r="BD497" s="94"/>
      <c r="BE497" s="87"/>
      <c r="BF497" s="218"/>
      <c r="BG497" s="218"/>
      <c r="BH497" s="226"/>
      <c r="BI497" s="220"/>
      <c r="BJ497" s="86"/>
      <c r="BK497" s="94"/>
      <c r="BL497" s="87"/>
      <c r="BM497" s="218"/>
      <c r="BN497" s="218"/>
      <c r="BO497" s="226"/>
      <c r="BP497" s="398"/>
      <c r="BQ497" s="221"/>
      <c r="BR497" s="218"/>
      <c r="BS497" s="252"/>
      <c r="BT497" s="220"/>
      <c r="BU497" s="86"/>
      <c r="BV497" s="95"/>
      <c r="BW497" s="95"/>
      <c r="BX497" s="94"/>
      <c r="BY497" s="95"/>
      <c r="BZ497" s="94"/>
      <c r="CA497" s="87"/>
      <c r="CB497" s="86"/>
      <c r="CC497" s="86"/>
      <c r="CD497" s="86"/>
      <c r="CE497" s="86"/>
      <c r="CF497" s="86"/>
      <c r="CG497" s="153"/>
      <c r="CH497" s="86"/>
      <c r="CI497" s="114"/>
      <c r="CJ497" s="218"/>
      <c r="CK497" s="252"/>
      <c r="CL497" s="226"/>
      <c r="CM497" s="252"/>
      <c r="CN497" s="226"/>
      <c r="CO497" s="252"/>
      <c r="CP497" s="220"/>
      <c r="CQ497" s="86">
        <v>37</v>
      </c>
      <c r="CR497" s="95">
        <v>45</v>
      </c>
      <c r="CS497" s="94">
        <v>48</v>
      </c>
      <c r="CT497" s="87">
        <v>48</v>
      </c>
      <c r="CU497" s="86"/>
      <c r="CV497" s="94"/>
      <c r="CW497" s="95"/>
      <c r="CX497" s="94"/>
      <c r="CY497" s="95"/>
      <c r="CZ497" s="266"/>
      <c r="DA497" s="218"/>
      <c r="DB497" s="252"/>
      <c r="DC497" s="226"/>
      <c r="DD497" s="252"/>
      <c r="DE497" s="226"/>
      <c r="DF497" s="252"/>
      <c r="DG497" s="223"/>
      <c r="DH497" s="252"/>
      <c r="DI497" s="226"/>
      <c r="DJ497" s="221"/>
      <c r="DK497" s="218"/>
      <c r="DL497" s="226"/>
      <c r="DM497" s="252"/>
      <c r="DN497" s="220"/>
      <c r="DO497" s="86"/>
      <c r="DP497" s="94"/>
      <c r="DQ497" s="95"/>
      <c r="DR497" s="95"/>
      <c r="DS497" s="266"/>
      <c r="DT497" s="218"/>
      <c r="DU497" s="226"/>
      <c r="DV497" s="218"/>
      <c r="DW497" s="252"/>
      <c r="DX497" s="220"/>
      <c r="DY497" s="86"/>
      <c r="DZ497" s="153"/>
      <c r="EA497" s="94"/>
      <c r="EB497" s="266"/>
      <c r="EC497" s="86">
        <v>57</v>
      </c>
      <c r="ED497" s="94">
        <v>70</v>
      </c>
      <c r="EE497" s="87">
        <v>9</v>
      </c>
    </row>
    <row r="498" spans="1:135" x14ac:dyDescent="0.3">
      <c r="A498" s="10">
        <v>8401</v>
      </c>
      <c r="B498" s="11" t="s">
        <v>623</v>
      </c>
      <c r="C498" s="32">
        <v>824</v>
      </c>
      <c r="D498" s="41">
        <v>273</v>
      </c>
      <c r="E498" s="63">
        <f t="shared" si="7"/>
        <v>0.3313106796116505</v>
      </c>
      <c r="F498" s="86"/>
      <c r="G498" s="86"/>
      <c r="H498" s="86"/>
      <c r="I498" s="86"/>
      <c r="J498" s="86"/>
      <c r="K498" s="87"/>
      <c r="L498" s="86"/>
      <c r="M498" s="94"/>
      <c r="N498" s="87"/>
      <c r="O498" s="86"/>
      <c r="P498" s="86"/>
      <c r="Q498" s="86"/>
      <c r="R498" s="86"/>
      <c r="S498" s="86"/>
      <c r="T498" s="86"/>
      <c r="U498" s="86"/>
      <c r="V498" s="86"/>
      <c r="W498" s="95"/>
      <c r="X498" s="98"/>
      <c r="Y498" s="98"/>
      <c r="Z498" s="115"/>
      <c r="AA498" s="86"/>
      <c r="AB498" s="86"/>
      <c r="AC498" s="86"/>
      <c r="AD498" s="86"/>
      <c r="AE498" s="86"/>
      <c r="AF498" s="95"/>
      <c r="AG498" s="153"/>
      <c r="AH498" s="114"/>
      <c r="AI498" s="222"/>
      <c r="AJ498" s="252"/>
      <c r="AK498" s="220"/>
      <c r="AL498" s="86"/>
      <c r="AM498" s="95"/>
      <c r="AN498" s="95"/>
      <c r="AO498" s="95"/>
      <c r="AP498" s="94"/>
      <c r="AQ498" s="98"/>
      <c r="AR498" s="222"/>
      <c r="AS498" s="252"/>
      <c r="AT498" s="226"/>
      <c r="AU498" s="218"/>
      <c r="AV498" s="218"/>
      <c r="AW498" s="252"/>
      <c r="AX498" s="226"/>
      <c r="AY498" s="221"/>
      <c r="AZ498" s="86"/>
      <c r="BA498" s="94"/>
      <c r="BB498" s="87"/>
      <c r="BC498" s="86"/>
      <c r="BD498" s="94"/>
      <c r="BE498" s="87"/>
      <c r="BF498" s="218"/>
      <c r="BG498" s="218"/>
      <c r="BH498" s="226"/>
      <c r="BI498" s="220"/>
      <c r="BJ498" s="86"/>
      <c r="BK498" s="94"/>
      <c r="BL498" s="87"/>
      <c r="BM498" s="218"/>
      <c r="BN498" s="218"/>
      <c r="BO498" s="226"/>
      <c r="BP498" s="398"/>
      <c r="BQ498" s="221"/>
      <c r="BR498" s="218"/>
      <c r="BS498" s="252"/>
      <c r="BT498" s="220"/>
      <c r="BU498" s="86"/>
      <c r="BV498" s="95"/>
      <c r="BW498" s="95"/>
      <c r="BX498" s="94"/>
      <c r="BY498" s="95"/>
      <c r="BZ498" s="94"/>
      <c r="CA498" s="87"/>
      <c r="CB498" s="86"/>
      <c r="CC498" s="86"/>
      <c r="CD498" s="86"/>
      <c r="CE498" s="86"/>
      <c r="CF498" s="86"/>
      <c r="CG498" s="153"/>
      <c r="CH498" s="86"/>
      <c r="CI498" s="114"/>
      <c r="CJ498" s="218"/>
      <c r="CK498" s="252"/>
      <c r="CL498" s="226"/>
      <c r="CM498" s="252"/>
      <c r="CN498" s="226"/>
      <c r="CO498" s="252"/>
      <c r="CP498" s="220"/>
      <c r="CQ498" s="86">
        <v>77</v>
      </c>
      <c r="CR498" s="95">
        <v>91</v>
      </c>
      <c r="CS498" s="94">
        <v>116</v>
      </c>
      <c r="CT498" s="87">
        <v>128</v>
      </c>
      <c r="CU498" s="86"/>
      <c r="CV498" s="94"/>
      <c r="CW498" s="95"/>
      <c r="CX498" s="94"/>
      <c r="CY498" s="95"/>
      <c r="CZ498" s="266"/>
      <c r="DA498" s="86">
        <v>90</v>
      </c>
      <c r="DB498" s="94">
        <v>127</v>
      </c>
      <c r="DC498" s="95">
        <v>93</v>
      </c>
      <c r="DD498" s="94">
        <v>53</v>
      </c>
      <c r="DE498" s="95">
        <v>77</v>
      </c>
      <c r="DF498" s="94">
        <v>144</v>
      </c>
      <c r="DG498" s="99">
        <v>115</v>
      </c>
      <c r="DH498" s="94">
        <v>82</v>
      </c>
      <c r="DI498" s="95">
        <v>115</v>
      </c>
      <c r="DJ498" s="114">
        <v>45</v>
      </c>
      <c r="DK498" s="218"/>
      <c r="DL498" s="226"/>
      <c r="DM498" s="252"/>
      <c r="DN498" s="220"/>
      <c r="DO498" s="86"/>
      <c r="DP498" s="94"/>
      <c r="DQ498" s="95"/>
      <c r="DR498" s="95"/>
      <c r="DS498" s="266"/>
      <c r="DT498" s="218"/>
      <c r="DU498" s="226"/>
      <c r="DV498" s="218"/>
      <c r="DW498" s="252"/>
      <c r="DX498" s="220"/>
      <c r="DY498" s="86"/>
      <c r="DZ498" s="153"/>
      <c r="EA498" s="94"/>
      <c r="EB498" s="266"/>
      <c r="EC498" s="218"/>
      <c r="ED498" s="252"/>
      <c r="EE498" s="220"/>
    </row>
    <row r="499" spans="1:135" x14ac:dyDescent="0.3">
      <c r="A499" s="10">
        <v>8402</v>
      </c>
      <c r="B499" s="11" t="s">
        <v>624</v>
      </c>
      <c r="C499" s="32">
        <v>1217</v>
      </c>
      <c r="D499" s="41">
        <v>334</v>
      </c>
      <c r="E499" s="63">
        <f t="shared" si="7"/>
        <v>0.27444535743631882</v>
      </c>
      <c r="F499" s="86"/>
      <c r="G499" s="86"/>
      <c r="H499" s="86"/>
      <c r="I499" s="86"/>
      <c r="J499" s="86"/>
      <c r="K499" s="87"/>
      <c r="L499" s="86"/>
      <c r="M499" s="94"/>
      <c r="N499" s="87"/>
      <c r="O499" s="86"/>
      <c r="P499" s="86"/>
      <c r="Q499" s="86"/>
      <c r="R499" s="86"/>
      <c r="S499" s="86"/>
      <c r="T499" s="86"/>
      <c r="U499" s="86"/>
      <c r="V499" s="86"/>
      <c r="W499" s="95"/>
      <c r="X499" s="98"/>
      <c r="Y499" s="98"/>
      <c r="Z499" s="115"/>
      <c r="AA499" s="86"/>
      <c r="AB499" s="86"/>
      <c r="AC499" s="86"/>
      <c r="AD499" s="86"/>
      <c r="AE499" s="86"/>
      <c r="AF499" s="95"/>
      <c r="AG499" s="153"/>
      <c r="AH499" s="114"/>
      <c r="AI499" s="222"/>
      <c r="AJ499" s="252"/>
      <c r="AK499" s="220"/>
      <c r="AL499" s="86"/>
      <c r="AM499" s="95"/>
      <c r="AN499" s="95"/>
      <c r="AO499" s="95"/>
      <c r="AP499" s="94"/>
      <c r="AQ499" s="98"/>
      <c r="AR499" s="222"/>
      <c r="AS499" s="252"/>
      <c r="AT499" s="226"/>
      <c r="AU499" s="218"/>
      <c r="AV499" s="218"/>
      <c r="AW499" s="252"/>
      <c r="AX499" s="226"/>
      <c r="AY499" s="221"/>
      <c r="AZ499" s="86"/>
      <c r="BA499" s="94"/>
      <c r="BB499" s="87"/>
      <c r="BC499" s="86"/>
      <c r="BD499" s="94"/>
      <c r="BE499" s="87"/>
      <c r="BF499" s="218"/>
      <c r="BG499" s="218"/>
      <c r="BH499" s="226"/>
      <c r="BI499" s="220"/>
      <c r="BJ499" s="86"/>
      <c r="BK499" s="94"/>
      <c r="BL499" s="87"/>
      <c r="BM499" s="218"/>
      <c r="BN499" s="218"/>
      <c r="BO499" s="226"/>
      <c r="BP499" s="398"/>
      <c r="BQ499" s="221"/>
      <c r="BR499" s="218"/>
      <c r="BS499" s="252"/>
      <c r="BT499" s="220"/>
      <c r="BU499" s="86"/>
      <c r="BV499" s="95"/>
      <c r="BW499" s="95"/>
      <c r="BX499" s="94"/>
      <c r="BY499" s="95"/>
      <c r="BZ499" s="94"/>
      <c r="CA499" s="87"/>
      <c r="CB499" s="86"/>
      <c r="CC499" s="86"/>
      <c r="CD499" s="86"/>
      <c r="CE499" s="86"/>
      <c r="CF499" s="86"/>
      <c r="CG499" s="153"/>
      <c r="CH499" s="86"/>
      <c r="CI499" s="114"/>
      <c r="CJ499" s="218"/>
      <c r="CK499" s="252"/>
      <c r="CL499" s="226"/>
      <c r="CM499" s="252"/>
      <c r="CN499" s="226"/>
      <c r="CO499" s="252"/>
      <c r="CP499" s="220"/>
      <c r="CQ499" s="86">
        <v>74</v>
      </c>
      <c r="CR499" s="95">
        <v>93</v>
      </c>
      <c r="CS499" s="94">
        <v>90</v>
      </c>
      <c r="CT499" s="87">
        <v>120</v>
      </c>
      <c r="CU499" s="86"/>
      <c r="CV499" s="94"/>
      <c r="CW499" s="95"/>
      <c r="CX499" s="94"/>
      <c r="CY499" s="95"/>
      <c r="CZ499" s="266"/>
      <c r="DA499" s="86">
        <v>99</v>
      </c>
      <c r="DB499" s="94">
        <v>156</v>
      </c>
      <c r="DC499" s="95">
        <v>116</v>
      </c>
      <c r="DD499" s="94">
        <v>80</v>
      </c>
      <c r="DE499" s="95">
        <v>116</v>
      </c>
      <c r="DF499" s="94">
        <v>173</v>
      </c>
      <c r="DG499" s="99">
        <v>159</v>
      </c>
      <c r="DH499" s="94">
        <v>92</v>
      </c>
      <c r="DI499" s="95">
        <v>172</v>
      </c>
      <c r="DJ499" s="114">
        <v>45</v>
      </c>
      <c r="DK499" s="218"/>
      <c r="DL499" s="226"/>
      <c r="DM499" s="252"/>
      <c r="DN499" s="220"/>
      <c r="DO499" s="86"/>
      <c r="DP499" s="94"/>
      <c r="DQ499" s="95"/>
      <c r="DR499" s="95"/>
      <c r="DS499" s="266"/>
      <c r="DT499" s="218"/>
      <c r="DU499" s="226"/>
      <c r="DV499" s="218"/>
      <c r="DW499" s="252"/>
      <c r="DX499" s="220"/>
      <c r="DY499" s="86"/>
      <c r="DZ499" s="153"/>
      <c r="EA499" s="94"/>
      <c r="EB499" s="266"/>
      <c r="EC499" s="218"/>
      <c r="ED499" s="252"/>
      <c r="EE499" s="220"/>
    </row>
    <row r="500" spans="1:135" x14ac:dyDescent="0.3">
      <c r="A500" s="10">
        <v>8511</v>
      </c>
      <c r="B500" s="11" t="s">
        <v>625</v>
      </c>
      <c r="C500" s="32">
        <v>778</v>
      </c>
      <c r="D500" s="41">
        <v>173</v>
      </c>
      <c r="E500" s="63">
        <f t="shared" si="7"/>
        <v>0.22236503856041132</v>
      </c>
      <c r="F500" s="86"/>
      <c r="G500" s="86"/>
      <c r="H500" s="86"/>
      <c r="I500" s="86"/>
      <c r="J500" s="86"/>
      <c r="K500" s="87"/>
      <c r="L500" s="86"/>
      <c r="M500" s="94"/>
      <c r="N500" s="87"/>
      <c r="O500" s="86"/>
      <c r="P500" s="86"/>
      <c r="Q500" s="86"/>
      <c r="R500" s="86"/>
      <c r="S500" s="86"/>
      <c r="T500" s="86"/>
      <c r="U500" s="86"/>
      <c r="V500" s="86"/>
      <c r="W500" s="95"/>
      <c r="X500" s="98"/>
      <c r="Y500" s="98"/>
      <c r="Z500" s="115"/>
      <c r="AA500" s="86"/>
      <c r="AB500" s="86"/>
      <c r="AC500" s="86"/>
      <c r="AD500" s="86"/>
      <c r="AE500" s="86"/>
      <c r="AF500" s="95"/>
      <c r="AG500" s="153"/>
      <c r="AH500" s="114"/>
      <c r="AI500" s="222"/>
      <c r="AJ500" s="252"/>
      <c r="AK500" s="220"/>
      <c r="AL500" s="86"/>
      <c r="AM500" s="95"/>
      <c r="AN500" s="95"/>
      <c r="AO500" s="95"/>
      <c r="AP500" s="94"/>
      <c r="AQ500" s="98"/>
      <c r="AR500" s="222"/>
      <c r="AS500" s="252"/>
      <c r="AT500" s="226"/>
      <c r="AU500" s="218"/>
      <c r="AV500" s="218"/>
      <c r="AW500" s="252"/>
      <c r="AX500" s="226"/>
      <c r="AY500" s="221"/>
      <c r="AZ500" s="86"/>
      <c r="BA500" s="94"/>
      <c r="BB500" s="87"/>
      <c r="BC500" s="86"/>
      <c r="BD500" s="94"/>
      <c r="BE500" s="87"/>
      <c r="BF500" s="218"/>
      <c r="BG500" s="218"/>
      <c r="BH500" s="226"/>
      <c r="BI500" s="220"/>
      <c r="BJ500" s="86"/>
      <c r="BK500" s="94"/>
      <c r="BL500" s="87"/>
      <c r="BM500" s="218"/>
      <c r="BN500" s="218"/>
      <c r="BO500" s="226"/>
      <c r="BP500" s="398"/>
      <c r="BQ500" s="221"/>
      <c r="BR500" s="86">
        <v>79</v>
      </c>
      <c r="BS500" s="94">
        <v>72</v>
      </c>
      <c r="BT500" s="87">
        <v>7</v>
      </c>
      <c r="BU500" s="86"/>
      <c r="BV500" s="95"/>
      <c r="BW500" s="95"/>
      <c r="BX500" s="94"/>
      <c r="BY500" s="95"/>
      <c r="BZ500" s="94"/>
      <c r="CA500" s="87"/>
      <c r="CB500" s="86"/>
      <c r="CC500" s="86"/>
      <c r="CD500" s="86"/>
      <c r="CE500" s="86"/>
      <c r="CF500" s="86"/>
      <c r="CG500" s="153"/>
      <c r="CH500" s="86"/>
      <c r="CI500" s="114"/>
      <c r="CJ500" s="218"/>
      <c r="CK500" s="252"/>
      <c r="CL500" s="226"/>
      <c r="CM500" s="252"/>
      <c r="CN500" s="226"/>
      <c r="CO500" s="252"/>
      <c r="CP500" s="220"/>
      <c r="CQ500" s="86"/>
      <c r="CR500" s="95"/>
      <c r="CS500" s="94"/>
      <c r="CT500" s="87"/>
      <c r="CU500" s="86"/>
      <c r="CV500" s="94"/>
      <c r="CW500" s="95"/>
      <c r="CX500" s="94"/>
      <c r="CY500" s="95"/>
      <c r="CZ500" s="266"/>
      <c r="DA500" s="218"/>
      <c r="DB500" s="252"/>
      <c r="DC500" s="226"/>
      <c r="DD500" s="252"/>
      <c r="DE500" s="226"/>
      <c r="DF500" s="252"/>
      <c r="DG500" s="223"/>
      <c r="DH500" s="252"/>
      <c r="DI500" s="226"/>
      <c r="DJ500" s="221"/>
      <c r="DK500" s="218"/>
      <c r="DL500" s="226"/>
      <c r="DM500" s="252"/>
      <c r="DN500" s="220"/>
      <c r="DO500" s="86"/>
      <c r="DP500" s="94"/>
      <c r="DQ500" s="95"/>
      <c r="DR500" s="95"/>
      <c r="DS500" s="266"/>
      <c r="DT500" s="218"/>
      <c r="DU500" s="226"/>
      <c r="DV500" s="218"/>
      <c r="DW500" s="252"/>
      <c r="DX500" s="220"/>
      <c r="DY500" s="86"/>
      <c r="DZ500" s="153"/>
      <c r="EA500" s="94"/>
      <c r="EB500" s="266"/>
      <c r="EC500" s="218"/>
      <c r="ED500" s="252"/>
      <c r="EE500" s="220"/>
    </row>
    <row r="501" spans="1:135" x14ac:dyDescent="0.3">
      <c r="A501" s="10">
        <v>8521</v>
      </c>
      <c r="B501" s="11" t="s">
        <v>626</v>
      </c>
      <c r="C501" s="32">
        <v>748</v>
      </c>
      <c r="D501" s="41">
        <v>212</v>
      </c>
      <c r="E501" s="63">
        <f t="shared" si="7"/>
        <v>0.28342245989304815</v>
      </c>
      <c r="F501" s="86"/>
      <c r="G501" s="86"/>
      <c r="H501" s="86"/>
      <c r="I501" s="86"/>
      <c r="J501" s="86"/>
      <c r="K501" s="87"/>
      <c r="L501" s="86"/>
      <c r="M501" s="94"/>
      <c r="N501" s="87"/>
      <c r="O501" s="86"/>
      <c r="P501" s="86"/>
      <c r="Q501" s="86"/>
      <c r="R501" s="86"/>
      <c r="S501" s="86"/>
      <c r="T501" s="86"/>
      <c r="U501" s="86"/>
      <c r="V501" s="86"/>
      <c r="W501" s="95"/>
      <c r="X501" s="98"/>
      <c r="Y501" s="98"/>
      <c r="Z501" s="115"/>
      <c r="AA501" s="86"/>
      <c r="AB501" s="86"/>
      <c r="AC501" s="86"/>
      <c r="AD501" s="86"/>
      <c r="AE501" s="86"/>
      <c r="AF501" s="95"/>
      <c r="AG501" s="153"/>
      <c r="AH501" s="114"/>
      <c r="AI501" s="222"/>
      <c r="AJ501" s="252"/>
      <c r="AK501" s="220"/>
      <c r="AL501" s="86"/>
      <c r="AM501" s="95"/>
      <c r="AN501" s="95"/>
      <c r="AO501" s="95"/>
      <c r="AP501" s="94"/>
      <c r="AQ501" s="98"/>
      <c r="AR501" s="222"/>
      <c r="AS501" s="252"/>
      <c r="AT501" s="226"/>
      <c r="AU501" s="218"/>
      <c r="AV501" s="218"/>
      <c r="AW501" s="252"/>
      <c r="AX501" s="226"/>
      <c r="AY501" s="221"/>
      <c r="AZ501" s="86"/>
      <c r="BA501" s="94"/>
      <c r="BB501" s="87"/>
      <c r="BC501" s="86"/>
      <c r="BD501" s="94"/>
      <c r="BE501" s="87"/>
      <c r="BF501" s="218"/>
      <c r="BG501" s="218"/>
      <c r="BH501" s="226"/>
      <c r="BI501" s="220"/>
      <c r="BJ501" s="86"/>
      <c r="BK501" s="94"/>
      <c r="BL501" s="87"/>
      <c r="BM501" s="218"/>
      <c r="BN501" s="218"/>
      <c r="BO501" s="226"/>
      <c r="BP501" s="398"/>
      <c r="BQ501" s="221"/>
      <c r="BR501" s="86">
        <v>97</v>
      </c>
      <c r="BS501" s="94">
        <v>123</v>
      </c>
      <c r="BT501" s="87">
        <v>12</v>
      </c>
      <c r="BU501" s="86"/>
      <c r="BV501" s="95"/>
      <c r="BW501" s="95"/>
      <c r="BX501" s="94"/>
      <c r="BY501" s="95"/>
      <c r="BZ501" s="94"/>
      <c r="CA501" s="87"/>
      <c r="CB501" s="86"/>
      <c r="CC501" s="86"/>
      <c r="CD501" s="86"/>
      <c r="CE501" s="86"/>
      <c r="CF501" s="86"/>
      <c r="CG501" s="153"/>
      <c r="CH501" s="86"/>
      <c r="CI501" s="114"/>
      <c r="CJ501" s="218"/>
      <c r="CK501" s="252"/>
      <c r="CL501" s="226"/>
      <c r="CM501" s="252"/>
      <c r="CN501" s="226"/>
      <c r="CO501" s="252"/>
      <c r="CP501" s="220"/>
      <c r="CQ501" s="86"/>
      <c r="CR501" s="95"/>
      <c r="CS501" s="94"/>
      <c r="CT501" s="87"/>
      <c r="CU501" s="86"/>
      <c r="CV501" s="94"/>
      <c r="CW501" s="95"/>
      <c r="CX501" s="94"/>
      <c r="CY501" s="95"/>
      <c r="CZ501" s="266"/>
      <c r="DA501" s="218"/>
      <c r="DB501" s="252"/>
      <c r="DC501" s="226"/>
      <c r="DD501" s="252"/>
      <c r="DE501" s="226"/>
      <c r="DF501" s="252"/>
      <c r="DG501" s="223"/>
      <c r="DH501" s="252"/>
      <c r="DI501" s="226"/>
      <c r="DJ501" s="221"/>
      <c r="DK501" s="218"/>
      <c r="DL501" s="226"/>
      <c r="DM501" s="252"/>
      <c r="DN501" s="220"/>
      <c r="DO501" s="86"/>
      <c r="DP501" s="94"/>
      <c r="DQ501" s="95"/>
      <c r="DR501" s="95"/>
      <c r="DS501" s="266"/>
      <c r="DT501" s="218"/>
      <c r="DU501" s="226"/>
      <c r="DV501" s="218"/>
      <c r="DW501" s="252"/>
      <c r="DX501" s="220"/>
      <c r="DY501" s="86"/>
      <c r="DZ501" s="153"/>
      <c r="EA501" s="94"/>
      <c r="EB501" s="266"/>
      <c r="EC501" s="218"/>
      <c r="ED501" s="252"/>
      <c r="EE501" s="220"/>
    </row>
    <row r="502" spans="1:135" x14ac:dyDescent="0.3">
      <c r="A502" s="10">
        <v>8531</v>
      </c>
      <c r="B502" s="11" t="s">
        <v>627</v>
      </c>
      <c r="C502" s="32">
        <v>757</v>
      </c>
      <c r="D502" s="41">
        <v>197</v>
      </c>
      <c r="E502" s="63">
        <f t="shared" si="7"/>
        <v>0.26023778071334214</v>
      </c>
      <c r="F502" s="86"/>
      <c r="G502" s="86"/>
      <c r="H502" s="86"/>
      <c r="I502" s="86"/>
      <c r="J502" s="86"/>
      <c r="K502" s="87"/>
      <c r="L502" s="86"/>
      <c r="M502" s="94"/>
      <c r="N502" s="87"/>
      <c r="O502" s="86"/>
      <c r="P502" s="86"/>
      <c r="Q502" s="86"/>
      <c r="R502" s="86"/>
      <c r="S502" s="86"/>
      <c r="T502" s="86"/>
      <c r="U502" s="86"/>
      <c r="V502" s="86"/>
      <c r="W502" s="95"/>
      <c r="X502" s="98"/>
      <c r="Y502" s="98"/>
      <c r="Z502" s="115"/>
      <c r="AA502" s="86"/>
      <c r="AB502" s="86"/>
      <c r="AC502" s="86"/>
      <c r="AD502" s="86"/>
      <c r="AE502" s="86"/>
      <c r="AF502" s="95"/>
      <c r="AG502" s="153"/>
      <c r="AH502" s="114"/>
      <c r="AI502" s="222"/>
      <c r="AJ502" s="252"/>
      <c r="AK502" s="220"/>
      <c r="AL502" s="86"/>
      <c r="AM502" s="95"/>
      <c r="AN502" s="95"/>
      <c r="AO502" s="95"/>
      <c r="AP502" s="94"/>
      <c r="AQ502" s="98"/>
      <c r="AR502" s="222"/>
      <c r="AS502" s="252"/>
      <c r="AT502" s="226"/>
      <c r="AU502" s="218"/>
      <c r="AV502" s="218"/>
      <c r="AW502" s="252"/>
      <c r="AX502" s="226"/>
      <c r="AY502" s="221"/>
      <c r="AZ502" s="86"/>
      <c r="BA502" s="94"/>
      <c r="BB502" s="87"/>
      <c r="BC502" s="86"/>
      <c r="BD502" s="94"/>
      <c r="BE502" s="87"/>
      <c r="BF502" s="218"/>
      <c r="BG502" s="218"/>
      <c r="BH502" s="226"/>
      <c r="BI502" s="220"/>
      <c r="BJ502" s="86"/>
      <c r="BK502" s="94"/>
      <c r="BL502" s="87"/>
      <c r="BM502" s="218"/>
      <c r="BN502" s="218"/>
      <c r="BO502" s="226"/>
      <c r="BP502" s="398"/>
      <c r="BQ502" s="221"/>
      <c r="BR502" s="86">
        <v>102</v>
      </c>
      <c r="BS502" s="94">
        <v>92</v>
      </c>
      <c r="BT502" s="87">
        <v>18</v>
      </c>
      <c r="BU502" s="86"/>
      <c r="BV502" s="95"/>
      <c r="BW502" s="95"/>
      <c r="BX502" s="94"/>
      <c r="BY502" s="95"/>
      <c r="BZ502" s="94"/>
      <c r="CA502" s="87"/>
      <c r="CB502" s="86"/>
      <c r="CC502" s="86"/>
      <c r="CD502" s="86"/>
      <c r="CE502" s="86"/>
      <c r="CF502" s="86"/>
      <c r="CG502" s="153"/>
      <c r="CH502" s="86"/>
      <c r="CI502" s="114"/>
      <c r="CJ502" s="218"/>
      <c r="CK502" s="252"/>
      <c r="CL502" s="226"/>
      <c r="CM502" s="252"/>
      <c r="CN502" s="226"/>
      <c r="CO502" s="252"/>
      <c r="CP502" s="220"/>
      <c r="CQ502" s="86"/>
      <c r="CR502" s="95"/>
      <c r="CS502" s="94"/>
      <c r="CT502" s="87"/>
      <c r="CU502" s="86"/>
      <c r="CV502" s="94"/>
      <c r="CW502" s="95"/>
      <c r="CX502" s="94"/>
      <c r="CY502" s="95"/>
      <c r="CZ502" s="266"/>
      <c r="DA502" s="218"/>
      <c r="DB502" s="252"/>
      <c r="DC502" s="226"/>
      <c r="DD502" s="252"/>
      <c r="DE502" s="226"/>
      <c r="DF502" s="252"/>
      <c r="DG502" s="223"/>
      <c r="DH502" s="252"/>
      <c r="DI502" s="226"/>
      <c r="DJ502" s="221"/>
      <c r="DK502" s="218"/>
      <c r="DL502" s="226"/>
      <c r="DM502" s="252"/>
      <c r="DN502" s="220"/>
      <c r="DO502" s="86"/>
      <c r="DP502" s="94"/>
      <c r="DQ502" s="95"/>
      <c r="DR502" s="95"/>
      <c r="DS502" s="266"/>
      <c r="DT502" s="218"/>
      <c r="DU502" s="226"/>
      <c r="DV502" s="218"/>
      <c r="DW502" s="252"/>
      <c r="DX502" s="220"/>
      <c r="DY502" s="86"/>
      <c r="DZ502" s="153"/>
      <c r="EA502" s="94"/>
      <c r="EB502" s="266"/>
      <c r="EC502" s="218"/>
      <c r="ED502" s="252"/>
      <c r="EE502" s="220"/>
    </row>
    <row r="503" spans="1:135" x14ac:dyDescent="0.3">
      <c r="A503" s="10">
        <v>8541</v>
      </c>
      <c r="B503" s="11" t="s">
        <v>628</v>
      </c>
      <c r="C503" s="32">
        <v>692</v>
      </c>
      <c r="D503" s="41">
        <v>166</v>
      </c>
      <c r="E503" s="63">
        <f t="shared" si="7"/>
        <v>0.23988439306358381</v>
      </c>
      <c r="F503" s="86"/>
      <c r="G503" s="86"/>
      <c r="H503" s="86"/>
      <c r="I503" s="86"/>
      <c r="J503" s="86"/>
      <c r="K503" s="87"/>
      <c r="L503" s="86"/>
      <c r="M503" s="94"/>
      <c r="N503" s="87"/>
      <c r="O503" s="86"/>
      <c r="P503" s="86"/>
      <c r="Q503" s="86"/>
      <c r="R503" s="86"/>
      <c r="S503" s="86"/>
      <c r="T503" s="86"/>
      <c r="U503" s="86"/>
      <c r="V503" s="86"/>
      <c r="W503" s="95"/>
      <c r="X503" s="98"/>
      <c r="Y503" s="98"/>
      <c r="Z503" s="115"/>
      <c r="AA503" s="86"/>
      <c r="AB503" s="86"/>
      <c r="AC503" s="86"/>
      <c r="AD503" s="86"/>
      <c r="AE503" s="86"/>
      <c r="AF503" s="95"/>
      <c r="AG503" s="153"/>
      <c r="AH503" s="114"/>
      <c r="AI503" s="222"/>
      <c r="AJ503" s="252"/>
      <c r="AK503" s="220"/>
      <c r="AL503" s="86"/>
      <c r="AM503" s="95"/>
      <c r="AN503" s="95"/>
      <c r="AO503" s="95"/>
      <c r="AP503" s="94"/>
      <c r="AQ503" s="98"/>
      <c r="AR503" s="222"/>
      <c r="AS503" s="252"/>
      <c r="AT503" s="226"/>
      <c r="AU503" s="218"/>
      <c r="AV503" s="218"/>
      <c r="AW503" s="252"/>
      <c r="AX503" s="226"/>
      <c r="AY503" s="221"/>
      <c r="AZ503" s="86"/>
      <c r="BA503" s="94"/>
      <c r="BB503" s="87"/>
      <c r="BC503" s="86"/>
      <c r="BD503" s="94"/>
      <c r="BE503" s="87"/>
      <c r="BF503" s="218"/>
      <c r="BG503" s="218"/>
      <c r="BH503" s="226"/>
      <c r="BI503" s="220"/>
      <c r="BJ503" s="86"/>
      <c r="BK503" s="94"/>
      <c r="BL503" s="87"/>
      <c r="BM503" s="218"/>
      <c r="BN503" s="218"/>
      <c r="BO503" s="226"/>
      <c r="BP503" s="398"/>
      <c r="BQ503" s="221"/>
      <c r="BR503" s="86">
        <v>86</v>
      </c>
      <c r="BS503" s="94">
        <v>90</v>
      </c>
      <c r="BT503" s="87">
        <v>5</v>
      </c>
      <c r="BU503" s="86"/>
      <c r="BV503" s="95"/>
      <c r="BW503" s="95"/>
      <c r="BX503" s="94"/>
      <c r="BY503" s="95"/>
      <c r="BZ503" s="94"/>
      <c r="CA503" s="87"/>
      <c r="CB503" s="86"/>
      <c r="CC503" s="86"/>
      <c r="CD503" s="86"/>
      <c r="CE503" s="86"/>
      <c r="CF503" s="86"/>
      <c r="CG503" s="153"/>
      <c r="CH503" s="86"/>
      <c r="CI503" s="114"/>
      <c r="CJ503" s="218"/>
      <c r="CK503" s="252"/>
      <c r="CL503" s="226"/>
      <c r="CM503" s="252"/>
      <c r="CN503" s="226"/>
      <c r="CO503" s="252"/>
      <c r="CP503" s="220"/>
      <c r="CQ503" s="86"/>
      <c r="CR503" s="95"/>
      <c r="CS503" s="94"/>
      <c r="CT503" s="87"/>
      <c r="CU503" s="86"/>
      <c r="CV503" s="94"/>
      <c r="CW503" s="95"/>
      <c r="CX503" s="94"/>
      <c r="CY503" s="95"/>
      <c r="CZ503" s="266"/>
      <c r="DA503" s="218"/>
      <c r="DB503" s="252"/>
      <c r="DC503" s="226"/>
      <c r="DD503" s="252"/>
      <c r="DE503" s="226"/>
      <c r="DF503" s="252"/>
      <c r="DG503" s="223"/>
      <c r="DH503" s="252"/>
      <c r="DI503" s="226"/>
      <c r="DJ503" s="221"/>
      <c r="DK503" s="218"/>
      <c r="DL503" s="226"/>
      <c r="DM503" s="252"/>
      <c r="DN503" s="220"/>
      <c r="DO503" s="86"/>
      <c r="DP503" s="94"/>
      <c r="DQ503" s="95"/>
      <c r="DR503" s="95"/>
      <c r="DS503" s="266"/>
      <c r="DT503" s="218"/>
      <c r="DU503" s="226"/>
      <c r="DV503" s="218"/>
      <c r="DW503" s="252"/>
      <c r="DX503" s="220"/>
      <c r="DY503" s="86"/>
      <c r="DZ503" s="153"/>
      <c r="EA503" s="94"/>
      <c r="EB503" s="266"/>
      <c r="EC503" s="218"/>
      <c r="ED503" s="252"/>
      <c r="EE503" s="220"/>
    </row>
    <row r="504" spans="1:135" x14ac:dyDescent="0.3">
      <c r="A504" s="10">
        <v>8601</v>
      </c>
      <c r="B504" s="11" t="s">
        <v>629</v>
      </c>
      <c r="C504" s="32">
        <v>1115</v>
      </c>
      <c r="D504" s="41">
        <v>214</v>
      </c>
      <c r="E504" s="63">
        <f t="shared" si="7"/>
        <v>0.19192825112107623</v>
      </c>
      <c r="F504" s="86">
        <v>79</v>
      </c>
      <c r="G504" s="86">
        <v>77</v>
      </c>
      <c r="H504" s="86">
        <v>46</v>
      </c>
      <c r="I504" s="86">
        <v>92</v>
      </c>
      <c r="J504" s="86">
        <v>81</v>
      </c>
      <c r="K504" s="87">
        <v>109</v>
      </c>
      <c r="L504" s="86">
        <v>25</v>
      </c>
      <c r="M504" s="94">
        <v>23</v>
      </c>
      <c r="N504" s="87">
        <v>24</v>
      </c>
      <c r="O504" s="86"/>
      <c r="P504" s="86"/>
      <c r="Q504" s="86"/>
      <c r="R504" s="86"/>
      <c r="S504" s="86"/>
      <c r="T504" s="86"/>
      <c r="U504" s="86"/>
      <c r="V504" s="86"/>
      <c r="W504" s="95"/>
      <c r="X504" s="98"/>
      <c r="Y504" s="98"/>
      <c r="Z504" s="115"/>
      <c r="AA504" s="86"/>
      <c r="AB504" s="86"/>
      <c r="AC504" s="86"/>
      <c r="AD504" s="86"/>
      <c r="AE504" s="86"/>
      <c r="AF504" s="95"/>
      <c r="AG504" s="153"/>
      <c r="AH504" s="114"/>
      <c r="AI504" s="222"/>
      <c r="AJ504" s="252"/>
      <c r="AK504" s="220"/>
      <c r="AL504" s="86"/>
      <c r="AM504" s="95"/>
      <c r="AN504" s="95"/>
      <c r="AO504" s="95"/>
      <c r="AP504" s="94"/>
      <c r="AQ504" s="98"/>
      <c r="AR504" s="222"/>
      <c r="AS504" s="252"/>
      <c r="AT504" s="226"/>
      <c r="AU504" s="218"/>
      <c r="AV504" s="218"/>
      <c r="AW504" s="252"/>
      <c r="AX504" s="226"/>
      <c r="AY504" s="221"/>
      <c r="AZ504" s="86"/>
      <c r="BA504" s="94"/>
      <c r="BB504" s="87"/>
      <c r="BC504" s="86"/>
      <c r="BD504" s="94"/>
      <c r="BE504" s="87"/>
      <c r="BF504" s="218"/>
      <c r="BG504" s="218"/>
      <c r="BH504" s="226"/>
      <c r="BI504" s="220"/>
      <c r="BJ504" s="86"/>
      <c r="BK504" s="94"/>
      <c r="BL504" s="87"/>
      <c r="BM504" s="218"/>
      <c r="BN504" s="218"/>
      <c r="BO504" s="226"/>
      <c r="BP504" s="398"/>
      <c r="BQ504" s="221"/>
      <c r="BR504" s="218"/>
      <c r="BS504" s="252"/>
      <c r="BT504" s="220"/>
      <c r="BU504" s="86"/>
      <c r="BV504" s="95"/>
      <c r="BW504" s="95"/>
      <c r="BX504" s="94"/>
      <c r="BY504" s="95"/>
      <c r="BZ504" s="94"/>
      <c r="CA504" s="87"/>
      <c r="CB504" s="86"/>
      <c r="CC504" s="86"/>
      <c r="CD504" s="86"/>
      <c r="CE504" s="86"/>
      <c r="CF504" s="86"/>
      <c r="CG504" s="153"/>
      <c r="CH504" s="86"/>
      <c r="CI504" s="114"/>
      <c r="CJ504" s="218"/>
      <c r="CK504" s="252"/>
      <c r="CL504" s="226"/>
      <c r="CM504" s="252"/>
      <c r="CN504" s="226"/>
      <c r="CO504" s="252"/>
      <c r="CP504" s="220"/>
      <c r="CQ504" s="86"/>
      <c r="CR504" s="95"/>
      <c r="CS504" s="94"/>
      <c r="CT504" s="87"/>
      <c r="CU504" s="86"/>
      <c r="CV504" s="94"/>
      <c r="CW504" s="95"/>
      <c r="CX504" s="94"/>
      <c r="CY504" s="95"/>
      <c r="CZ504" s="266"/>
      <c r="DA504" s="218"/>
      <c r="DB504" s="252"/>
      <c r="DC504" s="226"/>
      <c r="DD504" s="252"/>
      <c r="DE504" s="226"/>
      <c r="DF504" s="252"/>
      <c r="DG504" s="223"/>
      <c r="DH504" s="252"/>
      <c r="DI504" s="226"/>
      <c r="DJ504" s="221"/>
      <c r="DK504" s="218"/>
      <c r="DL504" s="226"/>
      <c r="DM504" s="252"/>
      <c r="DN504" s="220"/>
      <c r="DO504" s="86"/>
      <c r="DP504" s="94"/>
      <c r="DQ504" s="95"/>
      <c r="DR504" s="95"/>
      <c r="DS504" s="266"/>
      <c r="DT504" s="218"/>
      <c r="DU504" s="226"/>
      <c r="DV504" s="218"/>
      <c r="DW504" s="252"/>
      <c r="DX504" s="220"/>
      <c r="DY504" s="86"/>
      <c r="DZ504" s="153"/>
      <c r="EA504" s="94"/>
      <c r="EB504" s="266"/>
      <c r="EC504" s="218"/>
      <c r="ED504" s="252"/>
      <c r="EE504" s="220"/>
    </row>
    <row r="505" spans="1:135" x14ac:dyDescent="0.3">
      <c r="A505" s="10">
        <v>8602</v>
      </c>
      <c r="B505" s="11" t="s">
        <v>630</v>
      </c>
      <c r="C505" s="32">
        <v>1364</v>
      </c>
      <c r="D505" s="41">
        <v>286</v>
      </c>
      <c r="E505" s="63">
        <f t="shared" si="7"/>
        <v>0.20967741935483872</v>
      </c>
      <c r="F505" s="86">
        <v>138</v>
      </c>
      <c r="G505" s="86">
        <v>170</v>
      </c>
      <c r="H505" s="86">
        <v>74</v>
      </c>
      <c r="I505" s="86">
        <v>170</v>
      </c>
      <c r="J505" s="86">
        <v>125</v>
      </c>
      <c r="K505" s="87">
        <v>178</v>
      </c>
      <c r="L505" s="265"/>
      <c r="M505" s="268"/>
      <c r="N505" s="266"/>
      <c r="O505" s="265"/>
      <c r="P505" s="265"/>
      <c r="Q505" s="265"/>
      <c r="R505" s="265"/>
      <c r="S505" s="265"/>
      <c r="T505" s="265"/>
      <c r="U505" s="265"/>
      <c r="V505" s="265"/>
      <c r="W505" s="267"/>
      <c r="X505" s="270"/>
      <c r="Y505" s="270"/>
      <c r="Z505" s="271"/>
      <c r="AA505" s="265"/>
      <c r="AB505" s="265"/>
      <c r="AC505" s="265"/>
      <c r="AD505" s="265"/>
      <c r="AE505" s="265"/>
      <c r="AF505" s="267"/>
      <c r="AG505" s="419"/>
      <c r="AH505" s="269"/>
      <c r="AI505" s="222"/>
      <c r="AJ505" s="252"/>
      <c r="AK505" s="220"/>
      <c r="AL505" s="86"/>
      <c r="AM505" s="95"/>
      <c r="AN505" s="95"/>
      <c r="AO505" s="95"/>
      <c r="AP505" s="94"/>
      <c r="AQ505" s="98"/>
      <c r="AR505" s="222"/>
      <c r="AS505" s="252"/>
      <c r="AT505" s="226"/>
      <c r="AU505" s="218"/>
      <c r="AV505" s="218"/>
      <c r="AW505" s="252"/>
      <c r="AX505" s="226"/>
      <c r="AY505" s="221"/>
      <c r="AZ505" s="86"/>
      <c r="BA505" s="94"/>
      <c r="BB505" s="87"/>
      <c r="BC505" s="86"/>
      <c r="BD505" s="94"/>
      <c r="BE505" s="87"/>
      <c r="BF505" s="218"/>
      <c r="BG505" s="218"/>
      <c r="BH505" s="226"/>
      <c r="BI505" s="220"/>
      <c r="BJ505" s="86"/>
      <c r="BK505" s="94"/>
      <c r="BL505" s="87"/>
      <c r="BM505" s="218"/>
      <c r="BN505" s="218"/>
      <c r="BO505" s="226"/>
      <c r="BP505" s="398"/>
      <c r="BQ505" s="221"/>
      <c r="BR505" s="218"/>
      <c r="BS505" s="252"/>
      <c r="BT505" s="220"/>
      <c r="BU505" s="86"/>
      <c r="BV505" s="95"/>
      <c r="BW505" s="95"/>
      <c r="BX505" s="94"/>
      <c r="BY505" s="95"/>
      <c r="BZ505" s="94"/>
      <c r="CA505" s="87"/>
      <c r="CB505" s="86"/>
      <c r="CC505" s="86"/>
      <c r="CD505" s="86"/>
      <c r="CE505" s="86"/>
      <c r="CF505" s="86"/>
      <c r="CG505" s="153"/>
      <c r="CH505" s="86"/>
      <c r="CI505" s="114"/>
      <c r="CJ505" s="218"/>
      <c r="CK505" s="252"/>
      <c r="CL505" s="226"/>
      <c r="CM505" s="252"/>
      <c r="CN505" s="226"/>
      <c r="CO505" s="252"/>
      <c r="CP505" s="220"/>
      <c r="CQ505" s="86"/>
      <c r="CR505" s="95"/>
      <c r="CS505" s="94"/>
      <c r="CT505" s="87"/>
      <c r="CU505" s="86"/>
      <c r="CV505" s="94"/>
      <c r="CW505" s="95"/>
      <c r="CX505" s="94"/>
      <c r="CY505" s="95"/>
      <c r="CZ505" s="266"/>
      <c r="DA505" s="218"/>
      <c r="DB505" s="252"/>
      <c r="DC505" s="226"/>
      <c r="DD505" s="252"/>
      <c r="DE505" s="226"/>
      <c r="DF505" s="252"/>
      <c r="DG505" s="223"/>
      <c r="DH505" s="252"/>
      <c r="DI505" s="226"/>
      <c r="DJ505" s="221"/>
      <c r="DK505" s="218"/>
      <c r="DL505" s="226"/>
      <c r="DM505" s="252"/>
      <c r="DN505" s="220"/>
      <c r="DO505" s="86"/>
      <c r="DP505" s="94"/>
      <c r="DQ505" s="95"/>
      <c r="DR505" s="95"/>
      <c r="DS505" s="266"/>
      <c r="DT505" s="218"/>
      <c r="DU505" s="226"/>
      <c r="DV505" s="218"/>
      <c r="DW505" s="252"/>
      <c r="DX505" s="220"/>
      <c r="DY505" s="86"/>
      <c r="DZ505" s="153"/>
      <c r="EA505" s="94"/>
      <c r="EB505" s="266"/>
      <c r="EC505" s="218"/>
      <c r="ED505" s="252"/>
      <c r="EE505" s="220"/>
    </row>
    <row r="506" spans="1:135" x14ac:dyDescent="0.3">
      <c r="A506" s="10">
        <v>8603</v>
      </c>
      <c r="B506" s="11" t="s">
        <v>631</v>
      </c>
      <c r="C506" s="32">
        <v>1263</v>
      </c>
      <c r="D506" s="41">
        <v>251</v>
      </c>
      <c r="E506" s="63">
        <f t="shared" si="7"/>
        <v>0.19873317498020585</v>
      </c>
      <c r="F506" s="86">
        <v>111</v>
      </c>
      <c r="G506" s="86">
        <v>118</v>
      </c>
      <c r="H506" s="86">
        <v>58</v>
      </c>
      <c r="I506" s="86">
        <v>111</v>
      </c>
      <c r="J506" s="86">
        <v>114</v>
      </c>
      <c r="K506" s="87">
        <v>140</v>
      </c>
      <c r="L506" s="265"/>
      <c r="M506" s="268"/>
      <c r="N506" s="266"/>
      <c r="O506" s="265"/>
      <c r="P506" s="265"/>
      <c r="Q506" s="265"/>
      <c r="R506" s="265"/>
      <c r="S506" s="265"/>
      <c r="T506" s="265"/>
      <c r="U506" s="265"/>
      <c r="V506" s="265"/>
      <c r="W506" s="267"/>
      <c r="X506" s="270"/>
      <c r="Y506" s="270"/>
      <c r="Z506" s="271"/>
      <c r="AA506" s="265"/>
      <c r="AB506" s="265"/>
      <c r="AC506" s="265"/>
      <c r="AD506" s="265"/>
      <c r="AE506" s="265"/>
      <c r="AF506" s="267"/>
      <c r="AG506" s="419"/>
      <c r="AH506" s="269"/>
      <c r="AI506" s="222"/>
      <c r="AJ506" s="252"/>
      <c r="AK506" s="220"/>
      <c r="AL506" s="86"/>
      <c r="AM506" s="95"/>
      <c r="AN506" s="95"/>
      <c r="AO506" s="95"/>
      <c r="AP506" s="94"/>
      <c r="AQ506" s="98"/>
      <c r="AR506" s="222"/>
      <c r="AS506" s="252"/>
      <c r="AT506" s="226"/>
      <c r="AU506" s="218"/>
      <c r="AV506" s="218"/>
      <c r="AW506" s="252"/>
      <c r="AX506" s="226"/>
      <c r="AY506" s="221"/>
      <c r="AZ506" s="86"/>
      <c r="BA506" s="94"/>
      <c r="BB506" s="87"/>
      <c r="BC506" s="86"/>
      <c r="BD506" s="94"/>
      <c r="BE506" s="87"/>
      <c r="BF506" s="218"/>
      <c r="BG506" s="218"/>
      <c r="BH506" s="226"/>
      <c r="BI506" s="220"/>
      <c r="BJ506" s="86"/>
      <c r="BK506" s="94"/>
      <c r="BL506" s="87"/>
      <c r="BM506" s="218"/>
      <c r="BN506" s="218"/>
      <c r="BO506" s="226"/>
      <c r="BP506" s="398"/>
      <c r="BQ506" s="221"/>
      <c r="BR506" s="218"/>
      <c r="BS506" s="252"/>
      <c r="BT506" s="220"/>
      <c r="BU506" s="86"/>
      <c r="BV506" s="95"/>
      <c r="BW506" s="95"/>
      <c r="BX506" s="94"/>
      <c r="BY506" s="95"/>
      <c r="BZ506" s="94"/>
      <c r="CA506" s="87"/>
      <c r="CB506" s="86"/>
      <c r="CC506" s="86"/>
      <c r="CD506" s="86"/>
      <c r="CE506" s="86"/>
      <c r="CF506" s="86"/>
      <c r="CG506" s="153"/>
      <c r="CH506" s="86"/>
      <c r="CI506" s="114"/>
      <c r="CJ506" s="218"/>
      <c r="CK506" s="252"/>
      <c r="CL506" s="226"/>
      <c r="CM506" s="252"/>
      <c r="CN506" s="226"/>
      <c r="CO506" s="252"/>
      <c r="CP506" s="220"/>
      <c r="CQ506" s="86"/>
      <c r="CR506" s="95"/>
      <c r="CS506" s="94"/>
      <c r="CT506" s="87"/>
      <c r="CU506" s="86"/>
      <c r="CV506" s="94"/>
      <c r="CW506" s="95"/>
      <c r="CX506" s="94"/>
      <c r="CY506" s="95"/>
      <c r="CZ506" s="266"/>
      <c r="DA506" s="218"/>
      <c r="DB506" s="252"/>
      <c r="DC506" s="226"/>
      <c r="DD506" s="252"/>
      <c r="DE506" s="226"/>
      <c r="DF506" s="252"/>
      <c r="DG506" s="223"/>
      <c r="DH506" s="252"/>
      <c r="DI506" s="226"/>
      <c r="DJ506" s="221"/>
      <c r="DK506" s="218"/>
      <c r="DL506" s="226"/>
      <c r="DM506" s="252"/>
      <c r="DN506" s="220"/>
      <c r="DO506" s="86"/>
      <c r="DP506" s="94"/>
      <c r="DQ506" s="95"/>
      <c r="DR506" s="95"/>
      <c r="DS506" s="266"/>
      <c r="DT506" s="218"/>
      <c r="DU506" s="226"/>
      <c r="DV506" s="218"/>
      <c r="DW506" s="252"/>
      <c r="DX506" s="220"/>
      <c r="DY506" s="86"/>
      <c r="DZ506" s="153"/>
      <c r="EA506" s="94"/>
      <c r="EB506" s="266"/>
      <c r="EC506" s="218"/>
      <c r="ED506" s="252"/>
      <c r="EE506" s="220"/>
    </row>
    <row r="507" spans="1:135" x14ac:dyDescent="0.3">
      <c r="A507" s="10">
        <v>8701</v>
      </c>
      <c r="B507" s="11" t="s">
        <v>632</v>
      </c>
      <c r="C507" s="32">
        <v>807</v>
      </c>
      <c r="D507" s="41">
        <v>73</v>
      </c>
      <c r="E507" s="63">
        <f t="shared" si="7"/>
        <v>9.0458488228004952E-2</v>
      </c>
      <c r="F507" s="265"/>
      <c r="G507" s="265"/>
      <c r="H507" s="265"/>
      <c r="I507" s="265"/>
      <c r="J507" s="265"/>
      <c r="K507" s="266"/>
      <c r="L507" s="265"/>
      <c r="M507" s="268"/>
      <c r="N507" s="266"/>
      <c r="O507" s="265"/>
      <c r="P507" s="265"/>
      <c r="Q507" s="265"/>
      <c r="R507" s="265"/>
      <c r="S507" s="265"/>
      <c r="T507" s="265"/>
      <c r="U507" s="265"/>
      <c r="V507" s="265"/>
      <c r="W507" s="267"/>
      <c r="X507" s="270"/>
      <c r="Y507" s="270"/>
      <c r="Z507" s="271"/>
      <c r="AA507" s="265"/>
      <c r="AB507" s="265"/>
      <c r="AC507" s="265"/>
      <c r="AD507" s="265"/>
      <c r="AE507" s="265"/>
      <c r="AF507" s="267"/>
      <c r="AG507" s="419"/>
      <c r="AH507" s="269"/>
      <c r="AI507" s="222"/>
      <c r="AJ507" s="252"/>
      <c r="AK507" s="220"/>
      <c r="AL507" s="265"/>
      <c r="AM507" s="267"/>
      <c r="AN507" s="267"/>
      <c r="AO507" s="267"/>
      <c r="AP507" s="268"/>
      <c r="AQ507" s="270"/>
      <c r="AR507" s="222"/>
      <c r="AS507" s="252"/>
      <c r="AT507" s="226"/>
      <c r="AU507" s="218"/>
      <c r="AV507" s="218"/>
      <c r="AW507" s="252"/>
      <c r="AX507" s="226"/>
      <c r="AY507" s="221"/>
      <c r="AZ507" s="86">
        <v>37</v>
      </c>
      <c r="BA507" s="94">
        <v>34</v>
      </c>
      <c r="BB507" s="87">
        <v>28</v>
      </c>
      <c r="BC507" s="86">
        <v>4</v>
      </c>
      <c r="BD507" s="94">
        <v>2</v>
      </c>
      <c r="BE507" s="87">
        <v>2</v>
      </c>
      <c r="BF507" s="218"/>
      <c r="BG507" s="218"/>
      <c r="BH507" s="226"/>
      <c r="BI507" s="220"/>
      <c r="BJ507" s="86"/>
      <c r="BK507" s="94"/>
      <c r="BL507" s="87"/>
      <c r="BM507" s="218"/>
      <c r="BN507" s="218"/>
      <c r="BO507" s="226"/>
      <c r="BP507" s="398"/>
      <c r="BQ507" s="221"/>
      <c r="BR507" s="218"/>
      <c r="BS507" s="252"/>
      <c r="BT507" s="220"/>
      <c r="BU507" s="86"/>
      <c r="BV507" s="95"/>
      <c r="BW507" s="95"/>
      <c r="BX507" s="94"/>
      <c r="BY507" s="95"/>
      <c r="BZ507" s="94"/>
      <c r="CA507" s="266"/>
      <c r="CB507" s="86"/>
      <c r="CC507" s="86"/>
      <c r="CD507" s="86"/>
      <c r="CE507" s="86"/>
      <c r="CF507" s="86"/>
      <c r="CG507" s="153"/>
      <c r="CH507" s="86"/>
      <c r="CI507" s="114"/>
      <c r="CJ507" s="218"/>
      <c r="CK507" s="252"/>
      <c r="CL507" s="226"/>
      <c r="CM507" s="252"/>
      <c r="CN507" s="226"/>
      <c r="CO507" s="252"/>
      <c r="CP507" s="220"/>
      <c r="CQ507" s="86"/>
      <c r="CR507" s="95"/>
      <c r="CS507" s="94"/>
      <c r="CT507" s="87"/>
      <c r="CU507" s="265"/>
      <c r="CV507" s="268"/>
      <c r="CW507" s="267"/>
      <c r="CX507" s="268"/>
      <c r="CY507" s="267"/>
      <c r="CZ507" s="266"/>
      <c r="DA507" s="218"/>
      <c r="DB507" s="252"/>
      <c r="DC507" s="226"/>
      <c r="DD507" s="252"/>
      <c r="DE507" s="226"/>
      <c r="DF507" s="252"/>
      <c r="DG507" s="223"/>
      <c r="DH507" s="252"/>
      <c r="DI507" s="226"/>
      <c r="DJ507" s="221"/>
      <c r="DK507" s="218"/>
      <c r="DL507" s="226"/>
      <c r="DM507" s="252"/>
      <c r="DN507" s="220"/>
      <c r="DO507" s="265"/>
      <c r="DP507" s="268"/>
      <c r="DQ507" s="267"/>
      <c r="DR507" s="267"/>
      <c r="DS507" s="266"/>
      <c r="DT507" s="218"/>
      <c r="DU507" s="226"/>
      <c r="DV507" s="218"/>
      <c r="DW507" s="252"/>
      <c r="DX507" s="220"/>
      <c r="DY507" s="86"/>
      <c r="DZ507" s="153"/>
      <c r="EA507" s="94"/>
      <c r="EB507" s="266"/>
      <c r="EC507" s="218"/>
      <c r="ED507" s="252"/>
      <c r="EE507" s="220"/>
    </row>
    <row r="508" spans="1:135" x14ac:dyDescent="0.3">
      <c r="A508" s="10">
        <v>8702</v>
      </c>
      <c r="B508" s="11" t="s">
        <v>633</v>
      </c>
      <c r="C508" s="32">
        <v>687</v>
      </c>
      <c r="D508" s="41">
        <v>161</v>
      </c>
      <c r="E508" s="63">
        <f t="shared" si="7"/>
        <v>0.23435225618631733</v>
      </c>
      <c r="F508" s="265"/>
      <c r="G508" s="265"/>
      <c r="H508" s="265"/>
      <c r="I508" s="265"/>
      <c r="J508" s="265"/>
      <c r="K508" s="266"/>
      <c r="L508" s="86"/>
      <c r="M508" s="94"/>
      <c r="N508" s="87"/>
      <c r="O508" s="86"/>
      <c r="P508" s="86"/>
      <c r="Q508" s="86"/>
      <c r="R508" s="86"/>
      <c r="S508" s="86"/>
      <c r="T508" s="86"/>
      <c r="U508" s="86"/>
      <c r="V508" s="86"/>
      <c r="W508" s="95"/>
      <c r="X508" s="98"/>
      <c r="Y508" s="98"/>
      <c r="Z508" s="115"/>
      <c r="AA508" s="86"/>
      <c r="AB508" s="86"/>
      <c r="AC508" s="86"/>
      <c r="AD508" s="86"/>
      <c r="AE508" s="86"/>
      <c r="AF508" s="95"/>
      <c r="AG508" s="153"/>
      <c r="AH508" s="114"/>
      <c r="AI508" s="222"/>
      <c r="AJ508" s="252"/>
      <c r="AK508" s="220"/>
      <c r="AL508" s="265"/>
      <c r="AM508" s="267"/>
      <c r="AN508" s="267"/>
      <c r="AO508" s="267"/>
      <c r="AP508" s="268"/>
      <c r="AQ508" s="270"/>
      <c r="AR508" s="222"/>
      <c r="AS508" s="252"/>
      <c r="AT508" s="226"/>
      <c r="AU508" s="218"/>
      <c r="AV508" s="218"/>
      <c r="AW508" s="252"/>
      <c r="AX508" s="226"/>
      <c r="AY508" s="221"/>
      <c r="AZ508" s="265"/>
      <c r="BA508" s="268"/>
      <c r="BB508" s="266"/>
      <c r="BC508" s="265"/>
      <c r="BD508" s="268"/>
      <c r="BE508" s="266"/>
      <c r="BF508" s="218"/>
      <c r="BG508" s="218"/>
      <c r="BH508" s="226"/>
      <c r="BI508" s="220"/>
      <c r="BJ508" s="265"/>
      <c r="BK508" s="268"/>
      <c r="BL508" s="266"/>
      <c r="BM508" s="218"/>
      <c r="BN508" s="218"/>
      <c r="BO508" s="226"/>
      <c r="BP508" s="398"/>
      <c r="BQ508" s="221"/>
      <c r="BR508" s="218"/>
      <c r="BS508" s="252"/>
      <c r="BT508" s="220"/>
      <c r="BU508" s="265"/>
      <c r="BV508" s="267"/>
      <c r="BW508" s="267"/>
      <c r="BX508" s="268"/>
      <c r="BY508" s="267"/>
      <c r="BZ508" s="268"/>
      <c r="CA508" s="266"/>
      <c r="CB508" s="86"/>
      <c r="CC508" s="86"/>
      <c r="CD508" s="86"/>
      <c r="CE508" s="86"/>
      <c r="CF508" s="86"/>
      <c r="CG508" s="153"/>
      <c r="CH508" s="86"/>
      <c r="CI508" s="114"/>
      <c r="CJ508" s="218"/>
      <c r="CK508" s="252"/>
      <c r="CL508" s="226"/>
      <c r="CM508" s="252"/>
      <c r="CN508" s="226"/>
      <c r="CO508" s="252"/>
      <c r="CP508" s="220"/>
      <c r="CQ508" s="86">
        <v>68</v>
      </c>
      <c r="CR508" s="95">
        <v>74</v>
      </c>
      <c r="CS508" s="94">
        <v>88</v>
      </c>
      <c r="CT508" s="87">
        <v>73</v>
      </c>
      <c r="CU508" s="86">
        <v>39</v>
      </c>
      <c r="CV508" s="94">
        <v>87</v>
      </c>
      <c r="CW508" s="95">
        <v>97</v>
      </c>
      <c r="CX508" s="94">
        <v>76</v>
      </c>
      <c r="CY508" s="95">
        <v>56</v>
      </c>
      <c r="CZ508" s="87">
        <v>49</v>
      </c>
      <c r="DA508" s="218"/>
      <c r="DB508" s="252"/>
      <c r="DC508" s="226"/>
      <c r="DD508" s="252"/>
      <c r="DE508" s="226"/>
      <c r="DF508" s="252"/>
      <c r="DG508" s="223"/>
      <c r="DH508" s="252"/>
      <c r="DI508" s="226"/>
      <c r="DJ508" s="221"/>
      <c r="DK508" s="218"/>
      <c r="DL508" s="226"/>
      <c r="DM508" s="252"/>
      <c r="DN508" s="220"/>
      <c r="DO508" s="86"/>
      <c r="DP508" s="94"/>
      <c r="DQ508" s="95"/>
      <c r="DR508" s="95"/>
      <c r="DS508" s="266"/>
      <c r="DT508" s="218"/>
      <c r="DU508" s="226"/>
      <c r="DV508" s="218"/>
      <c r="DW508" s="252"/>
      <c r="DX508" s="220"/>
      <c r="DY508" s="86"/>
      <c r="DZ508" s="153"/>
      <c r="EA508" s="94"/>
      <c r="EB508" s="266"/>
      <c r="EC508" s="218"/>
      <c r="ED508" s="252"/>
      <c r="EE508" s="220"/>
    </row>
    <row r="509" spans="1:135" x14ac:dyDescent="0.3">
      <c r="A509" s="10">
        <v>8703</v>
      </c>
      <c r="B509" s="11" t="s">
        <v>634</v>
      </c>
      <c r="C509" s="32">
        <v>1278</v>
      </c>
      <c r="D509" s="41">
        <v>288</v>
      </c>
      <c r="E509" s="63">
        <f t="shared" si="7"/>
        <v>0.22535211267605634</v>
      </c>
      <c r="F509" s="265"/>
      <c r="G509" s="265"/>
      <c r="H509" s="265"/>
      <c r="I509" s="265"/>
      <c r="J509" s="265"/>
      <c r="K509" s="266"/>
      <c r="L509" s="86"/>
      <c r="M509" s="94"/>
      <c r="N509" s="87"/>
      <c r="O509" s="86"/>
      <c r="P509" s="86"/>
      <c r="Q509" s="86"/>
      <c r="R509" s="86"/>
      <c r="S509" s="86"/>
      <c r="T509" s="86"/>
      <c r="U509" s="86"/>
      <c r="V509" s="86"/>
      <c r="W509" s="95"/>
      <c r="X509" s="98"/>
      <c r="Y509" s="98"/>
      <c r="Z509" s="115"/>
      <c r="AA509" s="86"/>
      <c r="AB509" s="86"/>
      <c r="AC509" s="86"/>
      <c r="AD509" s="86"/>
      <c r="AE509" s="86"/>
      <c r="AF509" s="95"/>
      <c r="AG509" s="153"/>
      <c r="AH509" s="114"/>
      <c r="AI509" s="222"/>
      <c r="AJ509" s="252"/>
      <c r="AK509" s="220"/>
      <c r="AL509" s="265"/>
      <c r="AM509" s="267"/>
      <c r="AN509" s="267"/>
      <c r="AO509" s="267"/>
      <c r="AP509" s="268"/>
      <c r="AQ509" s="270"/>
      <c r="AR509" s="222"/>
      <c r="AS509" s="252"/>
      <c r="AT509" s="226"/>
      <c r="AU509" s="218"/>
      <c r="AV509" s="218"/>
      <c r="AW509" s="252"/>
      <c r="AX509" s="226"/>
      <c r="AY509" s="221"/>
      <c r="AZ509" s="86">
        <v>41</v>
      </c>
      <c r="BA509" s="94">
        <v>37</v>
      </c>
      <c r="BB509" s="87">
        <v>37</v>
      </c>
      <c r="BC509" s="265"/>
      <c r="BD509" s="268"/>
      <c r="BE509" s="266"/>
      <c r="BF509" s="218"/>
      <c r="BG509" s="218"/>
      <c r="BH509" s="226"/>
      <c r="BI509" s="220"/>
      <c r="BJ509" s="265"/>
      <c r="BK509" s="268"/>
      <c r="BL509" s="266"/>
      <c r="BM509" s="218"/>
      <c r="BN509" s="218"/>
      <c r="BO509" s="226"/>
      <c r="BP509" s="398"/>
      <c r="BQ509" s="221"/>
      <c r="BR509" s="218"/>
      <c r="BS509" s="252"/>
      <c r="BT509" s="220"/>
      <c r="BU509" s="265"/>
      <c r="BV509" s="267"/>
      <c r="BW509" s="267"/>
      <c r="BX509" s="268"/>
      <c r="BY509" s="267"/>
      <c r="BZ509" s="268"/>
      <c r="CA509" s="266"/>
      <c r="CB509" s="265"/>
      <c r="CC509" s="265"/>
      <c r="CD509" s="265"/>
      <c r="CE509" s="265"/>
      <c r="CF509" s="265"/>
      <c r="CG509" s="419"/>
      <c r="CH509" s="265"/>
      <c r="CI509" s="269"/>
      <c r="CJ509" s="218"/>
      <c r="CK509" s="252"/>
      <c r="CL509" s="226"/>
      <c r="CM509" s="252"/>
      <c r="CN509" s="226"/>
      <c r="CO509" s="252"/>
      <c r="CP509" s="220"/>
      <c r="CQ509" s="86">
        <v>67</v>
      </c>
      <c r="CR509" s="95">
        <v>76</v>
      </c>
      <c r="CS509" s="94">
        <v>92</v>
      </c>
      <c r="CT509" s="87">
        <v>63</v>
      </c>
      <c r="CU509" s="86">
        <v>44</v>
      </c>
      <c r="CV509" s="94">
        <v>98</v>
      </c>
      <c r="CW509" s="95">
        <v>104</v>
      </c>
      <c r="CX509" s="94">
        <v>122</v>
      </c>
      <c r="CY509" s="95">
        <v>62</v>
      </c>
      <c r="CZ509" s="87">
        <v>71</v>
      </c>
      <c r="DA509" s="218"/>
      <c r="DB509" s="252"/>
      <c r="DC509" s="226"/>
      <c r="DD509" s="252"/>
      <c r="DE509" s="226"/>
      <c r="DF509" s="252"/>
      <c r="DG509" s="223"/>
      <c r="DH509" s="252"/>
      <c r="DI509" s="226"/>
      <c r="DJ509" s="221"/>
      <c r="DK509" s="218"/>
      <c r="DL509" s="226"/>
      <c r="DM509" s="252"/>
      <c r="DN509" s="220"/>
      <c r="DO509" s="86"/>
      <c r="DP509" s="94"/>
      <c r="DQ509" s="95"/>
      <c r="DR509" s="95"/>
      <c r="DS509" s="266"/>
      <c r="DT509" s="218"/>
      <c r="DU509" s="226"/>
      <c r="DV509" s="218"/>
      <c r="DW509" s="252"/>
      <c r="DX509" s="220"/>
      <c r="DY509" s="86"/>
      <c r="DZ509" s="153"/>
      <c r="EA509" s="94"/>
      <c r="EB509" s="266"/>
      <c r="EC509" s="218"/>
      <c r="ED509" s="252"/>
      <c r="EE509" s="220"/>
    </row>
    <row r="510" spans="1:135" x14ac:dyDescent="0.3">
      <c r="A510" s="10">
        <v>8704</v>
      </c>
      <c r="B510" s="11" t="s">
        <v>635</v>
      </c>
      <c r="C510" s="32">
        <v>842</v>
      </c>
      <c r="D510" s="41">
        <v>180</v>
      </c>
      <c r="E510" s="63">
        <f t="shared" si="7"/>
        <v>0.21377672209026127</v>
      </c>
      <c r="F510" s="265"/>
      <c r="G510" s="265"/>
      <c r="H510" s="265"/>
      <c r="I510" s="265"/>
      <c r="J510" s="265"/>
      <c r="K510" s="266"/>
      <c r="L510" s="265"/>
      <c r="M510" s="268"/>
      <c r="N510" s="266"/>
      <c r="O510" s="265"/>
      <c r="P510" s="265"/>
      <c r="Q510" s="265"/>
      <c r="R510" s="265"/>
      <c r="S510" s="265"/>
      <c r="T510" s="265"/>
      <c r="U510" s="265"/>
      <c r="V510" s="265"/>
      <c r="W510" s="267"/>
      <c r="X510" s="270"/>
      <c r="Y510" s="270"/>
      <c r="Z510" s="271"/>
      <c r="AA510" s="265"/>
      <c r="AB510" s="265"/>
      <c r="AC510" s="265"/>
      <c r="AD510" s="265"/>
      <c r="AE510" s="265"/>
      <c r="AF510" s="267"/>
      <c r="AG510" s="419"/>
      <c r="AH510" s="269"/>
      <c r="AI510" s="222"/>
      <c r="AJ510" s="252"/>
      <c r="AK510" s="220"/>
      <c r="AL510" s="265"/>
      <c r="AM510" s="267"/>
      <c r="AN510" s="267"/>
      <c r="AO510" s="267"/>
      <c r="AP510" s="268"/>
      <c r="AQ510" s="270"/>
      <c r="AR510" s="222"/>
      <c r="AS510" s="252"/>
      <c r="AT510" s="226"/>
      <c r="AU510" s="218"/>
      <c r="AV510" s="218"/>
      <c r="AW510" s="252"/>
      <c r="AX510" s="226"/>
      <c r="AY510" s="221"/>
      <c r="AZ510" s="265"/>
      <c r="BA510" s="268"/>
      <c r="BB510" s="266"/>
      <c r="BC510" s="265"/>
      <c r="BD510" s="268"/>
      <c r="BE510" s="266"/>
      <c r="BF510" s="218"/>
      <c r="BG510" s="218"/>
      <c r="BH510" s="226"/>
      <c r="BI510" s="220"/>
      <c r="BJ510" s="265"/>
      <c r="BK510" s="268"/>
      <c r="BL510" s="266"/>
      <c r="BM510" s="218"/>
      <c r="BN510" s="218"/>
      <c r="BO510" s="226"/>
      <c r="BP510" s="398"/>
      <c r="BQ510" s="221"/>
      <c r="BR510" s="218"/>
      <c r="BS510" s="252"/>
      <c r="BT510" s="220"/>
      <c r="BU510" s="265"/>
      <c r="BV510" s="267"/>
      <c r="BW510" s="267"/>
      <c r="BX510" s="268"/>
      <c r="BY510" s="267"/>
      <c r="BZ510" s="268"/>
      <c r="CA510" s="266"/>
      <c r="CB510" s="265"/>
      <c r="CC510" s="265"/>
      <c r="CD510" s="265"/>
      <c r="CE510" s="265"/>
      <c r="CF510" s="265"/>
      <c r="CG510" s="419"/>
      <c r="CH510" s="265"/>
      <c r="CI510" s="269"/>
      <c r="CJ510" s="218"/>
      <c r="CK510" s="252"/>
      <c r="CL510" s="226"/>
      <c r="CM510" s="252"/>
      <c r="CN510" s="226"/>
      <c r="CO510" s="252"/>
      <c r="CP510" s="220"/>
      <c r="CQ510" s="86">
        <v>67</v>
      </c>
      <c r="CR510" s="95">
        <v>67</v>
      </c>
      <c r="CS510" s="94">
        <v>79</v>
      </c>
      <c r="CT510" s="87">
        <v>79</v>
      </c>
      <c r="CU510" s="265"/>
      <c r="CV510" s="268"/>
      <c r="CW510" s="267"/>
      <c r="CX510" s="268"/>
      <c r="CY510" s="267"/>
      <c r="CZ510" s="266"/>
      <c r="DA510" s="218"/>
      <c r="DB510" s="252"/>
      <c r="DC510" s="226"/>
      <c r="DD510" s="252"/>
      <c r="DE510" s="226"/>
      <c r="DF510" s="252"/>
      <c r="DG510" s="223"/>
      <c r="DH510" s="252"/>
      <c r="DI510" s="226"/>
      <c r="DJ510" s="221"/>
      <c r="DK510" s="218"/>
      <c r="DL510" s="226"/>
      <c r="DM510" s="252"/>
      <c r="DN510" s="220"/>
      <c r="DO510" s="86">
        <v>126</v>
      </c>
      <c r="DP510" s="94">
        <v>49</v>
      </c>
      <c r="DQ510" s="95">
        <v>52</v>
      </c>
      <c r="DR510" s="95">
        <v>73</v>
      </c>
      <c r="DS510" s="87">
        <v>67</v>
      </c>
      <c r="DT510" s="218"/>
      <c r="DU510" s="226"/>
      <c r="DV510" s="218"/>
      <c r="DW510" s="252"/>
      <c r="DX510" s="220"/>
      <c r="DY510" s="86"/>
      <c r="DZ510" s="153"/>
      <c r="EA510" s="94"/>
      <c r="EB510" s="266"/>
      <c r="EC510" s="218"/>
      <c r="ED510" s="252"/>
      <c r="EE510" s="220"/>
    </row>
    <row r="511" spans="1:135" x14ac:dyDescent="0.3">
      <c r="A511" s="10">
        <v>8705</v>
      </c>
      <c r="B511" s="11" t="s">
        <v>636</v>
      </c>
      <c r="C511" s="32">
        <v>556</v>
      </c>
      <c r="D511" s="41">
        <v>123</v>
      </c>
      <c r="E511" s="63">
        <f t="shared" si="7"/>
        <v>0.22122302158273383</v>
      </c>
      <c r="F511" s="86">
        <v>52</v>
      </c>
      <c r="G511" s="86">
        <v>54</v>
      </c>
      <c r="H511" s="86">
        <v>37</v>
      </c>
      <c r="I511" s="86">
        <v>54</v>
      </c>
      <c r="J511" s="86">
        <v>53</v>
      </c>
      <c r="K511" s="87">
        <v>78</v>
      </c>
      <c r="L511" s="86"/>
      <c r="M511" s="94"/>
      <c r="N511" s="87"/>
      <c r="O511" s="86"/>
      <c r="P511" s="86"/>
      <c r="Q511" s="86"/>
      <c r="R511" s="86"/>
      <c r="S511" s="86"/>
      <c r="T511" s="86"/>
      <c r="U511" s="86"/>
      <c r="V511" s="86"/>
      <c r="W511" s="95"/>
      <c r="X511" s="98"/>
      <c r="Y511" s="98"/>
      <c r="Z511" s="115"/>
      <c r="AA511" s="86"/>
      <c r="AB511" s="86"/>
      <c r="AC511" s="86"/>
      <c r="AD511" s="86"/>
      <c r="AE511" s="86"/>
      <c r="AF511" s="95"/>
      <c r="AG511" s="153"/>
      <c r="AH511" s="114"/>
      <c r="AI511" s="222"/>
      <c r="AJ511" s="252"/>
      <c r="AK511" s="220"/>
      <c r="AL511" s="86"/>
      <c r="AM511" s="95"/>
      <c r="AN511" s="95"/>
      <c r="AO511" s="95"/>
      <c r="AP511" s="94"/>
      <c r="AQ511" s="98"/>
      <c r="AR511" s="222"/>
      <c r="AS511" s="252"/>
      <c r="AT511" s="226"/>
      <c r="AU511" s="218"/>
      <c r="AV511" s="218"/>
      <c r="AW511" s="252"/>
      <c r="AX511" s="226"/>
      <c r="AY511" s="221"/>
      <c r="AZ511" s="265"/>
      <c r="BA511" s="268"/>
      <c r="BB511" s="266"/>
      <c r="BC511" s="265"/>
      <c r="BD511" s="268"/>
      <c r="BE511" s="266"/>
      <c r="BF511" s="218"/>
      <c r="BG511" s="218"/>
      <c r="BH511" s="226"/>
      <c r="BI511" s="220"/>
      <c r="BJ511" s="265"/>
      <c r="BK511" s="268"/>
      <c r="BL511" s="266"/>
      <c r="BM511" s="218"/>
      <c r="BN511" s="218"/>
      <c r="BO511" s="226"/>
      <c r="BP511" s="398"/>
      <c r="BQ511" s="221"/>
      <c r="BR511" s="218"/>
      <c r="BS511" s="252"/>
      <c r="BT511" s="220"/>
      <c r="BU511" s="265"/>
      <c r="BV511" s="267"/>
      <c r="BW511" s="267"/>
      <c r="BX511" s="268"/>
      <c r="BY511" s="267"/>
      <c r="BZ511" s="268"/>
      <c r="CA511" s="87"/>
      <c r="CB511" s="265"/>
      <c r="CC511" s="265"/>
      <c r="CD511" s="265"/>
      <c r="CE511" s="265"/>
      <c r="CF511" s="265"/>
      <c r="CG511" s="419"/>
      <c r="CH511" s="265"/>
      <c r="CI511" s="269"/>
      <c r="CJ511" s="218"/>
      <c r="CK511" s="252"/>
      <c r="CL511" s="226"/>
      <c r="CM511" s="252"/>
      <c r="CN511" s="226"/>
      <c r="CO511" s="252"/>
      <c r="CP511" s="220"/>
      <c r="CQ511" s="265"/>
      <c r="CR511" s="267"/>
      <c r="CS511" s="268"/>
      <c r="CT511" s="266"/>
      <c r="CU511" s="265"/>
      <c r="CV511" s="268"/>
      <c r="CW511" s="267"/>
      <c r="CX511" s="268"/>
      <c r="CY511" s="267"/>
      <c r="CZ511" s="266"/>
      <c r="DA511" s="218"/>
      <c r="DB511" s="252"/>
      <c r="DC511" s="226"/>
      <c r="DD511" s="252"/>
      <c r="DE511" s="226"/>
      <c r="DF511" s="252"/>
      <c r="DG511" s="223"/>
      <c r="DH511" s="252"/>
      <c r="DI511" s="226"/>
      <c r="DJ511" s="221"/>
      <c r="DK511" s="218"/>
      <c r="DL511" s="226"/>
      <c r="DM511" s="252"/>
      <c r="DN511" s="220"/>
      <c r="DO511" s="265"/>
      <c r="DP511" s="268"/>
      <c r="DQ511" s="267"/>
      <c r="DR511" s="267"/>
      <c r="DS511" s="266"/>
      <c r="DT511" s="218"/>
      <c r="DU511" s="226"/>
      <c r="DV511" s="218"/>
      <c r="DW511" s="252"/>
      <c r="DX511" s="220"/>
      <c r="DY511" s="86"/>
      <c r="DZ511" s="153"/>
      <c r="EA511" s="94"/>
      <c r="EB511" s="266"/>
      <c r="EC511" s="218"/>
      <c r="ED511" s="252"/>
      <c r="EE511" s="220"/>
    </row>
    <row r="512" spans="1:135" x14ac:dyDescent="0.3">
      <c r="A512" s="10">
        <v>8706</v>
      </c>
      <c r="B512" s="11" t="s">
        <v>637</v>
      </c>
      <c r="C512" s="32">
        <v>673</v>
      </c>
      <c r="D512" s="41">
        <v>262</v>
      </c>
      <c r="E512" s="63">
        <f t="shared" si="7"/>
        <v>0.38930163447251115</v>
      </c>
      <c r="F512" s="265"/>
      <c r="G512" s="265"/>
      <c r="H512" s="265"/>
      <c r="I512" s="265"/>
      <c r="J512" s="265"/>
      <c r="K512" s="266"/>
      <c r="L512" s="265"/>
      <c r="M512" s="268"/>
      <c r="N512" s="266"/>
      <c r="O512" s="265"/>
      <c r="P512" s="265"/>
      <c r="Q512" s="265"/>
      <c r="R512" s="265"/>
      <c r="S512" s="265"/>
      <c r="T512" s="265"/>
      <c r="U512" s="265"/>
      <c r="V512" s="265"/>
      <c r="W512" s="267"/>
      <c r="X512" s="270"/>
      <c r="Y512" s="270"/>
      <c r="Z512" s="271"/>
      <c r="AA512" s="265"/>
      <c r="AB512" s="265"/>
      <c r="AC512" s="265"/>
      <c r="AD512" s="265"/>
      <c r="AE512" s="265"/>
      <c r="AF512" s="267"/>
      <c r="AG512" s="419"/>
      <c r="AH512" s="269"/>
      <c r="AI512" s="222"/>
      <c r="AJ512" s="252"/>
      <c r="AK512" s="220"/>
      <c r="AL512" s="265"/>
      <c r="AM512" s="267"/>
      <c r="AN512" s="267"/>
      <c r="AO512" s="267"/>
      <c r="AP512" s="268"/>
      <c r="AQ512" s="270"/>
      <c r="AR512" s="222"/>
      <c r="AS512" s="252"/>
      <c r="AT512" s="226"/>
      <c r="AU512" s="218"/>
      <c r="AV512" s="218"/>
      <c r="AW512" s="252"/>
      <c r="AX512" s="226"/>
      <c r="AY512" s="221"/>
      <c r="AZ512" s="265"/>
      <c r="BA512" s="268"/>
      <c r="BB512" s="266"/>
      <c r="BC512" s="265"/>
      <c r="BD512" s="268"/>
      <c r="BE512" s="266"/>
      <c r="BF512" s="218"/>
      <c r="BG512" s="218"/>
      <c r="BH512" s="226"/>
      <c r="BI512" s="220"/>
      <c r="BJ512" s="265"/>
      <c r="BK512" s="268"/>
      <c r="BL512" s="266"/>
      <c r="BM512" s="218"/>
      <c r="BN512" s="218"/>
      <c r="BO512" s="226"/>
      <c r="BP512" s="398"/>
      <c r="BQ512" s="221"/>
      <c r="BR512" s="218"/>
      <c r="BS512" s="252"/>
      <c r="BT512" s="220"/>
      <c r="BU512" s="265"/>
      <c r="BV512" s="267"/>
      <c r="BW512" s="267"/>
      <c r="BX512" s="268"/>
      <c r="BY512" s="267"/>
      <c r="BZ512" s="268"/>
      <c r="CA512" s="266"/>
      <c r="CB512" s="86">
        <v>68</v>
      </c>
      <c r="CC512" s="86">
        <v>29</v>
      </c>
      <c r="CD512" s="86">
        <v>69</v>
      </c>
      <c r="CE512" s="86">
        <v>70</v>
      </c>
      <c r="CF512" s="86">
        <v>70</v>
      </c>
      <c r="CG512" s="153">
        <v>65</v>
      </c>
      <c r="CH512" s="86">
        <v>117</v>
      </c>
      <c r="CI512" s="114">
        <v>0</v>
      </c>
      <c r="CJ512" s="218"/>
      <c r="CK512" s="252"/>
      <c r="CL512" s="226"/>
      <c r="CM512" s="252"/>
      <c r="CN512" s="226"/>
      <c r="CO512" s="252"/>
      <c r="CP512" s="220"/>
      <c r="CQ512" s="265"/>
      <c r="CR512" s="267"/>
      <c r="CS512" s="268"/>
      <c r="CT512" s="266"/>
      <c r="CU512" s="265"/>
      <c r="CV512" s="268"/>
      <c r="CW512" s="267"/>
      <c r="CX512" s="268"/>
      <c r="CY512" s="267"/>
      <c r="CZ512" s="266"/>
      <c r="DA512" s="218"/>
      <c r="DB512" s="252"/>
      <c r="DC512" s="226"/>
      <c r="DD512" s="252"/>
      <c r="DE512" s="226"/>
      <c r="DF512" s="252"/>
      <c r="DG512" s="223"/>
      <c r="DH512" s="252"/>
      <c r="DI512" s="226"/>
      <c r="DJ512" s="221"/>
      <c r="DK512" s="218"/>
      <c r="DL512" s="226"/>
      <c r="DM512" s="252"/>
      <c r="DN512" s="220"/>
      <c r="DO512" s="265"/>
      <c r="DP512" s="268"/>
      <c r="DQ512" s="267"/>
      <c r="DR512" s="267"/>
      <c r="DS512" s="266"/>
      <c r="DT512" s="218"/>
      <c r="DU512" s="226"/>
      <c r="DV512" s="218"/>
      <c r="DW512" s="252"/>
      <c r="DX512" s="220"/>
      <c r="DY512" s="86"/>
      <c r="DZ512" s="153"/>
      <c r="EA512" s="94"/>
      <c r="EB512" s="266"/>
      <c r="EC512" s="218"/>
      <c r="ED512" s="252"/>
      <c r="EE512" s="220"/>
    </row>
    <row r="513" spans="1:135" x14ac:dyDescent="0.3">
      <c r="A513" s="10">
        <v>8707</v>
      </c>
      <c r="B513" s="11" t="s">
        <v>638</v>
      </c>
      <c r="C513" s="32">
        <v>1187</v>
      </c>
      <c r="D513" s="41">
        <v>362</v>
      </c>
      <c r="E513" s="63">
        <f t="shared" si="7"/>
        <v>0.30497051390058971</v>
      </c>
      <c r="F513" s="265"/>
      <c r="G513" s="265"/>
      <c r="H513" s="265"/>
      <c r="I513" s="265"/>
      <c r="J513" s="265"/>
      <c r="K513" s="266"/>
      <c r="L513" s="265"/>
      <c r="M513" s="268"/>
      <c r="N513" s="266"/>
      <c r="O513" s="265"/>
      <c r="P513" s="265"/>
      <c r="Q513" s="265"/>
      <c r="R513" s="265"/>
      <c r="S513" s="265"/>
      <c r="T513" s="265"/>
      <c r="U513" s="265"/>
      <c r="V513" s="265"/>
      <c r="W513" s="267"/>
      <c r="X513" s="270"/>
      <c r="Y513" s="270"/>
      <c r="Z513" s="271"/>
      <c r="AA513" s="265"/>
      <c r="AB513" s="265"/>
      <c r="AC513" s="265"/>
      <c r="AD513" s="265"/>
      <c r="AE513" s="265"/>
      <c r="AF513" s="267"/>
      <c r="AG513" s="419"/>
      <c r="AH513" s="269"/>
      <c r="AI513" s="222"/>
      <c r="AJ513" s="252"/>
      <c r="AK513" s="220"/>
      <c r="AL513" s="265"/>
      <c r="AM513" s="267"/>
      <c r="AN513" s="267"/>
      <c r="AO513" s="267"/>
      <c r="AP513" s="268"/>
      <c r="AQ513" s="270"/>
      <c r="AR513" s="222"/>
      <c r="AS513" s="252"/>
      <c r="AT513" s="226"/>
      <c r="AU513" s="218"/>
      <c r="AV513" s="218"/>
      <c r="AW513" s="252"/>
      <c r="AX513" s="226"/>
      <c r="AY513" s="221"/>
      <c r="AZ513" s="86">
        <v>0</v>
      </c>
      <c r="BA513" s="94">
        <v>0</v>
      </c>
      <c r="BB513" s="87">
        <v>0</v>
      </c>
      <c r="BC513" s="86"/>
      <c r="BD513" s="94"/>
      <c r="BE513" s="87"/>
      <c r="BF513" s="218"/>
      <c r="BG513" s="218"/>
      <c r="BH513" s="226"/>
      <c r="BI513" s="220"/>
      <c r="BJ513" s="86"/>
      <c r="BK513" s="94"/>
      <c r="BL513" s="87"/>
      <c r="BM513" s="218"/>
      <c r="BN513" s="218"/>
      <c r="BO513" s="226"/>
      <c r="BP513" s="398"/>
      <c r="BQ513" s="221"/>
      <c r="BR513" s="218"/>
      <c r="BS513" s="252"/>
      <c r="BT513" s="220"/>
      <c r="BU513" s="86"/>
      <c r="BV513" s="95"/>
      <c r="BW513" s="95"/>
      <c r="BX513" s="94"/>
      <c r="BY513" s="95"/>
      <c r="BZ513" s="94"/>
      <c r="CA513" s="266"/>
      <c r="CB513" s="86">
        <v>133</v>
      </c>
      <c r="CC513" s="86">
        <v>56</v>
      </c>
      <c r="CD513" s="86">
        <v>117</v>
      </c>
      <c r="CE513" s="86">
        <v>126</v>
      </c>
      <c r="CF513" s="86">
        <v>110</v>
      </c>
      <c r="CG513" s="153">
        <v>111</v>
      </c>
      <c r="CH513" s="86">
        <v>209</v>
      </c>
      <c r="CI513" s="114">
        <v>8</v>
      </c>
      <c r="CJ513" s="218"/>
      <c r="CK513" s="252"/>
      <c r="CL513" s="226"/>
      <c r="CM513" s="252"/>
      <c r="CN513" s="226"/>
      <c r="CO513" s="252"/>
      <c r="CP513" s="220"/>
      <c r="CQ513" s="265"/>
      <c r="CR513" s="267"/>
      <c r="CS513" s="268"/>
      <c r="CT513" s="266"/>
      <c r="CU513" s="265"/>
      <c r="CV513" s="268"/>
      <c r="CW513" s="267"/>
      <c r="CX513" s="268"/>
      <c r="CY513" s="267"/>
      <c r="CZ513" s="266"/>
      <c r="DA513" s="218"/>
      <c r="DB513" s="252"/>
      <c r="DC513" s="226"/>
      <c r="DD513" s="252"/>
      <c r="DE513" s="226"/>
      <c r="DF513" s="252"/>
      <c r="DG513" s="223"/>
      <c r="DH513" s="252"/>
      <c r="DI513" s="226"/>
      <c r="DJ513" s="221"/>
      <c r="DK513" s="218"/>
      <c r="DL513" s="226"/>
      <c r="DM513" s="252"/>
      <c r="DN513" s="220"/>
      <c r="DO513" s="265"/>
      <c r="DP513" s="268"/>
      <c r="DQ513" s="267"/>
      <c r="DR513" s="267"/>
      <c r="DS513" s="266"/>
      <c r="DT513" s="218"/>
      <c r="DU513" s="226"/>
      <c r="DV513" s="218"/>
      <c r="DW513" s="252"/>
      <c r="DX513" s="220"/>
      <c r="DY513" s="86"/>
      <c r="DZ513" s="153"/>
      <c r="EA513" s="94"/>
      <c r="EB513" s="266"/>
      <c r="EC513" s="218"/>
      <c r="ED513" s="252"/>
      <c r="EE513" s="220"/>
    </row>
    <row r="514" spans="1:135" x14ac:dyDescent="0.3">
      <c r="A514" s="10">
        <v>8708</v>
      </c>
      <c r="B514" s="11" t="s">
        <v>639</v>
      </c>
      <c r="C514" s="32">
        <v>1074</v>
      </c>
      <c r="D514" s="41">
        <v>358</v>
      </c>
      <c r="E514" s="63">
        <f t="shared" si="7"/>
        <v>0.33333333333333331</v>
      </c>
      <c r="F514" s="265"/>
      <c r="G514" s="265"/>
      <c r="H514" s="265"/>
      <c r="I514" s="265"/>
      <c r="J514" s="265"/>
      <c r="K514" s="266"/>
      <c r="L514" s="265"/>
      <c r="M514" s="268"/>
      <c r="N514" s="266"/>
      <c r="O514" s="265"/>
      <c r="P514" s="265"/>
      <c r="Q514" s="265"/>
      <c r="R514" s="265"/>
      <c r="S514" s="265"/>
      <c r="T514" s="265"/>
      <c r="U514" s="265"/>
      <c r="V514" s="265"/>
      <c r="W514" s="267"/>
      <c r="X514" s="270"/>
      <c r="Y514" s="270"/>
      <c r="Z514" s="271"/>
      <c r="AA514" s="265"/>
      <c r="AB514" s="265"/>
      <c r="AC514" s="265"/>
      <c r="AD514" s="265"/>
      <c r="AE514" s="265"/>
      <c r="AF514" s="267"/>
      <c r="AG514" s="419"/>
      <c r="AH514" s="269"/>
      <c r="AI514" s="222"/>
      <c r="AJ514" s="252"/>
      <c r="AK514" s="220"/>
      <c r="AL514" s="265"/>
      <c r="AM514" s="267"/>
      <c r="AN514" s="267"/>
      <c r="AO514" s="267"/>
      <c r="AP514" s="268"/>
      <c r="AQ514" s="270"/>
      <c r="AR514" s="222"/>
      <c r="AS514" s="252"/>
      <c r="AT514" s="226"/>
      <c r="AU514" s="218"/>
      <c r="AV514" s="218"/>
      <c r="AW514" s="252"/>
      <c r="AX514" s="226"/>
      <c r="AY514" s="221"/>
      <c r="AZ514" s="86">
        <v>76</v>
      </c>
      <c r="BA514" s="94">
        <v>65</v>
      </c>
      <c r="BB514" s="87">
        <v>74</v>
      </c>
      <c r="BC514" s="86"/>
      <c r="BD514" s="94"/>
      <c r="BE514" s="87"/>
      <c r="BF514" s="218"/>
      <c r="BG514" s="218"/>
      <c r="BH514" s="226"/>
      <c r="BI514" s="220"/>
      <c r="BJ514" s="86"/>
      <c r="BK514" s="94"/>
      <c r="BL514" s="87"/>
      <c r="BM514" s="218"/>
      <c r="BN514" s="218"/>
      <c r="BO514" s="226"/>
      <c r="BP514" s="398"/>
      <c r="BQ514" s="221"/>
      <c r="BR514" s="218"/>
      <c r="BS514" s="252"/>
      <c r="BT514" s="220"/>
      <c r="BU514" s="86"/>
      <c r="BV514" s="95"/>
      <c r="BW514" s="95"/>
      <c r="BX514" s="94"/>
      <c r="BY514" s="95"/>
      <c r="BZ514" s="94"/>
      <c r="CA514" s="266"/>
      <c r="CB514" s="86">
        <v>58</v>
      </c>
      <c r="CC514" s="86">
        <v>24</v>
      </c>
      <c r="CD514" s="86">
        <v>62</v>
      </c>
      <c r="CE514" s="86">
        <v>49</v>
      </c>
      <c r="CF514" s="86">
        <v>92</v>
      </c>
      <c r="CG514" s="153">
        <v>42</v>
      </c>
      <c r="CH514" s="86">
        <v>100</v>
      </c>
      <c r="CI514" s="114">
        <v>0</v>
      </c>
      <c r="CJ514" s="218"/>
      <c r="CK514" s="252"/>
      <c r="CL514" s="226"/>
      <c r="CM514" s="252"/>
      <c r="CN514" s="226"/>
      <c r="CO514" s="252"/>
      <c r="CP514" s="220"/>
      <c r="CQ514" s="265"/>
      <c r="CR514" s="267"/>
      <c r="CS514" s="268"/>
      <c r="CT514" s="266"/>
      <c r="CU514" s="265"/>
      <c r="CV514" s="268"/>
      <c r="CW514" s="267"/>
      <c r="CX514" s="268"/>
      <c r="CY514" s="267"/>
      <c r="CZ514" s="266"/>
      <c r="DA514" s="218"/>
      <c r="DB514" s="252"/>
      <c r="DC514" s="226"/>
      <c r="DD514" s="252"/>
      <c r="DE514" s="226"/>
      <c r="DF514" s="252"/>
      <c r="DG514" s="223"/>
      <c r="DH514" s="252"/>
      <c r="DI514" s="226"/>
      <c r="DJ514" s="221"/>
      <c r="DK514" s="218"/>
      <c r="DL514" s="226"/>
      <c r="DM514" s="252"/>
      <c r="DN514" s="220"/>
      <c r="DO514" s="265"/>
      <c r="DP514" s="268"/>
      <c r="DQ514" s="267"/>
      <c r="DR514" s="267"/>
      <c r="DS514" s="266"/>
      <c r="DT514" s="218"/>
      <c r="DU514" s="226"/>
      <c r="DV514" s="218"/>
      <c r="DW514" s="252"/>
      <c r="DX514" s="220"/>
      <c r="DY514" s="86"/>
      <c r="DZ514" s="153"/>
      <c r="EA514" s="94"/>
      <c r="EB514" s="266"/>
      <c r="EC514" s="218"/>
      <c r="ED514" s="252"/>
      <c r="EE514" s="220"/>
    </row>
    <row r="515" spans="1:135" x14ac:dyDescent="0.3">
      <c r="A515" s="10">
        <v>8709</v>
      </c>
      <c r="B515" s="11" t="s">
        <v>640</v>
      </c>
      <c r="C515" s="32">
        <v>494</v>
      </c>
      <c r="D515" s="41">
        <v>80</v>
      </c>
      <c r="E515" s="63">
        <f t="shared" si="7"/>
        <v>0.16194331983805668</v>
      </c>
      <c r="F515" s="86">
        <v>33</v>
      </c>
      <c r="G515" s="86">
        <v>42</v>
      </c>
      <c r="H515" s="86">
        <v>29</v>
      </c>
      <c r="I515" s="86">
        <v>29</v>
      </c>
      <c r="J515" s="86">
        <v>28</v>
      </c>
      <c r="K515" s="87">
        <v>42</v>
      </c>
      <c r="L515" s="86"/>
      <c r="M515" s="94"/>
      <c r="N515" s="87"/>
      <c r="O515" s="86"/>
      <c r="P515" s="86"/>
      <c r="Q515" s="86"/>
      <c r="R515" s="86"/>
      <c r="S515" s="86"/>
      <c r="T515" s="86"/>
      <c r="U515" s="86"/>
      <c r="V515" s="86"/>
      <c r="W515" s="95"/>
      <c r="X515" s="98"/>
      <c r="Y515" s="98"/>
      <c r="Z515" s="115"/>
      <c r="AA515" s="86"/>
      <c r="AB515" s="86"/>
      <c r="AC515" s="86"/>
      <c r="AD515" s="86"/>
      <c r="AE515" s="86"/>
      <c r="AF515" s="95"/>
      <c r="AG515" s="153"/>
      <c r="AH515" s="114"/>
      <c r="AI515" s="222"/>
      <c r="AJ515" s="252"/>
      <c r="AK515" s="220"/>
      <c r="AL515" s="86"/>
      <c r="AM515" s="95"/>
      <c r="AN515" s="95"/>
      <c r="AO515" s="95"/>
      <c r="AP515" s="94"/>
      <c r="AQ515" s="98"/>
      <c r="AR515" s="222"/>
      <c r="AS515" s="252"/>
      <c r="AT515" s="226"/>
      <c r="AU515" s="218"/>
      <c r="AV515" s="218"/>
      <c r="AW515" s="252"/>
      <c r="AX515" s="226"/>
      <c r="AY515" s="221"/>
      <c r="AZ515" s="86"/>
      <c r="BA515" s="94"/>
      <c r="BB515" s="87"/>
      <c r="BC515" s="86"/>
      <c r="BD515" s="94"/>
      <c r="BE515" s="87"/>
      <c r="BF515" s="218"/>
      <c r="BG515" s="218"/>
      <c r="BH515" s="226"/>
      <c r="BI515" s="220"/>
      <c r="BJ515" s="86"/>
      <c r="BK515" s="94"/>
      <c r="BL515" s="87"/>
      <c r="BM515" s="218"/>
      <c r="BN515" s="218"/>
      <c r="BO515" s="226"/>
      <c r="BP515" s="398"/>
      <c r="BQ515" s="221"/>
      <c r="BR515" s="218"/>
      <c r="BS515" s="252"/>
      <c r="BT515" s="220"/>
      <c r="BU515" s="86"/>
      <c r="BV515" s="95"/>
      <c r="BW515" s="95"/>
      <c r="BX515" s="94"/>
      <c r="BY515" s="95"/>
      <c r="BZ515" s="94"/>
      <c r="CA515" s="87"/>
      <c r="CB515" s="265"/>
      <c r="CC515" s="265"/>
      <c r="CD515" s="265"/>
      <c r="CE515" s="265"/>
      <c r="CF515" s="265"/>
      <c r="CG515" s="419"/>
      <c r="CH515" s="265"/>
      <c r="CI515" s="269"/>
      <c r="CJ515" s="218"/>
      <c r="CK515" s="252"/>
      <c r="CL515" s="226"/>
      <c r="CM515" s="252"/>
      <c r="CN515" s="226"/>
      <c r="CO515" s="252"/>
      <c r="CP515" s="220"/>
      <c r="CQ515" s="265"/>
      <c r="CR515" s="267"/>
      <c r="CS515" s="268"/>
      <c r="CT515" s="266"/>
      <c r="CU515" s="265"/>
      <c r="CV515" s="268"/>
      <c r="CW515" s="267"/>
      <c r="CX515" s="268"/>
      <c r="CY515" s="267"/>
      <c r="CZ515" s="266"/>
      <c r="DA515" s="218"/>
      <c r="DB515" s="252"/>
      <c r="DC515" s="226"/>
      <c r="DD515" s="252"/>
      <c r="DE515" s="226"/>
      <c r="DF515" s="252"/>
      <c r="DG515" s="223"/>
      <c r="DH515" s="252"/>
      <c r="DI515" s="226"/>
      <c r="DJ515" s="221"/>
      <c r="DK515" s="218"/>
      <c r="DL515" s="226"/>
      <c r="DM515" s="252"/>
      <c r="DN515" s="220"/>
      <c r="DO515" s="265"/>
      <c r="DP515" s="268"/>
      <c r="DQ515" s="267"/>
      <c r="DR515" s="267"/>
      <c r="DS515" s="266"/>
      <c r="DT515" s="218"/>
      <c r="DU515" s="226"/>
      <c r="DV515" s="218"/>
      <c r="DW515" s="252"/>
      <c r="DX515" s="220"/>
      <c r="DY515" s="86"/>
      <c r="DZ515" s="153"/>
      <c r="EA515" s="94"/>
      <c r="EB515" s="266"/>
      <c r="EC515" s="218"/>
      <c r="ED515" s="252"/>
      <c r="EE515" s="220"/>
    </row>
    <row r="516" spans="1:135" x14ac:dyDescent="0.3">
      <c r="A516" s="10">
        <v>8710</v>
      </c>
      <c r="B516" s="11" t="s">
        <v>641</v>
      </c>
      <c r="C516" s="32">
        <v>951</v>
      </c>
      <c r="D516" s="41">
        <v>191</v>
      </c>
      <c r="E516" s="63">
        <f t="shared" si="7"/>
        <v>0.20084121976866456</v>
      </c>
      <c r="F516" s="265"/>
      <c r="G516" s="265"/>
      <c r="H516" s="265"/>
      <c r="I516" s="265"/>
      <c r="J516" s="265"/>
      <c r="K516" s="266"/>
      <c r="L516" s="265"/>
      <c r="M516" s="268"/>
      <c r="N516" s="266"/>
      <c r="O516" s="265"/>
      <c r="P516" s="265"/>
      <c r="Q516" s="265"/>
      <c r="R516" s="265"/>
      <c r="S516" s="265"/>
      <c r="T516" s="265"/>
      <c r="U516" s="265"/>
      <c r="V516" s="265"/>
      <c r="W516" s="267"/>
      <c r="X516" s="270"/>
      <c r="Y516" s="270"/>
      <c r="Z516" s="271"/>
      <c r="AA516" s="265"/>
      <c r="AB516" s="265"/>
      <c r="AC516" s="265"/>
      <c r="AD516" s="265"/>
      <c r="AE516" s="265"/>
      <c r="AF516" s="267"/>
      <c r="AG516" s="419"/>
      <c r="AH516" s="269"/>
      <c r="AI516" s="222"/>
      <c r="AJ516" s="252"/>
      <c r="AK516" s="220"/>
      <c r="AL516" s="265"/>
      <c r="AM516" s="267"/>
      <c r="AN516" s="267"/>
      <c r="AO516" s="267"/>
      <c r="AP516" s="268"/>
      <c r="AQ516" s="270"/>
      <c r="AR516" s="222"/>
      <c r="AS516" s="252"/>
      <c r="AT516" s="226"/>
      <c r="AU516" s="218"/>
      <c r="AV516" s="218"/>
      <c r="AW516" s="252"/>
      <c r="AX516" s="226"/>
      <c r="AY516" s="221"/>
      <c r="AZ516" s="86">
        <v>96</v>
      </c>
      <c r="BA516" s="94">
        <v>87</v>
      </c>
      <c r="BB516" s="87">
        <v>75</v>
      </c>
      <c r="BC516" s="86"/>
      <c r="BD516" s="94"/>
      <c r="BE516" s="87"/>
      <c r="BF516" s="218"/>
      <c r="BG516" s="218"/>
      <c r="BH516" s="226"/>
      <c r="BI516" s="220"/>
      <c r="BJ516" s="86"/>
      <c r="BK516" s="94"/>
      <c r="BL516" s="87"/>
      <c r="BM516" s="218"/>
      <c r="BN516" s="218"/>
      <c r="BO516" s="226"/>
      <c r="BP516" s="398"/>
      <c r="BQ516" s="221"/>
      <c r="BR516" s="218"/>
      <c r="BS516" s="252"/>
      <c r="BT516" s="220"/>
      <c r="BU516" s="86"/>
      <c r="BV516" s="95"/>
      <c r="BW516" s="95"/>
      <c r="BX516" s="94"/>
      <c r="BY516" s="95"/>
      <c r="BZ516" s="94"/>
      <c r="CA516" s="266"/>
      <c r="CB516" s="265"/>
      <c r="CC516" s="265"/>
      <c r="CD516" s="265"/>
      <c r="CE516" s="265"/>
      <c r="CF516" s="265"/>
      <c r="CG516" s="419"/>
      <c r="CH516" s="265"/>
      <c r="CI516" s="269"/>
      <c r="CJ516" s="218"/>
      <c r="CK516" s="252"/>
      <c r="CL516" s="226"/>
      <c r="CM516" s="252"/>
      <c r="CN516" s="226"/>
      <c r="CO516" s="252"/>
      <c r="CP516" s="220"/>
      <c r="CQ516" s="265"/>
      <c r="CR516" s="267"/>
      <c r="CS516" s="268"/>
      <c r="CT516" s="266"/>
      <c r="CU516" s="265"/>
      <c r="CV516" s="268"/>
      <c r="CW516" s="267"/>
      <c r="CX516" s="268"/>
      <c r="CY516" s="267"/>
      <c r="CZ516" s="266"/>
      <c r="DA516" s="218"/>
      <c r="DB516" s="252"/>
      <c r="DC516" s="226"/>
      <c r="DD516" s="252"/>
      <c r="DE516" s="226"/>
      <c r="DF516" s="252"/>
      <c r="DG516" s="223"/>
      <c r="DH516" s="252"/>
      <c r="DI516" s="226"/>
      <c r="DJ516" s="221"/>
      <c r="DK516" s="218"/>
      <c r="DL516" s="226"/>
      <c r="DM516" s="252"/>
      <c r="DN516" s="220"/>
      <c r="DO516" s="265"/>
      <c r="DP516" s="268"/>
      <c r="DQ516" s="267"/>
      <c r="DR516" s="267"/>
      <c r="DS516" s="266"/>
      <c r="DT516" s="218"/>
      <c r="DU516" s="226"/>
      <c r="DV516" s="218"/>
      <c r="DW516" s="252"/>
      <c r="DX516" s="220"/>
      <c r="DY516" s="86"/>
      <c r="DZ516" s="153"/>
      <c r="EA516" s="94"/>
      <c r="EB516" s="266"/>
      <c r="EC516" s="218"/>
      <c r="ED516" s="252"/>
      <c r="EE516" s="220"/>
    </row>
    <row r="517" spans="1:135" x14ac:dyDescent="0.3">
      <c r="A517" s="10">
        <v>8711</v>
      </c>
      <c r="B517" s="11" t="s">
        <v>642</v>
      </c>
      <c r="C517" s="32">
        <v>869</v>
      </c>
      <c r="D517" s="41">
        <v>84</v>
      </c>
      <c r="E517" s="63">
        <f t="shared" si="7"/>
        <v>9.6662830840046024E-2</v>
      </c>
      <c r="F517" s="265"/>
      <c r="G517" s="265"/>
      <c r="H517" s="265"/>
      <c r="I517" s="265"/>
      <c r="J517" s="265"/>
      <c r="K517" s="266"/>
      <c r="L517" s="265"/>
      <c r="M517" s="268"/>
      <c r="N517" s="266"/>
      <c r="O517" s="265"/>
      <c r="P517" s="265"/>
      <c r="Q517" s="265"/>
      <c r="R517" s="265"/>
      <c r="S517" s="265"/>
      <c r="T517" s="265"/>
      <c r="U517" s="265"/>
      <c r="V517" s="265"/>
      <c r="W517" s="267"/>
      <c r="X517" s="270"/>
      <c r="Y517" s="270"/>
      <c r="Z517" s="271"/>
      <c r="AA517" s="265"/>
      <c r="AB517" s="265"/>
      <c r="AC517" s="265"/>
      <c r="AD517" s="265"/>
      <c r="AE517" s="265"/>
      <c r="AF517" s="267"/>
      <c r="AG517" s="419"/>
      <c r="AH517" s="269"/>
      <c r="AI517" s="222"/>
      <c r="AJ517" s="252"/>
      <c r="AK517" s="220"/>
      <c r="AL517" s="265"/>
      <c r="AM517" s="267"/>
      <c r="AN517" s="267"/>
      <c r="AO517" s="267"/>
      <c r="AP517" s="268"/>
      <c r="AQ517" s="270"/>
      <c r="AR517" s="222"/>
      <c r="AS517" s="252"/>
      <c r="AT517" s="226"/>
      <c r="AU517" s="218"/>
      <c r="AV517" s="218"/>
      <c r="AW517" s="252"/>
      <c r="AX517" s="226"/>
      <c r="AY517" s="221"/>
      <c r="AZ517" s="265"/>
      <c r="BA517" s="268"/>
      <c r="BB517" s="266"/>
      <c r="BC517" s="86">
        <v>37</v>
      </c>
      <c r="BD517" s="94">
        <v>42</v>
      </c>
      <c r="BE517" s="87">
        <v>34</v>
      </c>
      <c r="BF517" s="218"/>
      <c r="BG517" s="218"/>
      <c r="BH517" s="226"/>
      <c r="BI517" s="220"/>
      <c r="BJ517" s="86"/>
      <c r="BK517" s="94"/>
      <c r="BL517" s="87"/>
      <c r="BM517" s="218"/>
      <c r="BN517" s="218"/>
      <c r="BO517" s="226"/>
      <c r="BP517" s="398"/>
      <c r="BQ517" s="221"/>
      <c r="BR517" s="218"/>
      <c r="BS517" s="252"/>
      <c r="BT517" s="220"/>
      <c r="BU517" s="86"/>
      <c r="BV517" s="95"/>
      <c r="BW517" s="95"/>
      <c r="BX517" s="94"/>
      <c r="BY517" s="95"/>
      <c r="BZ517" s="94"/>
      <c r="CA517" s="266"/>
      <c r="CB517" s="265"/>
      <c r="CC517" s="265"/>
      <c r="CD517" s="265"/>
      <c r="CE517" s="265"/>
      <c r="CF517" s="265"/>
      <c r="CG517" s="419"/>
      <c r="CH517" s="265"/>
      <c r="CI517" s="269"/>
      <c r="CJ517" s="218"/>
      <c r="CK517" s="252"/>
      <c r="CL517" s="226"/>
      <c r="CM517" s="252"/>
      <c r="CN517" s="226"/>
      <c r="CO517" s="252"/>
      <c r="CP517" s="220"/>
      <c r="CQ517" s="265"/>
      <c r="CR517" s="267"/>
      <c r="CS517" s="268"/>
      <c r="CT517" s="266"/>
      <c r="CU517" s="265"/>
      <c r="CV517" s="268"/>
      <c r="CW517" s="267"/>
      <c r="CX517" s="268"/>
      <c r="CY517" s="267"/>
      <c r="CZ517" s="266"/>
      <c r="DA517" s="218"/>
      <c r="DB517" s="252"/>
      <c r="DC517" s="226"/>
      <c r="DD517" s="252"/>
      <c r="DE517" s="226"/>
      <c r="DF517" s="252"/>
      <c r="DG517" s="223"/>
      <c r="DH517" s="252"/>
      <c r="DI517" s="226"/>
      <c r="DJ517" s="221"/>
      <c r="DK517" s="218"/>
      <c r="DL517" s="226"/>
      <c r="DM517" s="252"/>
      <c r="DN517" s="220"/>
      <c r="DO517" s="265"/>
      <c r="DP517" s="268"/>
      <c r="DQ517" s="267"/>
      <c r="DR517" s="267"/>
      <c r="DS517" s="266"/>
      <c r="DT517" s="218"/>
      <c r="DU517" s="226"/>
      <c r="DV517" s="218"/>
      <c r="DW517" s="252"/>
      <c r="DX517" s="220"/>
      <c r="DY517" s="86"/>
      <c r="DZ517" s="153"/>
      <c r="EA517" s="94"/>
      <c r="EB517" s="266"/>
      <c r="EC517" s="218"/>
      <c r="ED517" s="252"/>
      <c r="EE517" s="220"/>
    </row>
    <row r="518" spans="1:135" x14ac:dyDescent="0.3">
      <c r="A518" s="10">
        <v>8712</v>
      </c>
      <c r="B518" s="11" t="s">
        <v>643</v>
      </c>
      <c r="C518" s="32">
        <v>300</v>
      </c>
      <c r="D518" s="41">
        <v>50</v>
      </c>
      <c r="E518" s="63">
        <f t="shared" si="7"/>
        <v>0.16666666666666666</v>
      </c>
      <c r="F518" s="86">
        <v>32</v>
      </c>
      <c r="G518" s="86">
        <v>31</v>
      </c>
      <c r="H518" s="86">
        <v>10</v>
      </c>
      <c r="I518" s="86">
        <v>15</v>
      </c>
      <c r="J518" s="86">
        <v>33</v>
      </c>
      <c r="K518" s="87">
        <v>35</v>
      </c>
      <c r="L518" s="86"/>
      <c r="M518" s="94"/>
      <c r="N518" s="87"/>
      <c r="O518" s="86"/>
      <c r="P518" s="86"/>
      <c r="Q518" s="86"/>
      <c r="R518" s="86"/>
      <c r="S518" s="86"/>
      <c r="T518" s="86"/>
      <c r="U518" s="86"/>
      <c r="V518" s="86"/>
      <c r="W518" s="95"/>
      <c r="X518" s="98"/>
      <c r="Y518" s="98"/>
      <c r="Z518" s="115"/>
      <c r="AA518" s="86"/>
      <c r="AB518" s="86"/>
      <c r="AC518" s="86"/>
      <c r="AD518" s="86"/>
      <c r="AE518" s="86"/>
      <c r="AF518" s="95"/>
      <c r="AG518" s="153"/>
      <c r="AH518" s="114"/>
      <c r="AI518" s="222"/>
      <c r="AJ518" s="252"/>
      <c r="AK518" s="220"/>
      <c r="AL518" s="86"/>
      <c r="AM518" s="95"/>
      <c r="AN518" s="95"/>
      <c r="AO518" s="95"/>
      <c r="AP518" s="94"/>
      <c r="AQ518" s="98"/>
      <c r="AR518" s="222"/>
      <c r="AS518" s="252"/>
      <c r="AT518" s="226"/>
      <c r="AU518" s="218"/>
      <c r="AV518" s="218"/>
      <c r="AW518" s="252"/>
      <c r="AX518" s="226"/>
      <c r="AY518" s="221"/>
      <c r="AZ518" s="265"/>
      <c r="BA518" s="268"/>
      <c r="BB518" s="266"/>
      <c r="BC518" s="265"/>
      <c r="BD518" s="268"/>
      <c r="BE518" s="266"/>
      <c r="BF518" s="218"/>
      <c r="BG518" s="218"/>
      <c r="BH518" s="226"/>
      <c r="BI518" s="220"/>
      <c r="BJ518" s="265"/>
      <c r="BK518" s="268"/>
      <c r="BL518" s="266"/>
      <c r="BM518" s="218"/>
      <c r="BN518" s="218"/>
      <c r="BO518" s="226"/>
      <c r="BP518" s="398"/>
      <c r="BQ518" s="221"/>
      <c r="BR518" s="218"/>
      <c r="BS518" s="252"/>
      <c r="BT518" s="220"/>
      <c r="BU518" s="265"/>
      <c r="BV518" s="267"/>
      <c r="BW518" s="267"/>
      <c r="BX518" s="268"/>
      <c r="BY518" s="267"/>
      <c r="BZ518" s="268"/>
      <c r="CA518" s="87"/>
      <c r="CB518" s="265"/>
      <c r="CC518" s="265"/>
      <c r="CD518" s="265"/>
      <c r="CE518" s="265"/>
      <c r="CF518" s="265"/>
      <c r="CG518" s="419"/>
      <c r="CH518" s="265"/>
      <c r="CI518" s="269"/>
      <c r="CJ518" s="218"/>
      <c r="CK518" s="252"/>
      <c r="CL518" s="226"/>
      <c r="CM518" s="252"/>
      <c r="CN518" s="226"/>
      <c r="CO518" s="252"/>
      <c r="CP518" s="220"/>
      <c r="CQ518" s="265"/>
      <c r="CR518" s="267"/>
      <c r="CS518" s="268"/>
      <c r="CT518" s="266"/>
      <c r="CU518" s="86"/>
      <c r="CV518" s="94"/>
      <c r="CW518" s="95"/>
      <c r="CX518" s="94"/>
      <c r="CY518" s="95"/>
      <c r="CZ518" s="266"/>
      <c r="DA518" s="218"/>
      <c r="DB518" s="252"/>
      <c r="DC518" s="226"/>
      <c r="DD518" s="252"/>
      <c r="DE518" s="226"/>
      <c r="DF518" s="252"/>
      <c r="DG518" s="223"/>
      <c r="DH518" s="252"/>
      <c r="DI518" s="226"/>
      <c r="DJ518" s="221"/>
      <c r="DK518" s="218"/>
      <c r="DL518" s="226"/>
      <c r="DM518" s="252"/>
      <c r="DN518" s="220"/>
      <c r="DO518" s="86"/>
      <c r="DP518" s="94"/>
      <c r="DQ518" s="95"/>
      <c r="DR518" s="95"/>
      <c r="DS518" s="266"/>
      <c r="DT518" s="218"/>
      <c r="DU518" s="226"/>
      <c r="DV518" s="218"/>
      <c r="DW518" s="252"/>
      <c r="DX518" s="220"/>
      <c r="DY518" s="265"/>
      <c r="DZ518" s="419"/>
      <c r="EA518" s="268"/>
      <c r="EB518" s="266"/>
      <c r="EC518" s="218"/>
      <c r="ED518" s="252"/>
      <c r="EE518" s="220"/>
    </row>
    <row r="519" spans="1:135" x14ac:dyDescent="0.3">
      <c r="A519" s="10">
        <v>8713</v>
      </c>
      <c r="B519" s="11" t="s">
        <v>644</v>
      </c>
      <c r="C519" s="32">
        <v>1167</v>
      </c>
      <c r="D519" s="41">
        <v>250</v>
      </c>
      <c r="E519" s="63">
        <f t="shared" si="7"/>
        <v>0.21422450728363324</v>
      </c>
      <c r="F519" s="265"/>
      <c r="G519" s="265"/>
      <c r="H519" s="265"/>
      <c r="I519" s="265"/>
      <c r="J519" s="265"/>
      <c r="K519" s="266"/>
      <c r="L519" s="265"/>
      <c r="M519" s="268"/>
      <c r="N519" s="266"/>
      <c r="O519" s="265"/>
      <c r="P519" s="265"/>
      <c r="Q519" s="265"/>
      <c r="R519" s="265"/>
      <c r="S519" s="265"/>
      <c r="T519" s="265"/>
      <c r="U519" s="265"/>
      <c r="V519" s="265"/>
      <c r="W519" s="267"/>
      <c r="X519" s="270"/>
      <c r="Y519" s="270"/>
      <c r="Z519" s="271"/>
      <c r="AA519" s="265"/>
      <c r="AB519" s="265"/>
      <c r="AC519" s="265"/>
      <c r="AD519" s="265"/>
      <c r="AE519" s="265"/>
      <c r="AF519" s="267"/>
      <c r="AG519" s="419"/>
      <c r="AH519" s="269"/>
      <c r="AI519" s="222"/>
      <c r="AJ519" s="252"/>
      <c r="AK519" s="220"/>
      <c r="AL519" s="265"/>
      <c r="AM519" s="267"/>
      <c r="AN519" s="267"/>
      <c r="AO519" s="267"/>
      <c r="AP519" s="268"/>
      <c r="AQ519" s="270"/>
      <c r="AR519" s="222"/>
      <c r="AS519" s="252"/>
      <c r="AT519" s="226"/>
      <c r="AU519" s="218"/>
      <c r="AV519" s="218"/>
      <c r="AW519" s="252"/>
      <c r="AX519" s="226"/>
      <c r="AY519" s="221"/>
      <c r="AZ519" s="86">
        <v>108</v>
      </c>
      <c r="BA519" s="94">
        <v>91</v>
      </c>
      <c r="BB519" s="87">
        <v>95</v>
      </c>
      <c r="BC519" s="86"/>
      <c r="BD519" s="94"/>
      <c r="BE519" s="87"/>
      <c r="BF519" s="218"/>
      <c r="BG519" s="218"/>
      <c r="BH519" s="226"/>
      <c r="BI519" s="220"/>
      <c r="BJ519" s="86"/>
      <c r="BK519" s="94"/>
      <c r="BL519" s="87"/>
      <c r="BM519" s="218"/>
      <c r="BN519" s="218"/>
      <c r="BO519" s="226"/>
      <c r="BP519" s="398"/>
      <c r="BQ519" s="221"/>
      <c r="BR519" s="218"/>
      <c r="BS519" s="252"/>
      <c r="BT519" s="220"/>
      <c r="BU519" s="86"/>
      <c r="BV519" s="95"/>
      <c r="BW519" s="95"/>
      <c r="BX519" s="94"/>
      <c r="BY519" s="95"/>
      <c r="BZ519" s="94"/>
      <c r="CA519" s="266"/>
      <c r="CB519" s="265"/>
      <c r="CC519" s="265"/>
      <c r="CD519" s="265"/>
      <c r="CE519" s="265"/>
      <c r="CF519" s="265"/>
      <c r="CG519" s="419"/>
      <c r="CH519" s="265"/>
      <c r="CI519" s="269"/>
      <c r="CJ519" s="218"/>
      <c r="CK519" s="252"/>
      <c r="CL519" s="226"/>
      <c r="CM519" s="252"/>
      <c r="CN519" s="226"/>
      <c r="CO519" s="252"/>
      <c r="CP519" s="220"/>
      <c r="CQ519" s="265"/>
      <c r="CR519" s="267"/>
      <c r="CS519" s="268"/>
      <c r="CT519" s="266"/>
      <c r="CU519" s="265"/>
      <c r="CV519" s="268"/>
      <c r="CW519" s="267"/>
      <c r="CX519" s="268"/>
      <c r="CY519" s="267"/>
      <c r="CZ519" s="266"/>
      <c r="DA519" s="218"/>
      <c r="DB519" s="252"/>
      <c r="DC519" s="226"/>
      <c r="DD519" s="252"/>
      <c r="DE519" s="226"/>
      <c r="DF519" s="252"/>
      <c r="DG519" s="223"/>
      <c r="DH519" s="252"/>
      <c r="DI519" s="226"/>
      <c r="DJ519" s="221"/>
      <c r="DK519" s="218"/>
      <c r="DL519" s="226"/>
      <c r="DM519" s="252"/>
      <c r="DN519" s="220"/>
      <c r="DO519" s="265"/>
      <c r="DP519" s="268"/>
      <c r="DQ519" s="267"/>
      <c r="DR519" s="267"/>
      <c r="DS519" s="266"/>
      <c r="DT519" s="218"/>
      <c r="DU519" s="226"/>
      <c r="DV519" s="218"/>
      <c r="DW519" s="252"/>
      <c r="DX519" s="220"/>
      <c r="DY519" s="86"/>
      <c r="DZ519" s="153"/>
      <c r="EA519" s="94"/>
      <c r="EB519" s="87"/>
      <c r="EC519" s="218"/>
      <c r="ED519" s="252"/>
      <c r="EE519" s="220"/>
    </row>
    <row r="520" spans="1:135" x14ac:dyDescent="0.3">
      <c r="A520" s="10">
        <v>8714</v>
      </c>
      <c r="B520" s="11" t="s">
        <v>645</v>
      </c>
      <c r="C520" s="32">
        <v>1116</v>
      </c>
      <c r="D520" s="41">
        <v>329</v>
      </c>
      <c r="E520" s="63">
        <f t="shared" si="7"/>
        <v>0.29480286738351252</v>
      </c>
      <c r="F520" s="86">
        <v>0</v>
      </c>
      <c r="G520" s="86">
        <v>0</v>
      </c>
      <c r="H520" s="86">
        <v>0</v>
      </c>
      <c r="I520" s="86">
        <v>0</v>
      </c>
      <c r="J520" s="86">
        <v>0</v>
      </c>
      <c r="K520" s="87">
        <v>0</v>
      </c>
      <c r="L520" s="86"/>
      <c r="M520" s="94"/>
      <c r="N520" s="87"/>
      <c r="O520" s="86"/>
      <c r="P520" s="86"/>
      <c r="Q520" s="86"/>
      <c r="R520" s="86"/>
      <c r="S520" s="86"/>
      <c r="T520" s="86"/>
      <c r="U520" s="86"/>
      <c r="V520" s="86"/>
      <c r="W520" s="95"/>
      <c r="X520" s="98"/>
      <c r="Y520" s="98"/>
      <c r="Z520" s="115"/>
      <c r="AA520" s="86"/>
      <c r="AB520" s="86"/>
      <c r="AC520" s="86"/>
      <c r="AD520" s="86"/>
      <c r="AE520" s="86"/>
      <c r="AF520" s="95"/>
      <c r="AG520" s="153"/>
      <c r="AH520" s="114"/>
      <c r="AI520" s="222"/>
      <c r="AJ520" s="252"/>
      <c r="AK520" s="220"/>
      <c r="AL520" s="86"/>
      <c r="AM520" s="95"/>
      <c r="AN520" s="95"/>
      <c r="AO520" s="95"/>
      <c r="AP520" s="94"/>
      <c r="AQ520" s="98"/>
      <c r="AR520" s="222"/>
      <c r="AS520" s="252"/>
      <c r="AT520" s="226"/>
      <c r="AU520" s="218"/>
      <c r="AV520" s="218"/>
      <c r="AW520" s="252"/>
      <c r="AX520" s="226"/>
      <c r="AY520" s="221"/>
      <c r="AZ520" s="86"/>
      <c r="BA520" s="94"/>
      <c r="BB520" s="87"/>
      <c r="BC520" s="86"/>
      <c r="BD520" s="94"/>
      <c r="BE520" s="87"/>
      <c r="BF520" s="218"/>
      <c r="BG520" s="218"/>
      <c r="BH520" s="226"/>
      <c r="BI520" s="220"/>
      <c r="BJ520" s="86"/>
      <c r="BK520" s="94"/>
      <c r="BL520" s="87"/>
      <c r="BM520" s="218"/>
      <c r="BN520" s="218"/>
      <c r="BO520" s="226"/>
      <c r="BP520" s="398"/>
      <c r="BQ520" s="221"/>
      <c r="BR520" s="218"/>
      <c r="BS520" s="252"/>
      <c r="BT520" s="220"/>
      <c r="BU520" s="86"/>
      <c r="BV520" s="95"/>
      <c r="BW520" s="95"/>
      <c r="BX520" s="94"/>
      <c r="BY520" s="95"/>
      <c r="BZ520" s="94"/>
      <c r="CA520" s="87"/>
      <c r="CB520" s="86"/>
      <c r="CC520" s="86"/>
      <c r="CD520" s="86"/>
      <c r="CE520" s="86"/>
      <c r="CF520" s="86"/>
      <c r="CG520" s="153"/>
      <c r="CH520" s="86"/>
      <c r="CI520" s="114"/>
      <c r="CJ520" s="218"/>
      <c r="CK520" s="252"/>
      <c r="CL520" s="226"/>
      <c r="CM520" s="252"/>
      <c r="CN520" s="226"/>
      <c r="CO520" s="252"/>
      <c r="CP520" s="220"/>
      <c r="CQ520" s="86">
        <v>105</v>
      </c>
      <c r="CR520" s="95">
        <v>112</v>
      </c>
      <c r="CS520" s="94">
        <v>116</v>
      </c>
      <c r="CT520" s="87">
        <v>108</v>
      </c>
      <c r="CU520" s="86">
        <v>112</v>
      </c>
      <c r="CV520" s="94">
        <v>122</v>
      </c>
      <c r="CW520" s="95">
        <v>127</v>
      </c>
      <c r="CX520" s="94">
        <v>139</v>
      </c>
      <c r="CY520" s="95">
        <v>139</v>
      </c>
      <c r="CZ520" s="87">
        <v>165</v>
      </c>
      <c r="DA520" s="218"/>
      <c r="DB520" s="252"/>
      <c r="DC520" s="226"/>
      <c r="DD520" s="252"/>
      <c r="DE520" s="226"/>
      <c r="DF520" s="252"/>
      <c r="DG520" s="223"/>
      <c r="DH520" s="252"/>
      <c r="DI520" s="226"/>
      <c r="DJ520" s="221"/>
      <c r="DK520" s="218"/>
      <c r="DL520" s="226"/>
      <c r="DM520" s="252"/>
      <c r="DN520" s="220"/>
      <c r="DO520" s="86"/>
      <c r="DP520" s="94"/>
      <c r="DQ520" s="95"/>
      <c r="DR520" s="95"/>
      <c r="DS520" s="266"/>
      <c r="DT520" s="218"/>
      <c r="DU520" s="226"/>
      <c r="DV520" s="218"/>
      <c r="DW520" s="252"/>
      <c r="DX520" s="220"/>
      <c r="DY520" s="86"/>
      <c r="DZ520" s="153"/>
      <c r="EA520" s="94"/>
      <c r="EB520" s="87"/>
      <c r="EC520" s="218"/>
      <c r="ED520" s="252"/>
      <c r="EE520" s="220"/>
    </row>
    <row r="521" spans="1:135" x14ac:dyDescent="0.3">
      <c r="A521" s="10">
        <v>8715</v>
      </c>
      <c r="B521" s="11" t="s">
        <v>646</v>
      </c>
      <c r="C521" s="32">
        <v>1086</v>
      </c>
      <c r="D521" s="41">
        <v>185</v>
      </c>
      <c r="E521" s="63">
        <f t="shared" si="7"/>
        <v>0.1703499079189687</v>
      </c>
      <c r="F521" s="265"/>
      <c r="G521" s="265"/>
      <c r="H521" s="265"/>
      <c r="I521" s="265"/>
      <c r="J521" s="265"/>
      <c r="K521" s="266"/>
      <c r="L521" s="265"/>
      <c r="M521" s="268"/>
      <c r="N521" s="266"/>
      <c r="O521" s="265"/>
      <c r="P521" s="265"/>
      <c r="Q521" s="265"/>
      <c r="R521" s="265"/>
      <c r="S521" s="265"/>
      <c r="T521" s="265"/>
      <c r="U521" s="265"/>
      <c r="V521" s="265"/>
      <c r="W521" s="267"/>
      <c r="X521" s="270"/>
      <c r="Y521" s="270"/>
      <c r="Z521" s="271"/>
      <c r="AA521" s="265"/>
      <c r="AB521" s="265"/>
      <c r="AC521" s="265"/>
      <c r="AD521" s="265"/>
      <c r="AE521" s="265"/>
      <c r="AF521" s="267"/>
      <c r="AG521" s="419"/>
      <c r="AH521" s="269"/>
      <c r="AI521" s="222"/>
      <c r="AJ521" s="252"/>
      <c r="AK521" s="220"/>
      <c r="AL521" s="265"/>
      <c r="AM521" s="267"/>
      <c r="AN521" s="267"/>
      <c r="AO521" s="267"/>
      <c r="AP521" s="268"/>
      <c r="AQ521" s="270"/>
      <c r="AR521" s="222"/>
      <c r="AS521" s="252"/>
      <c r="AT521" s="226"/>
      <c r="AU521" s="218"/>
      <c r="AV521" s="218"/>
      <c r="AW521" s="252"/>
      <c r="AX521" s="226"/>
      <c r="AY521" s="221"/>
      <c r="AZ521" s="86">
        <v>108</v>
      </c>
      <c r="BA521" s="94">
        <v>98</v>
      </c>
      <c r="BB521" s="87">
        <v>70</v>
      </c>
      <c r="BC521" s="86"/>
      <c r="BD521" s="94"/>
      <c r="BE521" s="87"/>
      <c r="BF521" s="218"/>
      <c r="BG521" s="218"/>
      <c r="BH521" s="226"/>
      <c r="BI521" s="220"/>
      <c r="BJ521" s="86"/>
      <c r="BK521" s="94"/>
      <c r="BL521" s="87"/>
      <c r="BM521" s="218"/>
      <c r="BN521" s="218"/>
      <c r="BO521" s="226"/>
      <c r="BP521" s="398"/>
      <c r="BQ521" s="221"/>
      <c r="BR521" s="218"/>
      <c r="BS521" s="252"/>
      <c r="BT521" s="220"/>
      <c r="BU521" s="86"/>
      <c r="BV521" s="95"/>
      <c r="BW521" s="95"/>
      <c r="BX521" s="94"/>
      <c r="BY521" s="95"/>
      <c r="BZ521" s="94"/>
      <c r="CA521" s="266"/>
      <c r="CB521" s="86"/>
      <c r="CC521" s="86"/>
      <c r="CD521" s="86"/>
      <c r="CE521" s="86"/>
      <c r="CF521" s="86"/>
      <c r="CG521" s="153"/>
      <c r="CH521" s="86"/>
      <c r="CI521" s="114"/>
      <c r="CJ521" s="218"/>
      <c r="CK521" s="252"/>
      <c r="CL521" s="226"/>
      <c r="CM521" s="252"/>
      <c r="CN521" s="226"/>
      <c r="CO521" s="252"/>
      <c r="CP521" s="220"/>
      <c r="CQ521" s="265"/>
      <c r="CR521" s="267"/>
      <c r="CS521" s="268"/>
      <c r="CT521" s="266"/>
      <c r="CU521" s="265"/>
      <c r="CV521" s="268"/>
      <c r="CW521" s="267"/>
      <c r="CX521" s="268"/>
      <c r="CY521" s="267"/>
      <c r="CZ521" s="266"/>
      <c r="DA521" s="218"/>
      <c r="DB521" s="252"/>
      <c r="DC521" s="226"/>
      <c r="DD521" s="252"/>
      <c r="DE521" s="226"/>
      <c r="DF521" s="252"/>
      <c r="DG521" s="223"/>
      <c r="DH521" s="252"/>
      <c r="DI521" s="226"/>
      <c r="DJ521" s="221"/>
      <c r="DK521" s="218"/>
      <c r="DL521" s="226"/>
      <c r="DM521" s="252"/>
      <c r="DN521" s="220"/>
      <c r="DO521" s="265"/>
      <c r="DP521" s="268"/>
      <c r="DQ521" s="267"/>
      <c r="DR521" s="267"/>
      <c r="DS521" s="266"/>
      <c r="DT521" s="218"/>
      <c r="DU521" s="226"/>
      <c r="DV521" s="218"/>
      <c r="DW521" s="252"/>
      <c r="DX521" s="220"/>
      <c r="DY521" s="86"/>
      <c r="DZ521" s="153"/>
      <c r="EA521" s="94"/>
      <c r="EB521" s="87"/>
      <c r="EC521" s="218"/>
      <c r="ED521" s="252"/>
      <c r="EE521" s="220"/>
    </row>
    <row r="522" spans="1:135" x14ac:dyDescent="0.3">
      <c r="A522" s="10">
        <v>8716</v>
      </c>
      <c r="B522" s="11" t="s">
        <v>647</v>
      </c>
      <c r="C522" s="32">
        <v>876</v>
      </c>
      <c r="D522" s="41">
        <v>178</v>
      </c>
      <c r="E522" s="63">
        <f t="shared" si="7"/>
        <v>0.20319634703196346</v>
      </c>
      <c r="F522" s="265"/>
      <c r="G522" s="265"/>
      <c r="H522" s="265"/>
      <c r="I522" s="265"/>
      <c r="J522" s="265"/>
      <c r="K522" s="266"/>
      <c r="L522" s="265"/>
      <c r="M522" s="268"/>
      <c r="N522" s="266"/>
      <c r="O522" s="265"/>
      <c r="P522" s="265"/>
      <c r="Q522" s="265"/>
      <c r="R522" s="265"/>
      <c r="S522" s="265"/>
      <c r="T522" s="265"/>
      <c r="U522" s="265"/>
      <c r="V522" s="265"/>
      <c r="W522" s="267"/>
      <c r="X522" s="270"/>
      <c r="Y522" s="270"/>
      <c r="Z522" s="271"/>
      <c r="AA522" s="265"/>
      <c r="AB522" s="265"/>
      <c r="AC522" s="265"/>
      <c r="AD522" s="265"/>
      <c r="AE522" s="265"/>
      <c r="AF522" s="267"/>
      <c r="AG522" s="419"/>
      <c r="AH522" s="269"/>
      <c r="AI522" s="222"/>
      <c r="AJ522" s="252"/>
      <c r="AK522" s="220"/>
      <c r="AL522" s="265"/>
      <c r="AM522" s="267"/>
      <c r="AN522" s="267"/>
      <c r="AO522" s="267"/>
      <c r="AP522" s="268"/>
      <c r="AQ522" s="270"/>
      <c r="AR522" s="222"/>
      <c r="AS522" s="252"/>
      <c r="AT522" s="226"/>
      <c r="AU522" s="218"/>
      <c r="AV522" s="218"/>
      <c r="AW522" s="252"/>
      <c r="AX522" s="226"/>
      <c r="AY522" s="221"/>
      <c r="AZ522" s="86">
        <v>94</v>
      </c>
      <c r="BA522" s="94">
        <v>90</v>
      </c>
      <c r="BB522" s="87">
        <v>70</v>
      </c>
      <c r="BC522" s="86"/>
      <c r="BD522" s="94"/>
      <c r="BE522" s="87"/>
      <c r="BF522" s="218"/>
      <c r="BG522" s="218"/>
      <c r="BH522" s="226"/>
      <c r="BI522" s="220"/>
      <c r="BJ522" s="86"/>
      <c r="BK522" s="94"/>
      <c r="BL522" s="87"/>
      <c r="BM522" s="218"/>
      <c r="BN522" s="218"/>
      <c r="BO522" s="226"/>
      <c r="BP522" s="398"/>
      <c r="BQ522" s="221"/>
      <c r="BR522" s="218"/>
      <c r="BS522" s="252"/>
      <c r="BT522" s="220"/>
      <c r="BU522" s="86"/>
      <c r="BV522" s="95"/>
      <c r="BW522" s="95"/>
      <c r="BX522" s="94"/>
      <c r="BY522" s="95"/>
      <c r="BZ522" s="94"/>
      <c r="CA522" s="266"/>
      <c r="CB522" s="86"/>
      <c r="CC522" s="86"/>
      <c r="CD522" s="86"/>
      <c r="CE522" s="86"/>
      <c r="CF522" s="86"/>
      <c r="CG522" s="153"/>
      <c r="CH522" s="86"/>
      <c r="CI522" s="114"/>
      <c r="CJ522" s="218"/>
      <c r="CK522" s="252"/>
      <c r="CL522" s="226"/>
      <c r="CM522" s="252"/>
      <c r="CN522" s="226"/>
      <c r="CO522" s="252"/>
      <c r="CP522" s="220"/>
      <c r="CQ522" s="265"/>
      <c r="CR522" s="267"/>
      <c r="CS522" s="268"/>
      <c r="CT522" s="266"/>
      <c r="CU522" s="265"/>
      <c r="CV522" s="268"/>
      <c r="CW522" s="267"/>
      <c r="CX522" s="268"/>
      <c r="CY522" s="267"/>
      <c r="CZ522" s="266"/>
      <c r="DA522" s="218"/>
      <c r="DB522" s="252"/>
      <c r="DC522" s="226"/>
      <c r="DD522" s="252"/>
      <c r="DE522" s="226"/>
      <c r="DF522" s="252"/>
      <c r="DG522" s="223"/>
      <c r="DH522" s="252"/>
      <c r="DI522" s="226"/>
      <c r="DJ522" s="221"/>
      <c r="DK522" s="218"/>
      <c r="DL522" s="226"/>
      <c r="DM522" s="252"/>
      <c r="DN522" s="220"/>
      <c r="DO522" s="265"/>
      <c r="DP522" s="268"/>
      <c r="DQ522" s="267"/>
      <c r="DR522" s="267"/>
      <c r="DS522" s="266"/>
      <c r="DT522" s="218"/>
      <c r="DU522" s="226"/>
      <c r="DV522" s="218"/>
      <c r="DW522" s="252"/>
      <c r="DX522" s="220"/>
      <c r="DY522" s="265"/>
      <c r="DZ522" s="419"/>
      <c r="EA522" s="268"/>
      <c r="EB522" s="266"/>
      <c r="EC522" s="218"/>
      <c r="ED522" s="252"/>
      <c r="EE522" s="220"/>
    </row>
    <row r="523" spans="1:135" x14ac:dyDescent="0.3">
      <c r="A523" s="10">
        <v>8717</v>
      </c>
      <c r="B523" s="11" t="s">
        <v>648</v>
      </c>
      <c r="C523" s="32">
        <v>1303</v>
      </c>
      <c r="D523" s="41">
        <v>177</v>
      </c>
      <c r="E523" s="63">
        <f t="shared" si="7"/>
        <v>0.13584036838066002</v>
      </c>
      <c r="F523" s="265"/>
      <c r="G523" s="265"/>
      <c r="H523" s="265"/>
      <c r="I523" s="265"/>
      <c r="J523" s="265"/>
      <c r="K523" s="266"/>
      <c r="L523" s="265"/>
      <c r="M523" s="268"/>
      <c r="N523" s="266"/>
      <c r="O523" s="265"/>
      <c r="P523" s="265"/>
      <c r="Q523" s="265"/>
      <c r="R523" s="265"/>
      <c r="S523" s="265"/>
      <c r="T523" s="265"/>
      <c r="U523" s="265"/>
      <c r="V523" s="265"/>
      <c r="W523" s="267"/>
      <c r="X523" s="270"/>
      <c r="Y523" s="270"/>
      <c r="Z523" s="271"/>
      <c r="AA523" s="265"/>
      <c r="AB523" s="265"/>
      <c r="AC523" s="265"/>
      <c r="AD523" s="265"/>
      <c r="AE523" s="265"/>
      <c r="AF523" s="267"/>
      <c r="AG523" s="419"/>
      <c r="AH523" s="269"/>
      <c r="AI523" s="222"/>
      <c r="AJ523" s="252"/>
      <c r="AK523" s="220"/>
      <c r="AL523" s="265"/>
      <c r="AM523" s="267"/>
      <c r="AN523" s="267"/>
      <c r="AO523" s="267"/>
      <c r="AP523" s="268"/>
      <c r="AQ523" s="270"/>
      <c r="AR523" s="222"/>
      <c r="AS523" s="252"/>
      <c r="AT523" s="226"/>
      <c r="AU523" s="218"/>
      <c r="AV523" s="218"/>
      <c r="AW523" s="252"/>
      <c r="AX523" s="226"/>
      <c r="AY523" s="221"/>
      <c r="AZ523" s="86">
        <v>79</v>
      </c>
      <c r="BA523" s="94">
        <v>81</v>
      </c>
      <c r="BB523" s="87">
        <v>83</v>
      </c>
      <c r="BC523" s="86"/>
      <c r="BD523" s="94"/>
      <c r="BE523" s="87"/>
      <c r="BF523" s="218"/>
      <c r="BG523" s="218"/>
      <c r="BH523" s="226"/>
      <c r="BI523" s="220"/>
      <c r="BJ523" s="86"/>
      <c r="BK523" s="94"/>
      <c r="BL523" s="87"/>
      <c r="BM523" s="218"/>
      <c r="BN523" s="218"/>
      <c r="BO523" s="226"/>
      <c r="BP523" s="398"/>
      <c r="BQ523" s="221"/>
      <c r="BR523" s="218"/>
      <c r="BS523" s="252"/>
      <c r="BT523" s="220"/>
      <c r="BU523" s="86"/>
      <c r="BV523" s="95"/>
      <c r="BW523" s="95"/>
      <c r="BX523" s="94"/>
      <c r="BY523" s="95"/>
      <c r="BZ523" s="94"/>
      <c r="CA523" s="266"/>
      <c r="CB523" s="86"/>
      <c r="CC523" s="86"/>
      <c r="CD523" s="86"/>
      <c r="CE523" s="86"/>
      <c r="CF523" s="86"/>
      <c r="CG523" s="153"/>
      <c r="CH523" s="86"/>
      <c r="CI523" s="114"/>
      <c r="CJ523" s="218"/>
      <c r="CK523" s="252"/>
      <c r="CL523" s="226"/>
      <c r="CM523" s="252"/>
      <c r="CN523" s="226"/>
      <c r="CO523" s="252"/>
      <c r="CP523" s="220"/>
      <c r="CQ523" s="265"/>
      <c r="CR523" s="267"/>
      <c r="CS523" s="268"/>
      <c r="CT523" s="266"/>
      <c r="CU523" s="265"/>
      <c r="CV523" s="268"/>
      <c r="CW523" s="267"/>
      <c r="CX523" s="268"/>
      <c r="CY523" s="267"/>
      <c r="CZ523" s="266"/>
      <c r="DA523" s="218"/>
      <c r="DB523" s="252"/>
      <c r="DC523" s="226"/>
      <c r="DD523" s="252"/>
      <c r="DE523" s="226"/>
      <c r="DF523" s="252"/>
      <c r="DG523" s="223"/>
      <c r="DH523" s="252"/>
      <c r="DI523" s="226"/>
      <c r="DJ523" s="221"/>
      <c r="DK523" s="218"/>
      <c r="DL523" s="226"/>
      <c r="DM523" s="252"/>
      <c r="DN523" s="220"/>
      <c r="DO523" s="265"/>
      <c r="DP523" s="268"/>
      <c r="DQ523" s="267"/>
      <c r="DR523" s="267"/>
      <c r="DS523" s="266"/>
      <c r="DT523" s="218"/>
      <c r="DU523" s="226"/>
      <c r="DV523" s="218"/>
      <c r="DW523" s="252"/>
      <c r="DX523" s="220"/>
      <c r="DY523" s="265"/>
      <c r="DZ523" s="419"/>
      <c r="EA523" s="268"/>
      <c r="EB523" s="266"/>
      <c r="EC523" s="218"/>
      <c r="ED523" s="252"/>
      <c r="EE523" s="220"/>
    </row>
    <row r="524" spans="1:135" x14ac:dyDescent="0.3">
      <c r="A524" s="10">
        <v>8718</v>
      </c>
      <c r="B524" s="11" t="s">
        <v>649</v>
      </c>
      <c r="C524" s="32">
        <v>1168</v>
      </c>
      <c r="D524" s="41">
        <v>239</v>
      </c>
      <c r="E524" s="63">
        <f t="shared" si="7"/>
        <v>0.20462328767123289</v>
      </c>
      <c r="F524" s="265"/>
      <c r="G524" s="265"/>
      <c r="H524" s="265"/>
      <c r="I524" s="265"/>
      <c r="J524" s="265"/>
      <c r="K524" s="266"/>
      <c r="L524" s="265"/>
      <c r="M524" s="268"/>
      <c r="N524" s="266"/>
      <c r="O524" s="265"/>
      <c r="P524" s="265"/>
      <c r="Q524" s="265"/>
      <c r="R524" s="265"/>
      <c r="S524" s="265"/>
      <c r="T524" s="265"/>
      <c r="U524" s="265"/>
      <c r="V524" s="265"/>
      <c r="W524" s="267"/>
      <c r="X524" s="270"/>
      <c r="Y524" s="270"/>
      <c r="Z524" s="271"/>
      <c r="AA524" s="265"/>
      <c r="AB524" s="265"/>
      <c r="AC524" s="265"/>
      <c r="AD524" s="265"/>
      <c r="AE524" s="265"/>
      <c r="AF524" s="267"/>
      <c r="AG524" s="419"/>
      <c r="AH524" s="269"/>
      <c r="AI524" s="222"/>
      <c r="AJ524" s="252"/>
      <c r="AK524" s="220"/>
      <c r="AL524" s="265"/>
      <c r="AM524" s="267"/>
      <c r="AN524" s="267"/>
      <c r="AO524" s="267"/>
      <c r="AP524" s="268"/>
      <c r="AQ524" s="270"/>
      <c r="AR524" s="222"/>
      <c r="AS524" s="252"/>
      <c r="AT524" s="226"/>
      <c r="AU524" s="218"/>
      <c r="AV524" s="218"/>
      <c r="AW524" s="252"/>
      <c r="AX524" s="226"/>
      <c r="AY524" s="221"/>
      <c r="AZ524" s="265"/>
      <c r="BA524" s="268"/>
      <c r="BB524" s="266"/>
      <c r="BC524" s="265"/>
      <c r="BD524" s="268"/>
      <c r="BE524" s="266"/>
      <c r="BF524" s="218"/>
      <c r="BG524" s="218"/>
      <c r="BH524" s="226"/>
      <c r="BI524" s="220"/>
      <c r="BJ524" s="265"/>
      <c r="BK524" s="268"/>
      <c r="BL524" s="266"/>
      <c r="BM524" s="218"/>
      <c r="BN524" s="218"/>
      <c r="BO524" s="226"/>
      <c r="BP524" s="398"/>
      <c r="BQ524" s="221"/>
      <c r="BR524" s="218"/>
      <c r="BS524" s="252"/>
      <c r="BT524" s="220"/>
      <c r="BU524" s="265"/>
      <c r="BV524" s="267"/>
      <c r="BW524" s="267"/>
      <c r="BX524" s="268"/>
      <c r="BY524" s="267"/>
      <c r="BZ524" s="268"/>
      <c r="CA524" s="266"/>
      <c r="CB524" s="86"/>
      <c r="CC524" s="86"/>
      <c r="CD524" s="86"/>
      <c r="CE524" s="86"/>
      <c r="CF524" s="86"/>
      <c r="CG524" s="153"/>
      <c r="CH524" s="86"/>
      <c r="CI524" s="114"/>
      <c r="CJ524" s="218"/>
      <c r="CK524" s="252"/>
      <c r="CL524" s="226"/>
      <c r="CM524" s="252"/>
      <c r="CN524" s="226"/>
      <c r="CO524" s="252"/>
      <c r="CP524" s="220"/>
      <c r="CQ524" s="86">
        <v>91</v>
      </c>
      <c r="CR524" s="95">
        <v>99</v>
      </c>
      <c r="CS524" s="94">
        <v>108</v>
      </c>
      <c r="CT524" s="87">
        <v>87</v>
      </c>
      <c r="CU524" s="86">
        <v>81</v>
      </c>
      <c r="CV524" s="94">
        <v>97</v>
      </c>
      <c r="CW524" s="95">
        <v>110</v>
      </c>
      <c r="CX524" s="94">
        <v>105</v>
      </c>
      <c r="CY524" s="95">
        <v>95</v>
      </c>
      <c r="CZ524" s="87">
        <v>88</v>
      </c>
      <c r="DA524" s="218"/>
      <c r="DB524" s="252"/>
      <c r="DC524" s="226"/>
      <c r="DD524" s="252"/>
      <c r="DE524" s="226"/>
      <c r="DF524" s="252"/>
      <c r="DG524" s="223"/>
      <c r="DH524" s="252"/>
      <c r="DI524" s="226"/>
      <c r="DJ524" s="221"/>
      <c r="DK524" s="218"/>
      <c r="DL524" s="226"/>
      <c r="DM524" s="252"/>
      <c r="DN524" s="220"/>
      <c r="DO524" s="86"/>
      <c r="DP524" s="94"/>
      <c r="DQ524" s="95"/>
      <c r="DR524" s="95"/>
      <c r="DS524" s="266"/>
      <c r="DT524" s="218"/>
      <c r="DU524" s="226"/>
      <c r="DV524" s="218"/>
      <c r="DW524" s="252"/>
      <c r="DX524" s="220"/>
      <c r="DY524" s="265"/>
      <c r="DZ524" s="419"/>
      <c r="EA524" s="268"/>
      <c r="EB524" s="266"/>
      <c r="EC524" s="218"/>
      <c r="ED524" s="252"/>
      <c r="EE524" s="220"/>
    </row>
    <row r="525" spans="1:135" x14ac:dyDescent="0.3">
      <c r="A525" s="10">
        <v>8719</v>
      </c>
      <c r="B525" s="11" t="s">
        <v>650</v>
      </c>
      <c r="C525" s="32">
        <v>1189</v>
      </c>
      <c r="D525" s="41">
        <v>372</v>
      </c>
      <c r="E525" s="63">
        <f t="shared" si="7"/>
        <v>0.31286795626576958</v>
      </c>
      <c r="F525" s="265"/>
      <c r="G525" s="265"/>
      <c r="H525" s="265"/>
      <c r="I525" s="265"/>
      <c r="J525" s="265"/>
      <c r="K525" s="266"/>
      <c r="L525" s="265"/>
      <c r="M525" s="268"/>
      <c r="N525" s="266"/>
      <c r="O525" s="265"/>
      <c r="P525" s="265"/>
      <c r="Q525" s="265"/>
      <c r="R525" s="265"/>
      <c r="S525" s="265"/>
      <c r="T525" s="265"/>
      <c r="U525" s="265"/>
      <c r="V525" s="265"/>
      <c r="W525" s="267"/>
      <c r="X525" s="270"/>
      <c r="Y525" s="270"/>
      <c r="Z525" s="271"/>
      <c r="AA525" s="265"/>
      <c r="AB525" s="265"/>
      <c r="AC525" s="265"/>
      <c r="AD525" s="265"/>
      <c r="AE525" s="265"/>
      <c r="AF525" s="267"/>
      <c r="AG525" s="419"/>
      <c r="AH525" s="269"/>
      <c r="AI525" s="222"/>
      <c r="AJ525" s="252"/>
      <c r="AK525" s="220"/>
      <c r="AL525" s="265"/>
      <c r="AM525" s="267"/>
      <c r="AN525" s="267"/>
      <c r="AO525" s="267"/>
      <c r="AP525" s="268"/>
      <c r="AQ525" s="270"/>
      <c r="AR525" s="222"/>
      <c r="AS525" s="252"/>
      <c r="AT525" s="226"/>
      <c r="AU525" s="218"/>
      <c r="AV525" s="218"/>
      <c r="AW525" s="252"/>
      <c r="AX525" s="226"/>
      <c r="AY525" s="221"/>
      <c r="AZ525" s="265"/>
      <c r="BA525" s="268"/>
      <c r="BB525" s="266"/>
      <c r="BC525" s="265"/>
      <c r="BD525" s="268"/>
      <c r="BE525" s="266"/>
      <c r="BF525" s="218"/>
      <c r="BG525" s="218"/>
      <c r="BH525" s="226"/>
      <c r="BI525" s="220"/>
      <c r="BJ525" s="265"/>
      <c r="BK525" s="268"/>
      <c r="BL525" s="266"/>
      <c r="BM525" s="218"/>
      <c r="BN525" s="218"/>
      <c r="BO525" s="226"/>
      <c r="BP525" s="398"/>
      <c r="BQ525" s="221"/>
      <c r="BR525" s="218"/>
      <c r="BS525" s="252"/>
      <c r="BT525" s="220"/>
      <c r="BU525" s="265"/>
      <c r="BV525" s="267"/>
      <c r="BW525" s="267"/>
      <c r="BX525" s="268"/>
      <c r="BY525" s="267"/>
      <c r="BZ525" s="268"/>
      <c r="CA525" s="266"/>
      <c r="CB525" s="265"/>
      <c r="CC525" s="265"/>
      <c r="CD525" s="265"/>
      <c r="CE525" s="265"/>
      <c r="CF525" s="265"/>
      <c r="CG525" s="419"/>
      <c r="CH525" s="265"/>
      <c r="CI525" s="269"/>
      <c r="CJ525" s="218"/>
      <c r="CK525" s="252"/>
      <c r="CL525" s="226"/>
      <c r="CM525" s="252"/>
      <c r="CN525" s="226"/>
      <c r="CO525" s="252"/>
      <c r="CP525" s="220"/>
      <c r="CQ525" s="86">
        <v>137</v>
      </c>
      <c r="CR525" s="95">
        <v>145</v>
      </c>
      <c r="CS525" s="94">
        <v>160</v>
      </c>
      <c r="CT525" s="87">
        <v>110</v>
      </c>
      <c r="CU525" s="86">
        <v>101</v>
      </c>
      <c r="CV525" s="94">
        <v>161</v>
      </c>
      <c r="CW525" s="95">
        <v>209</v>
      </c>
      <c r="CX525" s="94">
        <v>159</v>
      </c>
      <c r="CY525" s="95">
        <v>116</v>
      </c>
      <c r="CZ525" s="87">
        <v>112</v>
      </c>
      <c r="DA525" s="218"/>
      <c r="DB525" s="252"/>
      <c r="DC525" s="226"/>
      <c r="DD525" s="252"/>
      <c r="DE525" s="226"/>
      <c r="DF525" s="252"/>
      <c r="DG525" s="223"/>
      <c r="DH525" s="252"/>
      <c r="DI525" s="226"/>
      <c r="DJ525" s="221"/>
      <c r="DK525" s="218"/>
      <c r="DL525" s="226"/>
      <c r="DM525" s="252"/>
      <c r="DN525" s="220"/>
      <c r="DO525" s="86"/>
      <c r="DP525" s="94"/>
      <c r="DQ525" s="95"/>
      <c r="DR525" s="95"/>
      <c r="DS525" s="266"/>
      <c r="DT525" s="218"/>
      <c r="DU525" s="226"/>
      <c r="DV525" s="218"/>
      <c r="DW525" s="252"/>
      <c r="DX525" s="220"/>
      <c r="DY525" s="265"/>
      <c r="DZ525" s="419"/>
      <c r="EA525" s="268"/>
      <c r="EB525" s="266"/>
      <c r="EC525" s="218"/>
      <c r="ED525" s="252"/>
      <c r="EE525" s="220"/>
    </row>
    <row r="526" spans="1:135" x14ac:dyDescent="0.3">
      <c r="A526" s="10">
        <v>8720</v>
      </c>
      <c r="B526" s="11" t="s">
        <v>651</v>
      </c>
      <c r="C526" s="32">
        <v>1393</v>
      </c>
      <c r="D526" s="41">
        <v>285</v>
      </c>
      <c r="E526" s="63">
        <f t="shared" si="7"/>
        <v>0.20459440057430006</v>
      </c>
      <c r="F526" s="265"/>
      <c r="G526" s="265"/>
      <c r="H526" s="265"/>
      <c r="I526" s="265"/>
      <c r="J526" s="265"/>
      <c r="K526" s="266"/>
      <c r="L526" s="265"/>
      <c r="M526" s="268"/>
      <c r="N526" s="266"/>
      <c r="O526" s="265"/>
      <c r="P526" s="265"/>
      <c r="Q526" s="265"/>
      <c r="R526" s="265"/>
      <c r="S526" s="265"/>
      <c r="T526" s="265"/>
      <c r="U526" s="265"/>
      <c r="V526" s="265"/>
      <c r="W526" s="267"/>
      <c r="X526" s="270"/>
      <c r="Y526" s="270"/>
      <c r="Z526" s="271"/>
      <c r="AA526" s="265"/>
      <c r="AB526" s="265"/>
      <c r="AC526" s="265"/>
      <c r="AD526" s="265"/>
      <c r="AE526" s="265"/>
      <c r="AF526" s="267"/>
      <c r="AG526" s="419"/>
      <c r="AH526" s="269"/>
      <c r="AI526" s="222"/>
      <c r="AJ526" s="252"/>
      <c r="AK526" s="220"/>
      <c r="AL526" s="265"/>
      <c r="AM526" s="267"/>
      <c r="AN526" s="267"/>
      <c r="AO526" s="267"/>
      <c r="AP526" s="268"/>
      <c r="AQ526" s="270"/>
      <c r="AR526" s="222"/>
      <c r="AS526" s="252"/>
      <c r="AT526" s="226"/>
      <c r="AU526" s="218"/>
      <c r="AV526" s="218"/>
      <c r="AW526" s="252"/>
      <c r="AX526" s="226"/>
      <c r="AY526" s="221"/>
      <c r="AZ526" s="265"/>
      <c r="BA526" s="268"/>
      <c r="BB526" s="266"/>
      <c r="BC526" s="265"/>
      <c r="BD526" s="268"/>
      <c r="BE526" s="266"/>
      <c r="BF526" s="218"/>
      <c r="BG526" s="218"/>
      <c r="BH526" s="226"/>
      <c r="BI526" s="220"/>
      <c r="BJ526" s="265"/>
      <c r="BK526" s="268"/>
      <c r="BL526" s="266"/>
      <c r="BM526" s="218"/>
      <c r="BN526" s="218"/>
      <c r="BO526" s="226"/>
      <c r="BP526" s="398"/>
      <c r="BQ526" s="221"/>
      <c r="BR526" s="218"/>
      <c r="BS526" s="252"/>
      <c r="BT526" s="220"/>
      <c r="BU526" s="265"/>
      <c r="BV526" s="267"/>
      <c r="BW526" s="267"/>
      <c r="BX526" s="268"/>
      <c r="BY526" s="267"/>
      <c r="BZ526" s="268"/>
      <c r="CA526" s="266"/>
      <c r="CB526" s="265"/>
      <c r="CC526" s="265"/>
      <c r="CD526" s="265"/>
      <c r="CE526" s="265"/>
      <c r="CF526" s="265"/>
      <c r="CG526" s="419"/>
      <c r="CH526" s="265"/>
      <c r="CI526" s="269"/>
      <c r="CJ526" s="218"/>
      <c r="CK526" s="252"/>
      <c r="CL526" s="226"/>
      <c r="CM526" s="252"/>
      <c r="CN526" s="226"/>
      <c r="CO526" s="252"/>
      <c r="CP526" s="220"/>
      <c r="CQ526" s="86">
        <v>89</v>
      </c>
      <c r="CR526" s="95">
        <v>108</v>
      </c>
      <c r="CS526" s="94">
        <v>121</v>
      </c>
      <c r="CT526" s="87">
        <v>113</v>
      </c>
      <c r="CU526" s="265"/>
      <c r="CV526" s="268"/>
      <c r="CW526" s="267"/>
      <c r="CX526" s="268"/>
      <c r="CY526" s="267"/>
      <c r="CZ526" s="266"/>
      <c r="DA526" s="218"/>
      <c r="DB526" s="252"/>
      <c r="DC526" s="226"/>
      <c r="DD526" s="252"/>
      <c r="DE526" s="226"/>
      <c r="DF526" s="252"/>
      <c r="DG526" s="223"/>
      <c r="DH526" s="252"/>
      <c r="DI526" s="226"/>
      <c r="DJ526" s="221"/>
      <c r="DK526" s="218"/>
      <c r="DL526" s="226"/>
      <c r="DM526" s="252"/>
      <c r="DN526" s="220"/>
      <c r="DO526" s="86">
        <v>199</v>
      </c>
      <c r="DP526" s="94">
        <v>75</v>
      </c>
      <c r="DQ526" s="95">
        <v>61</v>
      </c>
      <c r="DR526" s="95">
        <v>111</v>
      </c>
      <c r="DS526" s="87">
        <v>85</v>
      </c>
      <c r="DT526" s="218"/>
      <c r="DU526" s="226"/>
      <c r="DV526" s="218"/>
      <c r="DW526" s="252"/>
      <c r="DX526" s="220"/>
      <c r="DY526" s="265"/>
      <c r="DZ526" s="419"/>
      <c r="EA526" s="268"/>
      <c r="EB526" s="266"/>
      <c r="EC526" s="218"/>
      <c r="ED526" s="252"/>
      <c r="EE526" s="220"/>
    </row>
    <row r="527" spans="1:135" x14ac:dyDescent="0.3">
      <c r="A527" s="10">
        <v>8721</v>
      </c>
      <c r="B527" s="11" t="s">
        <v>652</v>
      </c>
      <c r="C527" s="32">
        <v>1291</v>
      </c>
      <c r="D527" s="41">
        <v>460</v>
      </c>
      <c r="E527" s="63">
        <f t="shared" si="7"/>
        <v>0.35631293570875289</v>
      </c>
      <c r="F527" s="265"/>
      <c r="G527" s="265"/>
      <c r="H527" s="265"/>
      <c r="I527" s="265"/>
      <c r="J527" s="265"/>
      <c r="K527" s="266"/>
      <c r="L527" s="265"/>
      <c r="M527" s="268"/>
      <c r="N527" s="266"/>
      <c r="O527" s="265"/>
      <c r="P527" s="265"/>
      <c r="Q527" s="265"/>
      <c r="R527" s="265"/>
      <c r="S527" s="265"/>
      <c r="T527" s="265"/>
      <c r="U527" s="265"/>
      <c r="V527" s="265"/>
      <c r="W527" s="267"/>
      <c r="X527" s="270"/>
      <c r="Y527" s="270"/>
      <c r="Z527" s="271"/>
      <c r="AA527" s="265"/>
      <c r="AB527" s="265"/>
      <c r="AC527" s="265"/>
      <c r="AD527" s="265"/>
      <c r="AE527" s="265"/>
      <c r="AF527" s="267"/>
      <c r="AG527" s="419"/>
      <c r="AH527" s="269"/>
      <c r="AI527" s="222"/>
      <c r="AJ527" s="252"/>
      <c r="AK527" s="220"/>
      <c r="AL527" s="265"/>
      <c r="AM527" s="267"/>
      <c r="AN527" s="267"/>
      <c r="AO527" s="267"/>
      <c r="AP527" s="268"/>
      <c r="AQ527" s="270"/>
      <c r="AR527" s="222"/>
      <c r="AS527" s="252"/>
      <c r="AT527" s="226"/>
      <c r="AU527" s="218"/>
      <c r="AV527" s="218"/>
      <c r="AW527" s="252"/>
      <c r="AX527" s="226"/>
      <c r="AY527" s="221"/>
      <c r="AZ527" s="265"/>
      <c r="BA527" s="268"/>
      <c r="BB527" s="266"/>
      <c r="BC527" s="265"/>
      <c r="BD527" s="268"/>
      <c r="BE527" s="266"/>
      <c r="BF527" s="218"/>
      <c r="BG527" s="218"/>
      <c r="BH527" s="226"/>
      <c r="BI527" s="220"/>
      <c r="BJ527" s="265"/>
      <c r="BK527" s="268"/>
      <c r="BL527" s="266"/>
      <c r="BM527" s="218"/>
      <c r="BN527" s="218"/>
      <c r="BO527" s="226"/>
      <c r="BP527" s="398"/>
      <c r="BQ527" s="221"/>
      <c r="BR527" s="218"/>
      <c r="BS527" s="252"/>
      <c r="BT527" s="220"/>
      <c r="BU527" s="265"/>
      <c r="BV527" s="267"/>
      <c r="BW527" s="267"/>
      <c r="BX527" s="268"/>
      <c r="BY527" s="267"/>
      <c r="BZ527" s="268"/>
      <c r="CA527" s="266"/>
      <c r="CB527" s="265"/>
      <c r="CC527" s="265"/>
      <c r="CD527" s="265"/>
      <c r="CE527" s="265"/>
      <c r="CF527" s="265"/>
      <c r="CG527" s="419"/>
      <c r="CH527" s="265"/>
      <c r="CI527" s="269"/>
      <c r="CJ527" s="218"/>
      <c r="CK527" s="252"/>
      <c r="CL527" s="226"/>
      <c r="CM527" s="252"/>
      <c r="CN527" s="226"/>
      <c r="CO527" s="252"/>
      <c r="CP527" s="220"/>
      <c r="CQ527" s="86">
        <v>156</v>
      </c>
      <c r="CR527" s="95">
        <v>167</v>
      </c>
      <c r="CS527" s="94">
        <v>191</v>
      </c>
      <c r="CT527" s="87">
        <v>142</v>
      </c>
      <c r="CU527" s="86">
        <v>162</v>
      </c>
      <c r="CV527" s="94">
        <v>226</v>
      </c>
      <c r="CW527" s="95">
        <v>228</v>
      </c>
      <c r="CX527" s="94">
        <v>245</v>
      </c>
      <c r="CY527" s="95">
        <v>154</v>
      </c>
      <c r="CZ527" s="87">
        <v>154</v>
      </c>
      <c r="DA527" s="218"/>
      <c r="DB527" s="252"/>
      <c r="DC527" s="226"/>
      <c r="DD527" s="252"/>
      <c r="DE527" s="226"/>
      <c r="DF527" s="252"/>
      <c r="DG527" s="223"/>
      <c r="DH527" s="252"/>
      <c r="DI527" s="226"/>
      <c r="DJ527" s="221"/>
      <c r="DK527" s="218"/>
      <c r="DL527" s="226"/>
      <c r="DM527" s="252"/>
      <c r="DN527" s="220"/>
      <c r="DO527" s="265"/>
      <c r="DP527" s="268"/>
      <c r="DQ527" s="267"/>
      <c r="DR527" s="267"/>
      <c r="DS527" s="266"/>
      <c r="DT527" s="218"/>
      <c r="DU527" s="226"/>
      <c r="DV527" s="218"/>
      <c r="DW527" s="252"/>
      <c r="DX527" s="220"/>
      <c r="DY527" s="265"/>
      <c r="DZ527" s="419"/>
      <c r="EA527" s="268"/>
      <c r="EB527" s="266"/>
      <c r="EC527" s="218"/>
      <c r="ED527" s="252"/>
      <c r="EE527" s="220"/>
    </row>
    <row r="528" spans="1:135" x14ac:dyDescent="0.3">
      <c r="A528" s="10">
        <v>8722</v>
      </c>
      <c r="B528" s="11" t="s">
        <v>653</v>
      </c>
      <c r="C528" s="32">
        <v>1051</v>
      </c>
      <c r="D528" s="41">
        <v>492</v>
      </c>
      <c r="E528" s="63">
        <f t="shared" si="7"/>
        <v>0.4681255946717412</v>
      </c>
      <c r="F528" s="265"/>
      <c r="G528" s="265"/>
      <c r="H528" s="265"/>
      <c r="I528" s="265"/>
      <c r="J528" s="265"/>
      <c r="K528" s="266"/>
      <c r="L528" s="265"/>
      <c r="M528" s="268"/>
      <c r="N528" s="266"/>
      <c r="O528" s="265"/>
      <c r="P528" s="265"/>
      <c r="Q528" s="265"/>
      <c r="R528" s="265"/>
      <c r="S528" s="265"/>
      <c r="T528" s="265"/>
      <c r="U528" s="265"/>
      <c r="V528" s="265"/>
      <c r="W528" s="267"/>
      <c r="X528" s="270"/>
      <c r="Y528" s="270"/>
      <c r="Z528" s="271"/>
      <c r="AA528" s="265"/>
      <c r="AB528" s="265"/>
      <c r="AC528" s="265"/>
      <c r="AD528" s="265"/>
      <c r="AE528" s="265"/>
      <c r="AF528" s="267"/>
      <c r="AG528" s="419"/>
      <c r="AH528" s="269"/>
      <c r="AI528" s="222"/>
      <c r="AJ528" s="252"/>
      <c r="AK528" s="220"/>
      <c r="AL528" s="265"/>
      <c r="AM528" s="267"/>
      <c r="AN528" s="267"/>
      <c r="AO528" s="267"/>
      <c r="AP528" s="268"/>
      <c r="AQ528" s="270"/>
      <c r="AR528" s="222"/>
      <c r="AS528" s="252"/>
      <c r="AT528" s="226"/>
      <c r="AU528" s="218"/>
      <c r="AV528" s="218"/>
      <c r="AW528" s="252"/>
      <c r="AX528" s="226"/>
      <c r="AY528" s="221"/>
      <c r="AZ528" s="265"/>
      <c r="BA528" s="268"/>
      <c r="BB528" s="266"/>
      <c r="BC528" s="265"/>
      <c r="BD528" s="268"/>
      <c r="BE528" s="266"/>
      <c r="BF528" s="218"/>
      <c r="BG528" s="218"/>
      <c r="BH528" s="226"/>
      <c r="BI528" s="220"/>
      <c r="BJ528" s="265"/>
      <c r="BK528" s="268"/>
      <c r="BL528" s="266"/>
      <c r="BM528" s="218"/>
      <c r="BN528" s="218"/>
      <c r="BO528" s="226"/>
      <c r="BP528" s="398"/>
      <c r="BQ528" s="221"/>
      <c r="BR528" s="218"/>
      <c r="BS528" s="252"/>
      <c r="BT528" s="220"/>
      <c r="BU528" s="265"/>
      <c r="BV528" s="267"/>
      <c r="BW528" s="267"/>
      <c r="BX528" s="268"/>
      <c r="BY528" s="267"/>
      <c r="BZ528" s="268"/>
      <c r="CA528" s="266"/>
      <c r="CB528" s="86">
        <v>105</v>
      </c>
      <c r="CC528" s="86">
        <v>63</v>
      </c>
      <c r="CD528" s="86">
        <v>107</v>
      </c>
      <c r="CE528" s="86">
        <v>98</v>
      </c>
      <c r="CF528" s="86">
        <v>193</v>
      </c>
      <c r="CG528" s="153">
        <v>90</v>
      </c>
      <c r="CH528" s="86">
        <v>205</v>
      </c>
      <c r="CI528" s="114">
        <v>4</v>
      </c>
      <c r="CJ528" s="218"/>
      <c r="CK528" s="252"/>
      <c r="CL528" s="226"/>
      <c r="CM528" s="252"/>
      <c r="CN528" s="226"/>
      <c r="CO528" s="252"/>
      <c r="CP528" s="220"/>
      <c r="CQ528" s="86">
        <v>13</v>
      </c>
      <c r="CR528" s="95">
        <v>11</v>
      </c>
      <c r="CS528" s="94">
        <v>14</v>
      </c>
      <c r="CT528" s="87">
        <v>13</v>
      </c>
      <c r="CU528" s="86">
        <v>14</v>
      </c>
      <c r="CV528" s="94">
        <v>12</v>
      </c>
      <c r="CW528" s="95">
        <v>6</v>
      </c>
      <c r="CX528" s="94">
        <v>11</v>
      </c>
      <c r="CY528" s="95">
        <v>14</v>
      </c>
      <c r="CZ528" s="87">
        <v>15</v>
      </c>
      <c r="DA528" s="218"/>
      <c r="DB528" s="252"/>
      <c r="DC528" s="226"/>
      <c r="DD528" s="252"/>
      <c r="DE528" s="226"/>
      <c r="DF528" s="252"/>
      <c r="DG528" s="223"/>
      <c r="DH528" s="252"/>
      <c r="DI528" s="226"/>
      <c r="DJ528" s="221"/>
      <c r="DK528" s="218"/>
      <c r="DL528" s="226"/>
      <c r="DM528" s="252"/>
      <c r="DN528" s="220"/>
      <c r="DO528" s="86"/>
      <c r="DP528" s="94"/>
      <c r="DQ528" s="95"/>
      <c r="DR528" s="95"/>
      <c r="DS528" s="266"/>
      <c r="DT528" s="218"/>
      <c r="DU528" s="226"/>
      <c r="DV528" s="218"/>
      <c r="DW528" s="252"/>
      <c r="DX528" s="220"/>
      <c r="DY528" s="265"/>
      <c r="DZ528" s="419"/>
      <c r="EA528" s="268"/>
      <c r="EB528" s="266"/>
      <c r="EC528" s="218"/>
      <c r="ED528" s="252"/>
      <c r="EE528" s="220"/>
    </row>
    <row r="529" spans="1:135" x14ac:dyDescent="0.3">
      <c r="A529" s="10">
        <v>8723</v>
      </c>
      <c r="B529" s="11" t="s">
        <v>654</v>
      </c>
      <c r="C529" s="32">
        <v>1283</v>
      </c>
      <c r="D529" s="41">
        <v>354</v>
      </c>
      <c r="E529" s="63">
        <f t="shared" si="7"/>
        <v>0.2759158222915043</v>
      </c>
      <c r="F529" s="265"/>
      <c r="G529" s="265"/>
      <c r="H529" s="265"/>
      <c r="I529" s="265"/>
      <c r="J529" s="265"/>
      <c r="K529" s="266"/>
      <c r="L529" s="265"/>
      <c r="M529" s="268"/>
      <c r="N529" s="266"/>
      <c r="O529" s="265"/>
      <c r="P529" s="265"/>
      <c r="Q529" s="265"/>
      <c r="R529" s="265"/>
      <c r="S529" s="265"/>
      <c r="T529" s="265"/>
      <c r="U529" s="265"/>
      <c r="V529" s="265"/>
      <c r="W529" s="267"/>
      <c r="X529" s="270"/>
      <c r="Y529" s="270"/>
      <c r="Z529" s="271"/>
      <c r="AA529" s="265"/>
      <c r="AB529" s="265"/>
      <c r="AC529" s="265"/>
      <c r="AD529" s="265"/>
      <c r="AE529" s="265"/>
      <c r="AF529" s="267"/>
      <c r="AG529" s="419"/>
      <c r="AH529" s="269"/>
      <c r="AI529" s="222"/>
      <c r="AJ529" s="252"/>
      <c r="AK529" s="220"/>
      <c r="AL529" s="265"/>
      <c r="AM529" s="267"/>
      <c r="AN529" s="267"/>
      <c r="AO529" s="267"/>
      <c r="AP529" s="268"/>
      <c r="AQ529" s="270"/>
      <c r="AR529" s="222"/>
      <c r="AS529" s="252"/>
      <c r="AT529" s="226"/>
      <c r="AU529" s="218"/>
      <c r="AV529" s="218"/>
      <c r="AW529" s="252"/>
      <c r="AX529" s="226"/>
      <c r="AY529" s="221"/>
      <c r="AZ529" s="265"/>
      <c r="BA529" s="268"/>
      <c r="BB529" s="266"/>
      <c r="BC529" s="265"/>
      <c r="BD529" s="268"/>
      <c r="BE529" s="266"/>
      <c r="BF529" s="218"/>
      <c r="BG529" s="218"/>
      <c r="BH529" s="226"/>
      <c r="BI529" s="220"/>
      <c r="BJ529" s="265"/>
      <c r="BK529" s="268"/>
      <c r="BL529" s="266"/>
      <c r="BM529" s="218"/>
      <c r="BN529" s="218"/>
      <c r="BO529" s="226"/>
      <c r="BP529" s="398"/>
      <c r="BQ529" s="221"/>
      <c r="BR529" s="218"/>
      <c r="BS529" s="252"/>
      <c r="BT529" s="220"/>
      <c r="BU529" s="265"/>
      <c r="BV529" s="267"/>
      <c r="BW529" s="267"/>
      <c r="BX529" s="268"/>
      <c r="BY529" s="267"/>
      <c r="BZ529" s="268"/>
      <c r="CA529" s="266"/>
      <c r="CB529" s="265"/>
      <c r="CC529" s="265"/>
      <c r="CD529" s="265"/>
      <c r="CE529" s="265"/>
      <c r="CF529" s="265"/>
      <c r="CG529" s="419"/>
      <c r="CH529" s="265"/>
      <c r="CI529" s="269"/>
      <c r="CJ529" s="218"/>
      <c r="CK529" s="252"/>
      <c r="CL529" s="226"/>
      <c r="CM529" s="252"/>
      <c r="CN529" s="226"/>
      <c r="CO529" s="252"/>
      <c r="CP529" s="220"/>
      <c r="CQ529" s="86">
        <v>120</v>
      </c>
      <c r="CR529" s="95">
        <v>129</v>
      </c>
      <c r="CS529" s="94">
        <v>149</v>
      </c>
      <c r="CT529" s="87">
        <v>127</v>
      </c>
      <c r="CU529" s="86">
        <v>121</v>
      </c>
      <c r="CV529" s="94">
        <v>157</v>
      </c>
      <c r="CW529" s="95">
        <v>177</v>
      </c>
      <c r="CX529" s="94">
        <v>143</v>
      </c>
      <c r="CY529" s="95">
        <v>127</v>
      </c>
      <c r="CZ529" s="87">
        <v>154</v>
      </c>
      <c r="DA529" s="218"/>
      <c r="DB529" s="252"/>
      <c r="DC529" s="226"/>
      <c r="DD529" s="252"/>
      <c r="DE529" s="226"/>
      <c r="DF529" s="252"/>
      <c r="DG529" s="223"/>
      <c r="DH529" s="252"/>
      <c r="DI529" s="226"/>
      <c r="DJ529" s="221"/>
      <c r="DK529" s="218"/>
      <c r="DL529" s="226"/>
      <c r="DM529" s="252"/>
      <c r="DN529" s="220"/>
      <c r="DO529" s="86"/>
      <c r="DP529" s="94"/>
      <c r="DQ529" s="95"/>
      <c r="DR529" s="95"/>
      <c r="DS529" s="266"/>
      <c r="DT529" s="218"/>
      <c r="DU529" s="226"/>
      <c r="DV529" s="218"/>
      <c r="DW529" s="252"/>
      <c r="DX529" s="220"/>
      <c r="DY529" s="86"/>
      <c r="DZ529" s="153"/>
      <c r="EA529" s="94"/>
      <c r="EB529" s="266"/>
      <c r="EC529" s="218"/>
      <c r="ED529" s="252"/>
      <c r="EE529" s="220"/>
    </row>
    <row r="530" spans="1:135" x14ac:dyDescent="0.3">
      <c r="A530" s="10">
        <v>8724</v>
      </c>
      <c r="B530" s="11" t="s">
        <v>655</v>
      </c>
      <c r="C530" s="32">
        <v>719</v>
      </c>
      <c r="D530" s="41">
        <v>196</v>
      </c>
      <c r="E530" s="63">
        <f t="shared" si="7"/>
        <v>0.27260083449235051</v>
      </c>
      <c r="F530" s="265"/>
      <c r="G530" s="265"/>
      <c r="H530" s="265"/>
      <c r="I530" s="265"/>
      <c r="J530" s="265"/>
      <c r="K530" s="266"/>
      <c r="L530" s="265"/>
      <c r="M530" s="268"/>
      <c r="N530" s="266"/>
      <c r="O530" s="265"/>
      <c r="P530" s="265"/>
      <c r="Q530" s="265"/>
      <c r="R530" s="265"/>
      <c r="S530" s="265"/>
      <c r="T530" s="265"/>
      <c r="U530" s="265"/>
      <c r="V530" s="265"/>
      <c r="W530" s="267"/>
      <c r="X530" s="270"/>
      <c r="Y530" s="270"/>
      <c r="Z530" s="271"/>
      <c r="AA530" s="265"/>
      <c r="AB530" s="265"/>
      <c r="AC530" s="265"/>
      <c r="AD530" s="265"/>
      <c r="AE530" s="265"/>
      <c r="AF530" s="267"/>
      <c r="AG530" s="419"/>
      <c r="AH530" s="269"/>
      <c r="AI530" s="222"/>
      <c r="AJ530" s="252"/>
      <c r="AK530" s="220"/>
      <c r="AL530" s="265"/>
      <c r="AM530" s="267"/>
      <c r="AN530" s="267"/>
      <c r="AO530" s="267"/>
      <c r="AP530" s="268"/>
      <c r="AQ530" s="270"/>
      <c r="AR530" s="222"/>
      <c r="AS530" s="252"/>
      <c r="AT530" s="226"/>
      <c r="AU530" s="218"/>
      <c r="AV530" s="218"/>
      <c r="AW530" s="252"/>
      <c r="AX530" s="226"/>
      <c r="AY530" s="221"/>
      <c r="AZ530" s="265"/>
      <c r="BA530" s="268"/>
      <c r="BB530" s="266"/>
      <c r="BC530" s="265"/>
      <c r="BD530" s="268"/>
      <c r="BE530" s="266"/>
      <c r="BF530" s="218"/>
      <c r="BG530" s="218"/>
      <c r="BH530" s="226"/>
      <c r="BI530" s="220"/>
      <c r="BJ530" s="86">
        <v>44</v>
      </c>
      <c r="BK530" s="94">
        <v>22</v>
      </c>
      <c r="BL530" s="87">
        <v>31</v>
      </c>
      <c r="BM530" s="218"/>
      <c r="BN530" s="218"/>
      <c r="BO530" s="226"/>
      <c r="BP530" s="398"/>
      <c r="BQ530" s="221"/>
      <c r="BR530" s="218"/>
      <c r="BS530" s="252"/>
      <c r="BT530" s="220"/>
      <c r="BU530" s="86"/>
      <c r="BV530" s="95"/>
      <c r="BW530" s="95"/>
      <c r="BX530" s="94"/>
      <c r="BY530" s="95"/>
      <c r="BZ530" s="94"/>
      <c r="CA530" s="266"/>
      <c r="CB530" s="86">
        <v>35</v>
      </c>
      <c r="CC530" s="86">
        <v>15</v>
      </c>
      <c r="CD530" s="86">
        <v>35</v>
      </c>
      <c r="CE530" s="86">
        <v>29</v>
      </c>
      <c r="CF530" s="86">
        <v>39</v>
      </c>
      <c r="CG530" s="153">
        <v>23</v>
      </c>
      <c r="CH530" s="86">
        <v>62</v>
      </c>
      <c r="CI530" s="114">
        <v>0</v>
      </c>
      <c r="CJ530" s="218"/>
      <c r="CK530" s="252"/>
      <c r="CL530" s="226"/>
      <c r="CM530" s="252"/>
      <c r="CN530" s="226"/>
      <c r="CO530" s="252"/>
      <c r="CP530" s="220"/>
      <c r="CQ530" s="265"/>
      <c r="CR530" s="267"/>
      <c r="CS530" s="268"/>
      <c r="CT530" s="266"/>
      <c r="CU530" s="265"/>
      <c r="CV530" s="268"/>
      <c r="CW530" s="267"/>
      <c r="CX530" s="268"/>
      <c r="CY530" s="267"/>
      <c r="CZ530" s="266"/>
      <c r="DA530" s="218"/>
      <c r="DB530" s="252"/>
      <c r="DC530" s="226"/>
      <c r="DD530" s="252"/>
      <c r="DE530" s="226"/>
      <c r="DF530" s="252"/>
      <c r="DG530" s="223"/>
      <c r="DH530" s="252"/>
      <c r="DI530" s="226"/>
      <c r="DJ530" s="221"/>
      <c r="DK530" s="218"/>
      <c r="DL530" s="226"/>
      <c r="DM530" s="252"/>
      <c r="DN530" s="220"/>
      <c r="DO530" s="265"/>
      <c r="DP530" s="268"/>
      <c r="DQ530" s="267"/>
      <c r="DR530" s="267"/>
      <c r="DS530" s="266"/>
      <c r="DT530" s="218"/>
      <c r="DU530" s="226"/>
      <c r="DV530" s="218"/>
      <c r="DW530" s="252"/>
      <c r="DX530" s="220"/>
      <c r="DY530" s="265"/>
      <c r="DZ530" s="419"/>
      <c r="EA530" s="268"/>
      <c r="EB530" s="266"/>
      <c r="EC530" s="218"/>
      <c r="ED530" s="252"/>
      <c r="EE530" s="220"/>
    </row>
    <row r="531" spans="1:135" x14ac:dyDescent="0.3">
      <c r="A531" s="10">
        <v>8725</v>
      </c>
      <c r="B531" s="11" t="s">
        <v>656</v>
      </c>
      <c r="C531" s="32">
        <v>941</v>
      </c>
      <c r="D531" s="41">
        <v>143</v>
      </c>
      <c r="E531" s="63">
        <f t="shared" si="7"/>
        <v>0.15196599362380447</v>
      </c>
      <c r="F531" s="265"/>
      <c r="G531" s="265"/>
      <c r="H531" s="265"/>
      <c r="I531" s="265"/>
      <c r="J531" s="265"/>
      <c r="K531" s="266"/>
      <c r="L531" s="265"/>
      <c r="M531" s="268"/>
      <c r="N531" s="266"/>
      <c r="O531" s="265"/>
      <c r="P531" s="265"/>
      <c r="Q531" s="265"/>
      <c r="R531" s="265"/>
      <c r="S531" s="265"/>
      <c r="T531" s="265"/>
      <c r="U531" s="265"/>
      <c r="V531" s="265"/>
      <c r="W531" s="267"/>
      <c r="X531" s="270"/>
      <c r="Y531" s="270"/>
      <c r="Z531" s="271"/>
      <c r="AA531" s="265"/>
      <c r="AB531" s="265"/>
      <c r="AC531" s="265"/>
      <c r="AD531" s="265"/>
      <c r="AE531" s="265"/>
      <c r="AF531" s="267"/>
      <c r="AG531" s="419"/>
      <c r="AH531" s="269"/>
      <c r="AI531" s="222"/>
      <c r="AJ531" s="252"/>
      <c r="AK531" s="220"/>
      <c r="AL531" s="265"/>
      <c r="AM531" s="267"/>
      <c r="AN531" s="267"/>
      <c r="AO531" s="267"/>
      <c r="AP531" s="268"/>
      <c r="AQ531" s="270"/>
      <c r="AR531" s="222"/>
      <c r="AS531" s="252"/>
      <c r="AT531" s="226"/>
      <c r="AU531" s="218"/>
      <c r="AV531" s="218"/>
      <c r="AW531" s="252"/>
      <c r="AX531" s="226"/>
      <c r="AY531" s="221"/>
      <c r="AZ531" s="86">
        <v>61</v>
      </c>
      <c r="BA531" s="94">
        <v>64</v>
      </c>
      <c r="BB531" s="87">
        <v>62</v>
      </c>
      <c r="BC531" s="86">
        <v>1</v>
      </c>
      <c r="BD531" s="94">
        <v>2</v>
      </c>
      <c r="BE531" s="87">
        <v>2</v>
      </c>
      <c r="BF531" s="218"/>
      <c r="BG531" s="218"/>
      <c r="BH531" s="226"/>
      <c r="BI531" s="220"/>
      <c r="BJ531" s="265"/>
      <c r="BK531" s="268"/>
      <c r="BL531" s="266"/>
      <c r="BM531" s="218"/>
      <c r="BN531" s="218"/>
      <c r="BO531" s="226"/>
      <c r="BP531" s="398"/>
      <c r="BQ531" s="221"/>
      <c r="BR531" s="218"/>
      <c r="BS531" s="252"/>
      <c r="BT531" s="220"/>
      <c r="BU531" s="265"/>
      <c r="BV531" s="267"/>
      <c r="BW531" s="267"/>
      <c r="BX531" s="268"/>
      <c r="BY531" s="267"/>
      <c r="BZ531" s="268"/>
      <c r="CA531" s="266"/>
      <c r="CB531" s="265"/>
      <c r="CC531" s="265"/>
      <c r="CD531" s="265"/>
      <c r="CE531" s="265"/>
      <c r="CF531" s="265"/>
      <c r="CG531" s="419"/>
      <c r="CH531" s="265"/>
      <c r="CI531" s="269"/>
      <c r="CJ531" s="218"/>
      <c r="CK531" s="252"/>
      <c r="CL531" s="226"/>
      <c r="CM531" s="252"/>
      <c r="CN531" s="226"/>
      <c r="CO531" s="252"/>
      <c r="CP531" s="220"/>
      <c r="CQ531" s="265"/>
      <c r="CR531" s="267"/>
      <c r="CS531" s="268"/>
      <c r="CT531" s="266"/>
      <c r="CU531" s="265"/>
      <c r="CV531" s="268"/>
      <c r="CW531" s="267"/>
      <c r="CX531" s="268"/>
      <c r="CY531" s="267"/>
      <c r="CZ531" s="266"/>
      <c r="DA531" s="218"/>
      <c r="DB531" s="252"/>
      <c r="DC531" s="226"/>
      <c r="DD531" s="252"/>
      <c r="DE531" s="226"/>
      <c r="DF531" s="252"/>
      <c r="DG531" s="223"/>
      <c r="DH531" s="252"/>
      <c r="DI531" s="226"/>
      <c r="DJ531" s="221"/>
      <c r="DK531" s="218"/>
      <c r="DL531" s="226"/>
      <c r="DM531" s="252"/>
      <c r="DN531" s="220"/>
      <c r="DO531" s="265"/>
      <c r="DP531" s="268"/>
      <c r="DQ531" s="267"/>
      <c r="DR531" s="267"/>
      <c r="DS531" s="266"/>
      <c r="DT531" s="218"/>
      <c r="DU531" s="226"/>
      <c r="DV531" s="218"/>
      <c r="DW531" s="252"/>
      <c r="DX531" s="220"/>
      <c r="DY531" s="86"/>
      <c r="DZ531" s="153"/>
      <c r="EA531" s="94"/>
      <c r="EB531" s="87"/>
      <c r="EC531" s="218"/>
      <c r="ED531" s="252"/>
      <c r="EE531" s="220"/>
    </row>
    <row r="532" spans="1:135" x14ac:dyDescent="0.3">
      <c r="A532" s="10">
        <v>8726</v>
      </c>
      <c r="B532" s="11" t="s">
        <v>657</v>
      </c>
      <c r="C532" s="32">
        <v>639</v>
      </c>
      <c r="D532" s="41">
        <v>162</v>
      </c>
      <c r="E532" s="63">
        <f t="shared" si="7"/>
        <v>0.25352112676056338</v>
      </c>
      <c r="F532" s="265"/>
      <c r="G532" s="265"/>
      <c r="H532" s="265"/>
      <c r="I532" s="265"/>
      <c r="J532" s="265"/>
      <c r="K532" s="266"/>
      <c r="L532" s="265"/>
      <c r="M532" s="268"/>
      <c r="N532" s="266"/>
      <c r="O532" s="265"/>
      <c r="P532" s="265"/>
      <c r="Q532" s="265"/>
      <c r="R532" s="265"/>
      <c r="S532" s="265"/>
      <c r="T532" s="265"/>
      <c r="U532" s="265"/>
      <c r="V532" s="265"/>
      <c r="W532" s="267"/>
      <c r="X532" s="270"/>
      <c r="Y532" s="270"/>
      <c r="Z532" s="271"/>
      <c r="AA532" s="265"/>
      <c r="AB532" s="265"/>
      <c r="AC532" s="265"/>
      <c r="AD532" s="265"/>
      <c r="AE532" s="265"/>
      <c r="AF532" s="267"/>
      <c r="AG532" s="419"/>
      <c r="AH532" s="269"/>
      <c r="AI532" s="222"/>
      <c r="AJ532" s="252"/>
      <c r="AK532" s="220"/>
      <c r="AL532" s="265"/>
      <c r="AM532" s="267"/>
      <c r="AN532" s="267"/>
      <c r="AO532" s="267"/>
      <c r="AP532" s="268"/>
      <c r="AQ532" s="270"/>
      <c r="AR532" s="222"/>
      <c r="AS532" s="252"/>
      <c r="AT532" s="226"/>
      <c r="AU532" s="218"/>
      <c r="AV532" s="218"/>
      <c r="AW532" s="252"/>
      <c r="AX532" s="226"/>
      <c r="AY532" s="221"/>
      <c r="AZ532" s="218">
        <v>0</v>
      </c>
      <c r="BA532" s="252">
        <v>0</v>
      </c>
      <c r="BB532" s="220">
        <v>0</v>
      </c>
      <c r="BC532" s="218"/>
      <c r="BD532" s="252"/>
      <c r="BE532" s="220"/>
      <c r="BF532" s="218"/>
      <c r="BG532" s="218"/>
      <c r="BH532" s="226"/>
      <c r="BI532" s="220"/>
      <c r="BJ532" s="265"/>
      <c r="BK532" s="268"/>
      <c r="BL532" s="266"/>
      <c r="BM532" s="218"/>
      <c r="BN532" s="218"/>
      <c r="BO532" s="226"/>
      <c r="BP532" s="398"/>
      <c r="BQ532" s="221"/>
      <c r="BR532" s="218"/>
      <c r="BS532" s="252"/>
      <c r="BT532" s="220"/>
      <c r="BU532" s="265"/>
      <c r="BV532" s="267"/>
      <c r="BW532" s="267"/>
      <c r="BX532" s="268"/>
      <c r="BY532" s="267"/>
      <c r="BZ532" s="268"/>
      <c r="CA532" s="266"/>
      <c r="CB532" s="265"/>
      <c r="CC532" s="265"/>
      <c r="CD532" s="265"/>
      <c r="CE532" s="265"/>
      <c r="CF532" s="265"/>
      <c r="CG532" s="419"/>
      <c r="CH532" s="265"/>
      <c r="CI532" s="114"/>
      <c r="CJ532" s="218"/>
      <c r="CK532" s="252"/>
      <c r="CL532" s="226"/>
      <c r="CM532" s="252"/>
      <c r="CN532" s="226"/>
      <c r="CO532" s="252"/>
      <c r="CP532" s="220"/>
      <c r="CQ532" s="86">
        <v>61</v>
      </c>
      <c r="CR532" s="95">
        <v>63</v>
      </c>
      <c r="CS532" s="94">
        <v>73</v>
      </c>
      <c r="CT532" s="87">
        <v>58</v>
      </c>
      <c r="CU532" s="86">
        <v>52</v>
      </c>
      <c r="CV532" s="94">
        <v>73</v>
      </c>
      <c r="CW532" s="95">
        <v>83</v>
      </c>
      <c r="CX532" s="94">
        <v>71</v>
      </c>
      <c r="CY532" s="95">
        <v>67</v>
      </c>
      <c r="CZ532" s="87">
        <v>59</v>
      </c>
      <c r="DA532" s="218"/>
      <c r="DB532" s="252"/>
      <c r="DC532" s="226"/>
      <c r="DD532" s="252"/>
      <c r="DE532" s="226"/>
      <c r="DF532" s="252"/>
      <c r="DG532" s="223"/>
      <c r="DH532" s="252"/>
      <c r="DI532" s="226"/>
      <c r="DJ532" s="221"/>
      <c r="DK532" s="218"/>
      <c r="DL532" s="226"/>
      <c r="DM532" s="252"/>
      <c r="DN532" s="220"/>
      <c r="DO532" s="86"/>
      <c r="DP532" s="94"/>
      <c r="DQ532" s="95"/>
      <c r="DR532" s="95"/>
      <c r="DS532" s="266"/>
      <c r="DT532" s="218"/>
      <c r="DU532" s="226"/>
      <c r="DV532" s="218"/>
      <c r="DW532" s="252"/>
      <c r="DX532" s="220"/>
      <c r="DY532" s="265"/>
      <c r="DZ532" s="419"/>
      <c r="EA532" s="268"/>
      <c r="EB532" s="266"/>
      <c r="EC532" s="218"/>
      <c r="ED532" s="252"/>
      <c r="EE532" s="220"/>
    </row>
    <row r="533" spans="1:135" x14ac:dyDescent="0.3">
      <c r="A533" s="10">
        <v>8727</v>
      </c>
      <c r="B533" s="11" t="s">
        <v>658</v>
      </c>
      <c r="C533" s="32">
        <v>1086</v>
      </c>
      <c r="D533" s="41">
        <v>218</v>
      </c>
      <c r="E533" s="63">
        <f t="shared" si="7"/>
        <v>0.20073664825046039</v>
      </c>
      <c r="F533" s="265"/>
      <c r="G533" s="265"/>
      <c r="H533" s="265"/>
      <c r="I533" s="265"/>
      <c r="J533" s="265"/>
      <c r="K533" s="266"/>
      <c r="L533" s="265"/>
      <c r="M533" s="268"/>
      <c r="N533" s="266"/>
      <c r="O533" s="265"/>
      <c r="P533" s="265"/>
      <c r="Q533" s="265"/>
      <c r="R533" s="265"/>
      <c r="S533" s="265"/>
      <c r="T533" s="265"/>
      <c r="U533" s="265"/>
      <c r="V533" s="265"/>
      <c r="W533" s="267"/>
      <c r="X533" s="270"/>
      <c r="Y533" s="270"/>
      <c r="Z533" s="271"/>
      <c r="AA533" s="265"/>
      <c r="AB533" s="265"/>
      <c r="AC533" s="265"/>
      <c r="AD533" s="265"/>
      <c r="AE533" s="265"/>
      <c r="AF533" s="267"/>
      <c r="AG533" s="419"/>
      <c r="AH533" s="269"/>
      <c r="AI533" s="222"/>
      <c r="AJ533" s="252"/>
      <c r="AK533" s="220"/>
      <c r="AL533" s="265"/>
      <c r="AM533" s="267"/>
      <c r="AN533" s="267"/>
      <c r="AO533" s="267"/>
      <c r="AP533" s="268"/>
      <c r="AQ533" s="270"/>
      <c r="AR533" s="222"/>
      <c r="AS533" s="252"/>
      <c r="AT533" s="226"/>
      <c r="AU533" s="218"/>
      <c r="AV533" s="218"/>
      <c r="AW533" s="252"/>
      <c r="AX533" s="226"/>
      <c r="AY533" s="221"/>
      <c r="AZ533" s="218"/>
      <c r="BA533" s="252"/>
      <c r="BB533" s="220"/>
      <c r="BC533" s="218"/>
      <c r="BD533" s="252"/>
      <c r="BE533" s="220"/>
      <c r="BF533" s="218"/>
      <c r="BG533" s="218"/>
      <c r="BH533" s="226"/>
      <c r="BI533" s="220"/>
      <c r="BJ533" s="265"/>
      <c r="BK533" s="268"/>
      <c r="BL533" s="266"/>
      <c r="BM533" s="218"/>
      <c r="BN533" s="218"/>
      <c r="BO533" s="226"/>
      <c r="BP533" s="398"/>
      <c r="BQ533" s="221"/>
      <c r="BR533" s="218"/>
      <c r="BS533" s="252"/>
      <c r="BT533" s="220"/>
      <c r="BU533" s="265"/>
      <c r="BV533" s="267"/>
      <c r="BW533" s="267"/>
      <c r="BX533" s="268"/>
      <c r="BY533" s="267"/>
      <c r="BZ533" s="268"/>
      <c r="CA533" s="266"/>
      <c r="CB533" s="265"/>
      <c r="CC533" s="265"/>
      <c r="CD533" s="265"/>
      <c r="CE533" s="265"/>
      <c r="CF533" s="265"/>
      <c r="CG533" s="419"/>
      <c r="CH533" s="265"/>
      <c r="CI533" s="269"/>
      <c r="CJ533" s="218"/>
      <c r="CK533" s="252"/>
      <c r="CL533" s="226"/>
      <c r="CM533" s="252"/>
      <c r="CN533" s="226"/>
      <c r="CO533" s="252"/>
      <c r="CP533" s="220"/>
      <c r="CQ533" s="86">
        <v>72</v>
      </c>
      <c r="CR533" s="95">
        <v>82</v>
      </c>
      <c r="CS533" s="94">
        <v>91</v>
      </c>
      <c r="CT533" s="87">
        <v>84</v>
      </c>
      <c r="CU533" s="218"/>
      <c r="CV533" s="252"/>
      <c r="CW533" s="226"/>
      <c r="CX533" s="252"/>
      <c r="CY533" s="226"/>
      <c r="CZ533" s="220"/>
      <c r="DA533" s="218"/>
      <c r="DB533" s="252"/>
      <c r="DC533" s="226"/>
      <c r="DD533" s="252"/>
      <c r="DE533" s="226"/>
      <c r="DF533" s="252"/>
      <c r="DG533" s="223"/>
      <c r="DH533" s="252"/>
      <c r="DI533" s="226"/>
      <c r="DJ533" s="221"/>
      <c r="DK533" s="218"/>
      <c r="DL533" s="226"/>
      <c r="DM533" s="252"/>
      <c r="DN533" s="220"/>
      <c r="DO533" s="86">
        <v>151</v>
      </c>
      <c r="DP533" s="94">
        <v>62</v>
      </c>
      <c r="DQ533" s="95">
        <v>51</v>
      </c>
      <c r="DR533" s="95">
        <v>80</v>
      </c>
      <c r="DS533" s="87">
        <v>67</v>
      </c>
      <c r="DT533" s="218"/>
      <c r="DU533" s="226"/>
      <c r="DV533" s="218"/>
      <c r="DW533" s="252"/>
      <c r="DX533" s="220"/>
      <c r="DY533" s="265"/>
      <c r="DZ533" s="419"/>
      <c r="EA533" s="268"/>
      <c r="EB533" s="266"/>
      <c r="EC533" s="218"/>
      <c r="ED533" s="252"/>
      <c r="EE533" s="220"/>
    </row>
    <row r="534" spans="1:135" x14ac:dyDescent="0.3">
      <c r="A534" s="10">
        <v>8728</v>
      </c>
      <c r="B534" s="11" t="s">
        <v>659</v>
      </c>
      <c r="C534" s="32">
        <v>660</v>
      </c>
      <c r="D534" s="41">
        <v>328</v>
      </c>
      <c r="E534" s="63">
        <f t="shared" si="7"/>
        <v>0.49696969696969695</v>
      </c>
      <c r="F534" s="265"/>
      <c r="G534" s="265"/>
      <c r="H534" s="265"/>
      <c r="I534" s="265"/>
      <c r="J534" s="265"/>
      <c r="K534" s="266"/>
      <c r="L534" s="265"/>
      <c r="M534" s="268"/>
      <c r="N534" s="266"/>
      <c r="O534" s="265"/>
      <c r="P534" s="265"/>
      <c r="Q534" s="265"/>
      <c r="R534" s="265"/>
      <c r="S534" s="265"/>
      <c r="T534" s="265"/>
      <c r="U534" s="265"/>
      <c r="V534" s="265"/>
      <c r="W534" s="267"/>
      <c r="X534" s="270"/>
      <c r="Y534" s="270"/>
      <c r="Z534" s="271"/>
      <c r="AA534" s="265"/>
      <c r="AB534" s="265"/>
      <c r="AC534" s="265"/>
      <c r="AD534" s="265"/>
      <c r="AE534" s="265"/>
      <c r="AF534" s="267"/>
      <c r="AG534" s="419"/>
      <c r="AH534" s="269"/>
      <c r="AI534" s="222"/>
      <c r="AJ534" s="252"/>
      <c r="AK534" s="220"/>
      <c r="AL534" s="265"/>
      <c r="AM534" s="267"/>
      <c r="AN534" s="267"/>
      <c r="AO534" s="267"/>
      <c r="AP534" s="268"/>
      <c r="AQ534" s="270"/>
      <c r="AR534" s="222"/>
      <c r="AS534" s="252"/>
      <c r="AT534" s="226"/>
      <c r="AU534" s="218"/>
      <c r="AV534" s="218"/>
      <c r="AW534" s="252"/>
      <c r="AX534" s="226"/>
      <c r="AY534" s="221"/>
      <c r="AZ534" s="218"/>
      <c r="BA534" s="252"/>
      <c r="BB534" s="220"/>
      <c r="BC534" s="218"/>
      <c r="BD534" s="252"/>
      <c r="BE534" s="220"/>
      <c r="BF534" s="218"/>
      <c r="BG534" s="218"/>
      <c r="BH534" s="226"/>
      <c r="BI534" s="220"/>
      <c r="BJ534" s="265"/>
      <c r="BK534" s="268"/>
      <c r="BL534" s="266"/>
      <c r="BM534" s="218"/>
      <c r="BN534" s="218"/>
      <c r="BO534" s="226"/>
      <c r="BP534" s="398"/>
      <c r="BQ534" s="221"/>
      <c r="BR534" s="218"/>
      <c r="BS534" s="252"/>
      <c r="BT534" s="220"/>
      <c r="BU534" s="265"/>
      <c r="BV534" s="267"/>
      <c r="BW534" s="267"/>
      <c r="BX534" s="268"/>
      <c r="BY534" s="267"/>
      <c r="BZ534" s="268"/>
      <c r="CA534" s="266"/>
      <c r="CB534" s="86">
        <v>110</v>
      </c>
      <c r="CC534" s="86">
        <v>32</v>
      </c>
      <c r="CD534" s="86">
        <v>86</v>
      </c>
      <c r="CE534" s="86">
        <v>96</v>
      </c>
      <c r="CF534" s="86">
        <v>111</v>
      </c>
      <c r="CG534" s="153">
        <v>66</v>
      </c>
      <c r="CH534" s="86">
        <v>153</v>
      </c>
      <c r="CI534" s="114">
        <v>1</v>
      </c>
      <c r="CJ534" s="218"/>
      <c r="CK534" s="252"/>
      <c r="CL534" s="226"/>
      <c r="CM534" s="252"/>
      <c r="CN534" s="226"/>
      <c r="CO534" s="252"/>
      <c r="CP534" s="220"/>
      <c r="CQ534" s="265"/>
      <c r="CR534" s="267"/>
      <c r="CS534" s="268"/>
      <c r="CT534" s="266"/>
      <c r="CU534" s="218"/>
      <c r="CV534" s="252"/>
      <c r="CW534" s="226"/>
      <c r="CX534" s="252"/>
      <c r="CY534" s="226"/>
      <c r="CZ534" s="220"/>
      <c r="DA534" s="218"/>
      <c r="DB534" s="252"/>
      <c r="DC534" s="226"/>
      <c r="DD534" s="252"/>
      <c r="DE534" s="226"/>
      <c r="DF534" s="252"/>
      <c r="DG534" s="223"/>
      <c r="DH534" s="252"/>
      <c r="DI534" s="226"/>
      <c r="DJ534" s="221"/>
      <c r="DK534" s="218"/>
      <c r="DL534" s="226"/>
      <c r="DM534" s="252"/>
      <c r="DN534" s="220"/>
      <c r="DO534" s="218"/>
      <c r="DP534" s="252"/>
      <c r="DQ534" s="226"/>
      <c r="DR534" s="226"/>
      <c r="DS534" s="220"/>
      <c r="DT534" s="218"/>
      <c r="DU534" s="226"/>
      <c r="DV534" s="218"/>
      <c r="DW534" s="252"/>
      <c r="DX534" s="220"/>
      <c r="DY534" s="265"/>
      <c r="DZ534" s="419"/>
      <c r="EA534" s="268"/>
      <c r="EB534" s="266"/>
      <c r="EC534" s="218"/>
      <c r="ED534" s="252"/>
      <c r="EE534" s="220"/>
    </row>
    <row r="535" spans="1:135" x14ac:dyDescent="0.3">
      <c r="A535" s="10">
        <v>8901</v>
      </c>
      <c r="B535" s="11" t="s">
        <v>660</v>
      </c>
      <c r="C535" s="32">
        <v>136</v>
      </c>
      <c r="D535" s="41">
        <v>34</v>
      </c>
      <c r="E535" s="63">
        <f t="shared" si="7"/>
        <v>0.25</v>
      </c>
      <c r="F535" s="265"/>
      <c r="G535" s="265"/>
      <c r="H535" s="265"/>
      <c r="I535" s="265"/>
      <c r="J535" s="265"/>
      <c r="K535" s="266"/>
      <c r="L535" s="265"/>
      <c r="M535" s="268"/>
      <c r="N535" s="266"/>
      <c r="O535" s="265"/>
      <c r="P535" s="265"/>
      <c r="Q535" s="265"/>
      <c r="R535" s="265"/>
      <c r="S535" s="265"/>
      <c r="T535" s="265"/>
      <c r="U535" s="265"/>
      <c r="V535" s="265"/>
      <c r="W535" s="267"/>
      <c r="X535" s="270"/>
      <c r="Y535" s="270"/>
      <c r="Z535" s="271"/>
      <c r="AA535" s="265"/>
      <c r="AB535" s="265"/>
      <c r="AC535" s="265"/>
      <c r="AD535" s="265"/>
      <c r="AE535" s="265"/>
      <c r="AF535" s="267"/>
      <c r="AG535" s="419"/>
      <c r="AH535" s="269"/>
      <c r="AI535" s="222"/>
      <c r="AJ535" s="252"/>
      <c r="AK535" s="220"/>
      <c r="AL535" s="265"/>
      <c r="AM535" s="267"/>
      <c r="AN535" s="267"/>
      <c r="AO535" s="267"/>
      <c r="AP535" s="268"/>
      <c r="AQ535" s="270"/>
      <c r="AR535" s="222"/>
      <c r="AS535" s="252"/>
      <c r="AT535" s="226"/>
      <c r="AU535" s="218"/>
      <c r="AV535" s="218"/>
      <c r="AW535" s="252"/>
      <c r="AX535" s="226"/>
      <c r="AY535" s="221"/>
      <c r="AZ535" s="218"/>
      <c r="BA535" s="252"/>
      <c r="BB535" s="220"/>
      <c r="BC535" s="218"/>
      <c r="BD535" s="252"/>
      <c r="BE535" s="220"/>
      <c r="BF535" s="218"/>
      <c r="BG535" s="218"/>
      <c r="BH535" s="226"/>
      <c r="BI535" s="220"/>
      <c r="BJ535" s="265"/>
      <c r="BK535" s="268"/>
      <c r="BL535" s="266"/>
      <c r="BM535" s="86">
        <v>25</v>
      </c>
      <c r="BN535" s="86">
        <v>14</v>
      </c>
      <c r="BO535" s="95">
        <v>14</v>
      </c>
      <c r="BP535" s="153">
        <v>0</v>
      </c>
      <c r="BQ535" s="208">
        <v>28</v>
      </c>
      <c r="BR535" s="218"/>
      <c r="BS535" s="252"/>
      <c r="BT535" s="220"/>
      <c r="BU535" s="265"/>
      <c r="BV535" s="267"/>
      <c r="BW535" s="267"/>
      <c r="BX535" s="268"/>
      <c r="BY535" s="267"/>
      <c r="BZ535" s="268"/>
      <c r="CA535" s="266"/>
      <c r="CB535" s="218"/>
      <c r="CC535" s="218"/>
      <c r="CD535" s="218"/>
      <c r="CE535" s="218"/>
      <c r="CF535" s="218"/>
      <c r="CG535" s="398"/>
      <c r="CH535" s="218"/>
      <c r="CI535" s="221"/>
      <c r="CJ535" s="218"/>
      <c r="CK535" s="252"/>
      <c r="CL535" s="226"/>
      <c r="CM535" s="252"/>
      <c r="CN535" s="226"/>
      <c r="CO535" s="252"/>
      <c r="CP535" s="220"/>
      <c r="CQ535" s="265"/>
      <c r="CR535" s="267"/>
      <c r="CS535" s="268"/>
      <c r="CT535" s="266"/>
      <c r="CU535" s="218"/>
      <c r="CV535" s="252"/>
      <c r="CW535" s="226"/>
      <c r="CX535" s="252"/>
      <c r="CY535" s="226"/>
      <c r="CZ535" s="220"/>
      <c r="DA535" s="218"/>
      <c r="DB535" s="252"/>
      <c r="DC535" s="226"/>
      <c r="DD535" s="252"/>
      <c r="DE535" s="226"/>
      <c r="DF535" s="252"/>
      <c r="DG535" s="223"/>
      <c r="DH535" s="252"/>
      <c r="DI535" s="226"/>
      <c r="DJ535" s="221"/>
      <c r="DK535" s="218"/>
      <c r="DL535" s="226"/>
      <c r="DM535" s="252"/>
      <c r="DN535" s="220"/>
      <c r="DO535" s="218"/>
      <c r="DP535" s="252"/>
      <c r="DQ535" s="226"/>
      <c r="DR535" s="226"/>
      <c r="DS535" s="220"/>
      <c r="DT535" s="218"/>
      <c r="DU535" s="226"/>
      <c r="DV535" s="218"/>
      <c r="DW535" s="252"/>
      <c r="DX535" s="220"/>
      <c r="DY535" s="86"/>
      <c r="DZ535" s="153"/>
      <c r="EA535" s="94"/>
      <c r="EB535" s="87"/>
      <c r="EC535" s="218"/>
      <c r="ED535" s="252"/>
      <c r="EE535" s="220"/>
    </row>
    <row r="536" spans="1:135" x14ac:dyDescent="0.3">
      <c r="A536" s="10">
        <v>8902</v>
      </c>
      <c r="B536" s="11" t="s">
        <v>661</v>
      </c>
      <c r="C536" s="32">
        <v>1291</v>
      </c>
      <c r="D536" s="41">
        <v>304</v>
      </c>
      <c r="E536" s="63">
        <f t="shared" ref="E536:E567" si="8">SUM(D536/C536)</f>
        <v>0.23547637490317583</v>
      </c>
      <c r="F536" s="265"/>
      <c r="G536" s="265"/>
      <c r="H536" s="265"/>
      <c r="I536" s="265"/>
      <c r="J536" s="265"/>
      <c r="K536" s="266"/>
      <c r="L536" s="265"/>
      <c r="M536" s="268"/>
      <c r="N536" s="266"/>
      <c r="O536" s="265"/>
      <c r="P536" s="265"/>
      <c r="Q536" s="265"/>
      <c r="R536" s="265"/>
      <c r="S536" s="265"/>
      <c r="T536" s="265"/>
      <c r="U536" s="265"/>
      <c r="V536" s="265"/>
      <c r="W536" s="267"/>
      <c r="X536" s="270"/>
      <c r="Y536" s="270"/>
      <c r="Z536" s="271"/>
      <c r="AA536" s="265"/>
      <c r="AB536" s="265"/>
      <c r="AC536" s="265"/>
      <c r="AD536" s="265"/>
      <c r="AE536" s="265"/>
      <c r="AF536" s="267"/>
      <c r="AG536" s="419"/>
      <c r="AH536" s="269"/>
      <c r="AI536" s="222"/>
      <c r="AJ536" s="252"/>
      <c r="AK536" s="220"/>
      <c r="AL536" s="265"/>
      <c r="AM536" s="267"/>
      <c r="AN536" s="267"/>
      <c r="AO536" s="267"/>
      <c r="AP536" s="268"/>
      <c r="AQ536" s="270"/>
      <c r="AR536" s="222"/>
      <c r="AS536" s="252"/>
      <c r="AT536" s="226"/>
      <c r="AU536" s="218"/>
      <c r="AV536" s="218"/>
      <c r="AW536" s="252"/>
      <c r="AX536" s="226"/>
      <c r="AY536" s="221"/>
      <c r="AZ536" s="218"/>
      <c r="BA536" s="252"/>
      <c r="BB536" s="220"/>
      <c r="BC536" s="218"/>
      <c r="BD536" s="252"/>
      <c r="BE536" s="220"/>
      <c r="BF536" s="218"/>
      <c r="BG536" s="218"/>
      <c r="BH536" s="226"/>
      <c r="BI536" s="220"/>
      <c r="BJ536" s="86">
        <v>122</v>
      </c>
      <c r="BK536" s="94">
        <v>97</v>
      </c>
      <c r="BL536" s="87">
        <v>147</v>
      </c>
      <c r="BM536" s="218"/>
      <c r="BN536" s="218"/>
      <c r="BO536" s="226"/>
      <c r="BP536" s="398"/>
      <c r="BQ536" s="221"/>
      <c r="BR536" s="218"/>
      <c r="BS536" s="252"/>
      <c r="BT536" s="220"/>
      <c r="BU536" s="86"/>
      <c r="BV536" s="95"/>
      <c r="BW536" s="95"/>
      <c r="BX536" s="94"/>
      <c r="BY536" s="95"/>
      <c r="BZ536" s="94"/>
      <c r="CA536" s="266"/>
      <c r="CB536" s="218"/>
      <c r="CC536" s="218"/>
      <c r="CD536" s="218"/>
      <c r="CE536" s="218"/>
      <c r="CF536" s="218"/>
      <c r="CG536" s="398"/>
      <c r="CH536" s="218"/>
      <c r="CI536" s="221"/>
      <c r="CJ536" s="218"/>
      <c r="CK536" s="252"/>
      <c r="CL536" s="226"/>
      <c r="CM536" s="252"/>
      <c r="CN536" s="226"/>
      <c r="CO536" s="252"/>
      <c r="CP536" s="220"/>
      <c r="CQ536" s="265"/>
      <c r="CR536" s="267"/>
      <c r="CS536" s="268"/>
      <c r="CT536" s="266"/>
      <c r="CU536" s="218"/>
      <c r="CV536" s="252"/>
      <c r="CW536" s="226"/>
      <c r="CX536" s="252"/>
      <c r="CY536" s="226"/>
      <c r="CZ536" s="220"/>
      <c r="DA536" s="218"/>
      <c r="DB536" s="252"/>
      <c r="DC536" s="226"/>
      <c r="DD536" s="252"/>
      <c r="DE536" s="226"/>
      <c r="DF536" s="252"/>
      <c r="DG536" s="223"/>
      <c r="DH536" s="252"/>
      <c r="DI536" s="226"/>
      <c r="DJ536" s="221"/>
      <c r="DK536" s="218"/>
      <c r="DL536" s="226"/>
      <c r="DM536" s="252"/>
      <c r="DN536" s="220"/>
      <c r="DO536" s="218"/>
      <c r="DP536" s="252"/>
      <c r="DQ536" s="226"/>
      <c r="DR536" s="226"/>
      <c r="DS536" s="220"/>
      <c r="DT536" s="218"/>
      <c r="DU536" s="226"/>
      <c r="DV536" s="218"/>
      <c r="DW536" s="252"/>
      <c r="DX536" s="220"/>
      <c r="DY536" s="86"/>
      <c r="DZ536" s="153"/>
      <c r="EA536" s="94"/>
      <c r="EB536" s="87"/>
      <c r="EC536" s="218"/>
      <c r="ED536" s="252"/>
      <c r="EE536" s="220"/>
    </row>
    <row r="537" spans="1:135" x14ac:dyDescent="0.3">
      <c r="A537" s="10">
        <v>8903</v>
      </c>
      <c r="B537" s="11" t="s">
        <v>662</v>
      </c>
      <c r="C537" s="32">
        <v>1429</v>
      </c>
      <c r="D537" s="41">
        <v>355</v>
      </c>
      <c r="E537" s="63">
        <f t="shared" si="8"/>
        <v>0.24842547235829252</v>
      </c>
      <c r="F537" s="265"/>
      <c r="G537" s="265"/>
      <c r="H537" s="265"/>
      <c r="I537" s="265"/>
      <c r="J537" s="265"/>
      <c r="K537" s="266"/>
      <c r="L537" s="86">
        <v>201</v>
      </c>
      <c r="M537" s="94">
        <v>181</v>
      </c>
      <c r="N537" s="87">
        <v>200</v>
      </c>
      <c r="O537" s="86"/>
      <c r="P537" s="86"/>
      <c r="Q537" s="86"/>
      <c r="R537" s="86"/>
      <c r="S537" s="86"/>
      <c r="T537" s="86"/>
      <c r="U537" s="86"/>
      <c r="V537" s="86"/>
      <c r="W537" s="95"/>
      <c r="X537" s="98"/>
      <c r="Y537" s="98"/>
      <c r="Z537" s="115"/>
      <c r="AA537" s="86"/>
      <c r="AB537" s="86"/>
      <c r="AC537" s="86"/>
      <c r="AD537" s="86"/>
      <c r="AE537" s="86"/>
      <c r="AF537" s="95"/>
      <c r="AG537" s="153"/>
      <c r="AH537" s="114"/>
      <c r="AI537" s="222"/>
      <c r="AJ537" s="252"/>
      <c r="AK537" s="220"/>
      <c r="AL537" s="265"/>
      <c r="AM537" s="267"/>
      <c r="AN537" s="267"/>
      <c r="AO537" s="267"/>
      <c r="AP537" s="268"/>
      <c r="AQ537" s="270"/>
      <c r="AR537" s="222"/>
      <c r="AS537" s="252"/>
      <c r="AT537" s="226"/>
      <c r="AU537" s="218"/>
      <c r="AV537" s="218"/>
      <c r="AW537" s="252"/>
      <c r="AX537" s="226"/>
      <c r="AY537" s="221"/>
      <c r="AZ537" s="218"/>
      <c r="BA537" s="252"/>
      <c r="BB537" s="220"/>
      <c r="BC537" s="218"/>
      <c r="BD537" s="252"/>
      <c r="BE537" s="220"/>
      <c r="BF537" s="218"/>
      <c r="BG537" s="218"/>
      <c r="BH537" s="226"/>
      <c r="BI537" s="220"/>
      <c r="BJ537" s="265"/>
      <c r="BK537" s="268"/>
      <c r="BL537" s="266"/>
      <c r="BM537" s="218"/>
      <c r="BN537" s="218"/>
      <c r="BO537" s="226"/>
      <c r="BP537" s="398"/>
      <c r="BQ537" s="221"/>
      <c r="BR537" s="218"/>
      <c r="BS537" s="252"/>
      <c r="BT537" s="220"/>
      <c r="BU537" s="265"/>
      <c r="BV537" s="267"/>
      <c r="BW537" s="267"/>
      <c r="BX537" s="268"/>
      <c r="BY537" s="267"/>
      <c r="BZ537" s="268"/>
      <c r="CA537" s="266"/>
      <c r="CB537" s="218"/>
      <c r="CC537" s="218"/>
      <c r="CD537" s="218"/>
      <c r="CE537" s="218"/>
      <c r="CF537" s="218"/>
      <c r="CG537" s="398"/>
      <c r="CH537" s="218"/>
      <c r="CI537" s="221"/>
      <c r="CJ537" s="218"/>
      <c r="CK537" s="252"/>
      <c r="CL537" s="226"/>
      <c r="CM537" s="252"/>
      <c r="CN537" s="226"/>
      <c r="CO537" s="252"/>
      <c r="CP537" s="220"/>
      <c r="CQ537" s="265"/>
      <c r="CR537" s="267"/>
      <c r="CS537" s="268"/>
      <c r="CT537" s="266"/>
      <c r="CU537" s="218"/>
      <c r="CV537" s="252"/>
      <c r="CW537" s="226"/>
      <c r="CX537" s="252"/>
      <c r="CY537" s="226"/>
      <c r="CZ537" s="220"/>
      <c r="DA537" s="218"/>
      <c r="DB537" s="252"/>
      <c r="DC537" s="226"/>
      <c r="DD537" s="252"/>
      <c r="DE537" s="226"/>
      <c r="DF537" s="252"/>
      <c r="DG537" s="223"/>
      <c r="DH537" s="252"/>
      <c r="DI537" s="226"/>
      <c r="DJ537" s="221"/>
      <c r="DK537" s="218"/>
      <c r="DL537" s="226"/>
      <c r="DM537" s="252"/>
      <c r="DN537" s="220"/>
      <c r="DO537" s="218"/>
      <c r="DP537" s="252"/>
      <c r="DQ537" s="226"/>
      <c r="DR537" s="226"/>
      <c r="DS537" s="220"/>
      <c r="DT537" s="218"/>
      <c r="DU537" s="226"/>
      <c r="DV537" s="218"/>
      <c r="DW537" s="252"/>
      <c r="DX537" s="220"/>
      <c r="DY537" s="86"/>
      <c r="DZ537" s="153"/>
      <c r="EA537" s="94"/>
      <c r="EB537" s="87"/>
      <c r="EC537" s="218"/>
      <c r="ED537" s="252"/>
      <c r="EE537" s="220"/>
    </row>
    <row r="538" spans="1:135" x14ac:dyDescent="0.3">
      <c r="A538" s="10">
        <v>8904</v>
      </c>
      <c r="B538" s="11" t="s">
        <v>663</v>
      </c>
      <c r="C538" s="32">
        <v>743</v>
      </c>
      <c r="D538" s="41">
        <v>339</v>
      </c>
      <c r="E538" s="63">
        <f t="shared" si="8"/>
        <v>0.45625841184387617</v>
      </c>
      <c r="F538" s="265"/>
      <c r="G538" s="265"/>
      <c r="H538" s="265"/>
      <c r="I538" s="265"/>
      <c r="J538" s="265"/>
      <c r="K538" s="266"/>
      <c r="L538" s="265"/>
      <c r="M538" s="268"/>
      <c r="N538" s="266"/>
      <c r="O538" s="265"/>
      <c r="P538" s="265"/>
      <c r="Q538" s="265"/>
      <c r="R538" s="265"/>
      <c r="S538" s="265"/>
      <c r="T538" s="265"/>
      <c r="U538" s="265"/>
      <c r="V538" s="265"/>
      <c r="W538" s="267"/>
      <c r="X538" s="270"/>
      <c r="Y538" s="270"/>
      <c r="Z538" s="271"/>
      <c r="AA538" s="265"/>
      <c r="AB538" s="265"/>
      <c r="AC538" s="265"/>
      <c r="AD538" s="265"/>
      <c r="AE538" s="265"/>
      <c r="AF538" s="267"/>
      <c r="AG538" s="419"/>
      <c r="AH538" s="269"/>
      <c r="AI538" s="222"/>
      <c r="AJ538" s="252"/>
      <c r="AK538" s="220"/>
      <c r="AL538" s="265"/>
      <c r="AM538" s="267"/>
      <c r="AN538" s="267"/>
      <c r="AO538" s="267"/>
      <c r="AP538" s="268"/>
      <c r="AQ538" s="270"/>
      <c r="AR538" s="222"/>
      <c r="AS538" s="252"/>
      <c r="AT538" s="226"/>
      <c r="AU538" s="218"/>
      <c r="AV538" s="218"/>
      <c r="AW538" s="252"/>
      <c r="AX538" s="226"/>
      <c r="AY538" s="221"/>
      <c r="AZ538" s="218"/>
      <c r="BA538" s="252"/>
      <c r="BB538" s="220"/>
      <c r="BC538" s="218"/>
      <c r="BD538" s="252"/>
      <c r="BE538" s="220"/>
      <c r="BF538" s="218"/>
      <c r="BG538" s="218"/>
      <c r="BH538" s="226"/>
      <c r="BI538" s="220"/>
      <c r="BJ538" s="86">
        <v>52</v>
      </c>
      <c r="BK538" s="94">
        <v>46</v>
      </c>
      <c r="BL538" s="87">
        <v>70</v>
      </c>
      <c r="BM538" s="218"/>
      <c r="BN538" s="218"/>
      <c r="BO538" s="226"/>
      <c r="BP538" s="398"/>
      <c r="BQ538" s="221"/>
      <c r="BR538" s="218"/>
      <c r="BS538" s="252"/>
      <c r="BT538" s="220"/>
      <c r="BU538" s="86">
        <v>104</v>
      </c>
      <c r="BV538" s="95">
        <v>107</v>
      </c>
      <c r="BW538" s="95">
        <v>49</v>
      </c>
      <c r="BX538" s="94">
        <v>51</v>
      </c>
      <c r="BY538" s="95">
        <v>46</v>
      </c>
      <c r="BZ538" s="94">
        <v>76</v>
      </c>
      <c r="CA538" s="87">
        <v>49</v>
      </c>
      <c r="CB538" s="218"/>
      <c r="CC538" s="218"/>
      <c r="CD538" s="218"/>
      <c r="CE538" s="218"/>
      <c r="CF538" s="218"/>
      <c r="CG538" s="398"/>
      <c r="CH538" s="218"/>
      <c r="CI538" s="221"/>
      <c r="CJ538" s="218"/>
      <c r="CK538" s="252"/>
      <c r="CL538" s="226"/>
      <c r="CM538" s="252"/>
      <c r="CN538" s="226"/>
      <c r="CO538" s="252"/>
      <c r="CP538" s="220"/>
      <c r="CQ538" s="265"/>
      <c r="CR538" s="267"/>
      <c r="CS538" s="268"/>
      <c r="CT538" s="266"/>
      <c r="CU538" s="218"/>
      <c r="CV538" s="252"/>
      <c r="CW538" s="226"/>
      <c r="CX538" s="252"/>
      <c r="CY538" s="226"/>
      <c r="CZ538" s="220"/>
      <c r="DA538" s="218"/>
      <c r="DB538" s="252"/>
      <c r="DC538" s="226"/>
      <c r="DD538" s="252"/>
      <c r="DE538" s="226"/>
      <c r="DF538" s="252"/>
      <c r="DG538" s="223"/>
      <c r="DH538" s="252"/>
      <c r="DI538" s="226"/>
      <c r="DJ538" s="221"/>
      <c r="DK538" s="218"/>
      <c r="DL538" s="226"/>
      <c r="DM538" s="252"/>
      <c r="DN538" s="220"/>
      <c r="DO538" s="218"/>
      <c r="DP538" s="252"/>
      <c r="DQ538" s="226"/>
      <c r="DR538" s="226"/>
      <c r="DS538" s="220"/>
      <c r="DT538" s="218"/>
      <c r="DU538" s="226"/>
      <c r="DV538" s="218"/>
      <c r="DW538" s="252"/>
      <c r="DX538" s="220"/>
      <c r="DY538" s="265"/>
      <c r="DZ538" s="419"/>
      <c r="EA538" s="268"/>
      <c r="EB538" s="266"/>
      <c r="EC538" s="218"/>
      <c r="ED538" s="252"/>
      <c r="EE538" s="220"/>
    </row>
    <row r="539" spans="1:135" x14ac:dyDescent="0.3">
      <c r="A539" s="10">
        <v>8905</v>
      </c>
      <c r="B539" s="11" t="s">
        <v>664</v>
      </c>
      <c r="C539" s="32">
        <v>1278</v>
      </c>
      <c r="D539" s="41">
        <v>517</v>
      </c>
      <c r="E539" s="63">
        <f t="shared" si="8"/>
        <v>0.40453834115805948</v>
      </c>
      <c r="F539" s="265"/>
      <c r="G539" s="265"/>
      <c r="H539" s="265"/>
      <c r="I539" s="265"/>
      <c r="J539" s="265"/>
      <c r="K539" s="266"/>
      <c r="L539" s="265"/>
      <c r="M539" s="268"/>
      <c r="N539" s="266"/>
      <c r="O539" s="86">
        <v>76</v>
      </c>
      <c r="P539" s="86">
        <v>58</v>
      </c>
      <c r="Q539" s="86">
        <v>27</v>
      </c>
      <c r="R539" s="86">
        <v>56</v>
      </c>
      <c r="S539" s="86">
        <v>151</v>
      </c>
      <c r="T539" s="86">
        <v>51</v>
      </c>
      <c r="U539" s="86">
        <v>132</v>
      </c>
      <c r="V539" s="86">
        <v>83</v>
      </c>
      <c r="W539" s="95">
        <v>164</v>
      </c>
      <c r="X539" s="98">
        <v>97</v>
      </c>
      <c r="Y539" s="98">
        <v>163</v>
      </c>
      <c r="Z539" s="115"/>
      <c r="AA539" s="86"/>
      <c r="AB539" s="86"/>
      <c r="AC539" s="86"/>
      <c r="AD539" s="86"/>
      <c r="AE539" s="86"/>
      <c r="AF539" s="95"/>
      <c r="AG539" s="153"/>
      <c r="AH539" s="269"/>
      <c r="AI539" s="222"/>
      <c r="AJ539" s="252"/>
      <c r="AK539" s="220"/>
      <c r="AL539" s="265"/>
      <c r="AM539" s="267"/>
      <c r="AN539" s="267"/>
      <c r="AO539" s="267"/>
      <c r="AP539" s="268"/>
      <c r="AQ539" s="270"/>
      <c r="AR539" s="222"/>
      <c r="AS539" s="252"/>
      <c r="AT539" s="226"/>
      <c r="AU539" s="218"/>
      <c r="AV539" s="218"/>
      <c r="AW539" s="252"/>
      <c r="AX539" s="226"/>
      <c r="AY539" s="221"/>
      <c r="AZ539" s="218"/>
      <c r="BA539" s="252"/>
      <c r="BB539" s="220"/>
      <c r="BC539" s="218"/>
      <c r="BD539" s="252"/>
      <c r="BE539" s="220"/>
      <c r="BF539" s="218"/>
      <c r="BG539" s="218"/>
      <c r="BH539" s="226"/>
      <c r="BI539" s="220"/>
      <c r="BJ539" s="265"/>
      <c r="BK539" s="268"/>
      <c r="BL539" s="266"/>
      <c r="BM539" s="218"/>
      <c r="BN539" s="218"/>
      <c r="BO539" s="226"/>
      <c r="BP539" s="398"/>
      <c r="BQ539" s="221"/>
      <c r="BR539" s="218"/>
      <c r="BS539" s="252"/>
      <c r="BT539" s="220"/>
      <c r="BU539" s="86">
        <v>39</v>
      </c>
      <c r="BV539" s="95">
        <v>42</v>
      </c>
      <c r="BW539" s="95">
        <v>18</v>
      </c>
      <c r="BX539" s="94">
        <v>45</v>
      </c>
      <c r="BY539" s="95">
        <v>22</v>
      </c>
      <c r="BZ539" s="94">
        <v>32</v>
      </c>
      <c r="CA539" s="87">
        <v>41</v>
      </c>
      <c r="CB539" s="218"/>
      <c r="CC539" s="218"/>
      <c r="CD539" s="218"/>
      <c r="CE539" s="218"/>
      <c r="CF539" s="218"/>
      <c r="CG539" s="398"/>
      <c r="CH539" s="218"/>
      <c r="CI539" s="221"/>
      <c r="CJ539" s="218"/>
      <c r="CK539" s="252"/>
      <c r="CL539" s="226"/>
      <c r="CM539" s="252"/>
      <c r="CN539" s="226"/>
      <c r="CO539" s="252"/>
      <c r="CP539" s="220"/>
      <c r="CQ539" s="265"/>
      <c r="CR539" s="267"/>
      <c r="CS539" s="268"/>
      <c r="CT539" s="266"/>
      <c r="CU539" s="218"/>
      <c r="CV539" s="252"/>
      <c r="CW539" s="226"/>
      <c r="CX539" s="252"/>
      <c r="CY539" s="226"/>
      <c r="CZ539" s="220"/>
      <c r="DA539" s="218"/>
      <c r="DB539" s="252"/>
      <c r="DC539" s="226"/>
      <c r="DD539" s="252"/>
      <c r="DE539" s="226"/>
      <c r="DF539" s="252"/>
      <c r="DG539" s="223"/>
      <c r="DH539" s="252"/>
      <c r="DI539" s="226"/>
      <c r="DJ539" s="221"/>
      <c r="DK539" s="218"/>
      <c r="DL539" s="226"/>
      <c r="DM539" s="252"/>
      <c r="DN539" s="220"/>
      <c r="DO539" s="218"/>
      <c r="DP539" s="252"/>
      <c r="DQ539" s="226"/>
      <c r="DR539" s="226"/>
      <c r="DS539" s="220"/>
      <c r="DT539" s="218"/>
      <c r="DU539" s="226"/>
      <c r="DV539" s="218"/>
      <c r="DW539" s="252"/>
      <c r="DX539" s="220"/>
      <c r="DY539" s="86"/>
      <c r="DZ539" s="153"/>
      <c r="EA539" s="94"/>
      <c r="EB539" s="87"/>
      <c r="EC539" s="218"/>
      <c r="ED539" s="252"/>
      <c r="EE539" s="220"/>
    </row>
    <row r="540" spans="1:135" x14ac:dyDescent="0.3">
      <c r="A540" s="10">
        <v>8906</v>
      </c>
      <c r="B540" s="11" t="s">
        <v>665</v>
      </c>
      <c r="C540" s="32">
        <v>861</v>
      </c>
      <c r="D540" s="41">
        <v>349</v>
      </c>
      <c r="E540" s="63">
        <f t="shared" si="8"/>
        <v>0.40534262485481998</v>
      </c>
      <c r="F540" s="265"/>
      <c r="G540" s="265"/>
      <c r="H540" s="265"/>
      <c r="I540" s="265"/>
      <c r="J540" s="265"/>
      <c r="K540" s="266"/>
      <c r="L540" s="265"/>
      <c r="M540" s="268"/>
      <c r="N540" s="266"/>
      <c r="O540" s="86">
        <v>32</v>
      </c>
      <c r="P540" s="86">
        <v>58</v>
      </c>
      <c r="Q540" s="86">
        <v>47</v>
      </c>
      <c r="R540" s="86">
        <v>101</v>
      </c>
      <c r="S540" s="86">
        <v>67</v>
      </c>
      <c r="T540" s="86">
        <v>44</v>
      </c>
      <c r="U540" s="86">
        <v>73</v>
      </c>
      <c r="V540" s="86">
        <v>66</v>
      </c>
      <c r="W540" s="95">
        <v>73</v>
      </c>
      <c r="X540" s="98">
        <v>67</v>
      </c>
      <c r="Y540" s="98">
        <v>214</v>
      </c>
      <c r="Z540" s="115"/>
      <c r="AA540" s="86"/>
      <c r="AB540" s="86"/>
      <c r="AC540" s="86"/>
      <c r="AD540" s="86"/>
      <c r="AE540" s="86"/>
      <c r="AF540" s="95"/>
      <c r="AG540" s="153"/>
      <c r="AH540" s="269"/>
      <c r="AI540" s="222"/>
      <c r="AJ540" s="252"/>
      <c r="AK540" s="220"/>
      <c r="AL540" s="265"/>
      <c r="AM540" s="267"/>
      <c r="AN540" s="267"/>
      <c r="AO540" s="267"/>
      <c r="AP540" s="268"/>
      <c r="AQ540" s="270"/>
      <c r="AR540" s="222"/>
      <c r="AS540" s="252"/>
      <c r="AT540" s="226"/>
      <c r="AU540" s="218"/>
      <c r="AV540" s="218"/>
      <c r="AW540" s="252"/>
      <c r="AX540" s="226"/>
      <c r="AY540" s="221"/>
      <c r="AZ540" s="218"/>
      <c r="BA540" s="252"/>
      <c r="BB540" s="220"/>
      <c r="BC540" s="218"/>
      <c r="BD540" s="252"/>
      <c r="BE540" s="220"/>
      <c r="BF540" s="218"/>
      <c r="BG540" s="218"/>
      <c r="BH540" s="226"/>
      <c r="BI540" s="220"/>
      <c r="BJ540" s="265"/>
      <c r="BK540" s="268"/>
      <c r="BL540" s="266"/>
      <c r="BM540" s="218"/>
      <c r="BN540" s="218"/>
      <c r="BO540" s="226"/>
      <c r="BP540" s="398"/>
      <c r="BQ540" s="221"/>
      <c r="BR540" s="218"/>
      <c r="BS540" s="252"/>
      <c r="BT540" s="220"/>
      <c r="BU540" s="265"/>
      <c r="BV540" s="267"/>
      <c r="BW540" s="267"/>
      <c r="BX540" s="268"/>
      <c r="BY540" s="267"/>
      <c r="BZ540" s="268"/>
      <c r="CA540" s="266"/>
      <c r="CB540" s="218"/>
      <c r="CC540" s="218"/>
      <c r="CD540" s="218"/>
      <c r="CE540" s="218"/>
      <c r="CF540" s="218"/>
      <c r="CG540" s="398"/>
      <c r="CH540" s="218"/>
      <c r="CI540" s="221"/>
      <c r="CJ540" s="218"/>
      <c r="CK540" s="252"/>
      <c r="CL540" s="226"/>
      <c r="CM540" s="252"/>
      <c r="CN540" s="226"/>
      <c r="CO540" s="252"/>
      <c r="CP540" s="220"/>
      <c r="CQ540" s="265"/>
      <c r="CR540" s="267"/>
      <c r="CS540" s="268"/>
      <c r="CT540" s="266"/>
      <c r="CU540" s="218"/>
      <c r="CV540" s="252"/>
      <c r="CW540" s="226"/>
      <c r="CX540" s="252"/>
      <c r="CY540" s="226"/>
      <c r="CZ540" s="220"/>
      <c r="DA540" s="218"/>
      <c r="DB540" s="252"/>
      <c r="DC540" s="226"/>
      <c r="DD540" s="252"/>
      <c r="DE540" s="226"/>
      <c r="DF540" s="252"/>
      <c r="DG540" s="223"/>
      <c r="DH540" s="252"/>
      <c r="DI540" s="226"/>
      <c r="DJ540" s="221"/>
      <c r="DK540" s="218"/>
      <c r="DL540" s="226"/>
      <c r="DM540" s="252"/>
      <c r="DN540" s="220"/>
      <c r="DO540" s="218"/>
      <c r="DP540" s="252"/>
      <c r="DQ540" s="226"/>
      <c r="DR540" s="226"/>
      <c r="DS540" s="220"/>
      <c r="DT540" s="218"/>
      <c r="DU540" s="226"/>
      <c r="DV540" s="218"/>
      <c r="DW540" s="252"/>
      <c r="DX540" s="220"/>
      <c r="DY540" s="86"/>
      <c r="DZ540" s="153"/>
      <c r="EA540" s="94"/>
      <c r="EB540" s="87"/>
      <c r="EC540" s="218"/>
      <c r="ED540" s="252"/>
      <c r="EE540" s="220"/>
    </row>
    <row r="541" spans="1:135" x14ac:dyDescent="0.3">
      <c r="A541" s="10">
        <v>8907</v>
      </c>
      <c r="B541" s="11" t="s">
        <v>666</v>
      </c>
      <c r="C541" s="32">
        <v>1119</v>
      </c>
      <c r="D541" s="41">
        <v>490</v>
      </c>
      <c r="E541" s="63">
        <f t="shared" si="8"/>
        <v>0.43789097408400357</v>
      </c>
      <c r="F541" s="265"/>
      <c r="G541" s="265"/>
      <c r="H541" s="265"/>
      <c r="I541" s="265"/>
      <c r="J541" s="265"/>
      <c r="K541" s="266"/>
      <c r="L541" s="86">
        <v>3</v>
      </c>
      <c r="M541" s="94">
        <v>5</v>
      </c>
      <c r="N541" s="87">
        <v>4</v>
      </c>
      <c r="O541" s="86">
        <v>95</v>
      </c>
      <c r="P541" s="86">
        <v>91</v>
      </c>
      <c r="Q541" s="86">
        <v>44</v>
      </c>
      <c r="R541" s="86">
        <v>83</v>
      </c>
      <c r="S541" s="86">
        <v>141</v>
      </c>
      <c r="T541" s="86">
        <v>40</v>
      </c>
      <c r="U541" s="86">
        <v>131</v>
      </c>
      <c r="V541" s="86">
        <v>116</v>
      </c>
      <c r="W541" s="95">
        <v>139</v>
      </c>
      <c r="X541" s="98">
        <v>195</v>
      </c>
      <c r="Y541" s="98">
        <v>128</v>
      </c>
      <c r="Z541" s="115"/>
      <c r="AA541" s="86"/>
      <c r="AB541" s="86"/>
      <c r="AC541" s="86"/>
      <c r="AD541" s="86"/>
      <c r="AE541" s="86"/>
      <c r="AF541" s="95"/>
      <c r="AG541" s="153"/>
      <c r="AH541" s="114"/>
      <c r="AI541" s="222"/>
      <c r="AJ541" s="252"/>
      <c r="AK541" s="220"/>
      <c r="AL541" s="265"/>
      <c r="AM541" s="267"/>
      <c r="AN541" s="267"/>
      <c r="AO541" s="267"/>
      <c r="AP541" s="268"/>
      <c r="AQ541" s="270"/>
      <c r="AR541" s="222"/>
      <c r="AS541" s="252"/>
      <c r="AT541" s="226"/>
      <c r="AU541" s="218"/>
      <c r="AV541" s="218"/>
      <c r="AW541" s="252"/>
      <c r="AX541" s="226"/>
      <c r="AY541" s="221"/>
      <c r="AZ541" s="218"/>
      <c r="BA541" s="252"/>
      <c r="BB541" s="220"/>
      <c r="BC541" s="218"/>
      <c r="BD541" s="252"/>
      <c r="BE541" s="220"/>
      <c r="BF541" s="218"/>
      <c r="BG541" s="218"/>
      <c r="BH541" s="226"/>
      <c r="BI541" s="220"/>
      <c r="BJ541" s="265"/>
      <c r="BK541" s="268"/>
      <c r="BL541" s="266"/>
      <c r="BM541" s="218"/>
      <c r="BN541" s="218"/>
      <c r="BO541" s="226"/>
      <c r="BP541" s="398"/>
      <c r="BQ541" s="221"/>
      <c r="BR541" s="218"/>
      <c r="BS541" s="252"/>
      <c r="BT541" s="220"/>
      <c r="BU541" s="265"/>
      <c r="BV541" s="267"/>
      <c r="BW541" s="267"/>
      <c r="BX541" s="268"/>
      <c r="BY541" s="267"/>
      <c r="BZ541" s="268"/>
      <c r="CA541" s="266"/>
      <c r="CB541" s="218"/>
      <c r="CC541" s="218"/>
      <c r="CD541" s="218"/>
      <c r="CE541" s="218"/>
      <c r="CF541" s="218"/>
      <c r="CG541" s="398"/>
      <c r="CH541" s="218"/>
      <c r="CI541" s="221"/>
      <c r="CJ541" s="218"/>
      <c r="CK541" s="252"/>
      <c r="CL541" s="226"/>
      <c r="CM541" s="252"/>
      <c r="CN541" s="226"/>
      <c r="CO541" s="252"/>
      <c r="CP541" s="220"/>
      <c r="CQ541" s="265"/>
      <c r="CR541" s="267"/>
      <c r="CS541" s="268"/>
      <c r="CT541" s="87"/>
      <c r="CU541" s="218"/>
      <c r="CV541" s="252"/>
      <c r="CW541" s="226"/>
      <c r="CX541" s="252"/>
      <c r="CY541" s="226"/>
      <c r="CZ541" s="220"/>
      <c r="DA541" s="218"/>
      <c r="DB541" s="252"/>
      <c r="DC541" s="226"/>
      <c r="DD541" s="252"/>
      <c r="DE541" s="226"/>
      <c r="DF541" s="252"/>
      <c r="DG541" s="223"/>
      <c r="DH541" s="252"/>
      <c r="DI541" s="226"/>
      <c r="DJ541" s="221"/>
      <c r="DK541" s="218"/>
      <c r="DL541" s="226"/>
      <c r="DM541" s="252"/>
      <c r="DN541" s="220"/>
      <c r="DO541" s="218"/>
      <c r="DP541" s="252"/>
      <c r="DQ541" s="226"/>
      <c r="DR541" s="226"/>
      <c r="DS541" s="220"/>
      <c r="DT541" s="218"/>
      <c r="DU541" s="226"/>
      <c r="DV541" s="218"/>
      <c r="DW541" s="252"/>
      <c r="DX541" s="220"/>
      <c r="DY541" s="265"/>
      <c r="DZ541" s="419"/>
      <c r="EA541" s="268"/>
      <c r="EB541" s="266"/>
      <c r="EC541" s="218"/>
      <c r="ED541" s="252"/>
      <c r="EE541" s="220"/>
    </row>
    <row r="542" spans="1:135" x14ac:dyDescent="0.3">
      <c r="A542" s="10">
        <v>8908</v>
      </c>
      <c r="B542" s="11" t="s">
        <v>667</v>
      </c>
      <c r="C542" s="32">
        <v>892</v>
      </c>
      <c r="D542" s="41">
        <v>235</v>
      </c>
      <c r="E542" s="63">
        <f t="shared" si="8"/>
        <v>0.26345291479820626</v>
      </c>
      <c r="F542" s="86">
        <v>51</v>
      </c>
      <c r="G542" s="86">
        <v>43</v>
      </c>
      <c r="H542" s="86">
        <v>34</v>
      </c>
      <c r="I542" s="86">
        <v>46</v>
      </c>
      <c r="J542" s="86">
        <v>57</v>
      </c>
      <c r="K542" s="87">
        <v>61</v>
      </c>
      <c r="L542" s="265"/>
      <c r="M542" s="268"/>
      <c r="N542" s="266"/>
      <c r="O542" s="86">
        <v>27</v>
      </c>
      <c r="P542" s="86">
        <v>20</v>
      </c>
      <c r="Q542" s="86">
        <v>19</v>
      </c>
      <c r="R542" s="86">
        <v>21</v>
      </c>
      <c r="S542" s="86">
        <v>23</v>
      </c>
      <c r="T542" s="86">
        <v>13</v>
      </c>
      <c r="U542" s="86">
        <v>20</v>
      </c>
      <c r="V542" s="86">
        <v>17</v>
      </c>
      <c r="W542" s="95">
        <v>19</v>
      </c>
      <c r="X542" s="98">
        <v>29</v>
      </c>
      <c r="Y542" s="98">
        <v>46</v>
      </c>
      <c r="Z542" s="115"/>
      <c r="AA542" s="86"/>
      <c r="AB542" s="86"/>
      <c r="AC542" s="86"/>
      <c r="AD542" s="86"/>
      <c r="AE542" s="86"/>
      <c r="AF542" s="95"/>
      <c r="AG542" s="153"/>
      <c r="AH542" s="269"/>
      <c r="AI542" s="222"/>
      <c r="AJ542" s="252"/>
      <c r="AK542" s="220"/>
      <c r="AL542" s="86"/>
      <c r="AM542" s="95"/>
      <c r="AN542" s="95"/>
      <c r="AO542" s="95"/>
      <c r="AP542" s="94"/>
      <c r="AQ542" s="98"/>
      <c r="AR542" s="222"/>
      <c r="AS542" s="252"/>
      <c r="AT542" s="226"/>
      <c r="AU542" s="218"/>
      <c r="AV542" s="218"/>
      <c r="AW542" s="252"/>
      <c r="AX542" s="226"/>
      <c r="AY542" s="221"/>
      <c r="AZ542" s="218"/>
      <c r="BA542" s="252"/>
      <c r="BB542" s="220"/>
      <c r="BC542" s="218"/>
      <c r="BD542" s="252"/>
      <c r="BE542" s="220"/>
      <c r="BF542" s="218"/>
      <c r="BG542" s="218"/>
      <c r="BH542" s="226"/>
      <c r="BI542" s="220"/>
      <c r="BJ542" s="265"/>
      <c r="BK542" s="268"/>
      <c r="BL542" s="266"/>
      <c r="BM542" s="218"/>
      <c r="BN542" s="218"/>
      <c r="BO542" s="226"/>
      <c r="BP542" s="398"/>
      <c r="BQ542" s="221"/>
      <c r="BR542" s="218"/>
      <c r="BS542" s="252"/>
      <c r="BT542" s="220"/>
      <c r="BU542" s="265"/>
      <c r="BV542" s="267"/>
      <c r="BW542" s="267"/>
      <c r="BX542" s="268"/>
      <c r="BY542" s="267"/>
      <c r="BZ542" s="268"/>
      <c r="CA542" s="266"/>
      <c r="CB542" s="218"/>
      <c r="CC542" s="218"/>
      <c r="CD542" s="218"/>
      <c r="CE542" s="218"/>
      <c r="CF542" s="218"/>
      <c r="CG542" s="398"/>
      <c r="CH542" s="218"/>
      <c r="CI542" s="221"/>
      <c r="CJ542" s="218"/>
      <c r="CK542" s="252"/>
      <c r="CL542" s="226"/>
      <c r="CM542" s="252"/>
      <c r="CN542" s="226"/>
      <c r="CO542" s="252"/>
      <c r="CP542" s="220"/>
      <c r="CQ542" s="265"/>
      <c r="CR542" s="267"/>
      <c r="CS542" s="268"/>
      <c r="CT542" s="87"/>
      <c r="CU542" s="218"/>
      <c r="CV542" s="252"/>
      <c r="CW542" s="226"/>
      <c r="CX542" s="252"/>
      <c r="CY542" s="226"/>
      <c r="CZ542" s="220"/>
      <c r="DA542" s="218"/>
      <c r="DB542" s="252"/>
      <c r="DC542" s="226"/>
      <c r="DD542" s="252"/>
      <c r="DE542" s="226"/>
      <c r="DF542" s="252"/>
      <c r="DG542" s="223"/>
      <c r="DH542" s="252"/>
      <c r="DI542" s="226"/>
      <c r="DJ542" s="221"/>
      <c r="DK542" s="218"/>
      <c r="DL542" s="226"/>
      <c r="DM542" s="252"/>
      <c r="DN542" s="220"/>
      <c r="DO542" s="218"/>
      <c r="DP542" s="252"/>
      <c r="DQ542" s="226"/>
      <c r="DR542" s="226"/>
      <c r="DS542" s="220"/>
      <c r="DT542" s="218"/>
      <c r="DU542" s="226"/>
      <c r="DV542" s="218"/>
      <c r="DW542" s="252"/>
      <c r="DX542" s="220"/>
      <c r="DY542" s="265"/>
      <c r="DZ542" s="419"/>
      <c r="EA542" s="268"/>
      <c r="EB542" s="266"/>
      <c r="EC542" s="218"/>
      <c r="ED542" s="252"/>
      <c r="EE542" s="220"/>
    </row>
    <row r="543" spans="1:135" x14ac:dyDescent="0.3">
      <c r="A543" s="10">
        <v>8909</v>
      </c>
      <c r="B543" s="11" t="s">
        <v>668</v>
      </c>
      <c r="C543" s="32">
        <v>1206</v>
      </c>
      <c r="D543" s="41">
        <v>382</v>
      </c>
      <c r="E543" s="63">
        <f t="shared" si="8"/>
        <v>0.31674958540630183</v>
      </c>
      <c r="F543" s="218"/>
      <c r="G543" s="218"/>
      <c r="H543" s="218"/>
      <c r="I543" s="218"/>
      <c r="J543" s="218"/>
      <c r="K543" s="220"/>
      <c r="L543" s="265"/>
      <c r="M543" s="268"/>
      <c r="N543" s="266"/>
      <c r="O543" s="265"/>
      <c r="P543" s="265"/>
      <c r="Q543" s="265"/>
      <c r="R543" s="265"/>
      <c r="S543" s="265"/>
      <c r="T543" s="265"/>
      <c r="U543" s="265"/>
      <c r="V543" s="265"/>
      <c r="W543" s="267"/>
      <c r="X543" s="270"/>
      <c r="Y543" s="270"/>
      <c r="Z543" s="271"/>
      <c r="AA543" s="265"/>
      <c r="AB543" s="265"/>
      <c r="AC543" s="265"/>
      <c r="AD543" s="265"/>
      <c r="AE543" s="265"/>
      <c r="AF543" s="267"/>
      <c r="AG543" s="419"/>
      <c r="AH543" s="269"/>
      <c r="AI543" s="222"/>
      <c r="AJ543" s="252"/>
      <c r="AK543" s="220"/>
      <c r="AL543" s="265"/>
      <c r="AM543" s="267"/>
      <c r="AN543" s="267"/>
      <c r="AO543" s="267"/>
      <c r="AP543" s="268"/>
      <c r="AQ543" s="270"/>
      <c r="AR543" s="222"/>
      <c r="AS543" s="252"/>
      <c r="AT543" s="226"/>
      <c r="AU543" s="218"/>
      <c r="AV543" s="218"/>
      <c r="AW543" s="252"/>
      <c r="AX543" s="226"/>
      <c r="AY543" s="221"/>
      <c r="AZ543" s="218"/>
      <c r="BA543" s="252"/>
      <c r="BB543" s="220"/>
      <c r="BC543" s="218"/>
      <c r="BD543" s="252"/>
      <c r="BE543" s="220"/>
      <c r="BF543" s="218"/>
      <c r="BG543" s="218"/>
      <c r="BH543" s="226"/>
      <c r="BI543" s="220"/>
      <c r="BJ543" s="86">
        <v>153</v>
      </c>
      <c r="BK543" s="94">
        <v>115</v>
      </c>
      <c r="BL543" s="87">
        <v>171</v>
      </c>
      <c r="BM543" s="218"/>
      <c r="BN543" s="218"/>
      <c r="BO543" s="226"/>
      <c r="BP543" s="398"/>
      <c r="BQ543" s="221"/>
      <c r="BR543" s="218"/>
      <c r="BS543" s="252"/>
      <c r="BT543" s="220"/>
      <c r="BU543" s="265"/>
      <c r="BV543" s="267"/>
      <c r="BW543" s="267"/>
      <c r="BX543" s="268"/>
      <c r="BY543" s="267"/>
      <c r="BZ543" s="268"/>
      <c r="CA543" s="266"/>
      <c r="CB543" s="218"/>
      <c r="CC543" s="218"/>
      <c r="CD543" s="218"/>
      <c r="CE543" s="218"/>
      <c r="CF543" s="218"/>
      <c r="CG543" s="398"/>
      <c r="CH543" s="218"/>
      <c r="CI543" s="221"/>
      <c r="CJ543" s="218"/>
      <c r="CK543" s="252"/>
      <c r="CL543" s="226"/>
      <c r="CM543" s="252"/>
      <c r="CN543" s="226"/>
      <c r="CO543" s="252"/>
      <c r="CP543" s="220"/>
      <c r="CQ543" s="265"/>
      <c r="CR543" s="267"/>
      <c r="CS543" s="268"/>
      <c r="CT543" s="87"/>
      <c r="CU543" s="218"/>
      <c r="CV543" s="252"/>
      <c r="CW543" s="226"/>
      <c r="CX543" s="252"/>
      <c r="CY543" s="226"/>
      <c r="CZ543" s="220"/>
      <c r="DA543" s="218"/>
      <c r="DB543" s="252"/>
      <c r="DC543" s="226"/>
      <c r="DD543" s="252"/>
      <c r="DE543" s="226"/>
      <c r="DF543" s="252"/>
      <c r="DG543" s="223"/>
      <c r="DH543" s="252"/>
      <c r="DI543" s="226"/>
      <c r="DJ543" s="221"/>
      <c r="DK543" s="218"/>
      <c r="DL543" s="226"/>
      <c r="DM543" s="252"/>
      <c r="DN543" s="220"/>
      <c r="DO543" s="218"/>
      <c r="DP543" s="252"/>
      <c r="DQ543" s="226"/>
      <c r="DR543" s="226"/>
      <c r="DS543" s="220"/>
      <c r="DT543" s="218"/>
      <c r="DU543" s="226"/>
      <c r="DV543" s="218"/>
      <c r="DW543" s="252"/>
      <c r="DX543" s="220"/>
      <c r="DY543" s="86"/>
      <c r="DZ543" s="153"/>
      <c r="EA543" s="94"/>
      <c r="EB543" s="87"/>
      <c r="EC543" s="218"/>
      <c r="ED543" s="252"/>
      <c r="EE543" s="220"/>
    </row>
    <row r="544" spans="1:135" x14ac:dyDescent="0.3">
      <c r="A544" s="10">
        <v>8910</v>
      </c>
      <c r="B544" s="11" t="s">
        <v>669</v>
      </c>
      <c r="C544" s="32">
        <v>888</v>
      </c>
      <c r="D544" s="41">
        <v>178</v>
      </c>
      <c r="E544" s="63">
        <f t="shared" si="8"/>
        <v>0.20045045045045046</v>
      </c>
      <c r="F544" s="218"/>
      <c r="G544" s="218"/>
      <c r="H544" s="218"/>
      <c r="I544" s="218"/>
      <c r="J544" s="218"/>
      <c r="K544" s="220"/>
      <c r="L544" s="265"/>
      <c r="M544" s="268"/>
      <c r="N544" s="266"/>
      <c r="O544" s="265"/>
      <c r="P544" s="265"/>
      <c r="Q544" s="265"/>
      <c r="R544" s="265"/>
      <c r="S544" s="265"/>
      <c r="T544" s="265"/>
      <c r="U544" s="265"/>
      <c r="V544" s="265"/>
      <c r="W544" s="267"/>
      <c r="X544" s="270"/>
      <c r="Y544" s="270"/>
      <c r="Z544" s="271"/>
      <c r="AA544" s="265"/>
      <c r="AB544" s="265"/>
      <c r="AC544" s="265"/>
      <c r="AD544" s="265"/>
      <c r="AE544" s="265"/>
      <c r="AF544" s="267"/>
      <c r="AG544" s="419"/>
      <c r="AH544" s="269"/>
      <c r="AI544" s="222"/>
      <c r="AJ544" s="252"/>
      <c r="AK544" s="220"/>
      <c r="AL544" s="265"/>
      <c r="AM544" s="267"/>
      <c r="AN544" s="267"/>
      <c r="AO544" s="267"/>
      <c r="AP544" s="268"/>
      <c r="AQ544" s="270"/>
      <c r="AR544" s="222"/>
      <c r="AS544" s="252"/>
      <c r="AT544" s="226"/>
      <c r="AU544" s="218"/>
      <c r="AV544" s="218"/>
      <c r="AW544" s="252"/>
      <c r="AX544" s="226"/>
      <c r="AY544" s="221"/>
      <c r="AZ544" s="218"/>
      <c r="BA544" s="252"/>
      <c r="BB544" s="220"/>
      <c r="BC544" s="218"/>
      <c r="BD544" s="252"/>
      <c r="BE544" s="220"/>
      <c r="BF544" s="218"/>
      <c r="BG544" s="218"/>
      <c r="BH544" s="226"/>
      <c r="BI544" s="220"/>
      <c r="BJ544" s="265"/>
      <c r="BK544" s="268"/>
      <c r="BL544" s="266"/>
      <c r="BM544" s="218"/>
      <c r="BN544" s="218"/>
      <c r="BO544" s="226"/>
      <c r="BP544" s="398"/>
      <c r="BQ544" s="221"/>
      <c r="BR544" s="218"/>
      <c r="BS544" s="252"/>
      <c r="BT544" s="220"/>
      <c r="BU544" s="86">
        <v>54</v>
      </c>
      <c r="BV544" s="95">
        <v>92</v>
      </c>
      <c r="BW544" s="95">
        <v>30</v>
      </c>
      <c r="BX544" s="94">
        <v>67</v>
      </c>
      <c r="BY544" s="95">
        <v>44</v>
      </c>
      <c r="BZ544" s="94">
        <v>58</v>
      </c>
      <c r="CA544" s="87">
        <v>75</v>
      </c>
      <c r="CB544" s="218"/>
      <c r="CC544" s="218"/>
      <c r="CD544" s="218"/>
      <c r="CE544" s="218"/>
      <c r="CF544" s="218"/>
      <c r="CG544" s="398"/>
      <c r="CH544" s="218"/>
      <c r="CI544" s="221"/>
      <c r="CJ544" s="218"/>
      <c r="CK544" s="252"/>
      <c r="CL544" s="226"/>
      <c r="CM544" s="252"/>
      <c r="CN544" s="226"/>
      <c r="CO544" s="252"/>
      <c r="CP544" s="220"/>
      <c r="CQ544" s="86"/>
      <c r="CR544" s="95"/>
      <c r="CS544" s="94"/>
      <c r="CT544" s="87"/>
      <c r="CU544" s="218"/>
      <c r="CV544" s="252"/>
      <c r="CW544" s="226"/>
      <c r="CX544" s="252"/>
      <c r="CY544" s="226"/>
      <c r="CZ544" s="220"/>
      <c r="DA544" s="218"/>
      <c r="DB544" s="252"/>
      <c r="DC544" s="226"/>
      <c r="DD544" s="252"/>
      <c r="DE544" s="226"/>
      <c r="DF544" s="252"/>
      <c r="DG544" s="223"/>
      <c r="DH544" s="252"/>
      <c r="DI544" s="226"/>
      <c r="DJ544" s="221"/>
      <c r="DK544" s="218"/>
      <c r="DL544" s="226"/>
      <c r="DM544" s="252"/>
      <c r="DN544" s="220"/>
      <c r="DO544" s="218"/>
      <c r="DP544" s="252"/>
      <c r="DQ544" s="226"/>
      <c r="DR544" s="226"/>
      <c r="DS544" s="220"/>
      <c r="DT544" s="218"/>
      <c r="DU544" s="226"/>
      <c r="DV544" s="218"/>
      <c r="DW544" s="252"/>
      <c r="DX544" s="220"/>
      <c r="DY544" s="86"/>
      <c r="DZ544" s="153"/>
      <c r="EA544" s="94"/>
      <c r="EB544" s="87"/>
      <c r="EC544" s="218"/>
      <c r="ED544" s="252"/>
      <c r="EE544" s="220"/>
    </row>
    <row r="545" spans="1:135" x14ac:dyDescent="0.3">
      <c r="A545" s="10">
        <v>8911</v>
      </c>
      <c r="B545" s="11" t="s">
        <v>670</v>
      </c>
      <c r="C545" s="32">
        <v>1155</v>
      </c>
      <c r="D545" s="41">
        <v>296</v>
      </c>
      <c r="E545" s="63">
        <f t="shared" si="8"/>
        <v>0.25627705627705627</v>
      </c>
      <c r="F545" s="218"/>
      <c r="G545" s="218"/>
      <c r="H545" s="218"/>
      <c r="I545" s="218"/>
      <c r="J545" s="218"/>
      <c r="K545" s="220"/>
      <c r="L545" s="86">
        <v>30</v>
      </c>
      <c r="M545" s="94">
        <v>26</v>
      </c>
      <c r="N545" s="87">
        <v>22</v>
      </c>
      <c r="O545" s="86">
        <v>45</v>
      </c>
      <c r="P545" s="86">
        <v>38</v>
      </c>
      <c r="Q545" s="86">
        <v>41</v>
      </c>
      <c r="R545" s="86">
        <v>50</v>
      </c>
      <c r="S545" s="86">
        <v>45</v>
      </c>
      <c r="T545" s="86">
        <v>33</v>
      </c>
      <c r="U545" s="86">
        <v>49</v>
      </c>
      <c r="V545" s="86">
        <v>33</v>
      </c>
      <c r="W545" s="95">
        <v>39</v>
      </c>
      <c r="X545" s="98">
        <v>58</v>
      </c>
      <c r="Y545" s="98">
        <v>46</v>
      </c>
      <c r="Z545" s="115"/>
      <c r="AA545" s="86"/>
      <c r="AB545" s="86"/>
      <c r="AC545" s="86"/>
      <c r="AD545" s="86"/>
      <c r="AE545" s="86"/>
      <c r="AF545" s="95"/>
      <c r="AG545" s="153"/>
      <c r="AH545" s="114"/>
      <c r="AI545" s="222"/>
      <c r="AJ545" s="252"/>
      <c r="AK545" s="220"/>
      <c r="AL545" s="265"/>
      <c r="AM545" s="267"/>
      <c r="AN545" s="267"/>
      <c r="AO545" s="267"/>
      <c r="AP545" s="268"/>
      <c r="AQ545" s="270"/>
      <c r="AR545" s="222"/>
      <c r="AS545" s="252"/>
      <c r="AT545" s="226"/>
      <c r="AU545" s="218"/>
      <c r="AV545" s="218"/>
      <c r="AW545" s="252"/>
      <c r="AX545" s="226"/>
      <c r="AY545" s="221"/>
      <c r="AZ545" s="218"/>
      <c r="BA545" s="252"/>
      <c r="BB545" s="220"/>
      <c r="BC545" s="218"/>
      <c r="BD545" s="252"/>
      <c r="BE545" s="220"/>
      <c r="BF545" s="218"/>
      <c r="BG545" s="218"/>
      <c r="BH545" s="226"/>
      <c r="BI545" s="220"/>
      <c r="BJ545" s="265"/>
      <c r="BK545" s="268"/>
      <c r="BL545" s="266"/>
      <c r="BM545" s="218"/>
      <c r="BN545" s="218"/>
      <c r="BO545" s="226"/>
      <c r="BP545" s="398"/>
      <c r="BQ545" s="221"/>
      <c r="BR545" s="218"/>
      <c r="BS545" s="252"/>
      <c r="BT545" s="220"/>
      <c r="BU545" s="265"/>
      <c r="BV545" s="267"/>
      <c r="BW545" s="267"/>
      <c r="BX545" s="268"/>
      <c r="BY545" s="267"/>
      <c r="BZ545" s="268"/>
      <c r="CA545" s="266"/>
      <c r="CB545" s="218"/>
      <c r="CC545" s="218"/>
      <c r="CD545" s="218"/>
      <c r="CE545" s="218"/>
      <c r="CF545" s="218"/>
      <c r="CG545" s="398"/>
      <c r="CH545" s="218"/>
      <c r="CI545" s="221"/>
      <c r="CJ545" s="218"/>
      <c r="CK545" s="252"/>
      <c r="CL545" s="226"/>
      <c r="CM545" s="252"/>
      <c r="CN545" s="226"/>
      <c r="CO545" s="252"/>
      <c r="CP545" s="220"/>
      <c r="CQ545" s="86"/>
      <c r="CR545" s="95"/>
      <c r="CS545" s="94"/>
      <c r="CT545" s="87"/>
      <c r="CU545" s="218"/>
      <c r="CV545" s="252"/>
      <c r="CW545" s="226"/>
      <c r="CX545" s="252"/>
      <c r="CY545" s="226"/>
      <c r="CZ545" s="220"/>
      <c r="DA545" s="218"/>
      <c r="DB545" s="252"/>
      <c r="DC545" s="226"/>
      <c r="DD545" s="252"/>
      <c r="DE545" s="226"/>
      <c r="DF545" s="252"/>
      <c r="DG545" s="223"/>
      <c r="DH545" s="252"/>
      <c r="DI545" s="226"/>
      <c r="DJ545" s="221"/>
      <c r="DK545" s="218"/>
      <c r="DL545" s="226"/>
      <c r="DM545" s="252"/>
      <c r="DN545" s="220"/>
      <c r="DO545" s="218"/>
      <c r="DP545" s="252"/>
      <c r="DQ545" s="226"/>
      <c r="DR545" s="226"/>
      <c r="DS545" s="220"/>
      <c r="DT545" s="218"/>
      <c r="DU545" s="226"/>
      <c r="DV545" s="218"/>
      <c r="DW545" s="252"/>
      <c r="DX545" s="220"/>
      <c r="DY545" s="265"/>
      <c r="DZ545" s="419"/>
      <c r="EA545" s="268"/>
      <c r="EB545" s="266"/>
      <c r="EC545" s="218"/>
      <c r="ED545" s="252"/>
      <c r="EE545" s="220"/>
    </row>
    <row r="546" spans="1:135" x14ac:dyDescent="0.3">
      <c r="A546" s="10">
        <v>8912</v>
      </c>
      <c r="B546" s="11" t="s">
        <v>671</v>
      </c>
      <c r="C546" s="32">
        <v>1265</v>
      </c>
      <c r="D546" s="41">
        <v>424</v>
      </c>
      <c r="E546" s="63">
        <f t="shared" si="8"/>
        <v>0.33517786561264823</v>
      </c>
      <c r="F546" s="218"/>
      <c r="G546" s="218"/>
      <c r="H546" s="218"/>
      <c r="I546" s="218"/>
      <c r="J546" s="218"/>
      <c r="K546" s="220"/>
      <c r="L546" s="218">
        <v>242</v>
      </c>
      <c r="M546" s="252">
        <v>219</v>
      </c>
      <c r="N546" s="220">
        <v>240</v>
      </c>
      <c r="O546" s="265"/>
      <c r="P546" s="265"/>
      <c r="Q546" s="265"/>
      <c r="R546" s="265"/>
      <c r="S546" s="265"/>
      <c r="T546" s="265"/>
      <c r="U546" s="265"/>
      <c r="V546" s="265"/>
      <c r="W546" s="267"/>
      <c r="X546" s="270"/>
      <c r="Y546" s="270"/>
      <c r="Z546" s="271"/>
      <c r="AA546" s="265"/>
      <c r="AB546" s="265"/>
      <c r="AC546" s="265"/>
      <c r="AD546" s="265"/>
      <c r="AE546" s="265"/>
      <c r="AF546" s="267"/>
      <c r="AG546" s="419"/>
      <c r="AH546" s="269"/>
      <c r="AI546" s="222"/>
      <c r="AJ546" s="252"/>
      <c r="AK546" s="220"/>
      <c r="AL546" s="265"/>
      <c r="AM546" s="267"/>
      <c r="AN546" s="267"/>
      <c r="AO546" s="267"/>
      <c r="AP546" s="268"/>
      <c r="AQ546" s="270"/>
      <c r="AR546" s="222"/>
      <c r="AS546" s="252"/>
      <c r="AT546" s="226"/>
      <c r="AU546" s="218"/>
      <c r="AV546" s="218"/>
      <c r="AW546" s="252"/>
      <c r="AX546" s="226"/>
      <c r="AY546" s="221"/>
      <c r="AZ546" s="218"/>
      <c r="BA546" s="252"/>
      <c r="BB546" s="220"/>
      <c r="BC546" s="218"/>
      <c r="BD546" s="252"/>
      <c r="BE546" s="220"/>
      <c r="BF546" s="218"/>
      <c r="BG546" s="218"/>
      <c r="BH546" s="226"/>
      <c r="BI546" s="220"/>
      <c r="BJ546" s="265"/>
      <c r="BK546" s="268"/>
      <c r="BL546" s="266"/>
      <c r="BM546" s="218"/>
      <c r="BN546" s="218"/>
      <c r="BO546" s="226"/>
      <c r="BP546" s="398"/>
      <c r="BQ546" s="221"/>
      <c r="BR546" s="218"/>
      <c r="BS546" s="252"/>
      <c r="BT546" s="220"/>
      <c r="BU546" s="265"/>
      <c r="BV546" s="267"/>
      <c r="BW546" s="267"/>
      <c r="BX546" s="268"/>
      <c r="BY546" s="267"/>
      <c r="BZ546" s="268"/>
      <c r="CA546" s="266"/>
      <c r="CB546" s="218"/>
      <c r="CC546" s="218"/>
      <c r="CD546" s="218"/>
      <c r="CE546" s="218"/>
      <c r="CF546" s="218"/>
      <c r="CG546" s="398"/>
      <c r="CH546" s="218"/>
      <c r="CI546" s="221"/>
      <c r="CJ546" s="218"/>
      <c r="CK546" s="252"/>
      <c r="CL546" s="226"/>
      <c r="CM546" s="252"/>
      <c r="CN546" s="226"/>
      <c r="CO546" s="252"/>
      <c r="CP546" s="220"/>
      <c r="CQ546" s="86"/>
      <c r="CR546" s="95"/>
      <c r="CS546" s="94"/>
      <c r="CT546" s="87"/>
      <c r="CU546" s="218"/>
      <c r="CV546" s="252"/>
      <c r="CW546" s="226"/>
      <c r="CX546" s="252"/>
      <c r="CY546" s="226"/>
      <c r="CZ546" s="220"/>
      <c r="DA546" s="218"/>
      <c r="DB546" s="252"/>
      <c r="DC546" s="226"/>
      <c r="DD546" s="252"/>
      <c r="DE546" s="226"/>
      <c r="DF546" s="252"/>
      <c r="DG546" s="223"/>
      <c r="DH546" s="252"/>
      <c r="DI546" s="226"/>
      <c r="DJ546" s="221"/>
      <c r="DK546" s="218"/>
      <c r="DL546" s="226"/>
      <c r="DM546" s="252"/>
      <c r="DN546" s="220"/>
      <c r="DO546" s="218"/>
      <c r="DP546" s="252"/>
      <c r="DQ546" s="226"/>
      <c r="DR546" s="226"/>
      <c r="DS546" s="220"/>
      <c r="DT546" s="218"/>
      <c r="DU546" s="226"/>
      <c r="DV546" s="218"/>
      <c r="DW546" s="252"/>
      <c r="DX546" s="220"/>
      <c r="DY546" s="265"/>
      <c r="DZ546" s="419"/>
      <c r="EA546" s="268"/>
      <c r="EB546" s="266"/>
      <c r="EC546" s="218"/>
      <c r="ED546" s="252"/>
      <c r="EE546" s="220"/>
    </row>
    <row r="547" spans="1:135" x14ac:dyDescent="0.3">
      <c r="A547" s="10">
        <v>8913</v>
      </c>
      <c r="B547" s="11" t="s">
        <v>672</v>
      </c>
      <c r="C547" s="32">
        <v>705</v>
      </c>
      <c r="D547" s="41">
        <v>250</v>
      </c>
      <c r="E547" s="63">
        <f t="shared" si="8"/>
        <v>0.3546099290780142</v>
      </c>
      <c r="F547" s="218"/>
      <c r="G547" s="218"/>
      <c r="H547" s="218"/>
      <c r="I547" s="218"/>
      <c r="J547" s="218"/>
      <c r="K547" s="220"/>
      <c r="L547" s="218"/>
      <c r="M547" s="252"/>
      <c r="N547" s="220"/>
      <c r="O547" s="86">
        <v>39</v>
      </c>
      <c r="P547" s="86">
        <v>28</v>
      </c>
      <c r="Q547" s="86">
        <v>43</v>
      </c>
      <c r="R547" s="86">
        <v>39</v>
      </c>
      <c r="S547" s="86">
        <v>63</v>
      </c>
      <c r="T547" s="86">
        <v>39</v>
      </c>
      <c r="U547" s="86">
        <v>74</v>
      </c>
      <c r="V547" s="86">
        <v>42</v>
      </c>
      <c r="W547" s="95">
        <v>77</v>
      </c>
      <c r="X547" s="98">
        <v>71</v>
      </c>
      <c r="Y547" s="98">
        <v>67</v>
      </c>
      <c r="Z547" s="115"/>
      <c r="AA547" s="86"/>
      <c r="AB547" s="86"/>
      <c r="AC547" s="86"/>
      <c r="AD547" s="86"/>
      <c r="AE547" s="86"/>
      <c r="AF547" s="95"/>
      <c r="AG547" s="153"/>
      <c r="AH547" s="269"/>
      <c r="AI547" s="222"/>
      <c r="AJ547" s="252"/>
      <c r="AK547" s="220"/>
      <c r="AL547" s="265"/>
      <c r="AM547" s="267"/>
      <c r="AN547" s="267"/>
      <c r="AO547" s="267"/>
      <c r="AP547" s="268"/>
      <c r="AQ547" s="270"/>
      <c r="AR547" s="222"/>
      <c r="AS547" s="252"/>
      <c r="AT547" s="226"/>
      <c r="AU547" s="218"/>
      <c r="AV547" s="218"/>
      <c r="AW547" s="252"/>
      <c r="AX547" s="226"/>
      <c r="AY547" s="221"/>
      <c r="AZ547" s="218"/>
      <c r="BA547" s="252"/>
      <c r="BB547" s="220"/>
      <c r="BC547" s="218"/>
      <c r="BD547" s="252"/>
      <c r="BE547" s="220"/>
      <c r="BF547" s="218"/>
      <c r="BG547" s="218"/>
      <c r="BH547" s="226"/>
      <c r="BI547" s="220"/>
      <c r="BJ547" s="265"/>
      <c r="BK547" s="268"/>
      <c r="BL547" s="266"/>
      <c r="BM547" s="218"/>
      <c r="BN547" s="218"/>
      <c r="BO547" s="226"/>
      <c r="BP547" s="398"/>
      <c r="BQ547" s="221"/>
      <c r="BR547" s="218"/>
      <c r="BS547" s="252"/>
      <c r="BT547" s="220"/>
      <c r="BU547" s="86">
        <v>0</v>
      </c>
      <c r="BV547" s="95">
        <v>2</v>
      </c>
      <c r="BW547" s="95">
        <v>0</v>
      </c>
      <c r="BX547" s="94">
        <v>0</v>
      </c>
      <c r="BY547" s="95">
        <v>0</v>
      </c>
      <c r="BZ547" s="94">
        <v>1</v>
      </c>
      <c r="CA547" s="87">
        <v>0</v>
      </c>
      <c r="CB547" s="218"/>
      <c r="CC547" s="218"/>
      <c r="CD547" s="218"/>
      <c r="CE547" s="218"/>
      <c r="CF547" s="218"/>
      <c r="CG547" s="398"/>
      <c r="CH547" s="218"/>
      <c r="CI547" s="221"/>
      <c r="CJ547" s="218"/>
      <c r="CK547" s="252"/>
      <c r="CL547" s="226"/>
      <c r="CM547" s="252"/>
      <c r="CN547" s="226"/>
      <c r="CO547" s="252"/>
      <c r="CP547" s="220"/>
      <c r="CQ547" s="86"/>
      <c r="CR547" s="95"/>
      <c r="CS547" s="94"/>
      <c r="CT547" s="87"/>
      <c r="CU547" s="218"/>
      <c r="CV547" s="252"/>
      <c r="CW547" s="226"/>
      <c r="CX547" s="252"/>
      <c r="CY547" s="226"/>
      <c r="CZ547" s="220"/>
      <c r="DA547" s="218"/>
      <c r="DB547" s="252"/>
      <c r="DC547" s="226"/>
      <c r="DD547" s="252"/>
      <c r="DE547" s="226"/>
      <c r="DF547" s="252"/>
      <c r="DG547" s="223"/>
      <c r="DH547" s="252"/>
      <c r="DI547" s="226"/>
      <c r="DJ547" s="221"/>
      <c r="DK547" s="218"/>
      <c r="DL547" s="226"/>
      <c r="DM547" s="252"/>
      <c r="DN547" s="220"/>
      <c r="DO547" s="218"/>
      <c r="DP547" s="252"/>
      <c r="DQ547" s="226"/>
      <c r="DR547" s="226"/>
      <c r="DS547" s="220"/>
      <c r="DT547" s="218"/>
      <c r="DU547" s="226"/>
      <c r="DV547" s="218"/>
      <c r="DW547" s="252"/>
      <c r="DX547" s="220"/>
      <c r="DY547" s="265"/>
      <c r="DZ547" s="419"/>
      <c r="EA547" s="268"/>
      <c r="EB547" s="266"/>
      <c r="EC547" s="218"/>
      <c r="ED547" s="252"/>
      <c r="EE547" s="220"/>
    </row>
    <row r="548" spans="1:135" x14ac:dyDescent="0.3">
      <c r="A548" s="10">
        <v>8914</v>
      </c>
      <c r="B548" s="11" t="s">
        <v>673</v>
      </c>
      <c r="C548" s="32">
        <v>1251</v>
      </c>
      <c r="D548" s="41">
        <v>485</v>
      </c>
      <c r="E548" s="63">
        <f t="shared" si="8"/>
        <v>0.38768984812150281</v>
      </c>
      <c r="F548" s="218"/>
      <c r="G548" s="218"/>
      <c r="H548" s="218"/>
      <c r="I548" s="218"/>
      <c r="J548" s="218"/>
      <c r="K548" s="220"/>
      <c r="L548" s="218">
        <v>287</v>
      </c>
      <c r="M548" s="252">
        <v>255</v>
      </c>
      <c r="N548" s="220">
        <v>274</v>
      </c>
      <c r="O548" s="265"/>
      <c r="P548" s="265"/>
      <c r="Q548" s="265"/>
      <c r="R548" s="265"/>
      <c r="S548" s="265"/>
      <c r="T548" s="265"/>
      <c r="U548" s="265"/>
      <c r="V548" s="265"/>
      <c r="W548" s="267"/>
      <c r="X548" s="270"/>
      <c r="Y548" s="270"/>
      <c r="Z548" s="271"/>
      <c r="AA548" s="265"/>
      <c r="AB548" s="265"/>
      <c r="AC548" s="265"/>
      <c r="AD548" s="265"/>
      <c r="AE548" s="265"/>
      <c r="AF548" s="267"/>
      <c r="AG548" s="419"/>
      <c r="AH548" s="269"/>
      <c r="AI548" s="222"/>
      <c r="AJ548" s="252"/>
      <c r="AK548" s="220"/>
      <c r="AL548" s="265"/>
      <c r="AM548" s="267"/>
      <c r="AN548" s="267"/>
      <c r="AO548" s="267"/>
      <c r="AP548" s="268"/>
      <c r="AQ548" s="270"/>
      <c r="AR548" s="222"/>
      <c r="AS548" s="252"/>
      <c r="AT548" s="226"/>
      <c r="AU548" s="218"/>
      <c r="AV548" s="218"/>
      <c r="AW548" s="252"/>
      <c r="AX548" s="226"/>
      <c r="AY548" s="221"/>
      <c r="AZ548" s="218"/>
      <c r="BA548" s="252"/>
      <c r="BB548" s="220"/>
      <c r="BC548" s="218"/>
      <c r="BD548" s="252"/>
      <c r="BE548" s="220"/>
      <c r="BF548" s="218"/>
      <c r="BG548" s="218"/>
      <c r="BH548" s="226"/>
      <c r="BI548" s="220"/>
      <c r="BJ548" s="265"/>
      <c r="BK548" s="268"/>
      <c r="BL548" s="266"/>
      <c r="BM548" s="218"/>
      <c r="BN548" s="218"/>
      <c r="BO548" s="226"/>
      <c r="BP548" s="398"/>
      <c r="BQ548" s="221"/>
      <c r="BR548" s="218"/>
      <c r="BS548" s="252"/>
      <c r="BT548" s="220"/>
      <c r="BU548" s="265"/>
      <c r="BV548" s="267"/>
      <c r="BW548" s="267"/>
      <c r="BX548" s="268"/>
      <c r="BY548" s="267"/>
      <c r="BZ548" s="268"/>
      <c r="CA548" s="266"/>
      <c r="CB548" s="218"/>
      <c r="CC548" s="218"/>
      <c r="CD548" s="218"/>
      <c r="CE548" s="218"/>
      <c r="CF548" s="218"/>
      <c r="CG548" s="398"/>
      <c r="CH548" s="218"/>
      <c r="CI548" s="221"/>
      <c r="CJ548" s="218"/>
      <c r="CK548" s="252"/>
      <c r="CL548" s="226"/>
      <c r="CM548" s="252"/>
      <c r="CN548" s="226"/>
      <c r="CO548" s="252"/>
      <c r="CP548" s="220"/>
      <c r="CQ548" s="86"/>
      <c r="CR548" s="95"/>
      <c r="CS548" s="94"/>
      <c r="CT548" s="87"/>
      <c r="CU548" s="218"/>
      <c r="CV548" s="252"/>
      <c r="CW548" s="226"/>
      <c r="CX548" s="252"/>
      <c r="CY548" s="226"/>
      <c r="CZ548" s="220"/>
      <c r="DA548" s="218"/>
      <c r="DB548" s="252"/>
      <c r="DC548" s="226"/>
      <c r="DD548" s="252"/>
      <c r="DE548" s="226"/>
      <c r="DF548" s="252"/>
      <c r="DG548" s="223"/>
      <c r="DH548" s="252"/>
      <c r="DI548" s="226"/>
      <c r="DJ548" s="221"/>
      <c r="DK548" s="218"/>
      <c r="DL548" s="226"/>
      <c r="DM548" s="252"/>
      <c r="DN548" s="220"/>
      <c r="DO548" s="218"/>
      <c r="DP548" s="252"/>
      <c r="DQ548" s="226"/>
      <c r="DR548" s="226"/>
      <c r="DS548" s="220"/>
      <c r="DT548" s="218"/>
      <c r="DU548" s="226"/>
      <c r="DV548" s="218"/>
      <c r="DW548" s="252"/>
      <c r="DX548" s="220"/>
      <c r="DY548" s="265"/>
      <c r="DZ548" s="419"/>
      <c r="EA548" s="268"/>
      <c r="EB548" s="266"/>
      <c r="EC548" s="218"/>
      <c r="ED548" s="252"/>
      <c r="EE548" s="220"/>
    </row>
    <row r="549" spans="1:135" x14ac:dyDescent="0.3">
      <c r="A549" s="10">
        <v>9101</v>
      </c>
      <c r="B549" s="11" t="s">
        <v>674</v>
      </c>
      <c r="C549" s="32">
        <v>304</v>
      </c>
      <c r="D549" s="41">
        <v>110</v>
      </c>
      <c r="E549" s="63">
        <f t="shared" si="8"/>
        <v>0.36184210526315791</v>
      </c>
      <c r="F549" s="218"/>
      <c r="G549" s="218"/>
      <c r="H549" s="218"/>
      <c r="I549" s="218"/>
      <c r="J549" s="218"/>
      <c r="K549" s="220"/>
      <c r="L549" s="218"/>
      <c r="M549" s="252"/>
      <c r="N549" s="220"/>
      <c r="O549" s="86">
        <v>14</v>
      </c>
      <c r="P549" s="86">
        <v>20</v>
      </c>
      <c r="Q549" s="86">
        <v>22</v>
      </c>
      <c r="R549" s="86">
        <v>38</v>
      </c>
      <c r="S549" s="86">
        <v>17</v>
      </c>
      <c r="T549" s="86">
        <v>17</v>
      </c>
      <c r="U549" s="86">
        <v>19</v>
      </c>
      <c r="V549" s="86">
        <v>11</v>
      </c>
      <c r="W549" s="95">
        <v>28</v>
      </c>
      <c r="X549" s="98">
        <v>41</v>
      </c>
      <c r="Y549" s="98">
        <v>31</v>
      </c>
      <c r="Z549" s="115"/>
      <c r="AA549" s="86"/>
      <c r="AB549" s="86"/>
      <c r="AC549" s="86"/>
      <c r="AD549" s="86"/>
      <c r="AE549" s="86"/>
      <c r="AF549" s="95"/>
      <c r="AG549" s="153"/>
      <c r="AH549" s="269"/>
      <c r="AI549" s="222"/>
      <c r="AJ549" s="252"/>
      <c r="AK549" s="220"/>
      <c r="AL549" s="265"/>
      <c r="AM549" s="267"/>
      <c r="AN549" s="267"/>
      <c r="AO549" s="267"/>
      <c r="AP549" s="268"/>
      <c r="AQ549" s="270"/>
      <c r="AR549" s="222"/>
      <c r="AS549" s="252"/>
      <c r="AT549" s="226"/>
      <c r="AU549" s="218"/>
      <c r="AV549" s="218"/>
      <c r="AW549" s="252"/>
      <c r="AX549" s="226"/>
      <c r="AY549" s="221"/>
      <c r="AZ549" s="218"/>
      <c r="BA549" s="252"/>
      <c r="BB549" s="220"/>
      <c r="BC549" s="218"/>
      <c r="BD549" s="252"/>
      <c r="BE549" s="220"/>
      <c r="BF549" s="218"/>
      <c r="BG549" s="218"/>
      <c r="BH549" s="226"/>
      <c r="BI549" s="220"/>
      <c r="BJ549" s="265"/>
      <c r="BK549" s="268"/>
      <c r="BL549" s="266"/>
      <c r="BM549" s="218"/>
      <c r="BN549" s="218"/>
      <c r="BO549" s="226"/>
      <c r="BP549" s="398"/>
      <c r="BQ549" s="221"/>
      <c r="BR549" s="218"/>
      <c r="BS549" s="252"/>
      <c r="BT549" s="220"/>
      <c r="BU549" s="265"/>
      <c r="BV549" s="267"/>
      <c r="BW549" s="267"/>
      <c r="BX549" s="268"/>
      <c r="BY549" s="267"/>
      <c r="BZ549" s="268"/>
      <c r="CA549" s="266"/>
      <c r="CB549" s="218"/>
      <c r="CC549" s="218"/>
      <c r="CD549" s="218"/>
      <c r="CE549" s="218"/>
      <c r="CF549" s="218"/>
      <c r="CG549" s="398"/>
      <c r="CH549" s="218"/>
      <c r="CI549" s="221"/>
      <c r="CJ549" s="218"/>
      <c r="CK549" s="252"/>
      <c r="CL549" s="226"/>
      <c r="CM549" s="252"/>
      <c r="CN549" s="226"/>
      <c r="CO549" s="252"/>
      <c r="CP549" s="220"/>
      <c r="CQ549" s="86"/>
      <c r="CR549" s="95"/>
      <c r="CS549" s="94"/>
      <c r="CT549" s="87"/>
      <c r="CU549" s="218"/>
      <c r="CV549" s="252"/>
      <c r="CW549" s="226"/>
      <c r="CX549" s="252"/>
      <c r="CY549" s="226"/>
      <c r="CZ549" s="220"/>
      <c r="DA549" s="218"/>
      <c r="DB549" s="252"/>
      <c r="DC549" s="226"/>
      <c r="DD549" s="252"/>
      <c r="DE549" s="226"/>
      <c r="DF549" s="252"/>
      <c r="DG549" s="223"/>
      <c r="DH549" s="252"/>
      <c r="DI549" s="226"/>
      <c r="DJ549" s="221"/>
      <c r="DK549" s="218"/>
      <c r="DL549" s="226"/>
      <c r="DM549" s="252"/>
      <c r="DN549" s="220"/>
      <c r="DO549" s="218"/>
      <c r="DP549" s="252"/>
      <c r="DQ549" s="226"/>
      <c r="DR549" s="226"/>
      <c r="DS549" s="220"/>
      <c r="DT549" s="218"/>
      <c r="DU549" s="226"/>
      <c r="DV549" s="218"/>
      <c r="DW549" s="252"/>
      <c r="DX549" s="220"/>
      <c r="DY549" s="265"/>
      <c r="DZ549" s="419"/>
      <c r="EA549" s="268"/>
      <c r="EB549" s="266"/>
      <c r="EC549" s="218"/>
      <c r="ED549" s="252"/>
      <c r="EE549" s="220"/>
    </row>
    <row r="550" spans="1:135" x14ac:dyDescent="0.3">
      <c r="A550" s="10">
        <v>9102</v>
      </c>
      <c r="B550" s="11" t="s">
        <v>675</v>
      </c>
      <c r="C550" s="32">
        <v>1091</v>
      </c>
      <c r="D550" s="41">
        <v>418</v>
      </c>
      <c r="E550" s="63">
        <f t="shared" si="8"/>
        <v>0.38313473877176901</v>
      </c>
      <c r="F550" s="218"/>
      <c r="G550" s="218"/>
      <c r="H550" s="218"/>
      <c r="I550" s="218"/>
      <c r="J550" s="218"/>
      <c r="K550" s="220"/>
      <c r="L550" s="218"/>
      <c r="M550" s="252"/>
      <c r="N550" s="220"/>
      <c r="O550" s="86">
        <v>51</v>
      </c>
      <c r="P550" s="86">
        <v>61</v>
      </c>
      <c r="Q550" s="86">
        <v>16</v>
      </c>
      <c r="R550" s="86">
        <v>49</v>
      </c>
      <c r="S550" s="86">
        <v>60</v>
      </c>
      <c r="T550" s="86">
        <v>26</v>
      </c>
      <c r="U550" s="86">
        <v>50</v>
      </c>
      <c r="V550" s="86">
        <v>83</v>
      </c>
      <c r="W550" s="95">
        <v>62</v>
      </c>
      <c r="X550" s="98">
        <v>25</v>
      </c>
      <c r="Y550" s="98">
        <v>71</v>
      </c>
      <c r="Z550" s="115"/>
      <c r="AA550" s="86"/>
      <c r="AB550" s="86"/>
      <c r="AC550" s="86"/>
      <c r="AD550" s="86"/>
      <c r="AE550" s="86"/>
      <c r="AF550" s="95"/>
      <c r="AG550" s="153"/>
      <c r="AH550" s="269"/>
      <c r="AI550" s="222"/>
      <c r="AJ550" s="252"/>
      <c r="AK550" s="220"/>
      <c r="AL550" s="265"/>
      <c r="AM550" s="267"/>
      <c r="AN550" s="267"/>
      <c r="AO550" s="267"/>
      <c r="AP550" s="268"/>
      <c r="AQ550" s="270"/>
      <c r="AR550" s="222"/>
      <c r="AS550" s="252"/>
      <c r="AT550" s="226"/>
      <c r="AU550" s="218"/>
      <c r="AV550" s="218"/>
      <c r="AW550" s="252"/>
      <c r="AX550" s="226"/>
      <c r="AY550" s="221"/>
      <c r="AZ550" s="218"/>
      <c r="BA550" s="252"/>
      <c r="BB550" s="220"/>
      <c r="BC550" s="218"/>
      <c r="BD550" s="252"/>
      <c r="BE550" s="220"/>
      <c r="BF550" s="218"/>
      <c r="BG550" s="218"/>
      <c r="BH550" s="226"/>
      <c r="BI550" s="220"/>
      <c r="BJ550" s="265"/>
      <c r="BK550" s="268"/>
      <c r="BL550" s="266"/>
      <c r="BM550" s="218"/>
      <c r="BN550" s="218"/>
      <c r="BO550" s="226"/>
      <c r="BP550" s="398"/>
      <c r="BQ550" s="221"/>
      <c r="BR550" s="218"/>
      <c r="BS550" s="252"/>
      <c r="BT550" s="220"/>
      <c r="BU550" s="86">
        <v>94</v>
      </c>
      <c r="BV550" s="95">
        <v>105</v>
      </c>
      <c r="BW550" s="95">
        <v>26</v>
      </c>
      <c r="BX550" s="94">
        <v>68</v>
      </c>
      <c r="BY550" s="95">
        <v>37</v>
      </c>
      <c r="BZ550" s="94">
        <v>96</v>
      </c>
      <c r="CA550" s="87">
        <v>74</v>
      </c>
      <c r="CB550" s="218"/>
      <c r="CC550" s="218"/>
      <c r="CD550" s="218"/>
      <c r="CE550" s="218"/>
      <c r="CF550" s="218"/>
      <c r="CG550" s="398"/>
      <c r="CH550" s="218"/>
      <c r="CI550" s="221"/>
      <c r="CJ550" s="218"/>
      <c r="CK550" s="252"/>
      <c r="CL550" s="226"/>
      <c r="CM550" s="252"/>
      <c r="CN550" s="226"/>
      <c r="CO550" s="252"/>
      <c r="CP550" s="220"/>
      <c r="CQ550" s="86"/>
      <c r="CR550" s="95"/>
      <c r="CS550" s="94"/>
      <c r="CT550" s="87"/>
      <c r="CU550" s="218"/>
      <c r="CV550" s="252"/>
      <c r="CW550" s="226"/>
      <c r="CX550" s="252"/>
      <c r="CY550" s="226"/>
      <c r="CZ550" s="220"/>
      <c r="DA550" s="218"/>
      <c r="DB550" s="252"/>
      <c r="DC550" s="226"/>
      <c r="DD550" s="252"/>
      <c r="DE550" s="226"/>
      <c r="DF550" s="252"/>
      <c r="DG550" s="223"/>
      <c r="DH550" s="252"/>
      <c r="DI550" s="226"/>
      <c r="DJ550" s="221"/>
      <c r="DK550" s="218"/>
      <c r="DL550" s="226"/>
      <c r="DM550" s="252"/>
      <c r="DN550" s="220"/>
      <c r="DO550" s="218"/>
      <c r="DP550" s="252"/>
      <c r="DQ550" s="226"/>
      <c r="DR550" s="226"/>
      <c r="DS550" s="220"/>
      <c r="DT550" s="218"/>
      <c r="DU550" s="226"/>
      <c r="DV550" s="218"/>
      <c r="DW550" s="252"/>
      <c r="DX550" s="220"/>
      <c r="DY550" s="265"/>
      <c r="DZ550" s="419"/>
      <c r="EA550" s="268"/>
      <c r="EB550" s="266"/>
      <c r="EC550" s="218"/>
      <c r="ED550" s="252"/>
      <c r="EE550" s="220"/>
    </row>
    <row r="551" spans="1:135" x14ac:dyDescent="0.3">
      <c r="A551" s="10">
        <v>9103</v>
      </c>
      <c r="B551" s="11" t="s">
        <v>676</v>
      </c>
      <c r="C551" s="32">
        <v>1310</v>
      </c>
      <c r="D551" s="41">
        <v>529</v>
      </c>
      <c r="E551" s="63">
        <f t="shared" si="8"/>
        <v>0.40381679389312974</v>
      </c>
      <c r="F551" s="218"/>
      <c r="G551" s="218"/>
      <c r="H551" s="218"/>
      <c r="I551" s="218"/>
      <c r="J551" s="218"/>
      <c r="K551" s="220"/>
      <c r="L551" s="218"/>
      <c r="M551" s="252"/>
      <c r="N551" s="220"/>
      <c r="O551" s="218"/>
      <c r="P551" s="218"/>
      <c r="Q551" s="218"/>
      <c r="R551" s="218"/>
      <c r="S551" s="218"/>
      <c r="T551" s="218"/>
      <c r="U551" s="218"/>
      <c r="V551" s="218"/>
      <c r="W551" s="226"/>
      <c r="X551" s="219"/>
      <c r="Y551" s="219"/>
      <c r="Z551" s="115">
        <v>129</v>
      </c>
      <c r="AA551" s="86">
        <v>95</v>
      </c>
      <c r="AB551" s="86">
        <v>268</v>
      </c>
      <c r="AC551" s="86">
        <v>133</v>
      </c>
      <c r="AD551" s="86">
        <v>144</v>
      </c>
      <c r="AE551" s="86">
        <v>125</v>
      </c>
      <c r="AF551" s="95">
        <v>235</v>
      </c>
      <c r="AG551" s="153">
        <v>256</v>
      </c>
      <c r="AH551" s="114">
        <v>341</v>
      </c>
      <c r="AI551" s="222"/>
      <c r="AJ551" s="252"/>
      <c r="AK551" s="220"/>
      <c r="AL551" s="265"/>
      <c r="AM551" s="267"/>
      <c r="AN551" s="267"/>
      <c r="AO551" s="267"/>
      <c r="AP551" s="268"/>
      <c r="AQ551" s="270"/>
      <c r="AR551" s="222"/>
      <c r="AS551" s="252"/>
      <c r="AT551" s="226"/>
      <c r="AU551" s="218"/>
      <c r="AV551" s="218"/>
      <c r="AW551" s="252"/>
      <c r="AX551" s="226"/>
      <c r="AY551" s="221"/>
      <c r="AZ551" s="218"/>
      <c r="BA551" s="252"/>
      <c r="BB551" s="220"/>
      <c r="BC551" s="218"/>
      <c r="BD551" s="252"/>
      <c r="BE551" s="220"/>
      <c r="BF551" s="218"/>
      <c r="BG551" s="218"/>
      <c r="BH551" s="226"/>
      <c r="BI551" s="220"/>
      <c r="BJ551" s="265"/>
      <c r="BK551" s="268"/>
      <c r="BL551" s="266"/>
      <c r="BM551" s="218"/>
      <c r="BN551" s="218"/>
      <c r="BO551" s="226"/>
      <c r="BP551" s="398"/>
      <c r="BQ551" s="221"/>
      <c r="BR551" s="218"/>
      <c r="BS551" s="252"/>
      <c r="BT551" s="220"/>
      <c r="BU551" s="265"/>
      <c r="BV551" s="267"/>
      <c r="BW551" s="267"/>
      <c r="BX551" s="268"/>
      <c r="BY551" s="267"/>
      <c r="BZ551" s="268"/>
      <c r="CA551" s="266"/>
      <c r="CB551" s="218"/>
      <c r="CC551" s="218"/>
      <c r="CD551" s="218"/>
      <c r="CE551" s="218"/>
      <c r="CF551" s="218"/>
      <c r="CG551" s="398"/>
      <c r="CH551" s="218"/>
      <c r="CI551" s="221"/>
      <c r="CJ551" s="218"/>
      <c r="CK551" s="252"/>
      <c r="CL551" s="226"/>
      <c r="CM551" s="252"/>
      <c r="CN551" s="226"/>
      <c r="CO551" s="252"/>
      <c r="CP551" s="220"/>
      <c r="CQ551" s="86"/>
      <c r="CR551" s="95"/>
      <c r="CS551" s="94"/>
      <c r="CT551" s="87"/>
      <c r="CU551" s="218"/>
      <c r="CV551" s="252"/>
      <c r="CW551" s="226"/>
      <c r="CX551" s="252"/>
      <c r="CY551" s="226"/>
      <c r="CZ551" s="220"/>
      <c r="DA551" s="218"/>
      <c r="DB551" s="252"/>
      <c r="DC551" s="226"/>
      <c r="DD551" s="252"/>
      <c r="DE551" s="226"/>
      <c r="DF551" s="252"/>
      <c r="DG551" s="223"/>
      <c r="DH551" s="252"/>
      <c r="DI551" s="226"/>
      <c r="DJ551" s="221"/>
      <c r="DK551" s="218"/>
      <c r="DL551" s="226"/>
      <c r="DM551" s="252"/>
      <c r="DN551" s="220"/>
      <c r="DO551" s="218"/>
      <c r="DP551" s="252"/>
      <c r="DQ551" s="226"/>
      <c r="DR551" s="226"/>
      <c r="DS551" s="220"/>
      <c r="DT551" s="218"/>
      <c r="DU551" s="226"/>
      <c r="DV551" s="218"/>
      <c r="DW551" s="252"/>
      <c r="DX551" s="220"/>
      <c r="DY551" s="265"/>
      <c r="DZ551" s="419"/>
      <c r="EA551" s="268"/>
      <c r="EB551" s="266"/>
      <c r="EC551" s="218"/>
      <c r="ED551" s="252"/>
      <c r="EE551" s="220"/>
    </row>
    <row r="552" spans="1:135" x14ac:dyDescent="0.3">
      <c r="A552" s="10">
        <v>9104</v>
      </c>
      <c r="B552" s="11" t="s">
        <v>677</v>
      </c>
      <c r="C552" s="32">
        <v>1055</v>
      </c>
      <c r="D552" s="41">
        <v>341</v>
      </c>
      <c r="E552" s="63">
        <f t="shared" si="8"/>
        <v>0.32322274881516588</v>
      </c>
      <c r="F552" s="218"/>
      <c r="G552" s="218"/>
      <c r="H552" s="218"/>
      <c r="I552" s="218"/>
      <c r="J552" s="218"/>
      <c r="K552" s="220"/>
      <c r="L552" s="218"/>
      <c r="M552" s="252"/>
      <c r="N552" s="220"/>
      <c r="O552" s="218"/>
      <c r="P552" s="218"/>
      <c r="Q552" s="218"/>
      <c r="R552" s="218"/>
      <c r="S552" s="218"/>
      <c r="T552" s="218"/>
      <c r="U552" s="218"/>
      <c r="V552" s="218"/>
      <c r="W552" s="226"/>
      <c r="X552" s="219"/>
      <c r="Y552" s="219"/>
      <c r="Z552" s="271"/>
      <c r="AA552" s="265"/>
      <c r="AB552" s="265"/>
      <c r="AC552" s="265"/>
      <c r="AD552" s="265"/>
      <c r="AE552" s="265"/>
      <c r="AF552" s="267"/>
      <c r="AG552" s="419"/>
      <c r="AH552" s="269"/>
      <c r="AI552" s="222"/>
      <c r="AJ552" s="252"/>
      <c r="AK552" s="220"/>
      <c r="AL552" s="265"/>
      <c r="AM552" s="267"/>
      <c r="AN552" s="267"/>
      <c r="AO552" s="267"/>
      <c r="AP552" s="268"/>
      <c r="AQ552" s="270"/>
      <c r="AR552" s="222"/>
      <c r="AS552" s="252"/>
      <c r="AT552" s="226"/>
      <c r="AU552" s="218"/>
      <c r="AV552" s="218"/>
      <c r="AW552" s="252"/>
      <c r="AX552" s="226"/>
      <c r="AY552" s="221"/>
      <c r="AZ552" s="218"/>
      <c r="BA552" s="252"/>
      <c r="BB552" s="220"/>
      <c r="BC552" s="218"/>
      <c r="BD552" s="252"/>
      <c r="BE552" s="220"/>
      <c r="BF552" s="218"/>
      <c r="BG552" s="218"/>
      <c r="BH552" s="226"/>
      <c r="BI552" s="220"/>
      <c r="BJ552" s="265"/>
      <c r="BK552" s="268"/>
      <c r="BL552" s="266"/>
      <c r="BM552" s="218"/>
      <c r="BN552" s="218"/>
      <c r="BO552" s="226"/>
      <c r="BP552" s="398"/>
      <c r="BQ552" s="221"/>
      <c r="BR552" s="218"/>
      <c r="BS552" s="252"/>
      <c r="BT552" s="220"/>
      <c r="BU552" s="86">
        <v>157</v>
      </c>
      <c r="BV552" s="95">
        <v>175</v>
      </c>
      <c r="BW552" s="95">
        <v>91</v>
      </c>
      <c r="BX552" s="94">
        <v>118</v>
      </c>
      <c r="BY552" s="95">
        <v>92</v>
      </c>
      <c r="BZ552" s="94">
        <v>106</v>
      </c>
      <c r="CA552" s="87">
        <v>128</v>
      </c>
      <c r="CB552" s="218"/>
      <c r="CC552" s="218"/>
      <c r="CD552" s="218"/>
      <c r="CE552" s="218"/>
      <c r="CF552" s="218"/>
      <c r="CG552" s="398"/>
      <c r="CH552" s="218"/>
      <c r="CI552" s="221"/>
      <c r="CJ552" s="218"/>
      <c r="CK552" s="252"/>
      <c r="CL552" s="226"/>
      <c r="CM552" s="252"/>
      <c r="CN552" s="226"/>
      <c r="CO552" s="252"/>
      <c r="CP552" s="220"/>
      <c r="CQ552" s="86"/>
      <c r="CR552" s="95"/>
      <c r="CS552" s="94"/>
      <c r="CT552" s="87"/>
      <c r="CU552" s="218"/>
      <c r="CV552" s="252"/>
      <c r="CW552" s="226"/>
      <c r="CX552" s="252"/>
      <c r="CY552" s="226"/>
      <c r="CZ552" s="220"/>
      <c r="DA552" s="218"/>
      <c r="DB552" s="252"/>
      <c r="DC552" s="226"/>
      <c r="DD552" s="252"/>
      <c r="DE552" s="226"/>
      <c r="DF552" s="252"/>
      <c r="DG552" s="223"/>
      <c r="DH552" s="252"/>
      <c r="DI552" s="226"/>
      <c r="DJ552" s="221"/>
      <c r="DK552" s="218"/>
      <c r="DL552" s="226"/>
      <c r="DM552" s="252"/>
      <c r="DN552" s="220"/>
      <c r="DO552" s="218"/>
      <c r="DP552" s="252"/>
      <c r="DQ552" s="226"/>
      <c r="DR552" s="226"/>
      <c r="DS552" s="220"/>
      <c r="DT552" s="218"/>
      <c r="DU552" s="226"/>
      <c r="DV552" s="218"/>
      <c r="DW552" s="252"/>
      <c r="DX552" s="220"/>
      <c r="DY552" s="265"/>
      <c r="DZ552" s="419"/>
      <c r="EA552" s="268"/>
      <c r="EB552" s="266"/>
      <c r="EC552" s="218"/>
      <c r="ED552" s="252"/>
      <c r="EE552" s="220"/>
    </row>
    <row r="553" spans="1:135" x14ac:dyDescent="0.3">
      <c r="A553" s="10">
        <v>9105</v>
      </c>
      <c r="B553" s="11" t="s">
        <v>678</v>
      </c>
      <c r="C553" s="32">
        <v>1075</v>
      </c>
      <c r="D553" s="41">
        <v>433</v>
      </c>
      <c r="E553" s="63">
        <f t="shared" si="8"/>
        <v>0.40279069767441861</v>
      </c>
      <c r="F553" s="218"/>
      <c r="G553" s="218"/>
      <c r="H553" s="218"/>
      <c r="I553" s="218"/>
      <c r="J553" s="218"/>
      <c r="K553" s="220"/>
      <c r="L553" s="218"/>
      <c r="M553" s="252"/>
      <c r="N553" s="220"/>
      <c r="O553" s="218"/>
      <c r="P553" s="218"/>
      <c r="Q553" s="218"/>
      <c r="R553" s="218"/>
      <c r="S553" s="218"/>
      <c r="T553" s="218"/>
      <c r="U553" s="218"/>
      <c r="V553" s="218"/>
      <c r="W553" s="226"/>
      <c r="X553" s="219"/>
      <c r="Y553" s="219"/>
      <c r="Z553" s="115">
        <v>63</v>
      </c>
      <c r="AA553" s="86">
        <v>26</v>
      </c>
      <c r="AB553" s="86">
        <v>65</v>
      </c>
      <c r="AC553" s="86">
        <v>66</v>
      </c>
      <c r="AD553" s="86">
        <v>67</v>
      </c>
      <c r="AE553" s="86">
        <v>68</v>
      </c>
      <c r="AF553" s="95">
        <v>61</v>
      </c>
      <c r="AG553" s="153">
        <v>54</v>
      </c>
      <c r="AH553" s="114">
        <v>115</v>
      </c>
      <c r="AI553" s="222"/>
      <c r="AJ553" s="252"/>
      <c r="AK553" s="220"/>
      <c r="AL553" s="265"/>
      <c r="AM553" s="267"/>
      <c r="AN553" s="267"/>
      <c r="AO553" s="267"/>
      <c r="AP553" s="268"/>
      <c r="AQ553" s="270"/>
      <c r="AR553" s="222"/>
      <c r="AS553" s="252"/>
      <c r="AT553" s="226"/>
      <c r="AU553" s="218"/>
      <c r="AV553" s="218"/>
      <c r="AW553" s="252"/>
      <c r="AX553" s="226"/>
      <c r="AY553" s="221"/>
      <c r="AZ553" s="218"/>
      <c r="BA553" s="252"/>
      <c r="BB553" s="220"/>
      <c r="BC553" s="218"/>
      <c r="BD553" s="252"/>
      <c r="BE553" s="220"/>
      <c r="BF553" s="218"/>
      <c r="BG553" s="218"/>
      <c r="BH553" s="226"/>
      <c r="BI553" s="220"/>
      <c r="BJ553" s="265"/>
      <c r="BK553" s="268"/>
      <c r="BL553" s="266"/>
      <c r="BM553" s="218"/>
      <c r="BN553" s="218"/>
      <c r="BO553" s="226"/>
      <c r="BP553" s="398"/>
      <c r="BQ553" s="221"/>
      <c r="BR553" s="218"/>
      <c r="BS553" s="252"/>
      <c r="BT553" s="220"/>
      <c r="BU553" s="86">
        <v>118</v>
      </c>
      <c r="BV553" s="95">
        <v>134</v>
      </c>
      <c r="BW553" s="95">
        <v>40</v>
      </c>
      <c r="BX553" s="94">
        <v>93</v>
      </c>
      <c r="BY553" s="95">
        <v>58</v>
      </c>
      <c r="BZ553" s="94">
        <v>103</v>
      </c>
      <c r="CA553" s="87">
        <v>102</v>
      </c>
      <c r="CB553" s="218"/>
      <c r="CC553" s="218"/>
      <c r="CD553" s="218"/>
      <c r="CE553" s="218"/>
      <c r="CF553" s="218"/>
      <c r="CG553" s="398"/>
      <c r="CH553" s="218"/>
      <c r="CI553" s="221"/>
      <c r="CJ553" s="218"/>
      <c r="CK553" s="252"/>
      <c r="CL553" s="226"/>
      <c r="CM553" s="252"/>
      <c r="CN553" s="226"/>
      <c r="CO553" s="252"/>
      <c r="CP553" s="220"/>
      <c r="CQ553" s="86"/>
      <c r="CR553" s="95"/>
      <c r="CS553" s="94"/>
      <c r="CT553" s="87"/>
      <c r="CU553" s="218"/>
      <c r="CV553" s="252"/>
      <c r="CW553" s="226"/>
      <c r="CX553" s="252"/>
      <c r="CY553" s="226"/>
      <c r="CZ553" s="220"/>
      <c r="DA553" s="218"/>
      <c r="DB553" s="252"/>
      <c r="DC553" s="226"/>
      <c r="DD553" s="252"/>
      <c r="DE553" s="226"/>
      <c r="DF553" s="252"/>
      <c r="DG553" s="223"/>
      <c r="DH553" s="252"/>
      <c r="DI553" s="226"/>
      <c r="DJ553" s="221"/>
      <c r="DK553" s="218"/>
      <c r="DL553" s="226"/>
      <c r="DM553" s="252"/>
      <c r="DN553" s="220"/>
      <c r="DO553" s="218"/>
      <c r="DP553" s="252"/>
      <c r="DQ553" s="226"/>
      <c r="DR553" s="226"/>
      <c r="DS553" s="220"/>
      <c r="DT553" s="218"/>
      <c r="DU553" s="226"/>
      <c r="DV553" s="218"/>
      <c r="DW553" s="252"/>
      <c r="DX553" s="220"/>
      <c r="DY553" s="86"/>
      <c r="DZ553" s="153"/>
      <c r="EA553" s="94"/>
      <c r="EB553" s="266"/>
      <c r="EC553" s="218"/>
      <c r="ED553" s="252"/>
      <c r="EE553" s="220"/>
    </row>
    <row r="554" spans="1:135" s="16" customFormat="1" x14ac:dyDescent="0.3">
      <c r="A554" s="10">
        <v>9106</v>
      </c>
      <c r="B554" s="11" t="s">
        <v>679</v>
      </c>
      <c r="C554" s="32">
        <v>1464</v>
      </c>
      <c r="D554" s="41">
        <v>352</v>
      </c>
      <c r="E554" s="63">
        <f t="shared" si="8"/>
        <v>0.24043715846994534</v>
      </c>
      <c r="F554" s="218"/>
      <c r="G554" s="218"/>
      <c r="H554" s="218"/>
      <c r="I554" s="218"/>
      <c r="J554" s="218"/>
      <c r="K554" s="220"/>
      <c r="L554" s="218"/>
      <c r="M554" s="252"/>
      <c r="N554" s="220"/>
      <c r="O554" s="218"/>
      <c r="P554" s="218"/>
      <c r="Q554" s="218"/>
      <c r="R554" s="218"/>
      <c r="S554" s="218"/>
      <c r="T554" s="218"/>
      <c r="U554" s="218"/>
      <c r="V554" s="218"/>
      <c r="W554" s="226"/>
      <c r="X554" s="219"/>
      <c r="Y554" s="219"/>
      <c r="Z554" s="271"/>
      <c r="AA554" s="265"/>
      <c r="AB554" s="265"/>
      <c r="AC554" s="265"/>
      <c r="AD554" s="265"/>
      <c r="AE554" s="265"/>
      <c r="AF554" s="267"/>
      <c r="AG554" s="419"/>
      <c r="AH554" s="269"/>
      <c r="AI554" s="222"/>
      <c r="AJ554" s="252"/>
      <c r="AK554" s="220"/>
      <c r="AL554" s="265"/>
      <c r="AM554" s="267"/>
      <c r="AN554" s="267"/>
      <c r="AO554" s="267"/>
      <c r="AP554" s="268"/>
      <c r="AQ554" s="270"/>
      <c r="AR554" s="222"/>
      <c r="AS554" s="252"/>
      <c r="AT554" s="226"/>
      <c r="AU554" s="218"/>
      <c r="AV554" s="218"/>
      <c r="AW554" s="252"/>
      <c r="AX554" s="226"/>
      <c r="AY554" s="221"/>
      <c r="AZ554" s="218"/>
      <c r="BA554" s="252"/>
      <c r="BB554" s="220"/>
      <c r="BC554" s="218"/>
      <c r="BD554" s="252"/>
      <c r="BE554" s="220"/>
      <c r="BF554" s="218"/>
      <c r="BG554" s="218"/>
      <c r="BH554" s="226"/>
      <c r="BI554" s="220"/>
      <c r="BJ554" s="265"/>
      <c r="BK554" s="268"/>
      <c r="BL554" s="266"/>
      <c r="BM554" s="218"/>
      <c r="BN554" s="218"/>
      <c r="BO554" s="226"/>
      <c r="BP554" s="398"/>
      <c r="BQ554" s="221"/>
      <c r="BR554" s="218"/>
      <c r="BS554" s="252"/>
      <c r="BT554" s="220"/>
      <c r="BU554" s="86">
        <v>132</v>
      </c>
      <c r="BV554" s="95">
        <v>169</v>
      </c>
      <c r="BW554" s="95">
        <v>79</v>
      </c>
      <c r="BX554" s="94">
        <v>152</v>
      </c>
      <c r="BY554" s="95">
        <v>93</v>
      </c>
      <c r="BZ554" s="94">
        <v>103</v>
      </c>
      <c r="CA554" s="87">
        <v>149</v>
      </c>
      <c r="CB554" s="218"/>
      <c r="CC554" s="218"/>
      <c r="CD554" s="218"/>
      <c r="CE554" s="218"/>
      <c r="CF554" s="218"/>
      <c r="CG554" s="398"/>
      <c r="CH554" s="218"/>
      <c r="CI554" s="221"/>
      <c r="CJ554" s="218"/>
      <c r="CK554" s="252"/>
      <c r="CL554" s="226"/>
      <c r="CM554" s="252"/>
      <c r="CN554" s="226"/>
      <c r="CO554" s="252"/>
      <c r="CP554" s="220"/>
      <c r="CQ554" s="86"/>
      <c r="CR554" s="95"/>
      <c r="CS554" s="94"/>
      <c r="CT554" s="87"/>
      <c r="CU554" s="218"/>
      <c r="CV554" s="252"/>
      <c r="CW554" s="226"/>
      <c r="CX554" s="252"/>
      <c r="CY554" s="226"/>
      <c r="CZ554" s="220"/>
      <c r="DA554" s="218"/>
      <c r="DB554" s="252"/>
      <c r="DC554" s="226"/>
      <c r="DD554" s="252"/>
      <c r="DE554" s="226"/>
      <c r="DF554" s="252"/>
      <c r="DG554" s="223"/>
      <c r="DH554" s="252"/>
      <c r="DI554" s="226"/>
      <c r="DJ554" s="221"/>
      <c r="DK554" s="218"/>
      <c r="DL554" s="226"/>
      <c r="DM554" s="252"/>
      <c r="DN554" s="220"/>
      <c r="DO554" s="218"/>
      <c r="DP554" s="252"/>
      <c r="DQ554" s="226"/>
      <c r="DR554" s="226"/>
      <c r="DS554" s="220"/>
      <c r="DT554" s="218"/>
      <c r="DU554" s="226"/>
      <c r="DV554" s="218"/>
      <c r="DW554" s="252"/>
      <c r="DX554" s="220"/>
      <c r="DY554" s="265"/>
      <c r="DZ554" s="419"/>
      <c r="EA554" s="268"/>
      <c r="EB554" s="266"/>
      <c r="EC554" s="218"/>
      <c r="ED554" s="252"/>
      <c r="EE554" s="220"/>
    </row>
    <row r="555" spans="1:135" s="16" customFormat="1" x14ac:dyDescent="0.3">
      <c r="A555" s="10">
        <v>9107</v>
      </c>
      <c r="B555" s="11" t="s">
        <v>680</v>
      </c>
      <c r="C555" s="32">
        <v>679</v>
      </c>
      <c r="D555" s="41">
        <v>249</v>
      </c>
      <c r="E555" s="63">
        <f t="shared" si="8"/>
        <v>0.36671575846833576</v>
      </c>
      <c r="F555" s="218"/>
      <c r="G555" s="218"/>
      <c r="H555" s="218"/>
      <c r="I555" s="218"/>
      <c r="J555" s="218"/>
      <c r="K555" s="220"/>
      <c r="L555" s="218"/>
      <c r="M555" s="252"/>
      <c r="N555" s="220"/>
      <c r="O555" s="218"/>
      <c r="P555" s="218"/>
      <c r="Q555" s="218"/>
      <c r="R555" s="218"/>
      <c r="S555" s="218"/>
      <c r="T555" s="218"/>
      <c r="U555" s="218"/>
      <c r="V555" s="218"/>
      <c r="W555" s="226"/>
      <c r="X555" s="219"/>
      <c r="Y555" s="219"/>
      <c r="Z555" s="271"/>
      <c r="AA555" s="265"/>
      <c r="AB555" s="265"/>
      <c r="AC555" s="265"/>
      <c r="AD555" s="265"/>
      <c r="AE555" s="265"/>
      <c r="AF555" s="267"/>
      <c r="AG555" s="419"/>
      <c r="AH555" s="269"/>
      <c r="AI555" s="222"/>
      <c r="AJ555" s="252"/>
      <c r="AK555" s="220"/>
      <c r="AL555" s="265"/>
      <c r="AM555" s="267"/>
      <c r="AN555" s="267"/>
      <c r="AO555" s="267"/>
      <c r="AP555" s="268"/>
      <c r="AQ555" s="270"/>
      <c r="AR555" s="222"/>
      <c r="AS555" s="252"/>
      <c r="AT555" s="226"/>
      <c r="AU555" s="218"/>
      <c r="AV555" s="218"/>
      <c r="AW555" s="252"/>
      <c r="AX555" s="226"/>
      <c r="AY555" s="221"/>
      <c r="AZ555" s="218"/>
      <c r="BA555" s="252"/>
      <c r="BB555" s="220"/>
      <c r="BC555" s="218"/>
      <c r="BD555" s="252"/>
      <c r="BE555" s="220"/>
      <c r="BF555" s="218"/>
      <c r="BG555" s="218"/>
      <c r="BH555" s="226"/>
      <c r="BI555" s="220"/>
      <c r="BJ555" s="265"/>
      <c r="BK555" s="268"/>
      <c r="BL555" s="266"/>
      <c r="BM555" s="218"/>
      <c r="BN555" s="218"/>
      <c r="BO555" s="226"/>
      <c r="BP555" s="398"/>
      <c r="BQ555" s="221"/>
      <c r="BR555" s="218"/>
      <c r="BS555" s="252"/>
      <c r="BT555" s="220"/>
      <c r="BU555" s="86">
        <v>126</v>
      </c>
      <c r="BV555" s="95">
        <v>121</v>
      </c>
      <c r="BW555" s="95">
        <v>48</v>
      </c>
      <c r="BX555" s="94">
        <v>97</v>
      </c>
      <c r="BY555" s="95">
        <v>86</v>
      </c>
      <c r="BZ555" s="94">
        <v>100</v>
      </c>
      <c r="CA555" s="87">
        <v>98</v>
      </c>
      <c r="CB555" s="218"/>
      <c r="CC555" s="218"/>
      <c r="CD555" s="218"/>
      <c r="CE555" s="218"/>
      <c r="CF555" s="218"/>
      <c r="CG555" s="398"/>
      <c r="CH555" s="218"/>
      <c r="CI555" s="221"/>
      <c r="CJ555" s="218"/>
      <c r="CK555" s="252"/>
      <c r="CL555" s="226"/>
      <c r="CM555" s="252"/>
      <c r="CN555" s="226"/>
      <c r="CO555" s="252"/>
      <c r="CP555" s="220"/>
      <c r="CQ555" s="86"/>
      <c r="CR555" s="95"/>
      <c r="CS555" s="94"/>
      <c r="CT555" s="87"/>
      <c r="CU555" s="218"/>
      <c r="CV555" s="252"/>
      <c r="CW555" s="226"/>
      <c r="CX555" s="252"/>
      <c r="CY555" s="226"/>
      <c r="CZ555" s="220"/>
      <c r="DA555" s="218"/>
      <c r="DB555" s="252"/>
      <c r="DC555" s="226"/>
      <c r="DD555" s="252"/>
      <c r="DE555" s="226"/>
      <c r="DF555" s="252"/>
      <c r="DG555" s="223"/>
      <c r="DH555" s="252"/>
      <c r="DI555" s="226"/>
      <c r="DJ555" s="221"/>
      <c r="DK555" s="218"/>
      <c r="DL555" s="226"/>
      <c r="DM555" s="252"/>
      <c r="DN555" s="220"/>
      <c r="DO555" s="218"/>
      <c r="DP555" s="252"/>
      <c r="DQ555" s="226"/>
      <c r="DR555" s="226"/>
      <c r="DS555" s="220"/>
      <c r="DT555" s="218"/>
      <c r="DU555" s="226"/>
      <c r="DV555" s="218"/>
      <c r="DW555" s="252"/>
      <c r="DX555" s="220"/>
      <c r="DY555" s="265"/>
      <c r="DZ555" s="419"/>
      <c r="EA555" s="268"/>
      <c r="EB555" s="266"/>
      <c r="EC555" s="218"/>
      <c r="ED555" s="252"/>
      <c r="EE555" s="220"/>
    </row>
    <row r="556" spans="1:135" s="16" customFormat="1" x14ac:dyDescent="0.3">
      <c r="A556" s="10">
        <v>9108</v>
      </c>
      <c r="B556" s="11" t="s">
        <v>681</v>
      </c>
      <c r="C556" s="32">
        <v>469</v>
      </c>
      <c r="D556" s="41">
        <v>180</v>
      </c>
      <c r="E556" s="63">
        <f t="shared" si="8"/>
        <v>0.38379530916844351</v>
      </c>
      <c r="F556" s="218"/>
      <c r="G556" s="218"/>
      <c r="H556" s="218"/>
      <c r="I556" s="218"/>
      <c r="J556" s="218"/>
      <c r="K556" s="220"/>
      <c r="L556" s="218"/>
      <c r="M556" s="252"/>
      <c r="N556" s="220"/>
      <c r="O556" s="218"/>
      <c r="P556" s="218"/>
      <c r="Q556" s="218"/>
      <c r="R556" s="218"/>
      <c r="S556" s="218"/>
      <c r="T556" s="218"/>
      <c r="U556" s="218"/>
      <c r="V556" s="218"/>
      <c r="W556" s="226"/>
      <c r="X556" s="219"/>
      <c r="Y556" s="219"/>
      <c r="Z556" s="115">
        <v>50</v>
      </c>
      <c r="AA556" s="86">
        <v>30</v>
      </c>
      <c r="AB556" s="86">
        <v>74</v>
      </c>
      <c r="AC556" s="86">
        <v>50</v>
      </c>
      <c r="AD556" s="86">
        <v>43</v>
      </c>
      <c r="AE556" s="86">
        <v>52</v>
      </c>
      <c r="AF556" s="95">
        <v>64</v>
      </c>
      <c r="AG556" s="153">
        <v>65</v>
      </c>
      <c r="AH556" s="114">
        <v>96</v>
      </c>
      <c r="AI556" s="222"/>
      <c r="AJ556" s="252"/>
      <c r="AK556" s="220"/>
      <c r="AL556" s="265"/>
      <c r="AM556" s="267"/>
      <c r="AN556" s="267"/>
      <c r="AO556" s="267"/>
      <c r="AP556" s="268"/>
      <c r="AQ556" s="270"/>
      <c r="AR556" s="222"/>
      <c r="AS556" s="252"/>
      <c r="AT556" s="226"/>
      <c r="AU556" s="218"/>
      <c r="AV556" s="218"/>
      <c r="AW556" s="252"/>
      <c r="AX556" s="226"/>
      <c r="AY556" s="221"/>
      <c r="AZ556" s="218"/>
      <c r="BA556" s="252"/>
      <c r="BB556" s="220"/>
      <c r="BC556" s="218"/>
      <c r="BD556" s="252"/>
      <c r="BE556" s="220"/>
      <c r="BF556" s="218"/>
      <c r="BG556" s="218"/>
      <c r="BH556" s="226"/>
      <c r="BI556" s="220"/>
      <c r="BJ556" s="265"/>
      <c r="BK556" s="268"/>
      <c r="BL556" s="266"/>
      <c r="BM556" s="218"/>
      <c r="BN556" s="218"/>
      <c r="BO556" s="226"/>
      <c r="BP556" s="398"/>
      <c r="BQ556" s="221"/>
      <c r="BR556" s="218"/>
      <c r="BS556" s="252"/>
      <c r="BT556" s="220"/>
      <c r="BU556" s="86">
        <v>7</v>
      </c>
      <c r="BV556" s="95">
        <v>4</v>
      </c>
      <c r="BW556" s="95">
        <v>3</v>
      </c>
      <c r="BX556" s="94">
        <v>4</v>
      </c>
      <c r="BY556" s="95">
        <v>4</v>
      </c>
      <c r="BZ556" s="94">
        <v>4</v>
      </c>
      <c r="CA556" s="87">
        <v>2</v>
      </c>
      <c r="CB556" s="218"/>
      <c r="CC556" s="218"/>
      <c r="CD556" s="218"/>
      <c r="CE556" s="218"/>
      <c r="CF556" s="218"/>
      <c r="CG556" s="398"/>
      <c r="CH556" s="218"/>
      <c r="CI556" s="221"/>
      <c r="CJ556" s="218"/>
      <c r="CK556" s="252"/>
      <c r="CL556" s="226"/>
      <c r="CM556" s="252"/>
      <c r="CN556" s="226"/>
      <c r="CO556" s="252"/>
      <c r="CP556" s="220"/>
      <c r="CQ556" s="86"/>
      <c r="CR556" s="95"/>
      <c r="CS556" s="94"/>
      <c r="CT556" s="87"/>
      <c r="CU556" s="218"/>
      <c r="CV556" s="252"/>
      <c r="CW556" s="226"/>
      <c r="CX556" s="252"/>
      <c r="CY556" s="226"/>
      <c r="CZ556" s="220"/>
      <c r="DA556" s="218"/>
      <c r="DB556" s="252"/>
      <c r="DC556" s="226"/>
      <c r="DD556" s="252"/>
      <c r="DE556" s="226"/>
      <c r="DF556" s="252"/>
      <c r="DG556" s="223"/>
      <c r="DH556" s="252"/>
      <c r="DI556" s="226"/>
      <c r="DJ556" s="221"/>
      <c r="DK556" s="218"/>
      <c r="DL556" s="226"/>
      <c r="DM556" s="252"/>
      <c r="DN556" s="220"/>
      <c r="DO556" s="218"/>
      <c r="DP556" s="252"/>
      <c r="DQ556" s="226"/>
      <c r="DR556" s="226"/>
      <c r="DS556" s="220"/>
      <c r="DT556" s="218"/>
      <c r="DU556" s="226"/>
      <c r="DV556" s="218"/>
      <c r="DW556" s="252"/>
      <c r="DX556" s="220"/>
      <c r="DY556" s="265"/>
      <c r="DZ556" s="419"/>
      <c r="EA556" s="268"/>
      <c r="EB556" s="266"/>
      <c r="EC556" s="218"/>
      <c r="ED556" s="252"/>
      <c r="EE556" s="220"/>
    </row>
    <row r="557" spans="1:135" x14ac:dyDescent="0.3">
      <c r="A557" s="10">
        <v>9109</v>
      </c>
      <c r="B557" s="11" t="s">
        <v>682</v>
      </c>
      <c r="C557" s="32">
        <v>961</v>
      </c>
      <c r="D557" s="41">
        <v>225</v>
      </c>
      <c r="E557" s="63">
        <f t="shared" si="8"/>
        <v>0.23413111342351717</v>
      </c>
      <c r="F557" s="218"/>
      <c r="G557" s="218"/>
      <c r="H557" s="218"/>
      <c r="I557" s="218"/>
      <c r="J557" s="218"/>
      <c r="K557" s="220"/>
      <c r="L557" s="218"/>
      <c r="M557" s="252"/>
      <c r="N557" s="220"/>
      <c r="O557" s="218"/>
      <c r="P557" s="218"/>
      <c r="Q557" s="218"/>
      <c r="R557" s="218"/>
      <c r="S557" s="218"/>
      <c r="T557" s="218"/>
      <c r="U557" s="218"/>
      <c r="V557" s="218"/>
      <c r="W557" s="226"/>
      <c r="X557" s="219"/>
      <c r="Y557" s="219"/>
      <c r="Z557" s="271"/>
      <c r="AA557" s="265"/>
      <c r="AB557" s="265"/>
      <c r="AC557" s="265"/>
      <c r="AD557" s="265"/>
      <c r="AE557" s="265"/>
      <c r="AF557" s="267"/>
      <c r="AG557" s="419"/>
      <c r="AH557" s="269"/>
      <c r="AI557" s="222"/>
      <c r="AJ557" s="252"/>
      <c r="AK557" s="220"/>
      <c r="AL557" s="265"/>
      <c r="AM557" s="267"/>
      <c r="AN557" s="267"/>
      <c r="AO557" s="267"/>
      <c r="AP557" s="268"/>
      <c r="AQ557" s="270"/>
      <c r="AR557" s="222"/>
      <c r="AS557" s="252"/>
      <c r="AT557" s="226"/>
      <c r="AU557" s="218"/>
      <c r="AV557" s="218"/>
      <c r="AW557" s="252"/>
      <c r="AX557" s="226"/>
      <c r="AY557" s="221"/>
      <c r="AZ557" s="218"/>
      <c r="BA557" s="252"/>
      <c r="BB557" s="220"/>
      <c r="BC557" s="218"/>
      <c r="BD557" s="252"/>
      <c r="BE557" s="220"/>
      <c r="BF557" s="218"/>
      <c r="BG557" s="218"/>
      <c r="BH557" s="226"/>
      <c r="BI557" s="220"/>
      <c r="BJ557" s="265"/>
      <c r="BK557" s="268"/>
      <c r="BL557" s="266"/>
      <c r="BM557" s="218"/>
      <c r="BN557" s="218"/>
      <c r="BO557" s="226"/>
      <c r="BP557" s="398"/>
      <c r="BQ557" s="221"/>
      <c r="BR557" s="218"/>
      <c r="BS557" s="252"/>
      <c r="BT557" s="220"/>
      <c r="BU557" s="86">
        <v>113</v>
      </c>
      <c r="BV557" s="95">
        <v>118</v>
      </c>
      <c r="BW557" s="95">
        <v>43</v>
      </c>
      <c r="BX557" s="94">
        <v>78</v>
      </c>
      <c r="BY557" s="95">
        <v>80</v>
      </c>
      <c r="BZ557" s="94">
        <v>87</v>
      </c>
      <c r="CA557" s="87">
        <v>78</v>
      </c>
      <c r="CB557" s="218"/>
      <c r="CC557" s="218"/>
      <c r="CD557" s="218"/>
      <c r="CE557" s="218"/>
      <c r="CF557" s="218"/>
      <c r="CG557" s="398"/>
      <c r="CH557" s="218"/>
      <c r="CI557" s="221"/>
      <c r="CJ557" s="218"/>
      <c r="CK557" s="252"/>
      <c r="CL557" s="226"/>
      <c r="CM557" s="252"/>
      <c r="CN557" s="226"/>
      <c r="CO557" s="252"/>
      <c r="CP557" s="220"/>
      <c r="CQ557" s="86"/>
      <c r="CR557" s="95"/>
      <c r="CS557" s="94"/>
      <c r="CT557" s="87"/>
      <c r="CU557" s="218"/>
      <c r="CV557" s="252"/>
      <c r="CW557" s="226"/>
      <c r="CX557" s="252"/>
      <c r="CY557" s="226"/>
      <c r="CZ557" s="220"/>
      <c r="DA557" s="218"/>
      <c r="DB557" s="252"/>
      <c r="DC557" s="226"/>
      <c r="DD557" s="252"/>
      <c r="DE557" s="226"/>
      <c r="DF557" s="252"/>
      <c r="DG557" s="223"/>
      <c r="DH557" s="252"/>
      <c r="DI557" s="226"/>
      <c r="DJ557" s="221"/>
      <c r="DK557" s="218"/>
      <c r="DL557" s="226"/>
      <c r="DM557" s="252"/>
      <c r="DN557" s="220"/>
      <c r="DO557" s="218"/>
      <c r="DP557" s="252"/>
      <c r="DQ557" s="226"/>
      <c r="DR557" s="226"/>
      <c r="DS557" s="220"/>
      <c r="DT557" s="218"/>
      <c r="DU557" s="226"/>
      <c r="DV557" s="218"/>
      <c r="DW557" s="252"/>
      <c r="DX557" s="220"/>
      <c r="DY557" s="265"/>
      <c r="DZ557" s="419"/>
      <c r="EA557" s="268"/>
      <c r="EB557" s="266"/>
      <c r="EC557" s="218"/>
      <c r="ED557" s="252"/>
      <c r="EE557" s="220"/>
    </row>
    <row r="558" spans="1:135" x14ac:dyDescent="0.3">
      <c r="A558" s="10">
        <v>9110</v>
      </c>
      <c r="B558" s="11" t="s">
        <v>683</v>
      </c>
      <c r="C558" s="32">
        <v>1239</v>
      </c>
      <c r="D558" s="41">
        <v>344</v>
      </c>
      <c r="E558" s="63">
        <f t="shared" si="8"/>
        <v>0.27764326069410816</v>
      </c>
      <c r="F558" s="218"/>
      <c r="G558" s="218"/>
      <c r="H558" s="218"/>
      <c r="I558" s="218"/>
      <c r="J558" s="218"/>
      <c r="K558" s="220"/>
      <c r="L558" s="218"/>
      <c r="M558" s="252"/>
      <c r="N558" s="220"/>
      <c r="O558" s="218"/>
      <c r="P558" s="218"/>
      <c r="Q558" s="218"/>
      <c r="R558" s="218"/>
      <c r="S558" s="218"/>
      <c r="T558" s="218"/>
      <c r="U558" s="218"/>
      <c r="V558" s="218"/>
      <c r="W558" s="226"/>
      <c r="X558" s="219"/>
      <c r="Y558" s="219"/>
      <c r="Z558" s="115">
        <v>73</v>
      </c>
      <c r="AA558" s="86">
        <v>57</v>
      </c>
      <c r="AB558" s="86">
        <v>144</v>
      </c>
      <c r="AC558" s="86">
        <v>83</v>
      </c>
      <c r="AD558" s="86">
        <v>80</v>
      </c>
      <c r="AE558" s="86">
        <v>85</v>
      </c>
      <c r="AF558" s="95">
        <v>139</v>
      </c>
      <c r="AG558" s="153">
        <v>117</v>
      </c>
      <c r="AH558" s="114">
        <v>200</v>
      </c>
      <c r="AI558" s="222"/>
      <c r="AJ558" s="252"/>
      <c r="AK558" s="220"/>
      <c r="AL558" s="265"/>
      <c r="AM558" s="267"/>
      <c r="AN558" s="267"/>
      <c r="AO558" s="267"/>
      <c r="AP558" s="268"/>
      <c r="AQ558" s="270"/>
      <c r="AR558" s="222"/>
      <c r="AS558" s="252"/>
      <c r="AT558" s="226"/>
      <c r="AU558" s="218"/>
      <c r="AV558" s="218"/>
      <c r="AW558" s="252"/>
      <c r="AX558" s="226"/>
      <c r="AY558" s="221"/>
      <c r="AZ558" s="218"/>
      <c r="BA558" s="252"/>
      <c r="BB558" s="220"/>
      <c r="BC558" s="218"/>
      <c r="BD558" s="252"/>
      <c r="BE558" s="220"/>
      <c r="BF558" s="218"/>
      <c r="BG558" s="218"/>
      <c r="BH558" s="226"/>
      <c r="BI558" s="220"/>
      <c r="BJ558" s="265"/>
      <c r="BK558" s="268"/>
      <c r="BL558" s="266"/>
      <c r="BM558" s="218"/>
      <c r="BN558" s="218"/>
      <c r="BO558" s="226"/>
      <c r="BP558" s="398"/>
      <c r="BQ558" s="221"/>
      <c r="BR558" s="218"/>
      <c r="BS558" s="252"/>
      <c r="BT558" s="220"/>
      <c r="BU558" s="86">
        <v>12</v>
      </c>
      <c r="BV558" s="95">
        <v>21</v>
      </c>
      <c r="BW558" s="95">
        <v>9</v>
      </c>
      <c r="BX558" s="94">
        <v>10</v>
      </c>
      <c r="BY558" s="95">
        <v>13</v>
      </c>
      <c r="BZ558" s="94">
        <v>10</v>
      </c>
      <c r="CA558" s="87">
        <v>10</v>
      </c>
      <c r="CB558" s="218"/>
      <c r="CC558" s="218"/>
      <c r="CD558" s="218"/>
      <c r="CE558" s="218"/>
      <c r="CF558" s="218"/>
      <c r="CG558" s="398"/>
      <c r="CH558" s="218"/>
      <c r="CI558" s="221"/>
      <c r="CJ558" s="218"/>
      <c r="CK558" s="252"/>
      <c r="CL558" s="226"/>
      <c r="CM558" s="252"/>
      <c r="CN558" s="226"/>
      <c r="CO558" s="252"/>
      <c r="CP558" s="220"/>
      <c r="CQ558" s="86"/>
      <c r="CR558" s="95"/>
      <c r="CS558" s="94"/>
      <c r="CT558" s="87"/>
      <c r="CU558" s="218"/>
      <c r="CV558" s="252"/>
      <c r="CW558" s="226"/>
      <c r="CX558" s="252"/>
      <c r="CY558" s="226"/>
      <c r="CZ558" s="220"/>
      <c r="DA558" s="218"/>
      <c r="DB558" s="252"/>
      <c r="DC558" s="226"/>
      <c r="DD558" s="252"/>
      <c r="DE558" s="226"/>
      <c r="DF558" s="252"/>
      <c r="DG558" s="223"/>
      <c r="DH558" s="252"/>
      <c r="DI558" s="226"/>
      <c r="DJ558" s="221"/>
      <c r="DK558" s="218"/>
      <c r="DL558" s="226"/>
      <c r="DM558" s="252"/>
      <c r="DN558" s="220"/>
      <c r="DO558" s="218"/>
      <c r="DP558" s="252"/>
      <c r="DQ558" s="226"/>
      <c r="DR558" s="226"/>
      <c r="DS558" s="220"/>
      <c r="DT558" s="218"/>
      <c r="DU558" s="226"/>
      <c r="DV558" s="218"/>
      <c r="DW558" s="252"/>
      <c r="DX558" s="220"/>
      <c r="DY558" s="265"/>
      <c r="DZ558" s="419"/>
      <c r="EA558" s="268"/>
      <c r="EB558" s="266"/>
      <c r="EC558" s="218"/>
      <c r="ED558" s="252"/>
      <c r="EE558" s="220"/>
    </row>
    <row r="559" spans="1:135" x14ac:dyDescent="0.3">
      <c r="A559" s="10">
        <v>9111</v>
      </c>
      <c r="B559" s="11" t="s">
        <v>684</v>
      </c>
      <c r="C559" s="32">
        <v>419</v>
      </c>
      <c r="D559" s="41">
        <v>168</v>
      </c>
      <c r="E559" s="63">
        <f t="shared" si="8"/>
        <v>0.40095465393794749</v>
      </c>
      <c r="F559" s="218"/>
      <c r="G559" s="218"/>
      <c r="H559" s="218"/>
      <c r="I559" s="218"/>
      <c r="J559" s="218"/>
      <c r="K559" s="220"/>
      <c r="L559" s="218"/>
      <c r="M559" s="252"/>
      <c r="N559" s="220"/>
      <c r="O559" s="218"/>
      <c r="P559" s="218"/>
      <c r="Q559" s="218"/>
      <c r="R559" s="218"/>
      <c r="S559" s="218"/>
      <c r="T559" s="218"/>
      <c r="U559" s="218"/>
      <c r="V559" s="218"/>
      <c r="W559" s="226"/>
      <c r="X559" s="219"/>
      <c r="Y559" s="219"/>
      <c r="Z559" s="115">
        <v>81</v>
      </c>
      <c r="AA559" s="86">
        <v>29</v>
      </c>
      <c r="AB559" s="86">
        <v>44</v>
      </c>
      <c r="AC559" s="86">
        <v>29</v>
      </c>
      <c r="AD559" s="86">
        <v>65</v>
      </c>
      <c r="AE559" s="86">
        <v>71</v>
      </c>
      <c r="AF559" s="95">
        <v>45</v>
      </c>
      <c r="AG559" s="153">
        <v>39</v>
      </c>
      <c r="AH559" s="114">
        <v>86</v>
      </c>
      <c r="AI559" s="222"/>
      <c r="AJ559" s="252"/>
      <c r="AK559" s="220"/>
      <c r="AL559" s="265"/>
      <c r="AM559" s="267"/>
      <c r="AN559" s="267"/>
      <c r="AO559" s="267"/>
      <c r="AP559" s="268"/>
      <c r="AQ559" s="270"/>
      <c r="AR559" s="222"/>
      <c r="AS559" s="252"/>
      <c r="AT559" s="226"/>
      <c r="AU559" s="218"/>
      <c r="AV559" s="218"/>
      <c r="AW559" s="252"/>
      <c r="AX559" s="226"/>
      <c r="AY559" s="221"/>
      <c r="AZ559" s="218"/>
      <c r="BA559" s="252"/>
      <c r="BB559" s="220"/>
      <c r="BC559" s="218"/>
      <c r="BD559" s="252"/>
      <c r="BE559" s="220"/>
      <c r="BF559" s="218"/>
      <c r="BG559" s="218"/>
      <c r="BH559" s="226"/>
      <c r="BI559" s="220"/>
      <c r="BJ559" s="265"/>
      <c r="BK559" s="268"/>
      <c r="BL559" s="266"/>
      <c r="BM559" s="218"/>
      <c r="BN559" s="218"/>
      <c r="BO559" s="226"/>
      <c r="BP559" s="398"/>
      <c r="BQ559" s="221"/>
      <c r="BR559" s="218"/>
      <c r="BS559" s="252"/>
      <c r="BT559" s="220"/>
      <c r="BU559" s="265"/>
      <c r="BV559" s="267"/>
      <c r="BW559" s="267"/>
      <c r="BX559" s="268"/>
      <c r="BY559" s="267"/>
      <c r="BZ559" s="268"/>
      <c r="CA559" s="266"/>
      <c r="CB559" s="218"/>
      <c r="CC559" s="218"/>
      <c r="CD559" s="218"/>
      <c r="CE559" s="218"/>
      <c r="CF559" s="218"/>
      <c r="CG559" s="398"/>
      <c r="CH559" s="218"/>
      <c r="CI559" s="221"/>
      <c r="CJ559" s="218"/>
      <c r="CK559" s="252"/>
      <c r="CL559" s="226"/>
      <c r="CM559" s="252"/>
      <c r="CN559" s="226"/>
      <c r="CO559" s="252"/>
      <c r="CP559" s="220"/>
      <c r="CQ559" s="86"/>
      <c r="CR559" s="95"/>
      <c r="CS559" s="94"/>
      <c r="CT559" s="87"/>
      <c r="CU559" s="218"/>
      <c r="CV559" s="252"/>
      <c r="CW559" s="226"/>
      <c r="CX559" s="252"/>
      <c r="CY559" s="226"/>
      <c r="CZ559" s="220"/>
      <c r="DA559" s="218"/>
      <c r="DB559" s="252"/>
      <c r="DC559" s="226"/>
      <c r="DD559" s="252"/>
      <c r="DE559" s="226"/>
      <c r="DF559" s="252"/>
      <c r="DG559" s="223"/>
      <c r="DH559" s="252"/>
      <c r="DI559" s="226"/>
      <c r="DJ559" s="221"/>
      <c r="DK559" s="218"/>
      <c r="DL559" s="226"/>
      <c r="DM559" s="252"/>
      <c r="DN559" s="220"/>
      <c r="DO559" s="218"/>
      <c r="DP559" s="252"/>
      <c r="DQ559" s="226"/>
      <c r="DR559" s="226"/>
      <c r="DS559" s="220"/>
      <c r="DT559" s="218"/>
      <c r="DU559" s="226"/>
      <c r="DV559" s="218"/>
      <c r="DW559" s="252"/>
      <c r="DX559" s="220"/>
      <c r="DY559" s="265"/>
      <c r="DZ559" s="419"/>
      <c r="EA559" s="268"/>
      <c r="EB559" s="266"/>
      <c r="EC559" s="218"/>
      <c r="ED559" s="252"/>
      <c r="EE559" s="220"/>
    </row>
    <row r="560" spans="1:135" x14ac:dyDescent="0.3">
      <c r="A560" s="10">
        <v>9112</v>
      </c>
      <c r="B560" s="11" t="s">
        <v>685</v>
      </c>
      <c r="C560" s="32">
        <v>1090</v>
      </c>
      <c r="D560" s="41">
        <v>402</v>
      </c>
      <c r="E560" s="63">
        <f t="shared" si="8"/>
        <v>0.3688073394495413</v>
      </c>
      <c r="F560" s="218"/>
      <c r="G560" s="218"/>
      <c r="H560" s="218"/>
      <c r="I560" s="218"/>
      <c r="J560" s="218"/>
      <c r="K560" s="220"/>
      <c r="L560" s="218"/>
      <c r="M560" s="252"/>
      <c r="N560" s="220"/>
      <c r="O560" s="218"/>
      <c r="P560" s="218"/>
      <c r="Q560" s="218"/>
      <c r="R560" s="218"/>
      <c r="S560" s="218"/>
      <c r="T560" s="218"/>
      <c r="U560" s="218"/>
      <c r="V560" s="218"/>
      <c r="W560" s="226"/>
      <c r="X560" s="219"/>
      <c r="Y560" s="219"/>
      <c r="Z560" s="115">
        <v>91</v>
      </c>
      <c r="AA560" s="86">
        <v>48</v>
      </c>
      <c r="AB560" s="86">
        <v>91</v>
      </c>
      <c r="AC560" s="86">
        <v>87</v>
      </c>
      <c r="AD560" s="86">
        <v>95</v>
      </c>
      <c r="AE560" s="86">
        <v>80</v>
      </c>
      <c r="AF560" s="95">
        <v>100</v>
      </c>
      <c r="AG560" s="153">
        <v>92</v>
      </c>
      <c r="AH560" s="114">
        <v>170</v>
      </c>
      <c r="AI560" s="222"/>
      <c r="AJ560" s="252"/>
      <c r="AK560" s="220"/>
      <c r="AL560" s="265"/>
      <c r="AM560" s="267"/>
      <c r="AN560" s="267"/>
      <c r="AO560" s="267"/>
      <c r="AP560" s="268"/>
      <c r="AQ560" s="270"/>
      <c r="AR560" s="222"/>
      <c r="AS560" s="252"/>
      <c r="AT560" s="226"/>
      <c r="AU560" s="218"/>
      <c r="AV560" s="218"/>
      <c r="AW560" s="252"/>
      <c r="AX560" s="226"/>
      <c r="AY560" s="221"/>
      <c r="AZ560" s="218"/>
      <c r="BA560" s="252"/>
      <c r="BB560" s="220"/>
      <c r="BC560" s="218"/>
      <c r="BD560" s="252"/>
      <c r="BE560" s="220"/>
      <c r="BF560" s="218"/>
      <c r="BG560" s="218"/>
      <c r="BH560" s="226"/>
      <c r="BI560" s="220"/>
      <c r="BJ560" s="265"/>
      <c r="BK560" s="268"/>
      <c r="BL560" s="266"/>
      <c r="BM560" s="218"/>
      <c r="BN560" s="218"/>
      <c r="BO560" s="226"/>
      <c r="BP560" s="398"/>
      <c r="BQ560" s="221"/>
      <c r="BR560" s="218"/>
      <c r="BS560" s="252"/>
      <c r="BT560" s="220"/>
      <c r="BU560" s="86">
        <v>48</v>
      </c>
      <c r="BV560" s="95">
        <v>61</v>
      </c>
      <c r="BW560" s="95">
        <v>22</v>
      </c>
      <c r="BX560" s="94">
        <v>29</v>
      </c>
      <c r="BY560" s="95">
        <v>24</v>
      </c>
      <c r="BZ560" s="94">
        <v>44</v>
      </c>
      <c r="CA560" s="87">
        <v>29</v>
      </c>
      <c r="CB560" s="218"/>
      <c r="CC560" s="218"/>
      <c r="CD560" s="218"/>
      <c r="CE560" s="218"/>
      <c r="CF560" s="218"/>
      <c r="CG560" s="398"/>
      <c r="CH560" s="218"/>
      <c r="CI560" s="221"/>
      <c r="CJ560" s="218"/>
      <c r="CK560" s="252"/>
      <c r="CL560" s="226"/>
      <c r="CM560" s="252"/>
      <c r="CN560" s="226"/>
      <c r="CO560" s="252"/>
      <c r="CP560" s="220"/>
      <c r="CQ560" s="86"/>
      <c r="CR560" s="95"/>
      <c r="CS560" s="94"/>
      <c r="CT560" s="87"/>
      <c r="CU560" s="218"/>
      <c r="CV560" s="252"/>
      <c r="CW560" s="226"/>
      <c r="CX560" s="252"/>
      <c r="CY560" s="226"/>
      <c r="CZ560" s="220"/>
      <c r="DA560" s="218"/>
      <c r="DB560" s="252"/>
      <c r="DC560" s="226"/>
      <c r="DD560" s="252"/>
      <c r="DE560" s="226"/>
      <c r="DF560" s="252"/>
      <c r="DG560" s="223"/>
      <c r="DH560" s="252"/>
      <c r="DI560" s="226"/>
      <c r="DJ560" s="221"/>
      <c r="DK560" s="218"/>
      <c r="DL560" s="226"/>
      <c r="DM560" s="252"/>
      <c r="DN560" s="220"/>
      <c r="DO560" s="218"/>
      <c r="DP560" s="252"/>
      <c r="DQ560" s="226"/>
      <c r="DR560" s="226"/>
      <c r="DS560" s="220"/>
      <c r="DT560" s="218"/>
      <c r="DU560" s="226"/>
      <c r="DV560" s="218"/>
      <c r="DW560" s="252"/>
      <c r="DX560" s="220"/>
      <c r="DY560" s="265"/>
      <c r="DZ560" s="419"/>
      <c r="EA560" s="268"/>
      <c r="EB560" s="266"/>
      <c r="EC560" s="218"/>
      <c r="ED560" s="252"/>
      <c r="EE560" s="220"/>
    </row>
    <row r="561" spans="1:135" x14ac:dyDescent="0.3">
      <c r="A561" s="10">
        <v>9301</v>
      </c>
      <c r="B561" s="11" t="s">
        <v>686</v>
      </c>
      <c r="C561" s="32">
        <v>1184</v>
      </c>
      <c r="D561" s="41">
        <v>477</v>
      </c>
      <c r="E561" s="63">
        <f t="shared" si="8"/>
        <v>0.4028716216216216</v>
      </c>
      <c r="F561" s="218"/>
      <c r="G561" s="218"/>
      <c r="H561" s="218"/>
      <c r="I561" s="218"/>
      <c r="J561" s="218"/>
      <c r="K561" s="220"/>
      <c r="L561" s="218"/>
      <c r="M561" s="252"/>
      <c r="N561" s="220"/>
      <c r="O561" s="218"/>
      <c r="P561" s="218"/>
      <c r="Q561" s="218"/>
      <c r="R561" s="218"/>
      <c r="S561" s="218"/>
      <c r="T561" s="218"/>
      <c r="U561" s="218"/>
      <c r="V561" s="218"/>
      <c r="W561" s="226"/>
      <c r="X561" s="219"/>
      <c r="Y561" s="219"/>
      <c r="Z561" s="222"/>
      <c r="AA561" s="218"/>
      <c r="AB561" s="218"/>
      <c r="AC561" s="218"/>
      <c r="AD561" s="218"/>
      <c r="AE561" s="218"/>
      <c r="AF561" s="226"/>
      <c r="AG561" s="398"/>
      <c r="AH561" s="221"/>
      <c r="AI561" s="222"/>
      <c r="AJ561" s="252"/>
      <c r="AK561" s="220"/>
      <c r="AL561" s="86">
        <v>156</v>
      </c>
      <c r="AM561" s="95">
        <v>293</v>
      </c>
      <c r="AN561" s="95">
        <v>312</v>
      </c>
      <c r="AO561" s="95">
        <v>295</v>
      </c>
      <c r="AP561" s="94">
        <v>161</v>
      </c>
      <c r="AQ561" s="98">
        <v>100</v>
      </c>
      <c r="AR561" s="222"/>
      <c r="AS561" s="252"/>
      <c r="AT561" s="226"/>
      <c r="AU561" s="218"/>
      <c r="AV561" s="218"/>
      <c r="AW561" s="252"/>
      <c r="AX561" s="226"/>
      <c r="AY561" s="221"/>
      <c r="AZ561" s="218"/>
      <c r="BA561" s="252"/>
      <c r="BB561" s="220"/>
      <c r="BC561" s="218"/>
      <c r="BD561" s="252"/>
      <c r="BE561" s="220"/>
      <c r="BF561" s="218"/>
      <c r="BG561" s="218"/>
      <c r="BH561" s="226"/>
      <c r="BI561" s="220"/>
      <c r="BJ561" s="265"/>
      <c r="BK561" s="268"/>
      <c r="BL561" s="266"/>
      <c r="BM561" s="218"/>
      <c r="BN561" s="218"/>
      <c r="BO561" s="226"/>
      <c r="BP561" s="398"/>
      <c r="BQ561" s="221"/>
      <c r="BR561" s="218"/>
      <c r="BS561" s="252"/>
      <c r="BT561" s="220"/>
      <c r="BU561" s="218"/>
      <c r="BV561" s="226"/>
      <c r="BW561" s="226"/>
      <c r="BX561" s="252"/>
      <c r="BY561" s="226"/>
      <c r="BZ561" s="252"/>
      <c r="CA561" s="220"/>
      <c r="CB561" s="218"/>
      <c r="CC561" s="218"/>
      <c r="CD561" s="218"/>
      <c r="CE561" s="218"/>
      <c r="CF561" s="218"/>
      <c r="CG561" s="398"/>
      <c r="CH561" s="218"/>
      <c r="CI561" s="221"/>
      <c r="CJ561" s="218"/>
      <c r="CK561" s="252"/>
      <c r="CL561" s="226"/>
      <c r="CM561" s="252"/>
      <c r="CN561" s="226"/>
      <c r="CO561" s="252"/>
      <c r="CP561" s="220"/>
      <c r="CQ561" s="86"/>
      <c r="CR561" s="95"/>
      <c r="CS561" s="94"/>
      <c r="CT561" s="87"/>
      <c r="CU561" s="218"/>
      <c r="CV561" s="252"/>
      <c r="CW561" s="226"/>
      <c r="CX561" s="252"/>
      <c r="CY561" s="226"/>
      <c r="CZ561" s="220"/>
      <c r="DA561" s="218"/>
      <c r="DB561" s="252"/>
      <c r="DC561" s="226"/>
      <c r="DD561" s="252"/>
      <c r="DE561" s="226"/>
      <c r="DF561" s="252"/>
      <c r="DG561" s="223"/>
      <c r="DH561" s="252"/>
      <c r="DI561" s="226"/>
      <c r="DJ561" s="221"/>
      <c r="DK561" s="218"/>
      <c r="DL561" s="226"/>
      <c r="DM561" s="252"/>
      <c r="DN561" s="220"/>
      <c r="DO561" s="218"/>
      <c r="DP561" s="252"/>
      <c r="DQ561" s="226"/>
      <c r="DR561" s="226"/>
      <c r="DS561" s="220"/>
      <c r="DT561" s="218"/>
      <c r="DU561" s="226"/>
      <c r="DV561" s="218"/>
      <c r="DW561" s="252"/>
      <c r="DX561" s="220"/>
      <c r="DY561" s="265"/>
      <c r="DZ561" s="419"/>
      <c r="EA561" s="268"/>
      <c r="EB561" s="266"/>
      <c r="EC561" s="218"/>
      <c r="ED561" s="252"/>
      <c r="EE561" s="220"/>
    </row>
    <row r="562" spans="1:135" x14ac:dyDescent="0.3">
      <c r="A562" s="10">
        <v>9302</v>
      </c>
      <c r="B562" s="11" t="s">
        <v>687</v>
      </c>
      <c r="C562" s="32">
        <v>668</v>
      </c>
      <c r="D562" s="41">
        <v>279</v>
      </c>
      <c r="E562" s="63">
        <f t="shared" si="8"/>
        <v>0.41766467065868262</v>
      </c>
      <c r="F562" s="218"/>
      <c r="G562" s="218"/>
      <c r="H562" s="218"/>
      <c r="I562" s="218"/>
      <c r="J562" s="218"/>
      <c r="K562" s="220"/>
      <c r="L562" s="218"/>
      <c r="M562" s="252"/>
      <c r="N562" s="220"/>
      <c r="O562" s="218"/>
      <c r="P562" s="218"/>
      <c r="Q562" s="218"/>
      <c r="R562" s="218"/>
      <c r="S562" s="218"/>
      <c r="T562" s="218"/>
      <c r="U562" s="218"/>
      <c r="V562" s="218"/>
      <c r="W562" s="226"/>
      <c r="X562" s="219"/>
      <c r="Y562" s="219"/>
      <c r="Z562" s="222"/>
      <c r="AA562" s="218"/>
      <c r="AB562" s="218"/>
      <c r="AC562" s="218"/>
      <c r="AD562" s="218"/>
      <c r="AE562" s="218"/>
      <c r="AF562" s="226"/>
      <c r="AG562" s="398"/>
      <c r="AH562" s="221"/>
      <c r="AI562" s="222"/>
      <c r="AJ562" s="252"/>
      <c r="AK562" s="220"/>
      <c r="AL562" s="86">
        <v>87</v>
      </c>
      <c r="AM562" s="95">
        <v>177</v>
      </c>
      <c r="AN562" s="95">
        <v>190</v>
      </c>
      <c r="AO562" s="95">
        <v>193</v>
      </c>
      <c r="AP562" s="94">
        <v>89</v>
      </c>
      <c r="AQ562" s="98">
        <v>48</v>
      </c>
      <c r="AR562" s="222"/>
      <c r="AS562" s="252"/>
      <c r="AT562" s="226"/>
      <c r="AU562" s="218"/>
      <c r="AV562" s="218"/>
      <c r="AW562" s="252"/>
      <c r="AX562" s="226"/>
      <c r="AY562" s="221"/>
      <c r="AZ562" s="218"/>
      <c r="BA562" s="252"/>
      <c r="BB562" s="220"/>
      <c r="BC562" s="218"/>
      <c r="BD562" s="252"/>
      <c r="BE562" s="220"/>
      <c r="BF562" s="218"/>
      <c r="BG562" s="218"/>
      <c r="BH562" s="226"/>
      <c r="BI562" s="220"/>
      <c r="BJ562" s="265"/>
      <c r="BK562" s="268"/>
      <c r="BL562" s="266"/>
      <c r="BM562" s="218"/>
      <c r="BN562" s="218"/>
      <c r="BO562" s="226"/>
      <c r="BP562" s="398"/>
      <c r="BQ562" s="221"/>
      <c r="BR562" s="218"/>
      <c r="BS562" s="252"/>
      <c r="BT562" s="220"/>
      <c r="BU562" s="218"/>
      <c r="BV562" s="226"/>
      <c r="BW562" s="226"/>
      <c r="BX562" s="252"/>
      <c r="BY562" s="226"/>
      <c r="BZ562" s="252"/>
      <c r="CA562" s="220"/>
      <c r="CB562" s="218"/>
      <c r="CC562" s="218"/>
      <c r="CD562" s="218"/>
      <c r="CE562" s="218"/>
      <c r="CF562" s="218"/>
      <c r="CG562" s="398"/>
      <c r="CH562" s="218"/>
      <c r="CI562" s="221"/>
      <c r="CJ562" s="218"/>
      <c r="CK562" s="252"/>
      <c r="CL562" s="226"/>
      <c r="CM562" s="252"/>
      <c r="CN562" s="226"/>
      <c r="CO562" s="252"/>
      <c r="CP562" s="220"/>
      <c r="CQ562" s="86"/>
      <c r="CR562" s="95"/>
      <c r="CS562" s="94"/>
      <c r="CT562" s="87"/>
      <c r="CU562" s="218"/>
      <c r="CV562" s="252"/>
      <c r="CW562" s="226"/>
      <c r="CX562" s="252"/>
      <c r="CY562" s="226"/>
      <c r="CZ562" s="220"/>
      <c r="DA562" s="218"/>
      <c r="DB562" s="252"/>
      <c r="DC562" s="226"/>
      <c r="DD562" s="252"/>
      <c r="DE562" s="226"/>
      <c r="DF562" s="252"/>
      <c r="DG562" s="223"/>
      <c r="DH562" s="252"/>
      <c r="DI562" s="226"/>
      <c r="DJ562" s="221"/>
      <c r="DK562" s="218"/>
      <c r="DL562" s="226"/>
      <c r="DM562" s="252"/>
      <c r="DN562" s="220"/>
      <c r="DO562" s="218"/>
      <c r="DP562" s="252"/>
      <c r="DQ562" s="226"/>
      <c r="DR562" s="226"/>
      <c r="DS562" s="220"/>
      <c r="DT562" s="218"/>
      <c r="DU562" s="226"/>
      <c r="DV562" s="218"/>
      <c r="DW562" s="252"/>
      <c r="DX562" s="220"/>
      <c r="DY562" s="265"/>
      <c r="DZ562" s="419"/>
      <c r="EA562" s="268"/>
      <c r="EB562" s="266"/>
      <c r="EC562" s="218"/>
      <c r="ED562" s="252"/>
      <c r="EE562" s="220"/>
    </row>
    <row r="563" spans="1:135" x14ac:dyDescent="0.3">
      <c r="A563" s="10">
        <v>9501</v>
      </c>
      <c r="B563" s="11" t="s">
        <v>688</v>
      </c>
      <c r="C563" s="32">
        <v>1350</v>
      </c>
      <c r="D563" s="41">
        <v>187</v>
      </c>
      <c r="E563" s="63">
        <f t="shared" si="8"/>
        <v>0.13851851851851851</v>
      </c>
      <c r="F563" s="218"/>
      <c r="G563" s="218"/>
      <c r="H563" s="218"/>
      <c r="I563" s="218"/>
      <c r="J563" s="218"/>
      <c r="K563" s="220"/>
      <c r="L563" s="218"/>
      <c r="M563" s="252"/>
      <c r="N563" s="220"/>
      <c r="O563" s="218"/>
      <c r="P563" s="218"/>
      <c r="Q563" s="218"/>
      <c r="R563" s="218"/>
      <c r="S563" s="218"/>
      <c r="T563" s="218"/>
      <c r="U563" s="218"/>
      <c r="V563" s="218"/>
      <c r="W563" s="226"/>
      <c r="X563" s="219"/>
      <c r="Y563" s="219"/>
      <c r="Z563" s="222"/>
      <c r="AA563" s="218"/>
      <c r="AB563" s="218"/>
      <c r="AC563" s="218"/>
      <c r="AD563" s="218"/>
      <c r="AE563" s="218"/>
      <c r="AF563" s="226"/>
      <c r="AG563" s="398"/>
      <c r="AH563" s="221"/>
      <c r="AI563" s="222"/>
      <c r="AJ563" s="252"/>
      <c r="AK563" s="220"/>
      <c r="AL563" s="218"/>
      <c r="AM563" s="226"/>
      <c r="AN563" s="226"/>
      <c r="AO563" s="226"/>
      <c r="AP563" s="252"/>
      <c r="AQ563" s="219"/>
      <c r="AR563" s="222"/>
      <c r="AS563" s="252"/>
      <c r="AT563" s="226"/>
      <c r="AU563" s="218"/>
      <c r="AV563" s="218"/>
      <c r="AW563" s="252"/>
      <c r="AX563" s="226"/>
      <c r="AY563" s="221"/>
      <c r="AZ563" s="218"/>
      <c r="BA563" s="252"/>
      <c r="BB563" s="220"/>
      <c r="BC563" s="218"/>
      <c r="BD563" s="252"/>
      <c r="BE563" s="220"/>
      <c r="BF563" s="218"/>
      <c r="BG563" s="218"/>
      <c r="BH563" s="226"/>
      <c r="BI563" s="220"/>
      <c r="BJ563" s="86"/>
      <c r="BK563" s="94"/>
      <c r="BL563" s="87"/>
      <c r="BM563" s="218"/>
      <c r="BN563" s="218"/>
      <c r="BO563" s="226"/>
      <c r="BP563" s="398"/>
      <c r="BQ563" s="221"/>
      <c r="BR563" s="218"/>
      <c r="BS563" s="252"/>
      <c r="BT563" s="220"/>
      <c r="BU563" s="218"/>
      <c r="BV563" s="226"/>
      <c r="BW563" s="226"/>
      <c r="BX563" s="252"/>
      <c r="BY563" s="226"/>
      <c r="BZ563" s="252"/>
      <c r="CA563" s="220"/>
      <c r="CB563" s="218"/>
      <c r="CC563" s="218"/>
      <c r="CD563" s="218"/>
      <c r="CE563" s="218"/>
      <c r="CF563" s="218"/>
      <c r="CG563" s="398"/>
      <c r="CH563" s="218"/>
      <c r="CI563" s="221"/>
      <c r="CJ563" s="218"/>
      <c r="CK563" s="252"/>
      <c r="CL563" s="226"/>
      <c r="CM563" s="252"/>
      <c r="CN563" s="226"/>
      <c r="CO563" s="252"/>
      <c r="CP563" s="220"/>
      <c r="CQ563" s="86">
        <v>45</v>
      </c>
      <c r="CR563" s="95">
        <v>68</v>
      </c>
      <c r="CS563" s="94">
        <v>65</v>
      </c>
      <c r="CT563" s="87">
        <v>61</v>
      </c>
      <c r="CU563" s="218"/>
      <c r="CV563" s="252"/>
      <c r="CW563" s="226"/>
      <c r="CX563" s="252"/>
      <c r="CY563" s="226"/>
      <c r="CZ563" s="220"/>
      <c r="DA563" s="218"/>
      <c r="DB563" s="252"/>
      <c r="DC563" s="226"/>
      <c r="DD563" s="252"/>
      <c r="DE563" s="226"/>
      <c r="DF563" s="252"/>
      <c r="DG563" s="223"/>
      <c r="DH563" s="252"/>
      <c r="DI563" s="226"/>
      <c r="DJ563" s="221"/>
      <c r="DK563" s="218"/>
      <c r="DL563" s="226"/>
      <c r="DM563" s="252"/>
      <c r="DN563" s="220"/>
      <c r="DO563" s="218"/>
      <c r="DP563" s="252"/>
      <c r="DQ563" s="226"/>
      <c r="DR563" s="226"/>
      <c r="DS563" s="220"/>
      <c r="DT563" s="218"/>
      <c r="DU563" s="226"/>
      <c r="DV563" s="218"/>
      <c r="DW563" s="252"/>
      <c r="DX563" s="220"/>
      <c r="DY563" s="86">
        <v>94</v>
      </c>
      <c r="DZ563" s="153">
        <v>75</v>
      </c>
      <c r="EA563" s="94">
        <v>65</v>
      </c>
      <c r="EB563" s="87">
        <v>67</v>
      </c>
      <c r="EC563" s="218"/>
      <c r="ED563" s="252"/>
      <c r="EE563" s="220"/>
    </row>
    <row r="564" spans="1:135" x14ac:dyDescent="0.3">
      <c r="A564" s="10">
        <v>9502</v>
      </c>
      <c r="B564" s="11" t="s">
        <v>689</v>
      </c>
      <c r="C564" s="32">
        <v>1499</v>
      </c>
      <c r="D564" s="41">
        <v>243</v>
      </c>
      <c r="E564" s="63">
        <f t="shared" si="8"/>
        <v>0.16210807204803201</v>
      </c>
      <c r="F564" s="218"/>
      <c r="G564" s="218"/>
      <c r="H564" s="218"/>
      <c r="I564" s="218"/>
      <c r="J564" s="218"/>
      <c r="K564" s="220"/>
      <c r="L564" s="218"/>
      <c r="M564" s="252"/>
      <c r="N564" s="220"/>
      <c r="O564" s="218"/>
      <c r="P564" s="218"/>
      <c r="Q564" s="218"/>
      <c r="R564" s="218"/>
      <c r="S564" s="218"/>
      <c r="T564" s="218"/>
      <c r="U564" s="218"/>
      <c r="V564" s="218"/>
      <c r="W564" s="226"/>
      <c r="X564" s="219"/>
      <c r="Y564" s="219"/>
      <c r="Z564" s="222"/>
      <c r="AA564" s="218"/>
      <c r="AB564" s="218"/>
      <c r="AC564" s="218"/>
      <c r="AD564" s="218"/>
      <c r="AE564" s="218"/>
      <c r="AF564" s="226"/>
      <c r="AG564" s="398"/>
      <c r="AH564" s="221"/>
      <c r="AI564" s="222"/>
      <c r="AJ564" s="252"/>
      <c r="AK564" s="220"/>
      <c r="AL564" s="218"/>
      <c r="AM564" s="226"/>
      <c r="AN564" s="226"/>
      <c r="AO564" s="226"/>
      <c r="AP564" s="252"/>
      <c r="AQ564" s="219"/>
      <c r="AR564" s="222"/>
      <c r="AS564" s="252"/>
      <c r="AT564" s="226"/>
      <c r="AU564" s="218"/>
      <c r="AV564" s="218"/>
      <c r="AW564" s="252"/>
      <c r="AX564" s="226"/>
      <c r="AY564" s="221"/>
      <c r="AZ564" s="218"/>
      <c r="BA564" s="252"/>
      <c r="BB564" s="220"/>
      <c r="BC564" s="218"/>
      <c r="BD564" s="252"/>
      <c r="BE564" s="220"/>
      <c r="BF564" s="218"/>
      <c r="BG564" s="218"/>
      <c r="BH564" s="226"/>
      <c r="BI564" s="220"/>
      <c r="BJ564" s="86"/>
      <c r="BK564" s="94"/>
      <c r="BL564" s="87"/>
      <c r="BM564" s="218"/>
      <c r="BN564" s="218"/>
      <c r="BO564" s="226"/>
      <c r="BP564" s="398"/>
      <c r="BQ564" s="221"/>
      <c r="BR564" s="218"/>
      <c r="BS564" s="252"/>
      <c r="BT564" s="220"/>
      <c r="BU564" s="218"/>
      <c r="BV564" s="226"/>
      <c r="BW564" s="226"/>
      <c r="BX564" s="252"/>
      <c r="BY564" s="226"/>
      <c r="BZ564" s="252"/>
      <c r="CA564" s="220"/>
      <c r="CB564" s="218"/>
      <c r="CC564" s="218"/>
      <c r="CD564" s="218"/>
      <c r="CE564" s="218"/>
      <c r="CF564" s="218"/>
      <c r="CG564" s="398"/>
      <c r="CH564" s="218"/>
      <c r="CI564" s="221"/>
      <c r="CJ564" s="218"/>
      <c r="CK564" s="252"/>
      <c r="CL564" s="226"/>
      <c r="CM564" s="252"/>
      <c r="CN564" s="226"/>
      <c r="CO564" s="252"/>
      <c r="CP564" s="220"/>
      <c r="CQ564" s="86">
        <v>66</v>
      </c>
      <c r="CR564" s="95">
        <v>97</v>
      </c>
      <c r="CS564" s="94">
        <v>103</v>
      </c>
      <c r="CT564" s="87">
        <v>87</v>
      </c>
      <c r="CU564" s="218"/>
      <c r="CV564" s="252"/>
      <c r="CW564" s="226"/>
      <c r="CX564" s="252"/>
      <c r="CY564" s="226"/>
      <c r="CZ564" s="220"/>
      <c r="DA564" s="218"/>
      <c r="DB564" s="252"/>
      <c r="DC564" s="226"/>
      <c r="DD564" s="252"/>
      <c r="DE564" s="226"/>
      <c r="DF564" s="252"/>
      <c r="DG564" s="223"/>
      <c r="DH564" s="252"/>
      <c r="DI564" s="226"/>
      <c r="DJ564" s="221"/>
      <c r="DK564" s="218"/>
      <c r="DL564" s="226"/>
      <c r="DM564" s="252"/>
      <c r="DN564" s="220"/>
      <c r="DO564" s="218"/>
      <c r="DP564" s="252"/>
      <c r="DQ564" s="226"/>
      <c r="DR564" s="226"/>
      <c r="DS564" s="220"/>
      <c r="DT564" s="218"/>
      <c r="DU564" s="226"/>
      <c r="DV564" s="218"/>
      <c r="DW564" s="252"/>
      <c r="DX564" s="220"/>
      <c r="DY564" s="86">
        <v>129</v>
      </c>
      <c r="DZ564" s="153">
        <v>132</v>
      </c>
      <c r="EA564" s="94">
        <v>89</v>
      </c>
      <c r="EB564" s="87">
        <v>91</v>
      </c>
      <c r="EC564" s="218"/>
      <c r="ED564" s="252"/>
      <c r="EE564" s="220"/>
    </row>
    <row r="565" spans="1:135" x14ac:dyDescent="0.3">
      <c r="A565" s="10">
        <v>9503</v>
      </c>
      <c r="B565" s="11" t="s">
        <v>690</v>
      </c>
      <c r="C565" s="32">
        <v>1182</v>
      </c>
      <c r="D565" s="41">
        <v>103</v>
      </c>
      <c r="E565" s="63">
        <f t="shared" si="8"/>
        <v>8.7140439932318112E-2</v>
      </c>
      <c r="F565" s="218"/>
      <c r="G565" s="218"/>
      <c r="H565" s="218"/>
      <c r="I565" s="218"/>
      <c r="J565" s="218"/>
      <c r="K565" s="220"/>
      <c r="L565" s="218"/>
      <c r="M565" s="252"/>
      <c r="N565" s="220"/>
      <c r="O565" s="218"/>
      <c r="P565" s="218"/>
      <c r="Q565" s="218"/>
      <c r="R565" s="218"/>
      <c r="S565" s="218"/>
      <c r="T565" s="218"/>
      <c r="U565" s="218"/>
      <c r="V565" s="218"/>
      <c r="W565" s="226"/>
      <c r="X565" s="219"/>
      <c r="Y565" s="219"/>
      <c r="Z565" s="222"/>
      <c r="AA565" s="218"/>
      <c r="AB565" s="218"/>
      <c r="AC565" s="218"/>
      <c r="AD565" s="218"/>
      <c r="AE565" s="218"/>
      <c r="AF565" s="226"/>
      <c r="AG565" s="398"/>
      <c r="AH565" s="221"/>
      <c r="AI565" s="222"/>
      <c r="AJ565" s="252"/>
      <c r="AK565" s="220"/>
      <c r="AL565" s="218"/>
      <c r="AM565" s="226"/>
      <c r="AN565" s="226"/>
      <c r="AO565" s="226"/>
      <c r="AP565" s="252"/>
      <c r="AQ565" s="219"/>
      <c r="AR565" s="222"/>
      <c r="AS565" s="252"/>
      <c r="AT565" s="226"/>
      <c r="AU565" s="218"/>
      <c r="AV565" s="218"/>
      <c r="AW565" s="252"/>
      <c r="AX565" s="226"/>
      <c r="AY565" s="221"/>
      <c r="AZ565" s="218"/>
      <c r="BA565" s="252"/>
      <c r="BB565" s="220"/>
      <c r="BC565" s="218"/>
      <c r="BD565" s="252"/>
      <c r="BE565" s="220"/>
      <c r="BF565" s="218"/>
      <c r="BG565" s="218"/>
      <c r="BH565" s="226"/>
      <c r="BI565" s="220"/>
      <c r="BJ565" s="265"/>
      <c r="BK565" s="268"/>
      <c r="BL565" s="266"/>
      <c r="BM565" s="218"/>
      <c r="BN565" s="218"/>
      <c r="BO565" s="226"/>
      <c r="BP565" s="398"/>
      <c r="BQ565" s="221"/>
      <c r="BR565" s="218"/>
      <c r="BS565" s="252"/>
      <c r="BT565" s="220"/>
      <c r="BU565" s="218"/>
      <c r="BV565" s="226"/>
      <c r="BW565" s="226"/>
      <c r="BX565" s="252"/>
      <c r="BY565" s="226"/>
      <c r="BZ565" s="252"/>
      <c r="CA565" s="220"/>
      <c r="CB565" s="218"/>
      <c r="CC565" s="218"/>
      <c r="CD565" s="218"/>
      <c r="CE565" s="218"/>
      <c r="CF565" s="218"/>
      <c r="CG565" s="398"/>
      <c r="CH565" s="218"/>
      <c r="CI565" s="221"/>
      <c r="CJ565" s="218"/>
      <c r="CK565" s="252"/>
      <c r="CL565" s="226"/>
      <c r="CM565" s="252"/>
      <c r="CN565" s="226"/>
      <c r="CO565" s="252"/>
      <c r="CP565" s="220"/>
      <c r="CQ565" s="86">
        <v>30</v>
      </c>
      <c r="CR565" s="95">
        <v>52</v>
      </c>
      <c r="CS565" s="94">
        <v>49</v>
      </c>
      <c r="CT565" s="87">
        <v>44</v>
      </c>
      <c r="CU565" s="218"/>
      <c r="CV565" s="252"/>
      <c r="CW565" s="226"/>
      <c r="CX565" s="252"/>
      <c r="CY565" s="226"/>
      <c r="CZ565" s="220"/>
      <c r="DA565" s="218"/>
      <c r="DB565" s="252"/>
      <c r="DC565" s="226"/>
      <c r="DD565" s="252"/>
      <c r="DE565" s="226"/>
      <c r="DF565" s="252"/>
      <c r="DG565" s="223"/>
      <c r="DH565" s="252"/>
      <c r="DI565" s="226"/>
      <c r="DJ565" s="221"/>
      <c r="DK565" s="218"/>
      <c r="DL565" s="226"/>
      <c r="DM565" s="252"/>
      <c r="DN565" s="220"/>
      <c r="DO565" s="218"/>
      <c r="DP565" s="252"/>
      <c r="DQ565" s="226"/>
      <c r="DR565" s="226"/>
      <c r="DS565" s="220"/>
      <c r="DT565" s="218"/>
      <c r="DU565" s="226"/>
      <c r="DV565" s="218"/>
      <c r="DW565" s="252"/>
      <c r="DX565" s="220"/>
      <c r="DY565" s="86">
        <v>56</v>
      </c>
      <c r="DZ565" s="153">
        <v>64</v>
      </c>
      <c r="EA565" s="94">
        <v>45</v>
      </c>
      <c r="EB565" s="87">
        <v>42</v>
      </c>
      <c r="EC565" s="218"/>
      <c r="ED565" s="252"/>
      <c r="EE565" s="220"/>
    </row>
    <row r="566" spans="1:135" x14ac:dyDescent="0.3">
      <c r="A566" s="10">
        <v>9701</v>
      </c>
      <c r="B566" s="11" t="s">
        <v>691</v>
      </c>
      <c r="C566" s="32">
        <v>1077</v>
      </c>
      <c r="D566" s="41">
        <v>285</v>
      </c>
      <c r="E566" s="63">
        <f t="shared" si="8"/>
        <v>0.26462395543175488</v>
      </c>
      <c r="F566" s="218"/>
      <c r="G566" s="218"/>
      <c r="H566" s="218"/>
      <c r="I566" s="218"/>
      <c r="J566" s="218"/>
      <c r="K566" s="220"/>
      <c r="L566" s="218"/>
      <c r="M566" s="252"/>
      <c r="N566" s="220"/>
      <c r="O566" s="218"/>
      <c r="P566" s="218"/>
      <c r="Q566" s="218"/>
      <c r="R566" s="218"/>
      <c r="S566" s="218"/>
      <c r="T566" s="218"/>
      <c r="U566" s="218"/>
      <c r="V566" s="218"/>
      <c r="W566" s="226"/>
      <c r="X566" s="219"/>
      <c r="Y566" s="219"/>
      <c r="Z566" s="222"/>
      <c r="AA566" s="218"/>
      <c r="AB566" s="218"/>
      <c r="AC566" s="218"/>
      <c r="AD566" s="218"/>
      <c r="AE566" s="218"/>
      <c r="AF566" s="226"/>
      <c r="AG566" s="398"/>
      <c r="AH566" s="221"/>
      <c r="AI566" s="222"/>
      <c r="AJ566" s="252"/>
      <c r="AK566" s="220"/>
      <c r="AL566" s="218"/>
      <c r="AM566" s="226"/>
      <c r="AN566" s="226"/>
      <c r="AO566" s="226"/>
      <c r="AP566" s="252"/>
      <c r="AQ566" s="219"/>
      <c r="AR566" s="222"/>
      <c r="AS566" s="252"/>
      <c r="AT566" s="226"/>
      <c r="AU566" s="218"/>
      <c r="AV566" s="218"/>
      <c r="AW566" s="252"/>
      <c r="AX566" s="226"/>
      <c r="AY566" s="221"/>
      <c r="AZ566" s="218"/>
      <c r="BA566" s="252"/>
      <c r="BB566" s="220"/>
      <c r="BC566" s="218"/>
      <c r="BD566" s="252"/>
      <c r="BE566" s="220"/>
      <c r="BF566" s="218"/>
      <c r="BG566" s="218"/>
      <c r="BH566" s="226"/>
      <c r="BI566" s="220"/>
      <c r="BJ566" s="86">
        <v>187</v>
      </c>
      <c r="BK566" s="94">
        <v>107</v>
      </c>
      <c r="BL566" s="87">
        <v>110</v>
      </c>
      <c r="BM566" s="218"/>
      <c r="BN566" s="218"/>
      <c r="BO566" s="226"/>
      <c r="BP566" s="398"/>
      <c r="BQ566" s="221"/>
      <c r="BR566" s="218"/>
      <c r="BS566" s="252"/>
      <c r="BT566" s="220"/>
      <c r="BU566" s="218"/>
      <c r="BV566" s="226"/>
      <c r="BW566" s="226"/>
      <c r="BX566" s="252"/>
      <c r="BY566" s="226"/>
      <c r="BZ566" s="252"/>
      <c r="CA566" s="220"/>
      <c r="CB566" s="218"/>
      <c r="CC566" s="218"/>
      <c r="CD566" s="218"/>
      <c r="CE566" s="218"/>
      <c r="CF566" s="218"/>
      <c r="CG566" s="398"/>
      <c r="CH566" s="218"/>
      <c r="CI566" s="221"/>
      <c r="CJ566" s="218"/>
      <c r="CK566" s="252"/>
      <c r="CL566" s="226"/>
      <c r="CM566" s="252"/>
      <c r="CN566" s="226"/>
      <c r="CO566" s="252"/>
      <c r="CP566" s="220"/>
      <c r="CQ566" s="218"/>
      <c r="CR566" s="226"/>
      <c r="CS566" s="252"/>
      <c r="CT566" s="220"/>
      <c r="CU566" s="218"/>
      <c r="CV566" s="252"/>
      <c r="CW566" s="226"/>
      <c r="CX566" s="252"/>
      <c r="CY566" s="226"/>
      <c r="CZ566" s="220"/>
      <c r="DA566" s="218"/>
      <c r="DB566" s="252"/>
      <c r="DC566" s="226"/>
      <c r="DD566" s="252"/>
      <c r="DE566" s="226"/>
      <c r="DF566" s="252"/>
      <c r="DG566" s="223"/>
      <c r="DH566" s="252"/>
      <c r="DI566" s="226"/>
      <c r="DJ566" s="221"/>
      <c r="DK566" s="218"/>
      <c r="DL566" s="226"/>
      <c r="DM566" s="252"/>
      <c r="DN566" s="220"/>
      <c r="DO566" s="218"/>
      <c r="DP566" s="252"/>
      <c r="DQ566" s="226"/>
      <c r="DR566" s="226"/>
      <c r="DS566" s="220"/>
      <c r="DT566" s="218"/>
      <c r="DU566" s="226"/>
      <c r="DV566" s="218"/>
      <c r="DW566" s="252"/>
      <c r="DX566" s="220"/>
      <c r="DY566" s="218"/>
      <c r="DZ566" s="398"/>
      <c r="EA566" s="252"/>
      <c r="EB566" s="220"/>
      <c r="EC566" s="218"/>
      <c r="ED566" s="252"/>
      <c r="EE566" s="220"/>
    </row>
    <row r="567" spans="1:135" x14ac:dyDescent="0.3">
      <c r="A567" s="10">
        <v>9702</v>
      </c>
      <c r="B567" s="11" t="s">
        <v>692</v>
      </c>
      <c r="C567" s="32">
        <v>1538</v>
      </c>
      <c r="D567" s="41">
        <v>213</v>
      </c>
      <c r="E567" s="63">
        <f t="shared" si="8"/>
        <v>0.13849154746423928</v>
      </c>
      <c r="F567" s="218"/>
      <c r="G567" s="218"/>
      <c r="H567" s="218"/>
      <c r="I567" s="218"/>
      <c r="J567" s="218"/>
      <c r="K567" s="220"/>
      <c r="L567" s="218"/>
      <c r="M567" s="252"/>
      <c r="N567" s="220"/>
      <c r="O567" s="218"/>
      <c r="P567" s="218"/>
      <c r="Q567" s="218"/>
      <c r="R567" s="218"/>
      <c r="S567" s="218"/>
      <c r="T567" s="218"/>
      <c r="U567" s="218"/>
      <c r="V567" s="218"/>
      <c r="W567" s="226"/>
      <c r="X567" s="219"/>
      <c r="Y567" s="219"/>
      <c r="Z567" s="222"/>
      <c r="AA567" s="218"/>
      <c r="AB567" s="218"/>
      <c r="AC567" s="218"/>
      <c r="AD567" s="218"/>
      <c r="AE567" s="218"/>
      <c r="AF567" s="226"/>
      <c r="AG567" s="398"/>
      <c r="AH567" s="221"/>
      <c r="AI567" s="222"/>
      <c r="AJ567" s="252"/>
      <c r="AK567" s="220"/>
      <c r="AL567" s="218"/>
      <c r="AM567" s="226"/>
      <c r="AN567" s="226"/>
      <c r="AO567" s="226"/>
      <c r="AP567" s="252"/>
      <c r="AQ567" s="219"/>
      <c r="AR567" s="222"/>
      <c r="AS567" s="252"/>
      <c r="AT567" s="226"/>
      <c r="AU567" s="218"/>
      <c r="AV567" s="218"/>
      <c r="AW567" s="252"/>
      <c r="AX567" s="226"/>
      <c r="AY567" s="221"/>
      <c r="AZ567" s="218"/>
      <c r="BA567" s="252"/>
      <c r="BB567" s="220"/>
      <c r="BC567" s="218"/>
      <c r="BD567" s="252"/>
      <c r="BE567" s="220"/>
      <c r="BF567" s="218"/>
      <c r="BG567" s="218"/>
      <c r="BH567" s="226"/>
      <c r="BI567" s="220"/>
      <c r="BJ567" s="86">
        <v>129</v>
      </c>
      <c r="BK567" s="94">
        <v>94</v>
      </c>
      <c r="BL567" s="87">
        <v>78</v>
      </c>
      <c r="BM567" s="218"/>
      <c r="BN567" s="218"/>
      <c r="BO567" s="226"/>
      <c r="BP567" s="398"/>
      <c r="BQ567" s="221"/>
      <c r="BR567" s="218"/>
      <c r="BS567" s="252"/>
      <c r="BT567" s="220"/>
      <c r="BU567" s="218"/>
      <c r="BV567" s="226"/>
      <c r="BW567" s="226"/>
      <c r="BX567" s="252"/>
      <c r="BY567" s="226"/>
      <c r="BZ567" s="252"/>
      <c r="CA567" s="220"/>
      <c r="CB567" s="218"/>
      <c r="CC567" s="218"/>
      <c r="CD567" s="218"/>
      <c r="CE567" s="218"/>
      <c r="CF567" s="218"/>
      <c r="CG567" s="398"/>
      <c r="CH567" s="218"/>
      <c r="CI567" s="221"/>
      <c r="CJ567" s="218"/>
      <c r="CK567" s="252"/>
      <c r="CL567" s="226"/>
      <c r="CM567" s="252"/>
      <c r="CN567" s="226"/>
      <c r="CO567" s="252"/>
      <c r="CP567" s="220"/>
      <c r="CQ567" s="218"/>
      <c r="CR567" s="226"/>
      <c r="CS567" s="252"/>
      <c r="CT567" s="220"/>
      <c r="CU567" s="218"/>
      <c r="CV567" s="252"/>
      <c r="CW567" s="226"/>
      <c r="CX567" s="252"/>
      <c r="CY567" s="226"/>
      <c r="CZ567" s="220"/>
      <c r="DA567" s="218"/>
      <c r="DB567" s="252"/>
      <c r="DC567" s="226"/>
      <c r="DD567" s="252"/>
      <c r="DE567" s="226"/>
      <c r="DF567" s="252"/>
      <c r="DG567" s="223"/>
      <c r="DH567" s="252"/>
      <c r="DI567" s="226"/>
      <c r="DJ567" s="221"/>
      <c r="DK567" s="218"/>
      <c r="DL567" s="226"/>
      <c r="DM567" s="252"/>
      <c r="DN567" s="220"/>
      <c r="DO567" s="218"/>
      <c r="DP567" s="252"/>
      <c r="DQ567" s="226"/>
      <c r="DR567" s="226"/>
      <c r="DS567" s="220"/>
      <c r="DT567" s="218"/>
      <c r="DU567" s="226"/>
      <c r="DV567" s="218"/>
      <c r="DW567" s="252"/>
      <c r="DX567" s="220"/>
      <c r="DY567" s="218"/>
      <c r="DZ567" s="398"/>
      <c r="EA567" s="252"/>
      <c r="EB567" s="220"/>
      <c r="EC567" s="218"/>
      <c r="ED567" s="252"/>
      <c r="EE567" s="220"/>
    </row>
    <row r="568" spans="1:135" x14ac:dyDescent="0.3">
      <c r="A568" s="14"/>
      <c r="B568" s="14" t="s">
        <v>4</v>
      </c>
      <c r="C568" s="15">
        <f>SUM(C4:C567)</f>
        <v>589822</v>
      </c>
      <c r="D568" s="15">
        <f>SUM(D4:D567)</f>
        <v>156674</v>
      </c>
      <c r="E568" s="64">
        <f>SUM(D568/C568)</f>
        <v>0.2656292915489758</v>
      </c>
      <c r="F568" s="312">
        <f t="shared" ref="F568:CI568" si="9">SUM(F4:F567)</f>
        <v>18894</v>
      </c>
      <c r="G568" s="313">
        <f>SUM(G4:G567)</f>
        <v>29822</v>
      </c>
      <c r="H568" s="313">
        <f>SUM(H4:H567)</f>
        <v>12284</v>
      </c>
      <c r="I568" s="313">
        <f>SUM(I4:I567)</f>
        <v>29882</v>
      </c>
      <c r="J568" s="313">
        <f>SUM(J4:J567)</f>
        <v>30697</v>
      </c>
      <c r="K568" s="321">
        <f t="shared" si="9"/>
        <v>36339</v>
      </c>
      <c r="L568" s="312">
        <f t="shared" si="9"/>
        <v>1348</v>
      </c>
      <c r="M568" s="372">
        <f>SUM(M4:M567)</f>
        <v>1191</v>
      </c>
      <c r="N568" s="321">
        <f t="shared" si="9"/>
        <v>1255</v>
      </c>
      <c r="O568" s="312">
        <f t="shared" si="9"/>
        <v>653</v>
      </c>
      <c r="P568" s="312">
        <f>SUM(P4:P567)</f>
        <v>610</v>
      </c>
      <c r="Q568" s="312">
        <f>SUM(Q4:Q567)</f>
        <v>442</v>
      </c>
      <c r="R568" s="372">
        <f>SUM(R4:R567)</f>
        <v>592</v>
      </c>
      <c r="S568" s="313">
        <f>SUM(S4:S567)</f>
        <v>1303</v>
      </c>
      <c r="T568" s="312">
        <f>SUM(T4:T567)</f>
        <v>804</v>
      </c>
      <c r="U568" s="312">
        <f>SUM(U4:U567)</f>
        <v>1302</v>
      </c>
      <c r="V568" s="312">
        <f>SUM(V4:V567)</f>
        <v>876</v>
      </c>
      <c r="W568" s="313">
        <f>SUM(W4:W567)</f>
        <v>1457</v>
      </c>
      <c r="X568" s="373">
        <f>SUM(X4:X567)</f>
        <v>751</v>
      </c>
      <c r="Y568" s="373">
        <f t="shared" si="9"/>
        <v>1209</v>
      </c>
      <c r="Z568" s="374">
        <f t="shared" si="9"/>
        <v>1060</v>
      </c>
      <c r="AA568" s="312">
        <f>SUM(AA4:AA567)</f>
        <v>615</v>
      </c>
      <c r="AB568" s="312">
        <f>SUM(AB4:AB567)</f>
        <v>1554</v>
      </c>
      <c r="AC568" s="312">
        <f>SUM(AC4:AC567)</f>
        <v>933</v>
      </c>
      <c r="AD568" s="312">
        <f>SUM(AD4:AD567)</f>
        <v>1072</v>
      </c>
      <c r="AE568" s="312">
        <f>SUM(AE4:AE567)</f>
        <v>1095</v>
      </c>
      <c r="AF568" s="313">
        <f>SUM(AF4:AF567)</f>
        <v>1331</v>
      </c>
      <c r="AG568" s="420">
        <f>SUM(AG4:AG567)</f>
        <v>1358</v>
      </c>
      <c r="AH568" s="314">
        <f t="shared" si="9"/>
        <v>2059</v>
      </c>
      <c r="AI568" s="374">
        <f t="shared" si="9"/>
        <v>1777</v>
      </c>
      <c r="AJ568" s="372">
        <f>SUM(AJ4:AJ567)</f>
        <v>1619</v>
      </c>
      <c r="AK568" s="321">
        <f t="shared" si="9"/>
        <v>201</v>
      </c>
      <c r="AL568" s="312">
        <f t="shared" si="9"/>
        <v>839</v>
      </c>
      <c r="AM568" s="313">
        <f>SUM(AM4:AM567)</f>
        <v>1510</v>
      </c>
      <c r="AN568" s="313">
        <f>SUM(AN4:AN567)</f>
        <v>1636</v>
      </c>
      <c r="AO568" s="313">
        <f>SUM(AO4:AO567)</f>
        <v>1603</v>
      </c>
      <c r="AP568" s="372">
        <f>SUM(AP4:AP567)</f>
        <v>819</v>
      </c>
      <c r="AQ568" s="373">
        <f t="shared" si="9"/>
        <v>424</v>
      </c>
      <c r="AR568" s="374">
        <f t="shared" si="9"/>
        <v>0</v>
      </c>
      <c r="AS568" s="372">
        <f>SUM(AS4:AS567)</f>
        <v>0</v>
      </c>
      <c r="AT568" s="313">
        <f>SUM(AT4:AT567)</f>
        <v>0</v>
      </c>
      <c r="AU568" s="372">
        <f>SUM(AU4:AU567)</f>
        <v>0</v>
      </c>
      <c r="AV568" s="313">
        <f>SUM(AV4:AV567)</f>
        <v>0</v>
      </c>
      <c r="AW568" s="372">
        <f>SUM(AW4:AW567)</f>
        <v>0</v>
      </c>
      <c r="AX568" s="313">
        <f>SUM(AX4:AX567)</f>
        <v>0</v>
      </c>
      <c r="AY568" s="314">
        <f t="shared" si="9"/>
        <v>0</v>
      </c>
      <c r="AZ568" s="312">
        <f t="shared" si="9"/>
        <v>1333</v>
      </c>
      <c r="BA568" s="313">
        <f>SUM(BA4:BA567)</f>
        <v>1185</v>
      </c>
      <c r="BB568" s="314">
        <f t="shared" si="9"/>
        <v>1134</v>
      </c>
      <c r="BC568" s="312">
        <f t="shared" si="9"/>
        <v>485</v>
      </c>
      <c r="BD568" s="313">
        <f t="shared" ref="BD568" si="10">SUM(BD4:BD567)</f>
        <v>562</v>
      </c>
      <c r="BE568" s="314">
        <f t="shared" si="9"/>
        <v>487</v>
      </c>
      <c r="BF568" s="312">
        <f t="shared" si="9"/>
        <v>1265</v>
      </c>
      <c r="BG568" s="312">
        <f t="shared" ref="BG568" si="11">SUM(BG4:BG567)</f>
        <v>1177</v>
      </c>
      <c r="BH568" s="313">
        <f>SUM(BH4:BH567)</f>
        <v>913</v>
      </c>
      <c r="BI568" s="314">
        <f t="shared" si="9"/>
        <v>917</v>
      </c>
      <c r="BJ568" s="312">
        <f t="shared" si="9"/>
        <v>2986</v>
      </c>
      <c r="BK568" s="372">
        <f t="shared" ref="BK568" si="12">SUM(BK4:BK567)</f>
        <v>2040</v>
      </c>
      <c r="BL568" s="321">
        <f t="shared" si="9"/>
        <v>3297</v>
      </c>
      <c r="BM568" s="312">
        <f t="shared" si="9"/>
        <v>1049</v>
      </c>
      <c r="BN568" s="312">
        <f t="shared" ref="BN568" si="13">SUM(BN4:BN567)</f>
        <v>1031</v>
      </c>
      <c r="BO568" s="313">
        <f t="shared" ref="BO568:BP568" si="14">SUM(BO4:BO567)</f>
        <v>1177</v>
      </c>
      <c r="BP568" s="420">
        <f t="shared" si="14"/>
        <v>159</v>
      </c>
      <c r="BQ568" s="314">
        <f t="shared" si="9"/>
        <v>1262</v>
      </c>
      <c r="BR568" s="312">
        <f t="shared" si="9"/>
        <v>430</v>
      </c>
      <c r="BS568" s="313">
        <f t="shared" ref="BS568" si="15">SUM(BS4:BS567)</f>
        <v>460</v>
      </c>
      <c r="BT568" s="314">
        <f t="shared" si="9"/>
        <v>48</v>
      </c>
      <c r="BU568" s="312">
        <f t="shared" si="9"/>
        <v>4887</v>
      </c>
      <c r="BV568" s="313">
        <f t="shared" ref="BV568:BY568" si="16">SUM(BV4:BV567)</f>
        <v>5241</v>
      </c>
      <c r="BW568" s="313">
        <f t="shared" si="16"/>
        <v>1957</v>
      </c>
      <c r="BX568" s="372">
        <f t="shared" si="16"/>
        <v>3346</v>
      </c>
      <c r="BY568" s="313">
        <f t="shared" si="16"/>
        <v>2435</v>
      </c>
      <c r="BZ568" s="312">
        <f>SUM(BZ4:BZ567)</f>
        <v>4104</v>
      </c>
      <c r="CA568" s="314">
        <f t="shared" si="9"/>
        <v>3449</v>
      </c>
      <c r="CB568" s="312">
        <f t="shared" si="9"/>
        <v>1777</v>
      </c>
      <c r="CC568" s="312">
        <f t="shared" ref="CC568:CE568" si="17">SUM(CC4:CC567)</f>
        <v>772</v>
      </c>
      <c r="CD568" s="312">
        <f t="shared" si="17"/>
        <v>1454</v>
      </c>
      <c r="CE568" s="312">
        <f t="shared" si="17"/>
        <v>1489</v>
      </c>
      <c r="CF568" s="312">
        <f t="shared" ref="CF568:CG568" si="18">SUM(CF4:CF567)</f>
        <v>1394</v>
      </c>
      <c r="CG568" s="420">
        <f t="shared" si="18"/>
        <v>1265</v>
      </c>
      <c r="CH568" s="312">
        <f t="shared" ref="CH568" si="19">SUM(CH4:CH567)</f>
        <v>2403</v>
      </c>
      <c r="CI568" s="314">
        <f t="shared" si="9"/>
        <v>155</v>
      </c>
      <c r="CJ568" s="312">
        <f t="shared" ref="CJ568:EE568" si="20">SUM(CJ4:CJ567)</f>
        <v>1103</v>
      </c>
      <c r="CK568" s="372">
        <f t="shared" ref="CK568:CO568" si="21">SUM(CK4:CK567)</f>
        <v>2043</v>
      </c>
      <c r="CL568" s="313">
        <f t="shared" si="21"/>
        <v>2187</v>
      </c>
      <c r="CM568" s="372">
        <f t="shared" si="21"/>
        <v>1067</v>
      </c>
      <c r="CN568" s="313">
        <f t="shared" si="21"/>
        <v>700</v>
      </c>
      <c r="CO568" s="372">
        <f t="shared" si="21"/>
        <v>872</v>
      </c>
      <c r="CP568" s="321">
        <f t="shared" si="20"/>
        <v>2036</v>
      </c>
      <c r="CQ568" s="312">
        <f t="shared" si="20"/>
        <v>11102</v>
      </c>
      <c r="CR568" s="313">
        <f t="shared" ref="CR568:CS568" si="22">SUM(CR4:CR567)</f>
        <v>16213</v>
      </c>
      <c r="CS568" s="372">
        <f t="shared" si="22"/>
        <v>16146</v>
      </c>
      <c r="CT568" s="321">
        <f t="shared" si="20"/>
        <v>17790</v>
      </c>
      <c r="CU568" s="312">
        <f t="shared" si="20"/>
        <v>726</v>
      </c>
      <c r="CV568" s="372">
        <f t="shared" ref="CV568:CY568" si="23">SUM(CV4:CV567)</f>
        <v>1033</v>
      </c>
      <c r="CW568" s="313">
        <f t="shared" si="23"/>
        <v>1141</v>
      </c>
      <c r="CX568" s="372">
        <f t="shared" si="23"/>
        <v>1071</v>
      </c>
      <c r="CY568" s="313">
        <f t="shared" si="23"/>
        <v>830</v>
      </c>
      <c r="CZ568" s="321">
        <f t="shared" si="20"/>
        <v>867</v>
      </c>
      <c r="DA568" s="312">
        <f t="shared" si="20"/>
        <v>5639</v>
      </c>
      <c r="DB568" s="372">
        <f t="shared" ref="DB568:DE568" si="24">SUM(DB4:DB567)</f>
        <v>6042</v>
      </c>
      <c r="DC568" s="313">
        <f t="shared" si="24"/>
        <v>5558</v>
      </c>
      <c r="DD568" s="372">
        <f t="shared" si="24"/>
        <v>2756</v>
      </c>
      <c r="DE568" s="313">
        <f t="shared" si="24"/>
        <v>4195</v>
      </c>
      <c r="DF568" s="312">
        <f>SUM(DF4:DF567)</f>
        <v>6176</v>
      </c>
      <c r="DG568" s="469">
        <f t="shared" ref="DG568" si="25">SUM(DG4:DG567)</f>
        <v>6201</v>
      </c>
      <c r="DH568" s="372">
        <f>SUM(DH4:DH567)</f>
        <v>4786</v>
      </c>
      <c r="DI568" s="313">
        <f t="shared" ref="DI568" si="26">SUM(DI4:DI567)</f>
        <v>6019</v>
      </c>
      <c r="DJ568" s="314">
        <f t="shared" si="20"/>
        <v>2308</v>
      </c>
      <c r="DK568" s="312">
        <f t="shared" si="20"/>
        <v>173</v>
      </c>
      <c r="DL568" s="313">
        <f t="shared" ref="DL568:DM568" si="27">SUM(DL4:DL567)</f>
        <v>157</v>
      </c>
      <c r="DM568" s="372">
        <f t="shared" si="27"/>
        <v>192</v>
      </c>
      <c r="DN568" s="321">
        <f t="shared" si="20"/>
        <v>158</v>
      </c>
      <c r="DO568" s="312">
        <f t="shared" si="20"/>
        <v>4087</v>
      </c>
      <c r="DP568" s="372">
        <f t="shared" ref="DP568:DQ568" si="28">SUM(DP4:DP567)</f>
        <v>5460</v>
      </c>
      <c r="DQ568" s="313">
        <f t="shared" si="28"/>
        <v>4462</v>
      </c>
      <c r="DR568" s="313">
        <f>SUM(DR4:DR567)</f>
        <v>6609</v>
      </c>
      <c r="DS568" s="314">
        <f t="shared" si="20"/>
        <v>4145</v>
      </c>
      <c r="DT568" s="312">
        <f t="shared" si="20"/>
        <v>4234</v>
      </c>
      <c r="DU568" s="313">
        <f t="shared" ref="DU568:DW568" si="29">SUM(DU4:DU567)</f>
        <v>5191</v>
      </c>
      <c r="DV568" s="312">
        <f t="shared" si="29"/>
        <v>5131</v>
      </c>
      <c r="DW568" s="372">
        <f t="shared" si="29"/>
        <v>2095</v>
      </c>
      <c r="DX568" s="321">
        <f t="shared" si="20"/>
        <v>7516</v>
      </c>
      <c r="DY568" s="312">
        <f t="shared" si="20"/>
        <v>1945</v>
      </c>
      <c r="DZ568" s="420">
        <f t="shared" ref="DZ568:EA568" si="30">SUM(DZ4:DZ567)</f>
        <v>1950</v>
      </c>
      <c r="EA568" s="372">
        <f t="shared" si="30"/>
        <v>1474</v>
      </c>
      <c r="EB568" s="321">
        <f t="shared" si="20"/>
        <v>1480</v>
      </c>
      <c r="EC568" s="312">
        <f t="shared" si="20"/>
        <v>1238</v>
      </c>
      <c r="ED568" s="313">
        <f t="shared" ref="ED568" si="31">SUM(ED4:ED567)</f>
        <v>1516</v>
      </c>
      <c r="EE568" s="314">
        <f t="shared" si="20"/>
        <v>86</v>
      </c>
    </row>
    <row r="569" spans="1:135" x14ac:dyDescent="0.3">
      <c r="A569" s="14"/>
      <c r="B569" s="17" t="s">
        <v>5</v>
      </c>
      <c r="C569" s="15"/>
      <c r="D569" s="18">
        <f>SUM(D568-D570)</f>
        <v>134016</v>
      </c>
      <c r="E569" s="64">
        <f>SUM(D569/C568)</f>
        <v>0.22721431211450235</v>
      </c>
      <c r="F569" s="312">
        <f>SUM(F568-F570)</f>
        <v>14136</v>
      </c>
      <c r="G569" s="313">
        <f>SUM(G568-G570)</f>
        <v>21708</v>
      </c>
      <c r="H569" s="313">
        <f>SUM(H568-H570)</f>
        <v>9479</v>
      </c>
      <c r="I569" s="313">
        <f>SUM(I568-I570)</f>
        <v>21689</v>
      </c>
      <c r="J569" s="313">
        <f>SUM(J568-J570)</f>
        <v>22333</v>
      </c>
      <c r="K569" s="321">
        <f>SUM(K568-K570)</f>
        <v>26656</v>
      </c>
      <c r="L569" s="312">
        <f t="shared" ref="L569:BZ569" si="32">SUM(L568-L570)</f>
        <v>1186</v>
      </c>
      <c r="M569" s="372">
        <f>SUM(M568-M570)</f>
        <v>1032</v>
      </c>
      <c r="N569" s="321">
        <f t="shared" si="32"/>
        <v>1085</v>
      </c>
      <c r="O569" s="312">
        <f t="shared" si="32"/>
        <v>563</v>
      </c>
      <c r="P569" s="312">
        <f>SUM(P568-P570)</f>
        <v>519</v>
      </c>
      <c r="Q569" s="312">
        <f>SUM(Q568-Q570)</f>
        <v>389</v>
      </c>
      <c r="R569" s="372">
        <f>SUM(R568-R570)</f>
        <v>499</v>
      </c>
      <c r="S569" s="313">
        <f>SUM(S568-S570)</f>
        <v>1181</v>
      </c>
      <c r="T569" s="312">
        <f>SUM(T568-T570)</f>
        <v>730</v>
      </c>
      <c r="U569" s="312">
        <f>SUM(U568-U570)</f>
        <v>1185</v>
      </c>
      <c r="V569" s="312">
        <f>SUM(V568-V570)</f>
        <v>755</v>
      </c>
      <c r="W569" s="313">
        <f>SUM(W568-W570)</f>
        <v>1303</v>
      </c>
      <c r="X569" s="373">
        <f>SUM(X568-X570)</f>
        <v>638</v>
      </c>
      <c r="Y569" s="373">
        <f t="shared" si="32"/>
        <v>1050</v>
      </c>
      <c r="Z569" s="374">
        <f t="shared" si="32"/>
        <v>964</v>
      </c>
      <c r="AA569" s="312">
        <f>SUM(AA568-AA570)</f>
        <v>522</v>
      </c>
      <c r="AB569" s="312">
        <f>SUM(AB568-AB570)</f>
        <v>1348</v>
      </c>
      <c r="AC569" s="312">
        <f>SUM(AC568-AC570)</f>
        <v>795</v>
      </c>
      <c r="AD569" s="312">
        <f>SUM(AD568-AD570)</f>
        <v>974</v>
      </c>
      <c r="AE569" s="312">
        <f>SUM(AE568-AE570)</f>
        <v>988</v>
      </c>
      <c r="AF569" s="313">
        <f>SUM(AF568-AF570)</f>
        <v>1164</v>
      </c>
      <c r="AG569" s="420">
        <f>SUM(AG568-AG570)</f>
        <v>1170</v>
      </c>
      <c r="AH569" s="314">
        <f t="shared" si="32"/>
        <v>1806</v>
      </c>
      <c r="AI569" s="374">
        <f t="shared" si="32"/>
        <v>1465</v>
      </c>
      <c r="AJ569" s="372">
        <f>SUM(AJ568-AJ570)</f>
        <v>1342</v>
      </c>
      <c r="AK569" s="321">
        <f t="shared" si="32"/>
        <v>164</v>
      </c>
      <c r="AL569" s="312">
        <f t="shared" si="32"/>
        <v>767</v>
      </c>
      <c r="AM569" s="313">
        <f>SUM(AM568-AM570)</f>
        <v>1263</v>
      </c>
      <c r="AN569" s="313">
        <f>SUM(AN568-AN570)</f>
        <v>1374</v>
      </c>
      <c r="AO569" s="313">
        <f>SUM(AO568-AO570)</f>
        <v>1352</v>
      </c>
      <c r="AP569" s="372">
        <f>SUM(AP568-AP570)</f>
        <v>745</v>
      </c>
      <c r="AQ569" s="373">
        <f t="shared" si="32"/>
        <v>389</v>
      </c>
      <c r="AR569" s="374">
        <f t="shared" si="32"/>
        <v>0</v>
      </c>
      <c r="AS569" s="372">
        <f>SUM(AS568-AS570)</f>
        <v>0</v>
      </c>
      <c r="AT569" s="313">
        <f>SUM(AT568-AT570)</f>
        <v>0</v>
      </c>
      <c r="AU569" s="372">
        <f>SUM(AU568-AU570)</f>
        <v>0</v>
      </c>
      <c r="AV569" s="313">
        <f>SUM(AV568-AV570)</f>
        <v>0</v>
      </c>
      <c r="AW569" s="372">
        <f>SUM(AW568-AW570)</f>
        <v>0</v>
      </c>
      <c r="AX569" s="313">
        <f>SUM(AX568-AX570)</f>
        <v>0</v>
      </c>
      <c r="AY569" s="314">
        <f t="shared" si="32"/>
        <v>0</v>
      </c>
      <c r="AZ569" s="312">
        <f t="shared" si="32"/>
        <v>1105</v>
      </c>
      <c r="BA569" s="313">
        <f>SUM(BA568-BA570)</f>
        <v>961</v>
      </c>
      <c r="BB569" s="314">
        <f t="shared" si="32"/>
        <v>958</v>
      </c>
      <c r="BC569" s="312">
        <f t="shared" si="32"/>
        <v>405</v>
      </c>
      <c r="BD569" s="313">
        <f t="shared" ref="BD569" si="33">SUM(BD568-BD570)</f>
        <v>476</v>
      </c>
      <c r="BE569" s="314">
        <f t="shared" si="32"/>
        <v>413</v>
      </c>
      <c r="BF569" s="312">
        <f t="shared" si="32"/>
        <v>966</v>
      </c>
      <c r="BG569" s="312">
        <f t="shared" ref="BG569" si="34">SUM(BG568-BG570)</f>
        <v>819</v>
      </c>
      <c r="BH569" s="313">
        <f>SUM(BH568-BH570)</f>
        <v>626</v>
      </c>
      <c r="BI569" s="314">
        <f t="shared" si="32"/>
        <v>706</v>
      </c>
      <c r="BJ569" s="312">
        <f t="shared" si="32"/>
        <v>2479</v>
      </c>
      <c r="BK569" s="372">
        <f t="shared" ref="BK569" si="35">SUM(BK568-BK570)</f>
        <v>1745</v>
      </c>
      <c r="BL569" s="321">
        <f t="shared" si="32"/>
        <v>2861</v>
      </c>
      <c r="BM569" s="312">
        <f t="shared" si="32"/>
        <v>936</v>
      </c>
      <c r="BN569" s="312">
        <f t="shared" ref="BN569" si="36">SUM(BN568-BN570)</f>
        <v>895</v>
      </c>
      <c r="BO569" s="313">
        <f t="shared" ref="BO569:BP569" si="37">SUM(BO568-BO570)</f>
        <v>1045</v>
      </c>
      <c r="BP569" s="420">
        <f t="shared" si="37"/>
        <v>143</v>
      </c>
      <c r="BQ569" s="314">
        <f t="shared" si="32"/>
        <v>1129</v>
      </c>
      <c r="BR569" s="312">
        <f t="shared" si="32"/>
        <v>377</v>
      </c>
      <c r="BS569" s="313">
        <f t="shared" ref="BS569" si="38">SUM(BS568-BS570)</f>
        <v>402</v>
      </c>
      <c r="BT569" s="314">
        <f t="shared" si="32"/>
        <v>42</v>
      </c>
      <c r="BU569" s="312">
        <f t="shared" si="32"/>
        <v>3813</v>
      </c>
      <c r="BV569" s="313">
        <f t="shared" ref="BV569:BY569" si="39">SUM(BV568-BV570)</f>
        <v>4054</v>
      </c>
      <c r="BW569" s="312">
        <f t="shared" si="39"/>
        <v>1486</v>
      </c>
      <c r="BX569" s="372">
        <f t="shared" si="39"/>
        <v>2935</v>
      </c>
      <c r="BY569" s="313">
        <f t="shared" si="39"/>
        <v>1981</v>
      </c>
      <c r="BZ569" s="312">
        <f t="shared" si="32"/>
        <v>3202</v>
      </c>
      <c r="CA569" s="314">
        <f t="shared" ref="CA569:EE569" si="40">SUM(CA568-CA570)</f>
        <v>3026</v>
      </c>
      <c r="CB569" s="312">
        <f t="shared" si="40"/>
        <v>1524</v>
      </c>
      <c r="CC569" s="312">
        <f t="shared" si="40"/>
        <v>662</v>
      </c>
      <c r="CD569" s="312">
        <f t="shared" si="40"/>
        <v>1214</v>
      </c>
      <c r="CE569" s="312">
        <f t="shared" si="40"/>
        <v>1332</v>
      </c>
      <c r="CF569" s="312">
        <f t="shared" si="40"/>
        <v>1247</v>
      </c>
      <c r="CG569" s="420">
        <f t="shared" si="40"/>
        <v>1094</v>
      </c>
      <c r="CH569" s="312">
        <f t="shared" si="40"/>
        <v>2058</v>
      </c>
      <c r="CI569" s="314">
        <f>SUM(CI568-CI570)</f>
        <v>139</v>
      </c>
      <c r="CJ569" s="312">
        <f t="shared" si="40"/>
        <v>933</v>
      </c>
      <c r="CK569" s="372">
        <f t="shared" si="40"/>
        <v>1549</v>
      </c>
      <c r="CL569" s="313">
        <f t="shared" si="40"/>
        <v>1700</v>
      </c>
      <c r="CM569" s="372">
        <f t="shared" si="40"/>
        <v>905</v>
      </c>
      <c r="CN569" s="313">
        <f t="shared" si="40"/>
        <v>568</v>
      </c>
      <c r="CO569" s="372">
        <f t="shared" si="40"/>
        <v>733</v>
      </c>
      <c r="CP569" s="321">
        <f t="shared" si="40"/>
        <v>1568</v>
      </c>
      <c r="CQ569" s="312">
        <f t="shared" si="40"/>
        <v>9279</v>
      </c>
      <c r="CR569" s="313">
        <f t="shared" si="40"/>
        <v>13831</v>
      </c>
      <c r="CS569" s="372">
        <f t="shared" si="40"/>
        <v>13652</v>
      </c>
      <c r="CT569" s="321">
        <f t="shared" si="40"/>
        <v>15937</v>
      </c>
      <c r="CU569" s="312">
        <f t="shared" si="40"/>
        <v>649</v>
      </c>
      <c r="CV569" s="372">
        <f t="shared" si="40"/>
        <v>888</v>
      </c>
      <c r="CW569" s="313">
        <f t="shared" si="40"/>
        <v>999</v>
      </c>
      <c r="CX569" s="372">
        <f t="shared" si="40"/>
        <v>943</v>
      </c>
      <c r="CY569" s="313">
        <f t="shared" si="40"/>
        <v>721</v>
      </c>
      <c r="CZ569" s="321">
        <f t="shared" si="40"/>
        <v>794</v>
      </c>
      <c r="DA569" s="312">
        <f t="shared" si="40"/>
        <v>4515</v>
      </c>
      <c r="DB569" s="372">
        <f t="shared" si="40"/>
        <v>5294</v>
      </c>
      <c r="DC569" s="313">
        <f t="shared" si="40"/>
        <v>4459</v>
      </c>
      <c r="DD569" s="372">
        <f t="shared" si="40"/>
        <v>2339</v>
      </c>
      <c r="DE569" s="313">
        <f t="shared" si="40"/>
        <v>3588</v>
      </c>
      <c r="DF569" s="312">
        <f>SUM(DF568-DF570)</f>
        <v>5407</v>
      </c>
      <c r="DG569" s="469">
        <f t="shared" ref="DG569" si="41">SUM(DG568-DG570)</f>
        <v>5461</v>
      </c>
      <c r="DH569" s="372">
        <f>SUM(DH568-DH570)</f>
        <v>3774</v>
      </c>
      <c r="DI569" s="313">
        <f t="shared" ref="DI569" si="42">SUM(DI568-DI570)</f>
        <v>5279</v>
      </c>
      <c r="DJ569" s="314">
        <f t="shared" si="40"/>
        <v>2008</v>
      </c>
      <c r="DK569" s="312">
        <f t="shared" si="40"/>
        <v>156</v>
      </c>
      <c r="DL569" s="313">
        <f t="shared" ref="DL569:DM569" si="43">SUM(DL568-DL570)</f>
        <v>144</v>
      </c>
      <c r="DM569" s="372">
        <f t="shared" si="43"/>
        <v>175</v>
      </c>
      <c r="DN569" s="321">
        <f t="shared" si="40"/>
        <v>148</v>
      </c>
      <c r="DO569" s="312">
        <f t="shared" si="40"/>
        <v>3470</v>
      </c>
      <c r="DP569" s="372">
        <f t="shared" ref="DP569:DQ569" si="44">SUM(DP568-DP570)</f>
        <v>4878</v>
      </c>
      <c r="DQ569" s="313">
        <f t="shared" si="44"/>
        <v>3952</v>
      </c>
      <c r="DR569" s="313">
        <f>SUM(DR568-DR570)</f>
        <v>5934</v>
      </c>
      <c r="DS569" s="314">
        <f t="shared" si="40"/>
        <v>3566</v>
      </c>
      <c r="DT569" s="312">
        <f t="shared" si="40"/>
        <v>3820</v>
      </c>
      <c r="DU569" s="313">
        <f t="shared" ref="DU569:DW569" si="45">SUM(DU568-DU570)</f>
        <v>4629</v>
      </c>
      <c r="DV569" s="312">
        <f t="shared" si="45"/>
        <v>4645</v>
      </c>
      <c r="DW569" s="372">
        <f t="shared" si="45"/>
        <v>1801</v>
      </c>
      <c r="DX569" s="321">
        <f t="shared" si="40"/>
        <v>6769</v>
      </c>
      <c r="DY569" s="312">
        <f t="shared" si="40"/>
        <v>1773</v>
      </c>
      <c r="DZ569" s="420">
        <f t="shared" ref="DZ569:EA569" si="46">SUM(DZ568-DZ570)</f>
        <v>1766</v>
      </c>
      <c r="EA569" s="372">
        <f t="shared" si="46"/>
        <v>1357</v>
      </c>
      <c r="EB569" s="321">
        <f t="shared" si="40"/>
        <v>1355</v>
      </c>
      <c r="EC569" s="312">
        <f t="shared" si="40"/>
        <v>1115</v>
      </c>
      <c r="ED569" s="313">
        <f t="shared" ref="ED569" si="47">SUM(ED568-ED570)</f>
        <v>1380</v>
      </c>
      <c r="EE569" s="314">
        <f t="shared" si="40"/>
        <v>82</v>
      </c>
    </row>
    <row r="570" spans="1:135" x14ac:dyDescent="0.3">
      <c r="A570" s="14"/>
      <c r="B570" s="17" t="s">
        <v>6</v>
      </c>
      <c r="C570" s="15"/>
      <c r="D570" s="18">
        <v>22658</v>
      </c>
      <c r="E570" s="64">
        <f>SUM(D570/C568)</f>
        <v>3.8414979434473452E-2</v>
      </c>
      <c r="F570" s="312">
        <v>4758</v>
      </c>
      <c r="G570" s="313">
        <v>8114</v>
      </c>
      <c r="H570" s="313">
        <v>2805</v>
      </c>
      <c r="I570" s="313">
        <v>8193</v>
      </c>
      <c r="J570" s="313">
        <v>8364</v>
      </c>
      <c r="K570" s="321">
        <v>9683</v>
      </c>
      <c r="L570" s="312">
        <v>162</v>
      </c>
      <c r="M570" s="372">
        <v>159</v>
      </c>
      <c r="N570" s="321">
        <v>170</v>
      </c>
      <c r="O570" s="312">
        <v>90</v>
      </c>
      <c r="P570" s="312">
        <v>91</v>
      </c>
      <c r="Q570" s="312">
        <v>53</v>
      </c>
      <c r="R570" s="372">
        <v>93</v>
      </c>
      <c r="S570" s="313">
        <v>122</v>
      </c>
      <c r="T570" s="312">
        <v>74</v>
      </c>
      <c r="U570" s="312">
        <v>117</v>
      </c>
      <c r="V570" s="312">
        <v>121</v>
      </c>
      <c r="W570" s="313">
        <v>154</v>
      </c>
      <c r="X570" s="373">
        <v>113</v>
      </c>
      <c r="Y570" s="373">
        <v>159</v>
      </c>
      <c r="Z570" s="374">
        <v>96</v>
      </c>
      <c r="AA570" s="312">
        <v>93</v>
      </c>
      <c r="AB570" s="312">
        <v>206</v>
      </c>
      <c r="AC570" s="312">
        <v>138</v>
      </c>
      <c r="AD570" s="312">
        <v>98</v>
      </c>
      <c r="AE570" s="312">
        <v>107</v>
      </c>
      <c r="AF570" s="313">
        <v>167</v>
      </c>
      <c r="AG570" s="420">
        <v>188</v>
      </c>
      <c r="AH570" s="314">
        <v>253</v>
      </c>
      <c r="AI570" s="374">
        <v>312</v>
      </c>
      <c r="AJ570" s="372">
        <v>277</v>
      </c>
      <c r="AK570" s="321">
        <v>37</v>
      </c>
      <c r="AL570" s="312">
        <v>72</v>
      </c>
      <c r="AM570" s="313">
        <v>247</v>
      </c>
      <c r="AN570" s="313">
        <v>262</v>
      </c>
      <c r="AO570" s="313">
        <v>251</v>
      </c>
      <c r="AP570" s="372">
        <v>74</v>
      </c>
      <c r="AQ570" s="373">
        <v>35</v>
      </c>
      <c r="AR570" s="374">
        <v>0</v>
      </c>
      <c r="AS570" s="372">
        <v>0</v>
      </c>
      <c r="AT570" s="313">
        <v>0</v>
      </c>
      <c r="AU570" s="372">
        <v>0</v>
      </c>
      <c r="AV570" s="313">
        <v>0</v>
      </c>
      <c r="AW570" s="372">
        <v>0</v>
      </c>
      <c r="AX570" s="313">
        <v>0</v>
      </c>
      <c r="AY570" s="314">
        <v>0</v>
      </c>
      <c r="AZ570" s="312">
        <v>228</v>
      </c>
      <c r="BA570" s="313">
        <v>224</v>
      </c>
      <c r="BB570" s="314">
        <v>176</v>
      </c>
      <c r="BC570" s="312">
        <v>80</v>
      </c>
      <c r="BD570" s="313">
        <v>86</v>
      </c>
      <c r="BE570" s="314">
        <v>74</v>
      </c>
      <c r="BF570" s="312">
        <v>299</v>
      </c>
      <c r="BG570" s="312">
        <v>358</v>
      </c>
      <c r="BH570" s="313">
        <v>287</v>
      </c>
      <c r="BI570" s="314">
        <v>211</v>
      </c>
      <c r="BJ570" s="312">
        <v>507</v>
      </c>
      <c r="BK570" s="372">
        <v>295</v>
      </c>
      <c r="BL570" s="321">
        <v>436</v>
      </c>
      <c r="BM570" s="312">
        <v>113</v>
      </c>
      <c r="BN570" s="312">
        <v>136</v>
      </c>
      <c r="BO570" s="313">
        <v>132</v>
      </c>
      <c r="BP570" s="420">
        <v>16</v>
      </c>
      <c r="BQ570" s="314">
        <v>133</v>
      </c>
      <c r="BR570" s="312">
        <v>53</v>
      </c>
      <c r="BS570" s="313">
        <v>58</v>
      </c>
      <c r="BT570" s="314">
        <v>6</v>
      </c>
      <c r="BU570" s="312">
        <v>1074</v>
      </c>
      <c r="BV570" s="313">
        <v>1187</v>
      </c>
      <c r="BW570" s="312">
        <v>471</v>
      </c>
      <c r="BX570" s="372">
        <v>411</v>
      </c>
      <c r="BY570" s="313">
        <v>454</v>
      </c>
      <c r="BZ570" s="312">
        <v>902</v>
      </c>
      <c r="CA570" s="314">
        <v>423</v>
      </c>
      <c r="CB570" s="312">
        <v>253</v>
      </c>
      <c r="CC570" s="312">
        <v>110</v>
      </c>
      <c r="CD570" s="312">
        <v>240</v>
      </c>
      <c r="CE570" s="312">
        <v>157</v>
      </c>
      <c r="CF570" s="312">
        <v>147</v>
      </c>
      <c r="CG570" s="420">
        <v>171</v>
      </c>
      <c r="CH570" s="312">
        <v>345</v>
      </c>
      <c r="CI570" s="314">
        <v>16</v>
      </c>
      <c r="CJ570" s="312">
        <v>170</v>
      </c>
      <c r="CK570" s="372">
        <v>494</v>
      </c>
      <c r="CL570" s="313">
        <v>487</v>
      </c>
      <c r="CM570" s="372">
        <v>162</v>
      </c>
      <c r="CN570" s="313">
        <v>132</v>
      </c>
      <c r="CO570" s="372">
        <v>139</v>
      </c>
      <c r="CP570" s="321">
        <v>468</v>
      </c>
      <c r="CQ570" s="312">
        <v>1823</v>
      </c>
      <c r="CR570" s="313">
        <v>2382</v>
      </c>
      <c r="CS570" s="372">
        <v>2494</v>
      </c>
      <c r="CT570" s="321">
        <v>1853</v>
      </c>
      <c r="CU570" s="312">
        <v>77</v>
      </c>
      <c r="CV570" s="372">
        <v>145</v>
      </c>
      <c r="CW570" s="313">
        <v>142</v>
      </c>
      <c r="CX570" s="372">
        <v>128</v>
      </c>
      <c r="CY570" s="313">
        <v>109</v>
      </c>
      <c r="CZ570" s="321">
        <v>73</v>
      </c>
      <c r="DA570" s="312">
        <v>1124</v>
      </c>
      <c r="DB570" s="372">
        <v>748</v>
      </c>
      <c r="DC570" s="313">
        <v>1099</v>
      </c>
      <c r="DD570" s="372">
        <v>417</v>
      </c>
      <c r="DE570" s="313">
        <v>607</v>
      </c>
      <c r="DF570" s="312">
        <v>769</v>
      </c>
      <c r="DG570" s="469">
        <v>740</v>
      </c>
      <c r="DH570" s="372">
        <v>1012</v>
      </c>
      <c r="DI570" s="313">
        <v>740</v>
      </c>
      <c r="DJ570" s="314">
        <v>300</v>
      </c>
      <c r="DK570" s="312">
        <v>17</v>
      </c>
      <c r="DL570" s="313">
        <v>13</v>
      </c>
      <c r="DM570" s="372">
        <v>17</v>
      </c>
      <c r="DN570" s="321">
        <v>10</v>
      </c>
      <c r="DO570" s="312">
        <v>617</v>
      </c>
      <c r="DP570" s="372">
        <v>582</v>
      </c>
      <c r="DQ570" s="313">
        <v>510</v>
      </c>
      <c r="DR570" s="313">
        <v>675</v>
      </c>
      <c r="DS570" s="314">
        <v>579</v>
      </c>
      <c r="DT570" s="312">
        <v>414</v>
      </c>
      <c r="DU570" s="313">
        <v>562</v>
      </c>
      <c r="DV570" s="312">
        <v>486</v>
      </c>
      <c r="DW570" s="372">
        <v>294</v>
      </c>
      <c r="DX570" s="321">
        <v>747</v>
      </c>
      <c r="DY570" s="312">
        <v>172</v>
      </c>
      <c r="DZ570" s="420">
        <v>184</v>
      </c>
      <c r="EA570" s="372">
        <v>117</v>
      </c>
      <c r="EB570" s="321">
        <v>125</v>
      </c>
      <c r="EC570" s="312">
        <v>123</v>
      </c>
      <c r="ED570" s="313">
        <v>136</v>
      </c>
      <c r="EE570" s="314">
        <v>4</v>
      </c>
    </row>
    <row r="571" spans="1:135" x14ac:dyDescent="0.3">
      <c r="A571" s="38"/>
      <c r="B571" s="19"/>
      <c r="C571" s="20"/>
      <c r="D571" s="20"/>
      <c r="E571" s="63"/>
      <c r="F571" s="90"/>
      <c r="G571" s="315"/>
      <c r="H571" s="315"/>
      <c r="I571" s="315"/>
      <c r="J571" s="315"/>
      <c r="K571" s="91"/>
      <c r="L571" s="90"/>
      <c r="M571" s="375"/>
      <c r="N571" s="91"/>
      <c r="O571" s="90"/>
      <c r="P571" s="90"/>
      <c r="Q571" s="90"/>
      <c r="R571" s="375"/>
      <c r="S571" s="315"/>
      <c r="T571" s="90"/>
      <c r="U571" s="90"/>
      <c r="V571" s="90"/>
      <c r="W571" s="315"/>
      <c r="X571" s="104"/>
      <c r="Y571" s="104"/>
      <c r="Z571" s="103"/>
      <c r="AA571" s="90"/>
      <c r="AB571" s="90"/>
      <c r="AC571" s="90"/>
      <c r="AD571" s="90"/>
      <c r="AE571" s="90"/>
      <c r="AF571" s="315"/>
      <c r="AG571" s="311"/>
      <c r="AH571" s="124"/>
      <c r="AI571" s="103"/>
      <c r="AJ571" s="375"/>
      <c r="AK571" s="91"/>
      <c r="AL571" s="90"/>
      <c r="AM571" s="315"/>
      <c r="AN571" s="315"/>
      <c r="AO571" s="315"/>
      <c r="AP571" s="375"/>
      <c r="AQ571" s="104"/>
      <c r="AR571" s="103"/>
      <c r="AS571" s="375"/>
      <c r="AT571" s="315"/>
      <c r="AU571" s="375"/>
      <c r="AV571" s="315"/>
      <c r="AW571" s="375"/>
      <c r="AX571" s="315"/>
      <c r="AY571" s="124"/>
      <c r="AZ571" s="90"/>
      <c r="BA571" s="315"/>
      <c r="BB571" s="124"/>
      <c r="BC571" s="90"/>
      <c r="BD571" s="315"/>
      <c r="BE571" s="124"/>
      <c r="BF571" s="90"/>
      <c r="BG571" s="90"/>
      <c r="BH571" s="315"/>
      <c r="BI571" s="124"/>
      <c r="BJ571" s="90"/>
      <c r="BK571" s="375"/>
      <c r="BL571" s="91"/>
      <c r="BM571" s="90"/>
      <c r="BN571" s="90"/>
      <c r="BO571" s="315"/>
      <c r="BP571" s="311"/>
      <c r="BQ571" s="124"/>
      <c r="BR571" s="90"/>
      <c r="BS571" s="315"/>
      <c r="BT571" s="124"/>
      <c r="BU571" s="90"/>
      <c r="BV571" s="315"/>
      <c r="BW571" s="90"/>
      <c r="BX571" s="375"/>
      <c r="BY571" s="315"/>
      <c r="BZ571" s="90"/>
      <c r="CA571" s="124"/>
      <c r="CB571" s="90"/>
      <c r="CC571" s="90"/>
      <c r="CD571" s="90"/>
      <c r="CE571" s="90"/>
      <c r="CF571" s="90"/>
      <c r="CG571" s="311"/>
      <c r="CH571" s="90"/>
      <c r="CI571" s="124"/>
      <c r="CJ571" s="90"/>
      <c r="CK571" s="375"/>
      <c r="CL571" s="315"/>
      <c r="CM571" s="375"/>
      <c r="CN571" s="315"/>
      <c r="CO571" s="375"/>
      <c r="CP571" s="91"/>
      <c r="CQ571" s="90"/>
      <c r="CR571" s="315"/>
      <c r="CS571" s="375"/>
      <c r="CT571" s="91"/>
      <c r="CU571" s="90"/>
      <c r="CV571" s="375"/>
      <c r="CW571" s="315"/>
      <c r="CX571" s="375"/>
      <c r="CY571" s="315"/>
      <c r="CZ571" s="91"/>
      <c r="DA571" s="90"/>
      <c r="DB571" s="375"/>
      <c r="DC571" s="315"/>
      <c r="DD571" s="375"/>
      <c r="DE571" s="315"/>
      <c r="DF571" s="90"/>
      <c r="DG571" s="310"/>
      <c r="DH571" s="375"/>
      <c r="DI571" s="315"/>
      <c r="DJ571" s="124"/>
      <c r="DK571" s="90"/>
      <c r="DL571" s="315"/>
      <c r="DM571" s="375"/>
      <c r="DN571" s="91"/>
      <c r="DO571" s="90"/>
      <c r="DP571" s="375"/>
      <c r="DQ571" s="315"/>
      <c r="DR571" s="315"/>
      <c r="DS571" s="124"/>
      <c r="DT571" s="90"/>
      <c r="DU571" s="315"/>
      <c r="DV571" s="90"/>
      <c r="DW571" s="375"/>
      <c r="DX571" s="91"/>
      <c r="DY571" s="90"/>
      <c r="DZ571" s="311"/>
      <c r="EA571" s="375"/>
      <c r="EB571" s="91"/>
      <c r="EC571" s="90"/>
      <c r="ED571" s="315"/>
      <c r="EE571" s="124"/>
    </row>
    <row r="572" spans="1:135" x14ac:dyDescent="0.3">
      <c r="A572" s="38"/>
      <c r="B572" s="7" t="s">
        <v>784</v>
      </c>
      <c r="C572" s="21">
        <f>SUM(C4:C193)</f>
        <v>215985</v>
      </c>
      <c r="D572" s="25">
        <f>SUM(D4:D193)</f>
        <v>53847</v>
      </c>
      <c r="E572" s="63">
        <f t="shared" ref="E572:E635" si="48">SUM(D572/C572)</f>
        <v>0.2493089797902632</v>
      </c>
      <c r="F572" s="90">
        <f>SUM(F4:F193)</f>
        <v>16583</v>
      </c>
      <c r="G572" s="90">
        <f>SUM(G4:G193)</f>
        <v>27338</v>
      </c>
      <c r="H572" s="90">
        <f>SUM(H4:H193)</f>
        <v>10710</v>
      </c>
      <c r="I572" s="90">
        <f>SUM(I4:I193)</f>
        <v>27741</v>
      </c>
      <c r="J572" s="90">
        <f>SUM(J4:J193)</f>
        <v>28136</v>
      </c>
      <c r="K572" s="91">
        <f t="shared" ref="K572:EE572" si="49">SUM(K4:K193)</f>
        <v>33174</v>
      </c>
      <c r="L572" s="90">
        <f t="shared" si="49"/>
        <v>0</v>
      </c>
      <c r="M572" s="375">
        <f>SUM(M4:M193)</f>
        <v>0</v>
      </c>
      <c r="N572" s="91">
        <f t="shared" si="49"/>
        <v>0</v>
      </c>
      <c r="O572" s="90">
        <f t="shared" si="49"/>
        <v>0</v>
      </c>
      <c r="P572" s="375">
        <f>SUM(P4:P193)</f>
        <v>0</v>
      </c>
      <c r="Q572" s="315">
        <f>SUM(Q4:Q193)</f>
        <v>0</v>
      </c>
      <c r="R572" s="375">
        <f>SUM(R4:R193)</f>
        <v>0</v>
      </c>
      <c r="S572" s="315">
        <f>SUM(S4:S193)</f>
        <v>0</v>
      </c>
      <c r="T572" s="90">
        <f>SUM(T4:T193)</f>
        <v>0</v>
      </c>
      <c r="U572" s="90">
        <f>SUM(U4:U193)</f>
        <v>0</v>
      </c>
      <c r="V572" s="90">
        <f>SUM(V4:V193)</f>
        <v>0</v>
      </c>
      <c r="W572" s="315">
        <f>SUM(W4:W193)</f>
        <v>0</v>
      </c>
      <c r="X572" s="104">
        <f>SUM(X4:X193)</f>
        <v>0</v>
      </c>
      <c r="Y572" s="104">
        <f t="shared" si="49"/>
        <v>0</v>
      </c>
      <c r="Z572" s="103">
        <f t="shared" si="49"/>
        <v>0</v>
      </c>
      <c r="AA572" s="90">
        <f>SUM(AA4:AA193)</f>
        <v>0</v>
      </c>
      <c r="AB572" s="90">
        <f>SUM(AB4:AB193)</f>
        <v>0</v>
      </c>
      <c r="AC572" s="90">
        <f>SUM(AC4:AC193)</f>
        <v>0</v>
      </c>
      <c r="AD572" s="90">
        <f>SUM(AD4:AD193)</f>
        <v>0</v>
      </c>
      <c r="AE572" s="90">
        <f>SUM(AE4:AE193)</f>
        <v>0</v>
      </c>
      <c r="AF572" s="315">
        <f>SUM(AF4:AF193)</f>
        <v>0</v>
      </c>
      <c r="AG572" s="311">
        <f>SUM(AG4:AG193)</f>
        <v>0</v>
      </c>
      <c r="AH572" s="124">
        <f t="shared" si="49"/>
        <v>0</v>
      </c>
      <c r="AI572" s="103">
        <f t="shared" si="49"/>
        <v>0</v>
      </c>
      <c r="AJ572" s="375">
        <f>SUM(AJ4:AJ193)</f>
        <v>0</v>
      </c>
      <c r="AK572" s="91">
        <f t="shared" si="49"/>
        <v>0</v>
      </c>
      <c r="AL572" s="90">
        <f t="shared" si="49"/>
        <v>0</v>
      </c>
      <c r="AM572" s="315">
        <f>SUM(AM4:AM193)</f>
        <v>0</v>
      </c>
      <c r="AN572" s="315">
        <f>SUM(AN4:AN193)</f>
        <v>0</v>
      </c>
      <c r="AO572" s="315">
        <f>SUM(AO4:AO193)</f>
        <v>0</v>
      </c>
      <c r="AP572" s="375">
        <f>SUM(AP4:AP193)</f>
        <v>0</v>
      </c>
      <c r="AQ572" s="104">
        <f t="shared" si="49"/>
        <v>0</v>
      </c>
      <c r="AR572" s="103">
        <f t="shared" si="49"/>
        <v>0</v>
      </c>
      <c r="AS572" s="375">
        <f>SUM(AS4:AS193)</f>
        <v>0</v>
      </c>
      <c r="AT572" s="315">
        <f>SUM(AT4:AT193)</f>
        <v>0</v>
      </c>
      <c r="AU572" s="375">
        <f>SUM(AU4:AU193)</f>
        <v>0</v>
      </c>
      <c r="AV572" s="315">
        <f>SUM(AV4:AV193)</f>
        <v>0</v>
      </c>
      <c r="AW572" s="375">
        <f>SUM(AW4:AW193)</f>
        <v>0</v>
      </c>
      <c r="AX572" s="315">
        <f>SUM(AX4:AX193)</f>
        <v>0</v>
      </c>
      <c r="AY572" s="124">
        <f t="shared" si="49"/>
        <v>0</v>
      </c>
      <c r="AZ572" s="90">
        <f t="shared" si="49"/>
        <v>0</v>
      </c>
      <c r="BA572" s="315">
        <f>SUM(BA4:BA193)</f>
        <v>0</v>
      </c>
      <c r="BB572" s="124">
        <f t="shared" si="49"/>
        <v>0</v>
      </c>
      <c r="BC572" s="90">
        <f t="shared" si="49"/>
        <v>0</v>
      </c>
      <c r="BD572" s="315">
        <f t="shared" ref="BD572" si="50">SUM(BD4:BD193)</f>
        <v>0</v>
      </c>
      <c r="BE572" s="124">
        <f t="shared" si="49"/>
        <v>0</v>
      </c>
      <c r="BF572" s="90">
        <f t="shared" si="49"/>
        <v>0</v>
      </c>
      <c r="BG572" s="90">
        <f t="shared" ref="BG572" si="51">SUM(BG4:BG193)</f>
        <v>0</v>
      </c>
      <c r="BH572" s="315">
        <f>SUM(BH4:BH193)</f>
        <v>0</v>
      </c>
      <c r="BI572" s="124">
        <f t="shared" si="49"/>
        <v>0</v>
      </c>
      <c r="BJ572" s="90">
        <f t="shared" si="49"/>
        <v>0</v>
      </c>
      <c r="BK572" s="375">
        <f t="shared" ref="BK572" si="52">SUM(BK4:BK193)</f>
        <v>0</v>
      </c>
      <c r="BL572" s="91">
        <f t="shared" si="49"/>
        <v>0</v>
      </c>
      <c r="BM572" s="90">
        <f t="shared" si="49"/>
        <v>0</v>
      </c>
      <c r="BN572" s="90">
        <f t="shared" ref="BN572" si="53">SUM(BN4:BN193)</f>
        <v>0</v>
      </c>
      <c r="BO572" s="315">
        <f t="shared" ref="BO572:BP572" si="54">SUM(BO4:BO193)</f>
        <v>0</v>
      </c>
      <c r="BP572" s="311">
        <f t="shared" si="54"/>
        <v>0</v>
      </c>
      <c r="BQ572" s="124">
        <f t="shared" si="49"/>
        <v>0</v>
      </c>
      <c r="BR572" s="90">
        <f t="shared" si="49"/>
        <v>0</v>
      </c>
      <c r="BS572" s="315">
        <f t="shared" ref="BS572" si="55">SUM(BS4:BS193)</f>
        <v>0</v>
      </c>
      <c r="BT572" s="124">
        <f t="shared" si="49"/>
        <v>0</v>
      </c>
      <c r="BU572" s="90">
        <f t="shared" si="49"/>
        <v>0</v>
      </c>
      <c r="BV572" s="315">
        <f t="shared" ref="BV572:BY572" si="56">SUM(BV4:BV193)</f>
        <v>0</v>
      </c>
      <c r="BW572" s="90">
        <f t="shared" si="56"/>
        <v>0</v>
      </c>
      <c r="BX572" s="375">
        <f t="shared" si="56"/>
        <v>0</v>
      </c>
      <c r="BY572" s="315">
        <f t="shared" si="56"/>
        <v>0</v>
      </c>
      <c r="BZ572" s="90">
        <f>SUM(BZ4:BZ193)</f>
        <v>0</v>
      </c>
      <c r="CA572" s="124">
        <f t="shared" si="49"/>
        <v>0</v>
      </c>
      <c r="CB572" s="90">
        <f t="shared" si="49"/>
        <v>0</v>
      </c>
      <c r="CC572" s="90">
        <f t="shared" ref="CC572:CE572" si="57">SUM(CC4:CC193)</f>
        <v>0</v>
      </c>
      <c r="CD572" s="90">
        <f t="shared" si="57"/>
        <v>0</v>
      </c>
      <c r="CE572" s="90">
        <f t="shared" si="57"/>
        <v>0</v>
      </c>
      <c r="CF572" s="90">
        <f t="shared" ref="CF572:CH572" si="58">SUM(CF4:CF193)</f>
        <v>0</v>
      </c>
      <c r="CG572" s="311">
        <f t="shared" si="58"/>
        <v>0</v>
      </c>
      <c r="CH572" s="90">
        <f t="shared" si="58"/>
        <v>0</v>
      </c>
      <c r="CI572" s="124">
        <f t="shared" si="49"/>
        <v>0</v>
      </c>
      <c r="CJ572" s="90">
        <f t="shared" si="49"/>
        <v>0</v>
      </c>
      <c r="CK572" s="375">
        <f t="shared" ref="CK572:CO572" si="59">SUM(CK4:CK193)</f>
        <v>0</v>
      </c>
      <c r="CL572" s="315">
        <f t="shared" si="59"/>
        <v>0</v>
      </c>
      <c r="CM572" s="375">
        <f t="shared" si="59"/>
        <v>0</v>
      </c>
      <c r="CN572" s="315">
        <f t="shared" si="59"/>
        <v>0</v>
      </c>
      <c r="CO572" s="375">
        <f t="shared" si="59"/>
        <v>0</v>
      </c>
      <c r="CP572" s="91">
        <f t="shared" si="49"/>
        <v>0</v>
      </c>
      <c r="CQ572" s="90">
        <f t="shared" si="49"/>
        <v>1</v>
      </c>
      <c r="CR572" s="315">
        <f t="shared" ref="CR572:CS572" si="60">SUM(CR4:CR193)</f>
        <v>1</v>
      </c>
      <c r="CS572" s="375">
        <f t="shared" si="60"/>
        <v>1</v>
      </c>
      <c r="CT572" s="91">
        <f t="shared" si="49"/>
        <v>0</v>
      </c>
      <c r="CU572" s="90">
        <f t="shared" ref="CU572" si="61">SUM(CU4:CU193)</f>
        <v>0</v>
      </c>
      <c r="CV572" s="375">
        <f t="shared" ref="CV572:CY572" si="62">SUM(CV4:CV193)</f>
        <v>0</v>
      </c>
      <c r="CW572" s="315">
        <f t="shared" si="62"/>
        <v>0</v>
      </c>
      <c r="CX572" s="375">
        <f t="shared" si="62"/>
        <v>0</v>
      </c>
      <c r="CY572" s="315">
        <f t="shared" si="62"/>
        <v>0</v>
      </c>
      <c r="CZ572" s="91">
        <f t="shared" si="49"/>
        <v>0</v>
      </c>
      <c r="DA572" s="90">
        <f t="shared" si="49"/>
        <v>0</v>
      </c>
      <c r="DB572" s="375">
        <f t="shared" ref="DB572:DE572" si="63">SUM(DB4:DB193)</f>
        <v>0</v>
      </c>
      <c r="DC572" s="315">
        <f t="shared" si="63"/>
        <v>0</v>
      </c>
      <c r="DD572" s="375">
        <f t="shared" si="63"/>
        <v>0</v>
      </c>
      <c r="DE572" s="315">
        <f t="shared" si="63"/>
        <v>0</v>
      </c>
      <c r="DF572" s="90">
        <f>SUM(DF4:DF193)</f>
        <v>0</v>
      </c>
      <c r="DG572" s="310">
        <f t="shared" ref="DG572" si="64">SUM(DG4:DG193)</f>
        <v>0</v>
      </c>
      <c r="DH572" s="375">
        <f>SUM(DH4:DH193)</f>
        <v>0</v>
      </c>
      <c r="DI572" s="315">
        <f t="shared" ref="DI572" si="65">SUM(DI4:DI193)</f>
        <v>0</v>
      </c>
      <c r="DJ572" s="124">
        <f t="shared" si="49"/>
        <v>0</v>
      </c>
      <c r="DK572" s="90">
        <f t="shared" si="49"/>
        <v>0</v>
      </c>
      <c r="DL572" s="315">
        <f t="shared" ref="DL572:DM572" si="66">SUM(DL4:DL193)</f>
        <v>0</v>
      </c>
      <c r="DM572" s="375">
        <f t="shared" si="66"/>
        <v>0</v>
      </c>
      <c r="DN572" s="91">
        <f t="shared" si="49"/>
        <v>0</v>
      </c>
      <c r="DO572" s="90">
        <f t="shared" si="49"/>
        <v>0</v>
      </c>
      <c r="DP572" s="375">
        <f t="shared" ref="DP572:DQ572" si="67">SUM(DP4:DP193)</f>
        <v>0</v>
      </c>
      <c r="DQ572" s="315">
        <f t="shared" si="67"/>
        <v>0</v>
      </c>
      <c r="DR572" s="315">
        <f>SUM(DR4:DR193)</f>
        <v>0</v>
      </c>
      <c r="DS572" s="124">
        <f t="shared" si="49"/>
        <v>0</v>
      </c>
      <c r="DT572" s="90">
        <f t="shared" si="49"/>
        <v>0</v>
      </c>
      <c r="DU572" s="315">
        <f t="shared" ref="DU572:DW572" si="68">SUM(DU4:DU193)</f>
        <v>1</v>
      </c>
      <c r="DV572" s="90">
        <f t="shared" si="68"/>
        <v>1</v>
      </c>
      <c r="DW572" s="375">
        <f t="shared" si="68"/>
        <v>0</v>
      </c>
      <c r="DX572" s="91">
        <f t="shared" si="49"/>
        <v>1</v>
      </c>
      <c r="DY572" s="90">
        <f t="shared" si="49"/>
        <v>0</v>
      </c>
      <c r="DZ572" s="311">
        <f t="shared" ref="DZ572:EA572" si="69">SUM(DZ4:DZ193)</f>
        <v>0</v>
      </c>
      <c r="EA572" s="375">
        <f t="shared" si="69"/>
        <v>0</v>
      </c>
      <c r="EB572" s="91">
        <f t="shared" si="49"/>
        <v>0</v>
      </c>
      <c r="EC572" s="90">
        <f t="shared" si="49"/>
        <v>0</v>
      </c>
      <c r="ED572" s="315">
        <f t="shared" ref="ED572" si="70">SUM(ED4:ED193)</f>
        <v>0</v>
      </c>
      <c r="EE572" s="124">
        <f t="shared" si="49"/>
        <v>0</v>
      </c>
    </row>
    <row r="573" spans="1:135" x14ac:dyDescent="0.3">
      <c r="A573" s="38"/>
      <c r="B573" s="7" t="s">
        <v>693</v>
      </c>
      <c r="C573" s="22">
        <f>SUM(C4:C16)</f>
        <v>12970</v>
      </c>
      <c r="D573" s="22">
        <f>SUM(D4:D16)</f>
        <v>4169</v>
      </c>
      <c r="E573" s="63">
        <f t="shared" si="48"/>
        <v>0.32143407864302237</v>
      </c>
      <c r="F573" s="90">
        <f>SUM(F4:F16)</f>
        <v>1166</v>
      </c>
      <c r="G573" s="90">
        <f>SUM(G4:G16)</f>
        <v>1878</v>
      </c>
      <c r="H573" s="90">
        <f>SUM(H4:H16)</f>
        <v>862</v>
      </c>
      <c r="I573" s="90">
        <f>SUM(I4:I16)</f>
        <v>1747</v>
      </c>
      <c r="J573" s="90">
        <f>SUM(J4:J16)</f>
        <v>2100</v>
      </c>
      <c r="K573" s="91">
        <f t="shared" ref="K573:EE573" si="71">SUM(K4:K16)</f>
        <v>2332</v>
      </c>
      <c r="L573" s="90">
        <f t="shared" si="71"/>
        <v>0</v>
      </c>
      <c r="M573" s="375">
        <f>SUM(M4:M16)</f>
        <v>0</v>
      </c>
      <c r="N573" s="91">
        <f t="shared" si="71"/>
        <v>0</v>
      </c>
      <c r="O573" s="90">
        <f t="shared" si="71"/>
        <v>0</v>
      </c>
      <c r="P573" s="375">
        <f>SUM(P4:P16)</f>
        <v>0</v>
      </c>
      <c r="Q573" s="315">
        <f>SUM(Q4:Q16)</f>
        <v>0</v>
      </c>
      <c r="R573" s="375">
        <f>SUM(R4:R16)</f>
        <v>0</v>
      </c>
      <c r="S573" s="315">
        <f>SUM(S4:S16)</f>
        <v>0</v>
      </c>
      <c r="T573" s="104">
        <f>SUM(T4:T16)</f>
        <v>0</v>
      </c>
      <c r="U573" s="315">
        <f>SUM(U4:U16)</f>
        <v>0</v>
      </c>
      <c r="V573" s="375">
        <f>SUM(V4:V16)</f>
        <v>0</v>
      </c>
      <c r="W573" s="104">
        <f>SUM(W4:W16)</f>
        <v>0</v>
      </c>
      <c r="X573" s="104">
        <f>SUM(X4:X16)</f>
        <v>0</v>
      </c>
      <c r="Y573" s="104">
        <f t="shared" si="71"/>
        <v>0</v>
      </c>
      <c r="Z573" s="103">
        <f t="shared" si="71"/>
        <v>0</v>
      </c>
      <c r="AA573" s="90">
        <f>SUM(AA4:AA16)</f>
        <v>0</v>
      </c>
      <c r="AB573" s="90">
        <f>SUM(AB4:AB16)</f>
        <v>0</v>
      </c>
      <c r="AC573" s="90">
        <f>SUM(AC4:AC16)</f>
        <v>0</v>
      </c>
      <c r="AD573" s="90">
        <f>SUM(AD4:AD16)</f>
        <v>0</v>
      </c>
      <c r="AE573" s="90">
        <f>SUM(AE4:AE16)</f>
        <v>0</v>
      </c>
      <c r="AF573" s="315">
        <f>SUM(AF4:AF16)</f>
        <v>0</v>
      </c>
      <c r="AG573" s="311">
        <f>SUM(AG4:AG16)</f>
        <v>0</v>
      </c>
      <c r="AH573" s="124">
        <f t="shared" si="71"/>
        <v>0</v>
      </c>
      <c r="AI573" s="103">
        <f t="shared" si="71"/>
        <v>0</v>
      </c>
      <c r="AJ573" s="375">
        <f>SUM(AJ4:AJ16)</f>
        <v>0</v>
      </c>
      <c r="AK573" s="91">
        <f t="shared" si="71"/>
        <v>0</v>
      </c>
      <c r="AL573" s="90">
        <f t="shared" si="71"/>
        <v>0</v>
      </c>
      <c r="AM573" s="315">
        <f>SUM(AM4:AM16)</f>
        <v>0</v>
      </c>
      <c r="AN573" s="315">
        <f>SUM(AN4:AN16)</f>
        <v>0</v>
      </c>
      <c r="AO573" s="315">
        <f>SUM(AO4:AO16)</f>
        <v>0</v>
      </c>
      <c r="AP573" s="375">
        <f>SUM(AP4:AP16)</f>
        <v>0</v>
      </c>
      <c r="AQ573" s="104">
        <f t="shared" si="71"/>
        <v>0</v>
      </c>
      <c r="AR573" s="103">
        <f t="shared" si="71"/>
        <v>0</v>
      </c>
      <c r="AS573" s="375">
        <f>SUM(AS4:AS16)</f>
        <v>0</v>
      </c>
      <c r="AT573" s="315">
        <f>SUM(AT4:AT16)</f>
        <v>0</v>
      </c>
      <c r="AU573" s="375">
        <f>SUM(AU4:AU16)</f>
        <v>0</v>
      </c>
      <c r="AV573" s="315">
        <f>SUM(AV4:AV16)</f>
        <v>0</v>
      </c>
      <c r="AW573" s="375">
        <f>SUM(AW4:AW16)</f>
        <v>0</v>
      </c>
      <c r="AX573" s="315">
        <f>SUM(AX4:AX16)</f>
        <v>0</v>
      </c>
      <c r="AY573" s="124">
        <f t="shared" si="71"/>
        <v>0</v>
      </c>
      <c r="AZ573" s="90">
        <f t="shared" si="71"/>
        <v>0</v>
      </c>
      <c r="BA573" s="315">
        <f>SUM(BA4:BA16)</f>
        <v>0</v>
      </c>
      <c r="BB573" s="124">
        <f t="shared" si="71"/>
        <v>0</v>
      </c>
      <c r="BC573" s="90">
        <f t="shared" si="71"/>
        <v>0</v>
      </c>
      <c r="BD573" s="315">
        <f t="shared" ref="BD573" si="72">SUM(BD4:BD16)</f>
        <v>0</v>
      </c>
      <c r="BE573" s="124">
        <f t="shared" si="71"/>
        <v>0</v>
      </c>
      <c r="BF573" s="90">
        <f t="shared" si="71"/>
        <v>0</v>
      </c>
      <c r="BG573" s="90">
        <f t="shared" ref="BG573" si="73">SUM(BG4:BG16)</f>
        <v>0</v>
      </c>
      <c r="BH573" s="315">
        <f>SUM(BH4:BH16)</f>
        <v>0</v>
      </c>
      <c r="BI573" s="124">
        <f t="shared" si="71"/>
        <v>0</v>
      </c>
      <c r="BJ573" s="90">
        <f t="shared" si="71"/>
        <v>0</v>
      </c>
      <c r="BK573" s="375">
        <f t="shared" ref="BK573" si="74">SUM(BK4:BK16)</f>
        <v>0</v>
      </c>
      <c r="BL573" s="91">
        <f t="shared" si="71"/>
        <v>0</v>
      </c>
      <c r="BM573" s="90">
        <f t="shared" si="71"/>
        <v>0</v>
      </c>
      <c r="BN573" s="90">
        <f t="shared" ref="BN573" si="75">SUM(BN4:BN16)</f>
        <v>0</v>
      </c>
      <c r="BO573" s="315">
        <f t="shared" ref="BO573:BP573" si="76">SUM(BO4:BO16)</f>
        <v>0</v>
      </c>
      <c r="BP573" s="311">
        <f t="shared" si="76"/>
        <v>0</v>
      </c>
      <c r="BQ573" s="124">
        <f t="shared" si="71"/>
        <v>0</v>
      </c>
      <c r="BR573" s="90">
        <f t="shared" si="71"/>
        <v>0</v>
      </c>
      <c r="BS573" s="315">
        <f t="shared" ref="BS573" si="77">SUM(BS4:BS16)</f>
        <v>0</v>
      </c>
      <c r="BT573" s="124">
        <f t="shared" si="71"/>
        <v>0</v>
      </c>
      <c r="BU573" s="90">
        <f t="shared" si="71"/>
        <v>0</v>
      </c>
      <c r="BV573" s="315">
        <f t="shared" ref="BV573:BY573" si="78">SUM(BV4:BV16)</f>
        <v>0</v>
      </c>
      <c r="BW573" s="90">
        <f t="shared" si="78"/>
        <v>0</v>
      </c>
      <c r="BX573" s="375">
        <f t="shared" si="78"/>
        <v>0</v>
      </c>
      <c r="BY573" s="315">
        <f t="shared" si="78"/>
        <v>0</v>
      </c>
      <c r="BZ573" s="90">
        <f>SUM(BZ4:BZ16)</f>
        <v>0</v>
      </c>
      <c r="CA573" s="124">
        <f t="shared" si="71"/>
        <v>0</v>
      </c>
      <c r="CB573" s="90">
        <f t="shared" si="71"/>
        <v>0</v>
      </c>
      <c r="CC573" s="90">
        <f t="shared" ref="CC573:CE573" si="79">SUM(CC4:CC16)</f>
        <v>0</v>
      </c>
      <c r="CD573" s="90">
        <f t="shared" si="79"/>
        <v>0</v>
      </c>
      <c r="CE573" s="90">
        <f t="shared" si="79"/>
        <v>0</v>
      </c>
      <c r="CF573" s="90">
        <f t="shared" ref="CF573:CH573" si="80">SUM(CF4:CF16)</f>
        <v>0</v>
      </c>
      <c r="CG573" s="311">
        <f t="shared" si="80"/>
        <v>0</v>
      </c>
      <c r="CH573" s="90">
        <f t="shared" si="80"/>
        <v>0</v>
      </c>
      <c r="CI573" s="124">
        <f t="shared" si="71"/>
        <v>0</v>
      </c>
      <c r="CJ573" s="90">
        <f t="shared" si="71"/>
        <v>0</v>
      </c>
      <c r="CK573" s="375">
        <f t="shared" ref="CK573:CO573" si="81">SUM(CK4:CK16)</f>
        <v>0</v>
      </c>
      <c r="CL573" s="315">
        <f t="shared" si="81"/>
        <v>0</v>
      </c>
      <c r="CM573" s="375">
        <f t="shared" si="81"/>
        <v>0</v>
      </c>
      <c r="CN573" s="315">
        <f t="shared" si="81"/>
        <v>0</v>
      </c>
      <c r="CO573" s="375">
        <f t="shared" si="81"/>
        <v>0</v>
      </c>
      <c r="CP573" s="91">
        <f t="shared" si="71"/>
        <v>0</v>
      </c>
      <c r="CQ573" s="90">
        <f t="shared" si="71"/>
        <v>0</v>
      </c>
      <c r="CR573" s="315">
        <f t="shared" ref="CR573:CS573" si="82">SUM(CR4:CR16)</f>
        <v>0</v>
      </c>
      <c r="CS573" s="375">
        <f t="shared" si="82"/>
        <v>0</v>
      </c>
      <c r="CT573" s="91">
        <f t="shared" si="71"/>
        <v>0</v>
      </c>
      <c r="CU573" s="90">
        <f t="shared" ref="CU573" si="83">SUM(CU4:CU16)</f>
        <v>0</v>
      </c>
      <c r="CV573" s="375">
        <f t="shared" ref="CV573:CY573" si="84">SUM(CV4:CV16)</f>
        <v>0</v>
      </c>
      <c r="CW573" s="315">
        <f t="shared" si="84"/>
        <v>0</v>
      </c>
      <c r="CX573" s="375">
        <f t="shared" si="84"/>
        <v>0</v>
      </c>
      <c r="CY573" s="315">
        <f t="shared" si="84"/>
        <v>0</v>
      </c>
      <c r="CZ573" s="91">
        <f t="shared" si="71"/>
        <v>0</v>
      </c>
      <c r="DA573" s="90">
        <f t="shared" si="71"/>
        <v>0</v>
      </c>
      <c r="DB573" s="375">
        <f t="shared" ref="DB573:DE573" si="85">SUM(DB4:DB16)</f>
        <v>0</v>
      </c>
      <c r="DC573" s="315">
        <f t="shared" si="85"/>
        <v>0</v>
      </c>
      <c r="DD573" s="375">
        <f t="shared" si="85"/>
        <v>0</v>
      </c>
      <c r="DE573" s="315">
        <f t="shared" si="85"/>
        <v>0</v>
      </c>
      <c r="DF573" s="90">
        <f>SUM(DF4:DF16)</f>
        <v>0</v>
      </c>
      <c r="DG573" s="310">
        <f t="shared" ref="DG573" si="86">SUM(DG4:DG16)</f>
        <v>0</v>
      </c>
      <c r="DH573" s="375">
        <f>SUM(DH4:DH16)</f>
        <v>0</v>
      </c>
      <c r="DI573" s="315">
        <f t="shared" ref="DI573" si="87">SUM(DI4:DI16)</f>
        <v>0</v>
      </c>
      <c r="DJ573" s="124">
        <f t="shared" si="71"/>
        <v>0</v>
      </c>
      <c r="DK573" s="90">
        <f t="shared" si="71"/>
        <v>0</v>
      </c>
      <c r="DL573" s="315">
        <f t="shared" ref="DL573:DM573" si="88">SUM(DL4:DL16)</f>
        <v>0</v>
      </c>
      <c r="DM573" s="375">
        <f t="shared" si="88"/>
        <v>0</v>
      </c>
      <c r="DN573" s="91">
        <f t="shared" si="71"/>
        <v>0</v>
      </c>
      <c r="DO573" s="90">
        <f t="shared" si="71"/>
        <v>0</v>
      </c>
      <c r="DP573" s="375">
        <f t="shared" ref="DP573:DQ573" si="89">SUM(DP4:DP16)</f>
        <v>0</v>
      </c>
      <c r="DQ573" s="315">
        <f t="shared" si="89"/>
        <v>0</v>
      </c>
      <c r="DR573" s="315">
        <f>SUM(DR4:DR16)</f>
        <v>0</v>
      </c>
      <c r="DS573" s="124">
        <f t="shared" si="71"/>
        <v>0</v>
      </c>
      <c r="DT573" s="90">
        <f t="shared" si="71"/>
        <v>0</v>
      </c>
      <c r="DU573" s="315">
        <f t="shared" ref="DU573:DW573" si="90">SUM(DU4:DU16)</f>
        <v>0</v>
      </c>
      <c r="DV573" s="90">
        <f t="shared" si="90"/>
        <v>0</v>
      </c>
      <c r="DW573" s="375">
        <f t="shared" si="90"/>
        <v>0</v>
      </c>
      <c r="DX573" s="91">
        <f t="shared" si="71"/>
        <v>0</v>
      </c>
      <c r="DY573" s="90">
        <f t="shared" si="71"/>
        <v>0</v>
      </c>
      <c r="DZ573" s="311">
        <f t="shared" ref="DZ573:EA573" si="91">SUM(DZ4:DZ16)</f>
        <v>0</v>
      </c>
      <c r="EA573" s="375">
        <f t="shared" si="91"/>
        <v>0</v>
      </c>
      <c r="EB573" s="91">
        <f t="shared" si="71"/>
        <v>0</v>
      </c>
      <c r="EC573" s="90">
        <f t="shared" si="71"/>
        <v>0</v>
      </c>
      <c r="ED573" s="315">
        <f t="shared" ref="ED573" si="92">SUM(ED4:ED16)</f>
        <v>0</v>
      </c>
      <c r="EE573" s="124">
        <f t="shared" si="71"/>
        <v>0</v>
      </c>
    </row>
    <row r="574" spans="1:135" x14ac:dyDescent="0.3">
      <c r="A574" s="38"/>
      <c r="B574" s="7" t="s">
        <v>694</v>
      </c>
      <c r="C574" s="22">
        <f>SUM(C17:C27)</f>
        <v>14347</v>
      </c>
      <c r="D574" s="22">
        <f>SUM(D17:D27)</f>
        <v>3851</v>
      </c>
      <c r="E574" s="63">
        <f t="shared" si="48"/>
        <v>0.26841848470063429</v>
      </c>
      <c r="F574" s="90">
        <f>SUM(F17:F27)</f>
        <v>1112</v>
      </c>
      <c r="G574" s="90">
        <f>SUM(G17:G27)</f>
        <v>1954</v>
      </c>
      <c r="H574" s="90">
        <f>SUM(H17:H27)</f>
        <v>794</v>
      </c>
      <c r="I574" s="90">
        <f>SUM(I17:I27)</f>
        <v>1994</v>
      </c>
      <c r="J574" s="90">
        <f>SUM(J17:J27)</f>
        <v>1992</v>
      </c>
      <c r="K574" s="91">
        <f t="shared" ref="K574:EE574" si="93">SUM(K17:K27)</f>
        <v>2393</v>
      </c>
      <c r="L574" s="90">
        <f t="shared" si="93"/>
        <v>0</v>
      </c>
      <c r="M574" s="375">
        <f>SUM(M17:M27)</f>
        <v>0</v>
      </c>
      <c r="N574" s="91">
        <f t="shared" si="93"/>
        <v>0</v>
      </c>
      <c r="O574" s="90">
        <f t="shared" si="93"/>
        <v>0</v>
      </c>
      <c r="P574" s="375">
        <f>SUM(P17:P27)</f>
        <v>0</v>
      </c>
      <c r="Q574" s="315">
        <f>SUM(Q17:Q27)</f>
        <v>0</v>
      </c>
      <c r="R574" s="375">
        <f>SUM(R17:R27)</f>
        <v>0</v>
      </c>
      <c r="S574" s="315">
        <f>SUM(S17:S27)</f>
        <v>0</v>
      </c>
      <c r="T574" s="104">
        <f>SUM(T17:T27)</f>
        <v>0</v>
      </c>
      <c r="U574" s="315">
        <f>SUM(U17:U27)</f>
        <v>0</v>
      </c>
      <c r="V574" s="375">
        <f>SUM(V17:V27)</f>
        <v>0</v>
      </c>
      <c r="W574" s="104">
        <f>SUM(W17:W27)</f>
        <v>0</v>
      </c>
      <c r="X574" s="104">
        <f>SUM(X17:X27)</f>
        <v>0</v>
      </c>
      <c r="Y574" s="104">
        <f t="shared" si="93"/>
        <v>0</v>
      </c>
      <c r="Z574" s="103">
        <f t="shared" si="93"/>
        <v>0</v>
      </c>
      <c r="AA574" s="90">
        <f>SUM(AA17:AA27)</f>
        <v>0</v>
      </c>
      <c r="AB574" s="90">
        <f>SUM(AB17:AB27)</f>
        <v>0</v>
      </c>
      <c r="AC574" s="90">
        <f>SUM(AC17:AC27)</f>
        <v>0</v>
      </c>
      <c r="AD574" s="90">
        <f>SUM(AD17:AD27)</f>
        <v>0</v>
      </c>
      <c r="AE574" s="90">
        <f>SUM(AE17:AE27)</f>
        <v>0</v>
      </c>
      <c r="AF574" s="315">
        <f>SUM(AF17:AF27)</f>
        <v>0</v>
      </c>
      <c r="AG574" s="311">
        <f>SUM(AG17:AG27)</f>
        <v>0</v>
      </c>
      <c r="AH574" s="124">
        <f t="shared" si="93"/>
        <v>0</v>
      </c>
      <c r="AI574" s="103">
        <f t="shared" si="93"/>
        <v>0</v>
      </c>
      <c r="AJ574" s="375">
        <f>SUM(AJ17:AJ27)</f>
        <v>0</v>
      </c>
      <c r="AK574" s="91">
        <f t="shared" si="93"/>
        <v>0</v>
      </c>
      <c r="AL574" s="90">
        <f t="shared" si="93"/>
        <v>0</v>
      </c>
      <c r="AM574" s="315">
        <f>SUM(AM17:AM27)</f>
        <v>0</v>
      </c>
      <c r="AN574" s="315">
        <f>SUM(AN17:AN27)</f>
        <v>0</v>
      </c>
      <c r="AO574" s="315">
        <f>SUM(AO17:AO27)</f>
        <v>0</v>
      </c>
      <c r="AP574" s="375">
        <f>SUM(AP17:AP27)</f>
        <v>0</v>
      </c>
      <c r="AQ574" s="104">
        <f t="shared" si="93"/>
        <v>0</v>
      </c>
      <c r="AR574" s="103">
        <f t="shared" si="93"/>
        <v>0</v>
      </c>
      <c r="AS574" s="375">
        <f>SUM(AS17:AS27)</f>
        <v>0</v>
      </c>
      <c r="AT574" s="315">
        <f>SUM(AT17:AT27)</f>
        <v>0</v>
      </c>
      <c r="AU574" s="375">
        <f>SUM(AU17:AU27)</f>
        <v>0</v>
      </c>
      <c r="AV574" s="315">
        <f>SUM(AV17:AV27)</f>
        <v>0</v>
      </c>
      <c r="AW574" s="375">
        <f>SUM(AW17:AW27)</f>
        <v>0</v>
      </c>
      <c r="AX574" s="315">
        <f>SUM(AX17:AX27)</f>
        <v>0</v>
      </c>
      <c r="AY574" s="124">
        <f t="shared" si="93"/>
        <v>0</v>
      </c>
      <c r="AZ574" s="90">
        <f t="shared" si="93"/>
        <v>0</v>
      </c>
      <c r="BA574" s="315">
        <f>SUM(BA17:BA27)</f>
        <v>0</v>
      </c>
      <c r="BB574" s="124">
        <f t="shared" si="93"/>
        <v>0</v>
      </c>
      <c r="BC574" s="90">
        <f t="shared" si="93"/>
        <v>0</v>
      </c>
      <c r="BD574" s="315">
        <f t="shared" ref="BD574" si="94">SUM(BD17:BD27)</f>
        <v>0</v>
      </c>
      <c r="BE574" s="124">
        <f t="shared" si="93"/>
        <v>0</v>
      </c>
      <c r="BF574" s="90">
        <f t="shared" si="93"/>
        <v>0</v>
      </c>
      <c r="BG574" s="90">
        <f t="shared" ref="BG574" si="95">SUM(BG17:BG27)</f>
        <v>0</v>
      </c>
      <c r="BH574" s="315">
        <f>SUM(BH17:BH27)</f>
        <v>0</v>
      </c>
      <c r="BI574" s="124">
        <f t="shared" si="93"/>
        <v>0</v>
      </c>
      <c r="BJ574" s="90">
        <f t="shared" si="93"/>
        <v>0</v>
      </c>
      <c r="BK574" s="375">
        <f t="shared" ref="BK574" si="96">SUM(BK17:BK27)</f>
        <v>0</v>
      </c>
      <c r="BL574" s="91">
        <f t="shared" si="93"/>
        <v>0</v>
      </c>
      <c r="BM574" s="90">
        <f t="shared" si="93"/>
        <v>0</v>
      </c>
      <c r="BN574" s="90">
        <f t="shared" ref="BN574" si="97">SUM(BN17:BN27)</f>
        <v>0</v>
      </c>
      <c r="BO574" s="315">
        <f t="shared" ref="BO574:BP574" si="98">SUM(BO17:BO27)</f>
        <v>0</v>
      </c>
      <c r="BP574" s="311">
        <f t="shared" si="98"/>
        <v>0</v>
      </c>
      <c r="BQ574" s="124">
        <f t="shared" si="93"/>
        <v>0</v>
      </c>
      <c r="BR574" s="90">
        <f t="shared" si="93"/>
        <v>0</v>
      </c>
      <c r="BS574" s="315">
        <f t="shared" ref="BS574" si="99">SUM(BS17:BS27)</f>
        <v>0</v>
      </c>
      <c r="BT574" s="124">
        <f t="shared" si="93"/>
        <v>0</v>
      </c>
      <c r="BU574" s="90">
        <f t="shared" si="93"/>
        <v>0</v>
      </c>
      <c r="BV574" s="315">
        <f t="shared" ref="BV574:BY574" si="100">SUM(BV17:BV27)</f>
        <v>0</v>
      </c>
      <c r="BW574" s="90">
        <f t="shared" si="100"/>
        <v>0</v>
      </c>
      <c r="BX574" s="375">
        <f t="shared" si="100"/>
        <v>0</v>
      </c>
      <c r="BY574" s="315">
        <f t="shared" si="100"/>
        <v>0</v>
      </c>
      <c r="BZ574" s="90">
        <f>SUM(BZ17:BZ27)</f>
        <v>0</v>
      </c>
      <c r="CA574" s="124">
        <f t="shared" si="93"/>
        <v>0</v>
      </c>
      <c r="CB574" s="90">
        <f t="shared" si="93"/>
        <v>0</v>
      </c>
      <c r="CC574" s="90">
        <f t="shared" ref="CC574:CE574" si="101">SUM(CC17:CC27)</f>
        <v>0</v>
      </c>
      <c r="CD574" s="90">
        <f t="shared" si="101"/>
        <v>0</v>
      </c>
      <c r="CE574" s="90">
        <f t="shared" si="101"/>
        <v>0</v>
      </c>
      <c r="CF574" s="90">
        <f t="shared" ref="CF574:CH574" si="102">SUM(CF17:CF27)</f>
        <v>0</v>
      </c>
      <c r="CG574" s="311">
        <f t="shared" si="102"/>
        <v>0</v>
      </c>
      <c r="CH574" s="90">
        <f t="shared" si="102"/>
        <v>0</v>
      </c>
      <c r="CI574" s="124">
        <f t="shared" si="93"/>
        <v>0</v>
      </c>
      <c r="CJ574" s="90">
        <f t="shared" si="93"/>
        <v>0</v>
      </c>
      <c r="CK574" s="375">
        <f t="shared" ref="CK574:CO574" si="103">SUM(CK17:CK27)</f>
        <v>0</v>
      </c>
      <c r="CL574" s="315">
        <f t="shared" si="103"/>
        <v>0</v>
      </c>
      <c r="CM574" s="375">
        <f t="shared" si="103"/>
        <v>0</v>
      </c>
      <c r="CN574" s="315">
        <f t="shared" si="103"/>
        <v>0</v>
      </c>
      <c r="CO574" s="375">
        <f t="shared" si="103"/>
        <v>0</v>
      </c>
      <c r="CP574" s="91">
        <f t="shared" si="93"/>
        <v>0</v>
      </c>
      <c r="CQ574" s="90">
        <f t="shared" si="93"/>
        <v>0</v>
      </c>
      <c r="CR574" s="315">
        <f t="shared" ref="CR574:CS574" si="104">SUM(CR17:CR27)</f>
        <v>0</v>
      </c>
      <c r="CS574" s="375">
        <f t="shared" si="104"/>
        <v>0</v>
      </c>
      <c r="CT574" s="91">
        <f t="shared" si="93"/>
        <v>0</v>
      </c>
      <c r="CU574" s="90">
        <f t="shared" ref="CU574" si="105">SUM(CU17:CU27)</f>
        <v>0</v>
      </c>
      <c r="CV574" s="375">
        <f t="shared" ref="CV574:CY574" si="106">SUM(CV17:CV27)</f>
        <v>0</v>
      </c>
      <c r="CW574" s="315">
        <f t="shared" si="106"/>
        <v>0</v>
      </c>
      <c r="CX574" s="375">
        <f t="shared" si="106"/>
        <v>0</v>
      </c>
      <c r="CY574" s="315">
        <f t="shared" si="106"/>
        <v>0</v>
      </c>
      <c r="CZ574" s="91">
        <f t="shared" si="93"/>
        <v>0</v>
      </c>
      <c r="DA574" s="90">
        <f t="shared" si="93"/>
        <v>0</v>
      </c>
      <c r="DB574" s="375">
        <f t="shared" ref="DB574:DE574" si="107">SUM(DB17:DB27)</f>
        <v>0</v>
      </c>
      <c r="DC574" s="315">
        <f t="shared" si="107"/>
        <v>0</v>
      </c>
      <c r="DD574" s="375">
        <f t="shared" si="107"/>
        <v>0</v>
      </c>
      <c r="DE574" s="315">
        <f t="shared" si="107"/>
        <v>0</v>
      </c>
      <c r="DF574" s="90">
        <f>SUM(DF17:DF27)</f>
        <v>0</v>
      </c>
      <c r="DG574" s="310">
        <f t="shared" ref="DG574" si="108">SUM(DG17:DG27)</f>
        <v>0</v>
      </c>
      <c r="DH574" s="375">
        <f>SUM(DH17:DH27)</f>
        <v>0</v>
      </c>
      <c r="DI574" s="315">
        <f t="shared" ref="DI574" si="109">SUM(DI17:DI27)</f>
        <v>0</v>
      </c>
      <c r="DJ574" s="124">
        <f t="shared" si="93"/>
        <v>0</v>
      </c>
      <c r="DK574" s="90">
        <f t="shared" si="93"/>
        <v>0</v>
      </c>
      <c r="DL574" s="315">
        <f t="shared" ref="DL574:DM574" si="110">SUM(DL17:DL27)</f>
        <v>0</v>
      </c>
      <c r="DM574" s="375">
        <f t="shared" si="110"/>
        <v>0</v>
      </c>
      <c r="DN574" s="91">
        <f t="shared" si="93"/>
        <v>0</v>
      </c>
      <c r="DO574" s="90">
        <f t="shared" si="93"/>
        <v>0</v>
      </c>
      <c r="DP574" s="375">
        <f t="shared" ref="DP574:DQ574" si="111">SUM(DP17:DP27)</f>
        <v>0</v>
      </c>
      <c r="DQ574" s="315">
        <f t="shared" si="111"/>
        <v>0</v>
      </c>
      <c r="DR574" s="315">
        <f>SUM(DR17:DR27)</f>
        <v>0</v>
      </c>
      <c r="DS574" s="124">
        <f t="shared" si="93"/>
        <v>0</v>
      </c>
      <c r="DT574" s="90">
        <f t="shared" si="93"/>
        <v>0</v>
      </c>
      <c r="DU574" s="315">
        <f t="shared" ref="DU574:DW574" si="112">SUM(DU17:DU27)</f>
        <v>0</v>
      </c>
      <c r="DV574" s="90">
        <f t="shared" si="112"/>
        <v>0</v>
      </c>
      <c r="DW574" s="375">
        <f t="shared" si="112"/>
        <v>0</v>
      </c>
      <c r="DX574" s="91">
        <f t="shared" si="93"/>
        <v>0</v>
      </c>
      <c r="DY574" s="90">
        <f t="shared" si="93"/>
        <v>0</v>
      </c>
      <c r="DZ574" s="311">
        <f t="shared" ref="DZ574:EA574" si="113">SUM(DZ17:DZ27)</f>
        <v>0</v>
      </c>
      <c r="EA574" s="375">
        <f t="shared" si="113"/>
        <v>0</v>
      </c>
      <c r="EB574" s="91">
        <f t="shared" si="93"/>
        <v>0</v>
      </c>
      <c r="EC574" s="90">
        <f t="shared" si="93"/>
        <v>0</v>
      </c>
      <c r="ED574" s="315">
        <f t="shared" ref="ED574" si="114">SUM(ED17:ED27)</f>
        <v>0</v>
      </c>
      <c r="EE574" s="124">
        <f t="shared" si="93"/>
        <v>0</v>
      </c>
    </row>
    <row r="575" spans="1:135" x14ac:dyDescent="0.3">
      <c r="A575" s="38"/>
      <c r="B575" s="7" t="s">
        <v>695</v>
      </c>
      <c r="C575" s="22">
        <f>SUM(C28:C32)</f>
        <v>6282</v>
      </c>
      <c r="D575" s="22">
        <f>SUM(D28:D32)</f>
        <v>1672</v>
      </c>
      <c r="E575" s="63">
        <f t="shared" si="48"/>
        <v>0.26615727475326328</v>
      </c>
      <c r="F575" s="90">
        <f>SUM(F28:F32)</f>
        <v>573</v>
      </c>
      <c r="G575" s="90">
        <f>SUM(G28:G32)</f>
        <v>861</v>
      </c>
      <c r="H575" s="90">
        <f>SUM(H28:H32)</f>
        <v>310</v>
      </c>
      <c r="I575" s="90">
        <f>SUM(I28:I32)</f>
        <v>881</v>
      </c>
      <c r="J575" s="90">
        <f>SUM(J28:J32)</f>
        <v>818</v>
      </c>
      <c r="K575" s="91">
        <f t="shared" ref="K575:EE575" si="115">SUM(K28:K32)</f>
        <v>1036</v>
      </c>
      <c r="L575" s="90">
        <f t="shared" si="115"/>
        <v>0</v>
      </c>
      <c r="M575" s="375">
        <f>SUM(M28:M32)</f>
        <v>0</v>
      </c>
      <c r="N575" s="91">
        <f t="shared" si="115"/>
        <v>0</v>
      </c>
      <c r="O575" s="90">
        <f t="shared" si="115"/>
        <v>0</v>
      </c>
      <c r="P575" s="375">
        <f>SUM(P28:P32)</f>
        <v>0</v>
      </c>
      <c r="Q575" s="315">
        <f>SUM(Q28:Q32)</f>
        <v>0</v>
      </c>
      <c r="R575" s="375">
        <f>SUM(R28:R32)</f>
        <v>0</v>
      </c>
      <c r="S575" s="315">
        <f>SUM(S28:S32)</f>
        <v>0</v>
      </c>
      <c r="T575" s="375">
        <f>SUM(T28:T32)</f>
        <v>0</v>
      </c>
      <c r="U575" s="315">
        <f>SUM(U28:U32)</f>
        <v>0</v>
      </c>
      <c r="V575" s="375">
        <f>SUM(V28:V32)</f>
        <v>0</v>
      </c>
      <c r="W575" s="104">
        <f>SUM(W28:W32)</f>
        <v>0</v>
      </c>
      <c r="X575" s="104">
        <f>SUM(X28:X32)</f>
        <v>0</v>
      </c>
      <c r="Y575" s="104">
        <f t="shared" si="115"/>
        <v>0</v>
      </c>
      <c r="Z575" s="103">
        <f t="shared" si="115"/>
        <v>0</v>
      </c>
      <c r="AA575" s="90">
        <f>SUM(AA28:AA32)</f>
        <v>0</v>
      </c>
      <c r="AB575" s="90">
        <f>SUM(AB28:AB32)</f>
        <v>0</v>
      </c>
      <c r="AC575" s="90">
        <f>SUM(AC28:AC32)</f>
        <v>0</v>
      </c>
      <c r="AD575" s="90">
        <f>SUM(AD28:AD32)</f>
        <v>0</v>
      </c>
      <c r="AE575" s="90">
        <f>SUM(AE28:AE32)</f>
        <v>0</v>
      </c>
      <c r="AF575" s="315">
        <f>SUM(AF28:AF32)</f>
        <v>0</v>
      </c>
      <c r="AG575" s="311">
        <f>SUM(AG28:AG32)</f>
        <v>0</v>
      </c>
      <c r="AH575" s="124">
        <f t="shared" si="115"/>
        <v>0</v>
      </c>
      <c r="AI575" s="103">
        <f t="shared" si="115"/>
        <v>0</v>
      </c>
      <c r="AJ575" s="375">
        <f>SUM(AJ28:AJ32)</f>
        <v>0</v>
      </c>
      <c r="AK575" s="91">
        <f t="shared" si="115"/>
        <v>0</v>
      </c>
      <c r="AL575" s="90">
        <f t="shared" si="115"/>
        <v>0</v>
      </c>
      <c r="AM575" s="315">
        <f>SUM(AM28:AM32)</f>
        <v>0</v>
      </c>
      <c r="AN575" s="315">
        <f>SUM(AN28:AN32)</f>
        <v>0</v>
      </c>
      <c r="AO575" s="315">
        <f>SUM(AO28:AO32)</f>
        <v>0</v>
      </c>
      <c r="AP575" s="375">
        <f>SUM(AP28:AP32)</f>
        <v>0</v>
      </c>
      <c r="AQ575" s="104">
        <f t="shared" si="115"/>
        <v>0</v>
      </c>
      <c r="AR575" s="103">
        <f t="shared" si="115"/>
        <v>0</v>
      </c>
      <c r="AS575" s="375">
        <f>SUM(AS28:AS32)</f>
        <v>0</v>
      </c>
      <c r="AT575" s="315">
        <f>SUM(AT28:AT32)</f>
        <v>0</v>
      </c>
      <c r="AU575" s="375">
        <f>SUM(AU28:AU32)</f>
        <v>0</v>
      </c>
      <c r="AV575" s="315">
        <f>SUM(AV28:AV32)</f>
        <v>0</v>
      </c>
      <c r="AW575" s="375">
        <f>SUM(AW28:AW32)</f>
        <v>0</v>
      </c>
      <c r="AX575" s="315">
        <f>SUM(AX28:AX32)</f>
        <v>0</v>
      </c>
      <c r="AY575" s="124">
        <f t="shared" si="115"/>
        <v>0</v>
      </c>
      <c r="AZ575" s="90">
        <f t="shared" si="115"/>
        <v>0</v>
      </c>
      <c r="BA575" s="315">
        <f>SUM(BA28:BA32)</f>
        <v>0</v>
      </c>
      <c r="BB575" s="124">
        <f t="shared" si="115"/>
        <v>0</v>
      </c>
      <c r="BC575" s="90">
        <f t="shared" si="115"/>
        <v>0</v>
      </c>
      <c r="BD575" s="315">
        <f t="shared" ref="BD575" si="116">SUM(BD28:BD32)</f>
        <v>0</v>
      </c>
      <c r="BE575" s="124">
        <f t="shared" si="115"/>
        <v>0</v>
      </c>
      <c r="BF575" s="90">
        <f t="shared" si="115"/>
        <v>0</v>
      </c>
      <c r="BG575" s="90">
        <f t="shared" ref="BG575" si="117">SUM(BG28:BG32)</f>
        <v>0</v>
      </c>
      <c r="BH575" s="315">
        <f>SUM(BH28:BH32)</f>
        <v>0</v>
      </c>
      <c r="BI575" s="124">
        <f t="shared" si="115"/>
        <v>0</v>
      </c>
      <c r="BJ575" s="90">
        <f t="shared" si="115"/>
        <v>0</v>
      </c>
      <c r="BK575" s="375">
        <f t="shared" ref="BK575" si="118">SUM(BK28:BK32)</f>
        <v>0</v>
      </c>
      <c r="BL575" s="91">
        <f t="shared" si="115"/>
        <v>0</v>
      </c>
      <c r="BM575" s="90">
        <f t="shared" si="115"/>
        <v>0</v>
      </c>
      <c r="BN575" s="90">
        <f t="shared" ref="BN575" si="119">SUM(BN28:BN32)</f>
        <v>0</v>
      </c>
      <c r="BO575" s="315">
        <f t="shared" ref="BO575:BP575" si="120">SUM(BO28:BO32)</f>
        <v>0</v>
      </c>
      <c r="BP575" s="311">
        <f t="shared" si="120"/>
        <v>0</v>
      </c>
      <c r="BQ575" s="124">
        <f t="shared" si="115"/>
        <v>0</v>
      </c>
      <c r="BR575" s="90">
        <f t="shared" si="115"/>
        <v>0</v>
      </c>
      <c r="BS575" s="315">
        <f t="shared" ref="BS575" si="121">SUM(BS28:BS32)</f>
        <v>0</v>
      </c>
      <c r="BT575" s="124">
        <f t="shared" si="115"/>
        <v>0</v>
      </c>
      <c r="BU575" s="90">
        <f t="shared" si="115"/>
        <v>0</v>
      </c>
      <c r="BV575" s="315">
        <f t="shared" ref="BV575:BY575" si="122">SUM(BV28:BV32)</f>
        <v>0</v>
      </c>
      <c r="BW575" s="90">
        <f t="shared" si="122"/>
        <v>0</v>
      </c>
      <c r="BX575" s="375">
        <f t="shared" si="122"/>
        <v>0</v>
      </c>
      <c r="BY575" s="315">
        <f t="shared" si="122"/>
        <v>0</v>
      </c>
      <c r="BZ575" s="90">
        <f>SUM(BZ28:BZ32)</f>
        <v>0</v>
      </c>
      <c r="CA575" s="124">
        <f t="shared" si="115"/>
        <v>0</v>
      </c>
      <c r="CB575" s="90">
        <f t="shared" si="115"/>
        <v>0</v>
      </c>
      <c r="CC575" s="90">
        <f t="shared" ref="CC575:CE575" si="123">SUM(CC28:CC32)</f>
        <v>0</v>
      </c>
      <c r="CD575" s="90">
        <f t="shared" si="123"/>
        <v>0</v>
      </c>
      <c r="CE575" s="90">
        <f t="shared" si="123"/>
        <v>0</v>
      </c>
      <c r="CF575" s="90">
        <f t="shared" ref="CF575:CH575" si="124">SUM(CF28:CF32)</f>
        <v>0</v>
      </c>
      <c r="CG575" s="311">
        <f t="shared" si="124"/>
        <v>0</v>
      </c>
      <c r="CH575" s="90">
        <f t="shared" si="124"/>
        <v>0</v>
      </c>
      <c r="CI575" s="124">
        <f t="shared" si="115"/>
        <v>0</v>
      </c>
      <c r="CJ575" s="90">
        <f t="shared" si="115"/>
        <v>0</v>
      </c>
      <c r="CK575" s="375">
        <f t="shared" ref="CK575:CO575" si="125">SUM(CK28:CK32)</f>
        <v>0</v>
      </c>
      <c r="CL575" s="315">
        <f t="shared" si="125"/>
        <v>0</v>
      </c>
      <c r="CM575" s="375">
        <f t="shared" si="125"/>
        <v>0</v>
      </c>
      <c r="CN575" s="315">
        <f t="shared" si="125"/>
        <v>0</v>
      </c>
      <c r="CO575" s="375">
        <f t="shared" si="125"/>
        <v>0</v>
      </c>
      <c r="CP575" s="91">
        <f t="shared" si="115"/>
        <v>0</v>
      </c>
      <c r="CQ575" s="90">
        <f t="shared" si="115"/>
        <v>0</v>
      </c>
      <c r="CR575" s="315">
        <f t="shared" ref="CR575:CS575" si="126">SUM(CR28:CR32)</f>
        <v>0</v>
      </c>
      <c r="CS575" s="375">
        <f t="shared" si="126"/>
        <v>0</v>
      </c>
      <c r="CT575" s="91">
        <f t="shared" si="115"/>
        <v>0</v>
      </c>
      <c r="CU575" s="90">
        <f t="shared" ref="CU575" si="127">SUM(CU28:CU32)</f>
        <v>0</v>
      </c>
      <c r="CV575" s="375">
        <f t="shared" ref="CV575:CY575" si="128">SUM(CV28:CV32)</f>
        <v>0</v>
      </c>
      <c r="CW575" s="315">
        <f t="shared" si="128"/>
        <v>0</v>
      </c>
      <c r="CX575" s="375">
        <f t="shared" si="128"/>
        <v>0</v>
      </c>
      <c r="CY575" s="315">
        <f t="shared" si="128"/>
        <v>0</v>
      </c>
      <c r="CZ575" s="91">
        <f t="shared" si="115"/>
        <v>0</v>
      </c>
      <c r="DA575" s="90">
        <f t="shared" si="115"/>
        <v>0</v>
      </c>
      <c r="DB575" s="375">
        <f t="shared" ref="DB575:DE575" si="129">SUM(DB28:DB32)</f>
        <v>0</v>
      </c>
      <c r="DC575" s="315">
        <f t="shared" si="129"/>
        <v>0</v>
      </c>
      <c r="DD575" s="375">
        <f t="shared" si="129"/>
        <v>0</v>
      </c>
      <c r="DE575" s="315">
        <f t="shared" si="129"/>
        <v>0</v>
      </c>
      <c r="DF575" s="90">
        <f>SUM(DF28:DF32)</f>
        <v>0</v>
      </c>
      <c r="DG575" s="310">
        <f t="shared" ref="DG575" si="130">SUM(DG28:DG32)</f>
        <v>0</v>
      </c>
      <c r="DH575" s="375">
        <f>SUM(DH28:DH32)</f>
        <v>0</v>
      </c>
      <c r="DI575" s="315">
        <f t="shared" ref="DI575" si="131">SUM(DI28:DI32)</f>
        <v>0</v>
      </c>
      <c r="DJ575" s="124">
        <f t="shared" si="115"/>
        <v>0</v>
      </c>
      <c r="DK575" s="90">
        <f t="shared" si="115"/>
        <v>0</v>
      </c>
      <c r="DL575" s="315">
        <f t="shared" ref="DL575:DM575" si="132">SUM(DL28:DL32)</f>
        <v>0</v>
      </c>
      <c r="DM575" s="375">
        <f t="shared" si="132"/>
        <v>0</v>
      </c>
      <c r="DN575" s="91">
        <f t="shared" si="115"/>
        <v>0</v>
      </c>
      <c r="DO575" s="90">
        <f t="shared" si="115"/>
        <v>0</v>
      </c>
      <c r="DP575" s="375">
        <f t="shared" ref="DP575:DQ575" si="133">SUM(DP28:DP32)</f>
        <v>0</v>
      </c>
      <c r="DQ575" s="315">
        <f t="shared" si="133"/>
        <v>0</v>
      </c>
      <c r="DR575" s="315">
        <f>SUM(DR28:DR32)</f>
        <v>0</v>
      </c>
      <c r="DS575" s="124">
        <f t="shared" si="115"/>
        <v>0</v>
      </c>
      <c r="DT575" s="90">
        <f t="shared" si="115"/>
        <v>0</v>
      </c>
      <c r="DU575" s="315">
        <f t="shared" ref="DU575:DW575" si="134">SUM(DU28:DU32)</f>
        <v>0</v>
      </c>
      <c r="DV575" s="90">
        <f t="shared" si="134"/>
        <v>0</v>
      </c>
      <c r="DW575" s="375">
        <f t="shared" si="134"/>
        <v>0</v>
      </c>
      <c r="DX575" s="91">
        <f t="shared" si="115"/>
        <v>0</v>
      </c>
      <c r="DY575" s="90">
        <f t="shared" si="115"/>
        <v>0</v>
      </c>
      <c r="DZ575" s="311">
        <f t="shared" ref="DZ575:EA575" si="135">SUM(DZ28:DZ32)</f>
        <v>0</v>
      </c>
      <c r="EA575" s="375">
        <f t="shared" si="135"/>
        <v>0</v>
      </c>
      <c r="EB575" s="91">
        <f t="shared" si="115"/>
        <v>0</v>
      </c>
      <c r="EC575" s="90">
        <f t="shared" si="115"/>
        <v>0</v>
      </c>
      <c r="ED575" s="315">
        <f t="shared" ref="ED575" si="136">SUM(ED28:ED32)</f>
        <v>0</v>
      </c>
      <c r="EE575" s="124">
        <f t="shared" si="115"/>
        <v>0</v>
      </c>
    </row>
    <row r="576" spans="1:135" x14ac:dyDescent="0.3">
      <c r="A576" s="38"/>
      <c r="B576" s="7" t="s">
        <v>696</v>
      </c>
      <c r="C576" s="22">
        <f>SUM(C33:C40)</f>
        <v>8958</v>
      </c>
      <c r="D576" s="22">
        <f>SUM(D33:D40)</f>
        <v>3270</v>
      </c>
      <c r="E576" s="63">
        <f t="shared" si="48"/>
        <v>0.36503683858004021</v>
      </c>
      <c r="F576" s="90">
        <f>SUM(F33:F40)</f>
        <v>775</v>
      </c>
      <c r="G576" s="90">
        <f>SUM(G33:G40)</f>
        <v>1506</v>
      </c>
      <c r="H576" s="90">
        <f>SUM(H33:H40)</f>
        <v>642</v>
      </c>
      <c r="I576" s="90">
        <f>SUM(I33:I40)</f>
        <v>1542</v>
      </c>
      <c r="J576" s="90">
        <f>SUM(J33:J40)</f>
        <v>1662</v>
      </c>
      <c r="K576" s="91">
        <f t="shared" ref="K576:EE576" si="137">SUM(K33:K40)</f>
        <v>1921</v>
      </c>
      <c r="L576" s="90">
        <f t="shared" si="137"/>
        <v>0</v>
      </c>
      <c r="M576" s="375">
        <f>SUM(M33:M40)</f>
        <v>0</v>
      </c>
      <c r="N576" s="91">
        <f t="shared" si="137"/>
        <v>0</v>
      </c>
      <c r="O576" s="90">
        <f t="shared" si="137"/>
        <v>0</v>
      </c>
      <c r="P576" s="375">
        <f>SUM(P33:P40)</f>
        <v>0</v>
      </c>
      <c r="Q576" s="315">
        <f>SUM(Q33:Q40)</f>
        <v>0</v>
      </c>
      <c r="R576" s="375">
        <f>SUM(R33:R40)</f>
        <v>0</v>
      </c>
      <c r="S576" s="315">
        <f>SUM(S33:S40)</f>
        <v>0</v>
      </c>
      <c r="T576" s="375">
        <f>SUM(T33:T40)</f>
        <v>0</v>
      </c>
      <c r="U576" s="315">
        <f>SUM(U33:U40)</f>
        <v>0</v>
      </c>
      <c r="V576" s="375">
        <f>SUM(V33:V40)</f>
        <v>0</v>
      </c>
      <c r="W576" s="104">
        <f>SUM(W33:W40)</f>
        <v>0</v>
      </c>
      <c r="X576" s="104">
        <f>SUM(X33:X40)</f>
        <v>0</v>
      </c>
      <c r="Y576" s="104">
        <f t="shared" si="137"/>
        <v>0</v>
      </c>
      <c r="Z576" s="103">
        <f t="shared" si="137"/>
        <v>0</v>
      </c>
      <c r="AA576" s="90">
        <f>SUM(AA33:AA40)</f>
        <v>0</v>
      </c>
      <c r="AB576" s="90">
        <f>SUM(AB33:AB40)</f>
        <v>0</v>
      </c>
      <c r="AC576" s="90">
        <f>SUM(AC33:AC40)</f>
        <v>0</v>
      </c>
      <c r="AD576" s="90">
        <f>SUM(AD33:AD40)</f>
        <v>0</v>
      </c>
      <c r="AE576" s="90">
        <f>SUM(AE33:AE40)</f>
        <v>0</v>
      </c>
      <c r="AF576" s="315">
        <f>SUM(AF33:AF40)</f>
        <v>0</v>
      </c>
      <c r="AG576" s="311">
        <f>SUM(AG33:AG40)</f>
        <v>0</v>
      </c>
      <c r="AH576" s="124">
        <f t="shared" si="137"/>
        <v>0</v>
      </c>
      <c r="AI576" s="103">
        <f t="shared" si="137"/>
        <v>0</v>
      </c>
      <c r="AJ576" s="375">
        <f>SUM(AJ33:AJ40)</f>
        <v>0</v>
      </c>
      <c r="AK576" s="91">
        <f t="shared" si="137"/>
        <v>0</v>
      </c>
      <c r="AL576" s="90">
        <f t="shared" si="137"/>
        <v>0</v>
      </c>
      <c r="AM576" s="315">
        <f>SUM(AM33:AM40)</f>
        <v>0</v>
      </c>
      <c r="AN576" s="315">
        <f>SUM(AN33:AN40)</f>
        <v>0</v>
      </c>
      <c r="AO576" s="315">
        <f>SUM(AO33:AO40)</f>
        <v>0</v>
      </c>
      <c r="AP576" s="375">
        <f>SUM(AP33:AP40)</f>
        <v>0</v>
      </c>
      <c r="AQ576" s="104">
        <f t="shared" si="137"/>
        <v>0</v>
      </c>
      <c r="AR576" s="103">
        <f t="shared" si="137"/>
        <v>0</v>
      </c>
      <c r="AS576" s="375">
        <f>SUM(AS33:AS40)</f>
        <v>0</v>
      </c>
      <c r="AT576" s="315">
        <f>SUM(AT33:AT40)</f>
        <v>0</v>
      </c>
      <c r="AU576" s="375">
        <f>SUM(AU33:AU40)</f>
        <v>0</v>
      </c>
      <c r="AV576" s="315">
        <f>SUM(AV33:AV40)</f>
        <v>0</v>
      </c>
      <c r="AW576" s="375">
        <f>SUM(AW33:AW40)</f>
        <v>0</v>
      </c>
      <c r="AX576" s="315">
        <f>SUM(AX33:AX40)</f>
        <v>0</v>
      </c>
      <c r="AY576" s="124">
        <f t="shared" si="137"/>
        <v>0</v>
      </c>
      <c r="AZ576" s="90">
        <f t="shared" si="137"/>
        <v>0</v>
      </c>
      <c r="BA576" s="315">
        <f>SUM(BA33:BA40)</f>
        <v>0</v>
      </c>
      <c r="BB576" s="124">
        <f t="shared" si="137"/>
        <v>0</v>
      </c>
      <c r="BC576" s="90">
        <f t="shared" si="137"/>
        <v>0</v>
      </c>
      <c r="BD576" s="315">
        <f t="shared" ref="BD576" si="138">SUM(BD33:BD40)</f>
        <v>0</v>
      </c>
      <c r="BE576" s="124">
        <f t="shared" si="137"/>
        <v>0</v>
      </c>
      <c r="BF576" s="90">
        <f t="shared" si="137"/>
        <v>0</v>
      </c>
      <c r="BG576" s="90">
        <f t="shared" ref="BG576" si="139">SUM(BG33:BG40)</f>
        <v>0</v>
      </c>
      <c r="BH576" s="315">
        <f>SUM(BH33:BH40)</f>
        <v>0</v>
      </c>
      <c r="BI576" s="124">
        <f t="shared" si="137"/>
        <v>0</v>
      </c>
      <c r="BJ576" s="90">
        <f t="shared" si="137"/>
        <v>0</v>
      </c>
      <c r="BK576" s="375">
        <f t="shared" ref="BK576" si="140">SUM(BK33:BK40)</f>
        <v>0</v>
      </c>
      <c r="BL576" s="91">
        <f t="shared" si="137"/>
        <v>0</v>
      </c>
      <c r="BM576" s="90">
        <f t="shared" si="137"/>
        <v>0</v>
      </c>
      <c r="BN576" s="90">
        <f t="shared" ref="BN576" si="141">SUM(BN33:BN40)</f>
        <v>0</v>
      </c>
      <c r="BO576" s="315">
        <f t="shared" ref="BO576:BP576" si="142">SUM(BO33:BO40)</f>
        <v>0</v>
      </c>
      <c r="BP576" s="311">
        <f t="shared" si="142"/>
        <v>0</v>
      </c>
      <c r="BQ576" s="124">
        <f t="shared" si="137"/>
        <v>0</v>
      </c>
      <c r="BR576" s="90">
        <f t="shared" si="137"/>
        <v>0</v>
      </c>
      <c r="BS576" s="315">
        <f t="shared" ref="BS576" si="143">SUM(BS33:BS40)</f>
        <v>0</v>
      </c>
      <c r="BT576" s="124">
        <f t="shared" si="137"/>
        <v>0</v>
      </c>
      <c r="BU576" s="90">
        <f t="shared" si="137"/>
        <v>0</v>
      </c>
      <c r="BV576" s="315">
        <f t="shared" ref="BV576:BY576" si="144">SUM(BV33:BV40)</f>
        <v>0</v>
      </c>
      <c r="BW576" s="90">
        <f t="shared" si="144"/>
        <v>0</v>
      </c>
      <c r="BX576" s="375">
        <f t="shared" si="144"/>
        <v>0</v>
      </c>
      <c r="BY576" s="315">
        <f t="shared" si="144"/>
        <v>0</v>
      </c>
      <c r="BZ576" s="90">
        <f>SUM(BZ33:BZ40)</f>
        <v>0</v>
      </c>
      <c r="CA576" s="124">
        <f t="shared" si="137"/>
        <v>0</v>
      </c>
      <c r="CB576" s="90">
        <f t="shared" si="137"/>
        <v>0</v>
      </c>
      <c r="CC576" s="90">
        <f t="shared" ref="CC576:CE576" si="145">SUM(CC33:CC40)</f>
        <v>0</v>
      </c>
      <c r="CD576" s="90">
        <f t="shared" si="145"/>
        <v>0</v>
      </c>
      <c r="CE576" s="90">
        <f t="shared" si="145"/>
        <v>0</v>
      </c>
      <c r="CF576" s="90">
        <f t="shared" ref="CF576:CH576" si="146">SUM(CF33:CF40)</f>
        <v>0</v>
      </c>
      <c r="CG576" s="311">
        <f t="shared" si="146"/>
        <v>0</v>
      </c>
      <c r="CH576" s="90">
        <f t="shared" si="146"/>
        <v>0</v>
      </c>
      <c r="CI576" s="124">
        <f t="shared" si="137"/>
        <v>0</v>
      </c>
      <c r="CJ576" s="90">
        <f t="shared" si="137"/>
        <v>0</v>
      </c>
      <c r="CK576" s="375">
        <f t="shared" ref="CK576:CO576" si="147">SUM(CK33:CK40)</f>
        <v>0</v>
      </c>
      <c r="CL576" s="315">
        <f t="shared" si="147"/>
        <v>0</v>
      </c>
      <c r="CM576" s="375">
        <f t="shared" si="147"/>
        <v>0</v>
      </c>
      <c r="CN576" s="315">
        <f t="shared" si="147"/>
        <v>0</v>
      </c>
      <c r="CO576" s="375">
        <f t="shared" si="147"/>
        <v>0</v>
      </c>
      <c r="CP576" s="91">
        <f t="shared" si="137"/>
        <v>0</v>
      </c>
      <c r="CQ576" s="90">
        <f t="shared" si="137"/>
        <v>0</v>
      </c>
      <c r="CR576" s="315">
        <f t="shared" ref="CR576:CS576" si="148">SUM(CR33:CR40)</f>
        <v>0</v>
      </c>
      <c r="CS576" s="375">
        <f t="shared" si="148"/>
        <v>0</v>
      </c>
      <c r="CT576" s="91">
        <f t="shared" si="137"/>
        <v>0</v>
      </c>
      <c r="CU576" s="90">
        <f t="shared" ref="CU576" si="149">SUM(CU33:CU40)</f>
        <v>0</v>
      </c>
      <c r="CV576" s="375">
        <f t="shared" ref="CV576:CY576" si="150">SUM(CV33:CV40)</f>
        <v>0</v>
      </c>
      <c r="CW576" s="315">
        <f t="shared" si="150"/>
        <v>0</v>
      </c>
      <c r="CX576" s="375">
        <f t="shared" si="150"/>
        <v>0</v>
      </c>
      <c r="CY576" s="315">
        <f t="shared" si="150"/>
        <v>0</v>
      </c>
      <c r="CZ576" s="91">
        <f t="shared" si="137"/>
        <v>0</v>
      </c>
      <c r="DA576" s="90">
        <f t="shared" si="137"/>
        <v>0</v>
      </c>
      <c r="DB576" s="375">
        <f t="shared" ref="DB576:DE576" si="151">SUM(DB33:DB40)</f>
        <v>0</v>
      </c>
      <c r="DC576" s="315">
        <f t="shared" si="151"/>
        <v>0</v>
      </c>
      <c r="DD576" s="375">
        <f t="shared" si="151"/>
        <v>0</v>
      </c>
      <c r="DE576" s="315">
        <f t="shared" si="151"/>
        <v>0</v>
      </c>
      <c r="DF576" s="90">
        <f>SUM(DF33:DF40)</f>
        <v>0</v>
      </c>
      <c r="DG576" s="310">
        <f t="shared" ref="DG576" si="152">SUM(DG33:DG40)</f>
        <v>0</v>
      </c>
      <c r="DH576" s="375">
        <f>SUM(DH33:DH40)</f>
        <v>0</v>
      </c>
      <c r="DI576" s="315">
        <f t="shared" ref="DI576" si="153">SUM(DI33:DI40)</f>
        <v>0</v>
      </c>
      <c r="DJ576" s="124">
        <f t="shared" si="137"/>
        <v>0</v>
      </c>
      <c r="DK576" s="90">
        <f t="shared" si="137"/>
        <v>0</v>
      </c>
      <c r="DL576" s="315">
        <f t="shared" ref="DL576:DM576" si="154">SUM(DL33:DL40)</f>
        <v>0</v>
      </c>
      <c r="DM576" s="375">
        <f t="shared" si="154"/>
        <v>0</v>
      </c>
      <c r="DN576" s="91">
        <f t="shared" si="137"/>
        <v>0</v>
      </c>
      <c r="DO576" s="90">
        <f t="shared" si="137"/>
        <v>0</v>
      </c>
      <c r="DP576" s="375">
        <f t="shared" ref="DP576:DQ576" si="155">SUM(DP33:DP40)</f>
        <v>0</v>
      </c>
      <c r="DQ576" s="315">
        <f t="shared" si="155"/>
        <v>0</v>
      </c>
      <c r="DR576" s="315">
        <f>SUM(DR33:DR40)</f>
        <v>0</v>
      </c>
      <c r="DS576" s="124">
        <f t="shared" si="137"/>
        <v>0</v>
      </c>
      <c r="DT576" s="90">
        <f t="shared" si="137"/>
        <v>0</v>
      </c>
      <c r="DU576" s="315">
        <f t="shared" ref="DU576:DW576" si="156">SUM(DU33:DU40)</f>
        <v>0</v>
      </c>
      <c r="DV576" s="90">
        <f t="shared" si="156"/>
        <v>0</v>
      </c>
      <c r="DW576" s="375">
        <f t="shared" si="156"/>
        <v>0</v>
      </c>
      <c r="DX576" s="91">
        <f t="shared" si="137"/>
        <v>0</v>
      </c>
      <c r="DY576" s="90">
        <f t="shared" si="137"/>
        <v>0</v>
      </c>
      <c r="DZ576" s="311">
        <f t="shared" ref="DZ576:EA576" si="157">SUM(DZ33:DZ40)</f>
        <v>0</v>
      </c>
      <c r="EA576" s="375">
        <f t="shared" si="157"/>
        <v>0</v>
      </c>
      <c r="EB576" s="91">
        <f t="shared" si="137"/>
        <v>0</v>
      </c>
      <c r="EC576" s="90">
        <f t="shared" si="137"/>
        <v>0</v>
      </c>
      <c r="ED576" s="315">
        <f t="shared" ref="ED576" si="158">SUM(ED33:ED40)</f>
        <v>0</v>
      </c>
      <c r="EE576" s="124">
        <f t="shared" si="137"/>
        <v>0</v>
      </c>
    </row>
    <row r="577" spans="1:135" x14ac:dyDescent="0.3">
      <c r="A577" s="38"/>
      <c r="B577" s="7" t="s">
        <v>697</v>
      </c>
      <c r="C577" s="22">
        <f>SUM(C41:C49)</f>
        <v>10438</v>
      </c>
      <c r="D577" s="22">
        <f>SUM(D41:D49)</f>
        <v>4057</v>
      </c>
      <c r="E577" s="63">
        <f t="shared" si="48"/>
        <v>0.38867599156926613</v>
      </c>
      <c r="F577" s="90">
        <f>SUM(F41:F49)</f>
        <v>893</v>
      </c>
      <c r="G577" s="90">
        <f>SUM(G41:G49)</f>
        <v>1781</v>
      </c>
      <c r="H577" s="90">
        <f>SUM(H41:H49)</f>
        <v>788</v>
      </c>
      <c r="I577" s="90">
        <f>SUM(I41:I49)</f>
        <v>1819</v>
      </c>
      <c r="J577" s="90">
        <f>SUM(J41:J49)</f>
        <v>1963</v>
      </c>
      <c r="K577" s="91">
        <f t="shared" ref="K577:EE577" si="159">SUM(K41:K49)</f>
        <v>2302</v>
      </c>
      <c r="L577" s="90">
        <f t="shared" si="159"/>
        <v>0</v>
      </c>
      <c r="M577" s="375">
        <f>SUM(M41:M49)</f>
        <v>0</v>
      </c>
      <c r="N577" s="91">
        <f t="shared" si="159"/>
        <v>0</v>
      </c>
      <c r="O577" s="90">
        <f t="shared" si="159"/>
        <v>0</v>
      </c>
      <c r="P577" s="375">
        <f>SUM(P41:P49)</f>
        <v>0</v>
      </c>
      <c r="Q577" s="315">
        <f>SUM(Q41:Q49)</f>
        <v>0</v>
      </c>
      <c r="R577" s="375">
        <f>SUM(R41:R49)</f>
        <v>0</v>
      </c>
      <c r="S577" s="315">
        <f>SUM(S41:S49)</f>
        <v>0</v>
      </c>
      <c r="T577" s="375">
        <f>SUM(T41:T49)</f>
        <v>0</v>
      </c>
      <c r="U577" s="315">
        <f>SUM(U41:U49)</f>
        <v>0</v>
      </c>
      <c r="V577" s="375">
        <f>SUM(V41:V49)</f>
        <v>0</v>
      </c>
      <c r="W577" s="104">
        <f>SUM(W41:W49)</f>
        <v>0</v>
      </c>
      <c r="X577" s="104">
        <f>SUM(X41:X49)</f>
        <v>0</v>
      </c>
      <c r="Y577" s="104">
        <f t="shared" si="159"/>
        <v>0</v>
      </c>
      <c r="Z577" s="103">
        <f t="shared" si="159"/>
        <v>0</v>
      </c>
      <c r="AA577" s="90">
        <f>SUM(AA41:AA49)</f>
        <v>0</v>
      </c>
      <c r="AB577" s="90">
        <f>SUM(AB41:AB49)</f>
        <v>0</v>
      </c>
      <c r="AC577" s="90">
        <f>SUM(AC41:AC49)</f>
        <v>0</v>
      </c>
      <c r="AD577" s="90">
        <f>SUM(AD41:AD49)</f>
        <v>0</v>
      </c>
      <c r="AE577" s="90">
        <f>SUM(AE41:AE49)</f>
        <v>0</v>
      </c>
      <c r="AF577" s="315">
        <f>SUM(AF41:AF49)</f>
        <v>0</v>
      </c>
      <c r="AG577" s="311">
        <f>SUM(AG41:AG49)</f>
        <v>0</v>
      </c>
      <c r="AH577" s="124">
        <f t="shared" si="159"/>
        <v>0</v>
      </c>
      <c r="AI577" s="103">
        <f t="shared" si="159"/>
        <v>0</v>
      </c>
      <c r="AJ577" s="375">
        <f>SUM(AJ41:AJ49)</f>
        <v>0</v>
      </c>
      <c r="AK577" s="91">
        <f t="shared" si="159"/>
        <v>0</v>
      </c>
      <c r="AL577" s="90">
        <f t="shared" si="159"/>
        <v>0</v>
      </c>
      <c r="AM577" s="315">
        <f>SUM(AM41:AM49)</f>
        <v>0</v>
      </c>
      <c r="AN577" s="315">
        <f>SUM(AN41:AN49)</f>
        <v>0</v>
      </c>
      <c r="AO577" s="315">
        <f>SUM(AO41:AO49)</f>
        <v>0</v>
      </c>
      <c r="AP577" s="375">
        <f>SUM(AP41:AP49)</f>
        <v>0</v>
      </c>
      <c r="AQ577" s="104">
        <f t="shared" si="159"/>
        <v>0</v>
      </c>
      <c r="AR577" s="103">
        <f t="shared" si="159"/>
        <v>0</v>
      </c>
      <c r="AS577" s="375">
        <f>SUM(AS41:AS49)</f>
        <v>0</v>
      </c>
      <c r="AT577" s="315">
        <f>SUM(AT41:AT49)</f>
        <v>0</v>
      </c>
      <c r="AU577" s="375">
        <f>SUM(AU41:AU49)</f>
        <v>0</v>
      </c>
      <c r="AV577" s="315">
        <f>SUM(AV41:AV49)</f>
        <v>0</v>
      </c>
      <c r="AW577" s="375">
        <f>SUM(AW41:AW49)</f>
        <v>0</v>
      </c>
      <c r="AX577" s="315">
        <f>SUM(AX41:AX49)</f>
        <v>0</v>
      </c>
      <c r="AY577" s="124">
        <f t="shared" si="159"/>
        <v>0</v>
      </c>
      <c r="AZ577" s="90">
        <f t="shared" si="159"/>
        <v>0</v>
      </c>
      <c r="BA577" s="315">
        <f>SUM(BA41:BA49)</f>
        <v>0</v>
      </c>
      <c r="BB577" s="124">
        <f t="shared" si="159"/>
        <v>0</v>
      </c>
      <c r="BC577" s="90">
        <f t="shared" si="159"/>
        <v>0</v>
      </c>
      <c r="BD577" s="315">
        <f t="shared" ref="BD577" si="160">SUM(BD41:BD49)</f>
        <v>0</v>
      </c>
      <c r="BE577" s="124">
        <f t="shared" si="159"/>
        <v>0</v>
      </c>
      <c r="BF577" s="90">
        <f t="shared" si="159"/>
        <v>0</v>
      </c>
      <c r="BG577" s="90">
        <f t="shared" ref="BG577" si="161">SUM(BG41:BG49)</f>
        <v>0</v>
      </c>
      <c r="BH577" s="315">
        <f>SUM(BH41:BH49)</f>
        <v>0</v>
      </c>
      <c r="BI577" s="124">
        <f t="shared" si="159"/>
        <v>0</v>
      </c>
      <c r="BJ577" s="90">
        <f t="shared" si="159"/>
        <v>0</v>
      </c>
      <c r="BK577" s="375">
        <f t="shared" ref="BK577" si="162">SUM(BK41:BK49)</f>
        <v>0</v>
      </c>
      <c r="BL577" s="91">
        <f t="shared" si="159"/>
        <v>0</v>
      </c>
      <c r="BM577" s="90">
        <f t="shared" si="159"/>
        <v>0</v>
      </c>
      <c r="BN577" s="90">
        <f t="shared" ref="BN577" si="163">SUM(BN41:BN49)</f>
        <v>0</v>
      </c>
      <c r="BO577" s="315">
        <f t="shared" ref="BO577:BP577" si="164">SUM(BO41:BO49)</f>
        <v>0</v>
      </c>
      <c r="BP577" s="311">
        <f t="shared" si="164"/>
        <v>0</v>
      </c>
      <c r="BQ577" s="124">
        <f t="shared" si="159"/>
        <v>0</v>
      </c>
      <c r="BR577" s="90">
        <f t="shared" si="159"/>
        <v>0</v>
      </c>
      <c r="BS577" s="315">
        <f t="shared" ref="BS577" si="165">SUM(BS41:BS49)</f>
        <v>0</v>
      </c>
      <c r="BT577" s="124">
        <f t="shared" si="159"/>
        <v>0</v>
      </c>
      <c r="BU577" s="90">
        <f t="shared" si="159"/>
        <v>0</v>
      </c>
      <c r="BV577" s="315">
        <f t="shared" ref="BV577:BY577" si="166">SUM(BV41:BV49)</f>
        <v>0</v>
      </c>
      <c r="BW577" s="90">
        <f t="shared" si="166"/>
        <v>0</v>
      </c>
      <c r="BX577" s="375">
        <f t="shared" si="166"/>
        <v>0</v>
      </c>
      <c r="BY577" s="315">
        <f t="shared" si="166"/>
        <v>0</v>
      </c>
      <c r="BZ577" s="90">
        <f>SUM(BZ41:BZ49)</f>
        <v>0</v>
      </c>
      <c r="CA577" s="124">
        <f t="shared" si="159"/>
        <v>0</v>
      </c>
      <c r="CB577" s="90">
        <f t="shared" si="159"/>
        <v>0</v>
      </c>
      <c r="CC577" s="90">
        <f t="shared" ref="CC577:CE577" si="167">SUM(CC41:CC49)</f>
        <v>0</v>
      </c>
      <c r="CD577" s="90">
        <f t="shared" si="167"/>
        <v>0</v>
      </c>
      <c r="CE577" s="90">
        <f t="shared" si="167"/>
        <v>0</v>
      </c>
      <c r="CF577" s="90">
        <f t="shared" ref="CF577:CH577" si="168">SUM(CF41:CF49)</f>
        <v>0</v>
      </c>
      <c r="CG577" s="311">
        <f t="shared" si="168"/>
        <v>0</v>
      </c>
      <c r="CH577" s="90">
        <f t="shared" si="168"/>
        <v>0</v>
      </c>
      <c r="CI577" s="124">
        <f t="shared" si="159"/>
        <v>0</v>
      </c>
      <c r="CJ577" s="90">
        <f t="shared" si="159"/>
        <v>0</v>
      </c>
      <c r="CK577" s="375">
        <f t="shared" ref="CK577:CO577" si="169">SUM(CK41:CK49)</f>
        <v>0</v>
      </c>
      <c r="CL577" s="315">
        <f t="shared" si="169"/>
        <v>0</v>
      </c>
      <c r="CM577" s="375">
        <f t="shared" si="169"/>
        <v>0</v>
      </c>
      <c r="CN577" s="315">
        <f t="shared" si="169"/>
        <v>0</v>
      </c>
      <c r="CO577" s="375">
        <f t="shared" si="169"/>
        <v>0</v>
      </c>
      <c r="CP577" s="91">
        <f t="shared" si="159"/>
        <v>0</v>
      </c>
      <c r="CQ577" s="90">
        <f t="shared" si="159"/>
        <v>0</v>
      </c>
      <c r="CR577" s="315">
        <f t="shared" ref="CR577:CS577" si="170">SUM(CR41:CR49)</f>
        <v>0</v>
      </c>
      <c r="CS577" s="375">
        <f t="shared" si="170"/>
        <v>0</v>
      </c>
      <c r="CT577" s="91">
        <f t="shared" si="159"/>
        <v>0</v>
      </c>
      <c r="CU577" s="90">
        <f t="shared" ref="CU577" si="171">SUM(CU41:CU49)</f>
        <v>0</v>
      </c>
      <c r="CV577" s="375">
        <f t="shared" ref="CV577:CY577" si="172">SUM(CV41:CV49)</f>
        <v>0</v>
      </c>
      <c r="CW577" s="315">
        <f t="shared" si="172"/>
        <v>0</v>
      </c>
      <c r="CX577" s="375">
        <f t="shared" si="172"/>
        <v>0</v>
      </c>
      <c r="CY577" s="315">
        <f t="shared" si="172"/>
        <v>0</v>
      </c>
      <c r="CZ577" s="91">
        <f t="shared" si="159"/>
        <v>0</v>
      </c>
      <c r="DA577" s="90">
        <f t="shared" si="159"/>
        <v>0</v>
      </c>
      <c r="DB577" s="375">
        <f t="shared" ref="DB577:DE577" si="173">SUM(DB41:DB49)</f>
        <v>0</v>
      </c>
      <c r="DC577" s="315">
        <f t="shared" si="173"/>
        <v>0</v>
      </c>
      <c r="DD577" s="375">
        <f t="shared" si="173"/>
        <v>0</v>
      </c>
      <c r="DE577" s="315">
        <f t="shared" si="173"/>
        <v>0</v>
      </c>
      <c r="DF577" s="90">
        <f>SUM(DF41:DF49)</f>
        <v>0</v>
      </c>
      <c r="DG577" s="310">
        <f t="shared" ref="DG577" si="174">SUM(DG41:DG49)</f>
        <v>0</v>
      </c>
      <c r="DH577" s="375">
        <f>SUM(DH41:DH49)</f>
        <v>0</v>
      </c>
      <c r="DI577" s="315">
        <f t="shared" ref="DI577" si="175">SUM(DI41:DI49)</f>
        <v>0</v>
      </c>
      <c r="DJ577" s="124">
        <f t="shared" si="159"/>
        <v>0</v>
      </c>
      <c r="DK577" s="90">
        <f t="shared" si="159"/>
        <v>0</v>
      </c>
      <c r="DL577" s="315">
        <f t="shared" ref="DL577:DM577" si="176">SUM(DL41:DL49)</f>
        <v>0</v>
      </c>
      <c r="DM577" s="375">
        <f t="shared" si="176"/>
        <v>0</v>
      </c>
      <c r="DN577" s="91">
        <f t="shared" si="159"/>
        <v>0</v>
      </c>
      <c r="DO577" s="90">
        <f t="shared" si="159"/>
        <v>0</v>
      </c>
      <c r="DP577" s="375">
        <f t="shared" ref="DP577:DQ577" si="177">SUM(DP41:DP49)</f>
        <v>0</v>
      </c>
      <c r="DQ577" s="315">
        <f t="shared" si="177"/>
        <v>0</v>
      </c>
      <c r="DR577" s="315">
        <f>SUM(DR41:DR49)</f>
        <v>0</v>
      </c>
      <c r="DS577" s="124">
        <f t="shared" si="159"/>
        <v>0</v>
      </c>
      <c r="DT577" s="90">
        <f t="shared" si="159"/>
        <v>0</v>
      </c>
      <c r="DU577" s="315">
        <f t="shared" ref="DU577:DW577" si="178">SUM(DU41:DU49)</f>
        <v>0</v>
      </c>
      <c r="DV577" s="90">
        <f t="shared" si="178"/>
        <v>0</v>
      </c>
      <c r="DW577" s="375">
        <f t="shared" si="178"/>
        <v>0</v>
      </c>
      <c r="DX577" s="91">
        <f t="shared" si="159"/>
        <v>0</v>
      </c>
      <c r="DY577" s="90">
        <f t="shared" si="159"/>
        <v>0</v>
      </c>
      <c r="DZ577" s="311">
        <f t="shared" ref="DZ577:EA577" si="179">SUM(DZ41:DZ49)</f>
        <v>0</v>
      </c>
      <c r="EA577" s="375">
        <f t="shared" si="179"/>
        <v>0</v>
      </c>
      <c r="EB577" s="91">
        <f t="shared" si="159"/>
        <v>0</v>
      </c>
      <c r="EC577" s="90">
        <f t="shared" si="159"/>
        <v>0</v>
      </c>
      <c r="ED577" s="315">
        <f t="shared" ref="ED577" si="180">SUM(ED41:ED49)</f>
        <v>0</v>
      </c>
      <c r="EE577" s="124">
        <f t="shared" si="159"/>
        <v>0</v>
      </c>
    </row>
    <row r="578" spans="1:135" x14ac:dyDescent="0.3">
      <c r="A578" s="38"/>
      <c r="B578" s="7" t="s">
        <v>785</v>
      </c>
      <c r="C578" s="22">
        <f>SUM(C50:C53)</f>
        <v>6290</v>
      </c>
      <c r="D578" s="22">
        <f>SUM(D50:D53)</f>
        <v>1144</v>
      </c>
      <c r="E578" s="63">
        <f t="shared" si="48"/>
        <v>0.18187599364069953</v>
      </c>
      <c r="F578" s="90">
        <f>SUM(F50:F53)</f>
        <v>301</v>
      </c>
      <c r="G578" s="90">
        <f>SUM(G50:G53)</f>
        <v>570</v>
      </c>
      <c r="H578" s="90">
        <f>SUM(H50:H53)</f>
        <v>197</v>
      </c>
      <c r="I578" s="90">
        <f>SUM(I50:I53)</f>
        <v>611</v>
      </c>
      <c r="J578" s="90">
        <f>SUM(J50:J53)</f>
        <v>625</v>
      </c>
      <c r="K578" s="91">
        <f t="shared" ref="K578:EE578" si="181">SUM(K50:K53)</f>
        <v>665</v>
      </c>
      <c r="L578" s="90">
        <f t="shared" si="181"/>
        <v>0</v>
      </c>
      <c r="M578" s="375">
        <f>SUM(M50:M53)</f>
        <v>0</v>
      </c>
      <c r="N578" s="91">
        <f t="shared" si="181"/>
        <v>0</v>
      </c>
      <c r="O578" s="90">
        <f t="shared" si="181"/>
        <v>0</v>
      </c>
      <c r="P578" s="375">
        <f>SUM(P50:P53)</f>
        <v>0</v>
      </c>
      <c r="Q578" s="315">
        <f>SUM(Q50:Q53)</f>
        <v>0</v>
      </c>
      <c r="R578" s="375">
        <f>SUM(R50:R53)</f>
        <v>0</v>
      </c>
      <c r="S578" s="315">
        <f>SUM(S50:S53)</f>
        <v>0</v>
      </c>
      <c r="T578" s="375">
        <f>SUM(T50:T53)</f>
        <v>0</v>
      </c>
      <c r="U578" s="315">
        <f>SUM(U50:U53)</f>
        <v>0</v>
      </c>
      <c r="V578" s="375">
        <f>SUM(V50:V53)</f>
        <v>0</v>
      </c>
      <c r="W578" s="104">
        <f>SUM(W50:W53)</f>
        <v>0</v>
      </c>
      <c r="X578" s="104">
        <f>SUM(X50:X53)</f>
        <v>0</v>
      </c>
      <c r="Y578" s="104">
        <f t="shared" si="181"/>
        <v>0</v>
      </c>
      <c r="Z578" s="103">
        <f t="shared" si="181"/>
        <v>0</v>
      </c>
      <c r="AA578" s="90">
        <f>SUM(AA50:AA53)</f>
        <v>0</v>
      </c>
      <c r="AB578" s="90">
        <f>SUM(AB50:AB53)</f>
        <v>0</v>
      </c>
      <c r="AC578" s="90">
        <f>SUM(AC50:AC53)</f>
        <v>0</v>
      </c>
      <c r="AD578" s="90">
        <f>SUM(AD50:AD53)</f>
        <v>0</v>
      </c>
      <c r="AE578" s="90">
        <f>SUM(AE50:AE53)</f>
        <v>0</v>
      </c>
      <c r="AF578" s="315">
        <f>SUM(AF50:AF53)</f>
        <v>0</v>
      </c>
      <c r="AG578" s="311">
        <f>SUM(AG50:AG53)</f>
        <v>0</v>
      </c>
      <c r="AH578" s="124">
        <f t="shared" si="181"/>
        <v>0</v>
      </c>
      <c r="AI578" s="103">
        <f t="shared" si="181"/>
        <v>0</v>
      </c>
      <c r="AJ578" s="375">
        <f>SUM(AJ50:AJ53)</f>
        <v>0</v>
      </c>
      <c r="AK578" s="91">
        <f t="shared" si="181"/>
        <v>0</v>
      </c>
      <c r="AL578" s="90">
        <f t="shared" si="181"/>
        <v>0</v>
      </c>
      <c r="AM578" s="315">
        <f>SUM(AM50:AM53)</f>
        <v>0</v>
      </c>
      <c r="AN578" s="315">
        <f>SUM(AN50:AN53)</f>
        <v>0</v>
      </c>
      <c r="AO578" s="315">
        <f>SUM(AO50:AO53)</f>
        <v>0</v>
      </c>
      <c r="AP578" s="375">
        <f>SUM(AP50:AP53)</f>
        <v>0</v>
      </c>
      <c r="AQ578" s="104">
        <f t="shared" si="181"/>
        <v>0</v>
      </c>
      <c r="AR578" s="103">
        <f t="shared" si="181"/>
        <v>0</v>
      </c>
      <c r="AS578" s="375">
        <f>SUM(AS50:AS53)</f>
        <v>0</v>
      </c>
      <c r="AT578" s="315">
        <f>SUM(AT50:AT53)</f>
        <v>0</v>
      </c>
      <c r="AU578" s="375">
        <f>SUM(AU50:AU53)</f>
        <v>0</v>
      </c>
      <c r="AV578" s="315">
        <f>SUM(AV50:AV53)</f>
        <v>0</v>
      </c>
      <c r="AW578" s="375">
        <f>SUM(AW50:AW53)</f>
        <v>0</v>
      </c>
      <c r="AX578" s="315">
        <f>SUM(AX50:AX53)</f>
        <v>0</v>
      </c>
      <c r="AY578" s="124">
        <f t="shared" si="181"/>
        <v>0</v>
      </c>
      <c r="AZ578" s="90">
        <f t="shared" si="181"/>
        <v>0</v>
      </c>
      <c r="BA578" s="315">
        <f>SUM(BA50:BA53)</f>
        <v>0</v>
      </c>
      <c r="BB578" s="124">
        <f t="shared" si="181"/>
        <v>0</v>
      </c>
      <c r="BC578" s="90">
        <f t="shared" si="181"/>
        <v>0</v>
      </c>
      <c r="BD578" s="315">
        <f t="shared" ref="BD578" si="182">SUM(BD50:BD53)</f>
        <v>0</v>
      </c>
      <c r="BE578" s="124">
        <f t="shared" si="181"/>
        <v>0</v>
      </c>
      <c r="BF578" s="90">
        <f t="shared" si="181"/>
        <v>0</v>
      </c>
      <c r="BG578" s="90">
        <f t="shared" ref="BG578" si="183">SUM(BG50:BG53)</f>
        <v>0</v>
      </c>
      <c r="BH578" s="315">
        <f>SUM(BH50:BH53)</f>
        <v>0</v>
      </c>
      <c r="BI578" s="124">
        <f t="shared" si="181"/>
        <v>0</v>
      </c>
      <c r="BJ578" s="90">
        <f t="shared" si="181"/>
        <v>0</v>
      </c>
      <c r="BK578" s="375">
        <f t="shared" ref="BK578" si="184">SUM(BK50:BK53)</f>
        <v>0</v>
      </c>
      <c r="BL578" s="91">
        <f t="shared" si="181"/>
        <v>0</v>
      </c>
      <c r="BM578" s="90">
        <f t="shared" si="181"/>
        <v>0</v>
      </c>
      <c r="BN578" s="90">
        <f t="shared" ref="BN578" si="185">SUM(BN50:BN53)</f>
        <v>0</v>
      </c>
      <c r="BO578" s="315">
        <f t="shared" ref="BO578:BP578" si="186">SUM(BO50:BO53)</f>
        <v>0</v>
      </c>
      <c r="BP578" s="311">
        <f t="shared" si="186"/>
        <v>0</v>
      </c>
      <c r="BQ578" s="124">
        <f t="shared" si="181"/>
        <v>0</v>
      </c>
      <c r="BR578" s="90">
        <f t="shared" si="181"/>
        <v>0</v>
      </c>
      <c r="BS578" s="315">
        <f t="shared" ref="BS578" si="187">SUM(BS50:BS53)</f>
        <v>0</v>
      </c>
      <c r="BT578" s="124">
        <f t="shared" si="181"/>
        <v>0</v>
      </c>
      <c r="BU578" s="90">
        <f t="shared" si="181"/>
        <v>0</v>
      </c>
      <c r="BV578" s="315">
        <f t="shared" ref="BV578:BY578" si="188">SUM(BV50:BV53)</f>
        <v>0</v>
      </c>
      <c r="BW578" s="90">
        <f t="shared" si="188"/>
        <v>0</v>
      </c>
      <c r="BX578" s="375">
        <f t="shared" si="188"/>
        <v>0</v>
      </c>
      <c r="BY578" s="315">
        <f t="shared" si="188"/>
        <v>0</v>
      </c>
      <c r="BZ578" s="90">
        <f>SUM(BZ50:BZ53)</f>
        <v>0</v>
      </c>
      <c r="CA578" s="124">
        <f t="shared" si="181"/>
        <v>0</v>
      </c>
      <c r="CB578" s="90">
        <f t="shared" si="181"/>
        <v>0</v>
      </c>
      <c r="CC578" s="90">
        <f t="shared" ref="CC578:CE578" si="189">SUM(CC50:CC53)</f>
        <v>0</v>
      </c>
      <c r="CD578" s="90">
        <f t="shared" si="189"/>
        <v>0</v>
      </c>
      <c r="CE578" s="90">
        <f t="shared" si="189"/>
        <v>0</v>
      </c>
      <c r="CF578" s="90">
        <f t="shared" ref="CF578:CH578" si="190">SUM(CF50:CF53)</f>
        <v>0</v>
      </c>
      <c r="CG578" s="311">
        <f t="shared" si="190"/>
        <v>0</v>
      </c>
      <c r="CH578" s="90">
        <f t="shared" si="190"/>
        <v>0</v>
      </c>
      <c r="CI578" s="124">
        <f t="shared" si="181"/>
        <v>0</v>
      </c>
      <c r="CJ578" s="90">
        <f t="shared" si="181"/>
        <v>0</v>
      </c>
      <c r="CK578" s="375">
        <f t="shared" ref="CK578:CO578" si="191">SUM(CK50:CK53)</f>
        <v>0</v>
      </c>
      <c r="CL578" s="315">
        <f t="shared" si="191"/>
        <v>0</v>
      </c>
      <c r="CM578" s="375">
        <f t="shared" si="191"/>
        <v>0</v>
      </c>
      <c r="CN578" s="315">
        <f t="shared" si="191"/>
        <v>0</v>
      </c>
      <c r="CO578" s="375">
        <f t="shared" si="191"/>
        <v>0</v>
      </c>
      <c r="CP578" s="91">
        <f t="shared" si="181"/>
        <v>0</v>
      </c>
      <c r="CQ578" s="90">
        <f t="shared" si="181"/>
        <v>0</v>
      </c>
      <c r="CR578" s="315">
        <f t="shared" ref="CR578:CS578" si="192">SUM(CR50:CR53)</f>
        <v>0</v>
      </c>
      <c r="CS578" s="375">
        <f t="shared" si="192"/>
        <v>0</v>
      </c>
      <c r="CT578" s="91">
        <f t="shared" si="181"/>
        <v>0</v>
      </c>
      <c r="CU578" s="90">
        <f t="shared" ref="CU578" si="193">SUM(CU50:CU53)</f>
        <v>0</v>
      </c>
      <c r="CV578" s="375">
        <f t="shared" ref="CV578:CY578" si="194">SUM(CV50:CV53)</f>
        <v>0</v>
      </c>
      <c r="CW578" s="315">
        <f t="shared" si="194"/>
        <v>0</v>
      </c>
      <c r="CX578" s="375">
        <f t="shared" si="194"/>
        <v>0</v>
      </c>
      <c r="CY578" s="315">
        <f t="shared" si="194"/>
        <v>0</v>
      </c>
      <c r="CZ578" s="91">
        <f t="shared" si="181"/>
        <v>0</v>
      </c>
      <c r="DA578" s="90">
        <f t="shared" si="181"/>
        <v>0</v>
      </c>
      <c r="DB578" s="375">
        <f t="shared" ref="DB578:DE578" si="195">SUM(DB50:DB53)</f>
        <v>0</v>
      </c>
      <c r="DC578" s="315">
        <f t="shared" si="195"/>
        <v>0</v>
      </c>
      <c r="DD578" s="375">
        <f t="shared" si="195"/>
        <v>0</v>
      </c>
      <c r="DE578" s="315">
        <f t="shared" si="195"/>
        <v>0</v>
      </c>
      <c r="DF578" s="90">
        <f>SUM(DF50:DF53)</f>
        <v>0</v>
      </c>
      <c r="DG578" s="310">
        <f t="shared" ref="DG578" si="196">SUM(DG50:DG53)</f>
        <v>0</v>
      </c>
      <c r="DH578" s="375">
        <f>SUM(DH50:DH53)</f>
        <v>0</v>
      </c>
      <c r="DI578" s="315">
        <f t="shared" ref="DI578" si="197">SUM(DI50:DI53)</f>
        <v>0</v>
      </c>
      <c r="DJ578" s="124">
        <f t="shared" si="181"/>
        <v>0</v>
      </c>
      <c r="DK578" s="90">
        <f t="shared" si="181"/>
        <v>0</v>
      </c>
      <c r="DL578" s="315">
        <f t="shared" ref="DL578:DM578" si="198">SUM(DL50:DL53)</f>
        <v>0</v>
      </c>
      <c r="DM578" s="375">
        <f t="shared" si="198"/>
        <v>0</v>
      </c>
      <c r="DN578" s="91">
        <f t="shared" si="181"/>
        <v>0</v>
      </c>
      <c r="DO578" s="90">
        <f t="shared" si="181"/>
        <v>0</v>
      </c>
      <c r="DP578" s="375">
        <f t="shared" ref="DP578:DQ578" si="199">SUM(DP50:DP53)</f>
        <v>0</v>
      </c>
      <c r="DQ578" s="315">
        <f t="shared" si="199"/>
        <v>0</v>
      </c>
      <c r="DR578" s="315">
        <f>SUM(DR50:DR53)</f>
        <v>0</v>
      </c>
      <c r="DS578" s="124">
        <f t="shared" si="181"/>
        <v>0</v>
      </c>
      <c r="DT578" s="90">
        <f t="shared" si="181"/>
        <v>0</v>
      </c>
      <c r="DU578" s="315">
        <f t="shared" ref="DU578:DW578" si="200">SUM(DU50:DU53)</f>
        <v>0</v>
      </c>
      <c r="DV578" s="90">
        <f t="shared" si="200"/>
        <v>0</v>
      </c>
      <c r="DW578" s="375">
        <f t="shared" si="200"/>
        <v>0</v>
      </c>
      <c r="DX578" s="91">
        <f t="shared" si="181"/>
        <v>0</v>
      </c>
      <c r="DY578" s="90">
        <f t="shared" si="181"/>
        <v>0</v>
      </c>
      <c r="DZ578" s="311">
        <f t="shared" ref="DZ578:EA578" si="201">SUM(DZ50:DZ53)</f>
        <v>0</v>
      </c>
      <c r="EA578" s="375">
        <f t="shared" si="201"/>
        <v>0</v>
      </c>
      <c r="EB578" s="91">
        <f t="shared" si="181"/>
        <v>0</v>
      </c>
      <c r="EC578" s="90">
        <f t="shared" si="181"/>
        <v>0</v>
      </c>
      <c r="ED578" s="315">
        <f t="shared" ref="ED578" si="202">SUM(ED50:ED53)</f>
        <v>0</v>
      </c>
      <c r="EE578" s="124">
        <f t="shared" si="181"/>
        <v>0</v>
      </c>
    </row>
    <row r="579" spans="1:135" x14ac:dyDescent="0.3">
      <c r="A579" s="38"/>
      <c r="B579" s="7" t="s">
        <v>762</v>
      </c>
      <c r="C579" s="22">
        <f>SUM(C55:C65)</f>
        <v>10943</v>
      </c>
      <c r="D579" s="22">
        <f>SUM(D55:D65)</f>
        <v>2914</v>
      </c>
      <c r="E579" s="63">
        <f t="shared" si="48"/>
        <v>0.26628895184135976</v>
      </c>
      <c r="F579" s="90">
        <f>SUM(F55:F65)</f>
        <v>1124</v>
      </c>
      <c r="G579" s="90">
        <f>SUM(G55:G65)</f>
        <v>1706</v>
      </c>
      <c r="H579" s="90">
        <f>SUM(H55:H65)</f>
        <v>539</v>
      </c>
      <c r="I579" s="90">
        <f>SUM(I55:I65)</f>
        <v>1765</v>
      </c>
      <c r="J579" s="90">
        <f>SUM(J55:J65)</f>
        <v>1352</v>
      </c>
      <c r="K579" s="91">
        <f t="shared" ref="K579:EE579" si="203">SUM(K55:K65)</f>
        <v>1993</v>
      </c>
      <c r="L579" s="90">
        <f t="shared" si="203"/>
        <v>0</v>
      </c>
      <c r="M579" s="375">
        <f>SUM(M55:M65)</f>
        <v>0</v>
      </c>
      <c r="N579" s="91">
        <f t="shared" si="203"/>
        <v>0</v>
      </c>
      <c r="O579" s="90">
        <f t="shared" si="203"/>
        <v>0</v>
      </c>
      <c r="P579" s="375">
        <f>SUM(P55:P65)</f>
        <v>0</v>
      </c>
      <c r="Q579" s="315">
        <f>SUM(Q55:Q65)</f>
        <v>0</v>
      </c>
      <c r="R579" s="375">
        <f>SUM(R55:R65)</f>
        <v>0</v>
      </c>
      <c r="S579" s="315">
        <f>SUM(S55:S65)</f>
        <v>0</v>
      </c>
      <c r="T579" s="375">
        <f>SUM(T55:T65)</f>
        <v>0</v>
      </c>
      <c r="U579" s="315">
        <f>SUM(U55:U65)</f>
        <v>0</v>
      </c>
      <c r="V579" s="375">
        <f>SUM(V55:V65)</f>
        <v>0</v>
      </c>
      <c r="W579" s="104">
        <f>SUM(W55:W65)</f>
        <v>0</v>
      </c>
      <c r="X579" s="104">
        <f>SUM(X55:X65)</f>
        <v>0</v>
      </c>
      <c r="Y579" s="104">
        <f t="shared" si="203"/>
        <v>0</v>
      </c>
      <c r="Z579" s="103">
        <f t="shared" si="203"/>
        <v>0</v>
      </c>
      <c r="AA579" s="90">
        <f>SUM(AA55:AA65)</f>
        <v>0</v>
      </c>
      <c r="AB579" s="90">
        <f>SUM(AB55:AB65)</f>
        <v>0</v>
      </c>
      <c r="AC579" s="90">
        <f>SUM(AC55:AC65)</f>
        <v>0</v>
      </c>
      <c r="AD579" s="90">
        <f>SUM(AD55:AD65)</f>
        <v>0</v>
      </c>
      <c r="AE579" s="90">
        <f>SUM(AE55:AE65)</f>
        <v>0</v>
      </c>
      <c r="AF579" s="315">
        <f>SUM(AF55:AF65)</f>
        <v>0</v>
      </c>
      <c r="AG579" s="311">
        <f>SUM(AG55:AG65)</f>
        <v>0</v>
      </c>
      <c r="AH579" s="124">
        <f t="shared" si="203"/>
        <v>0</v>
      </c>
      <c r="AI579" s="103">
        <f t="shared" si="203"/>
        <v>0</v>
      </c>
      <c r="AJ579" s="375">
        <f>SUM(AJ55:AJ65)</f>
        <v>0</v>
      </c>
      <c r="AK579" s="91">
        <f t="shared" si="203"/>
        <v>0</v>
      </c>
      <c r="AL579" s="90">
        <f t="shared" si="203"/>
        <v>0</v>
      </c>
      <c r="AM579" s="315">
        <f>SUM(AM55:AM65)</f>
        <v>0</v>
      </c>
      <c r="AN579" s="315">
        <f>SUM(AN55:AN65)</f>
        <v>0</v>
      </c>
      <c r="AO579" s="315">
        <f>SUM(AO55:AO65)</f>
        <v>0</v>
      </c>
      <c r="AP579" s="375">
        <f>SUM(AP55:AP65)</f>
        <v>0</v>
      </c>
      <c r="AQ579" s="104">
        <f t="shared" si="203"/>
        <v>0</v>
      </c>
      <c r="AR579" s="103">
        <f t="shared" si="203"/>
        <v>0</v>
      </c>
      <c r="AS579" s="375">
        <f>SUM(AS55:AS65)</f>
        <v>0</v>
      </c>
      <c r="AT579" s="315">
        <f>SUM(AT55:AT65)</f>
        <v>0</v>
      </c>
      <c r="AU579" s="375">
        <f>SUM(AU55:AU65)</f>
        <v>0</v>
      </c>
      <c r="AV579" s="315">
        <f>SUM(AV55:AV65)</f>
        <v>0</v>
      </c>
      <c r="AW579" s="375">
        <f>SUM(AW55:AW65)</f>
        <v>0</v>
      </c>
      <c r="AX579" s="315">
        <f>SUM(AX55:AX65)</f>
        <v>0</v>
      </c>
      <c r="AY579" s="124">
        <f t="shared" si="203"/>
        <v>0</v>
      </c>
      <c r="AZ579" s="90">
        <f t="shared" si="203"/>
        <v>0</v>
      </c>
      <c r="BA579" s="315">
        <f>SUM(BA55:BA65)</f>
        <v>0</v>
      </c>
      <c r="BB579" s="124">
        <f t="shared" si="203"/>
        <v>0</v>
      </c>
      <c r="BC579" s="90">
        <f t="shared" si="203"/>
        <v>0</v>
      </c>
      <c r="BD579" s="315">
        <f t="shared" ref="BD579" si="204">SUM(BD55:BD65)</f>
        <v>0</v>
      </c>
      <c r="BE579" s="124">
        <f t="shared" si="203"/>
        <v>0</v>
      </c>
      <c r="BF579" s="90">
        <f t="shared" si="203"/>
        <v>0</v>
      </c>
      <c r="BG579" s="90">
        <f t="shared" ref="BG579" si="205">SUM(BG55:BG65)</f>
        <v>0</v>
      </c>
      <c r="BH579" s="315">
        <f>SUM(BH55:BH65)</f>
        <v>0</v>
      </c>
      <c r="BI579" s="124">
        <f t="shared" si="203"/>
        <v>0</v>
      </c>
      <c r="BJ579" s="90">
        <f t="shared" si="203"/>
        <v>0</v>
      </c>
      <c r="BK579" s="375">
        <f t="shared" ref="BK579" si="206">SUM(BK55:BK65)</f>
        <v>0</v>
      </c>
      <c r="BL579" s="91">
        <f t="shared" si="203"/>
        <v>0</v>
      </c>
      <c r="BM579" s="90">
        <f t="shared" si="203"/>
        <v>0</v>
      </c>
      <c r="BN579" s="90">
        <f t="shared" ref="BN579" si="207">SUM(BN55:BN65)</f>
        <v>0</v>
      </c>
      <c r="BO579" s="315">
        <f t="shared" ref="BO579:BP579" si="208">SUM(BO55:BO65)</f>
        <v>0</v>
      </c>
      <c r="BP579" s="311">
        <f t="shared" si="208"/>
        <v>0</v>
      </c>
      <c r="BQ579" s="124">
        <f t="shared" si="203"/>
        <v>0</v>
      </c>
      <c r="BR579" s="90">
        <f t="shared" si="203"/>
        <v>0</v>
      </c>
      <c r="BS579" s="315">
        <f t="shared" ref="BS579" si="209">SUM(BS55:BS65)</f>
        <v>0</v>
      </c>
      <c r="BT579" s="124">
        <f t="shared" si="203"/>
        <v>0</v>
      </c>
      <c r="BU579" s="90">
        <f t="shared" si="203"/>
        <v>0</v>
      </c>
      <c r="BV579" s="315">
        <f t="shared" ref="BV579:BY579" si="210">SUM(BV55:BV65)</f>
        <v>0</v>
      </c>
      <c r="BW579" s="90">
        <f t="shared" si="210"/>
        <v>0</v>
      </c>
      <c r="BX579" s="375">
        <f t="shared" si="210"/>
        <v>0</v>
      </c>
      <c r="BY579" s="315">
        <f t="shared" si="210"/>
        <v>0</v>
      </c>
      <c r="BZ579" s="90">
        <f>SUM(BZ55:BZ65)</f>
        <v>0</v>
      </c>
      <c r="CA579" s="124">
        <f t="shared" si="203"/>
        <v>0</v>
      </c>
      <c r="CB579" s="90">
        <f t="shared" si="203"/>
        <v>0</v>
      </c>
      <c r="CC579" s="90">
        <f t="shared" ref="CC579:CE579" si="211">SUM(CC55:CC65)</f>
        <v>0</v>
      </c>
      <c r="CD579" s="90">
        <f t="shared" si="211"/>
        <v>0</v>
      </c>
      <c r="CE579" s="90">
        <f t="shared" si="211"/>
        <v>0</v>
      </c>
      <c r="CF579" s="90">
        <f t="shared" ref="CF579:CH579" si="212">SUM(CF55:CF65)</f>
        <v>0</v>
      </c>
      <c r="CG579" s="311">
        <f t="shared" si="212"/>
        <v>0</v>
      </c>
      <c r="CH579" s="90">
        <f t="shared" si="212"/>
        <v>0</v>
      </c>
      <c r="CI579" s="124">
        <f t="shared" si="203"/>
        <v>0</v>
      </c>
      <c r="CJ579" s="90">
        <f t="shared" si="203"/>
        <v>0</v>
      </c>
      <c r="CK579" s="375">
        <f t="shared" ref="CK579:CO579" si="213">SUM(CK55:CK65)</f>
        <v>0</v>
      </c>
      <c r="CL579" s="315">
        <f t="shared" si="213"/>
        <v>0</v>
      </c>
      <c r="CM579" s="375">
        <f t="shared" si="213"/>
        <v>0</v>
      </c>
      <c r="CN579" s="315">
        <f t="shared" si="213"/>
        <v>0</v>
      </c>
      <c r="CO579" s="375">
        <f t="shared" si="213"/>
        <v>0</v>
      </c>
      <c r="CP579" s="91">
        <f t="shared" si="203"/>
        <v>0</v>
      </c>
      <c r="CQ579" s="90">
        <f t="shared" si="203"/>
        <v>0</v>
      </c>
      <c r="CR579" s="315">
        <f t="shared" ref="CR579:CS579" si="214">SUM(CR55:CR65)</f>
        <v>0</v>
      </c>
      <c r="CS579" s="375">
        <f t="shared" si="214"/>
        <v>0</v>
      </c>
      <c r="CT579" s="91">
        <f t="shared" si="203"/>
        <v>0</v>
      </c>
      <c r="CU579" s="90">
        <f t="shared" ref="CU579" si="215">SUM(CU55:CU65)</f>
        <v>0</v>
      </c>
      <c r="CV579" s="375">
        <f t="shared" ref="CV579:CY579" si="216">SUM(CV55:CV65)</f>
        <v>0</v>
      </c>
      <c r="CW579" s="315">
        <f t="shared" si="216"/>
        <v>0</v>
      </c>
      <c r="CX579" s="375">
        <f t="shared" si="216"/>
        <v>0</v>
      </c>
      <c r="CY579" s="315">
        <f t="shared" si="216"/>
        <v>0</v>
      </c>
      <c r="CZ579" s="91">
        <f t="shared" si="203"/>
        <v>0</v>
      </c>
      <c r="DA579" s="90">
        <f t="shared" si="203"/>
        <v>0</v>
      </c>
      <c r="DB579" s="375">
        <f t="shared" ref="DB579:DE579" si="217">SUM(DB55:DB65)</f>
        <v>0</v>
      </c>
      <c r="DC579" s="315">
        <f t="shared" si="217"/>
        <v>0</v>
      </c>
      <c r="DD579" s="375">
        <f t="shared" si="217"/>
        <v>0</v>
      </c>
      <c r="DE579" s="315">
        <f t="shared" si="217"/>
        <v>0</v>
      </c>
      <c r="DF579" s="90">
        <f>SUM(DF55:DF65)</f>
        <v>0</v>
      </c>
      <c r="DG579" s="310">
        <f t="shared" ref="DG579" si="218">SUM(DG55:DG65)</f>
        <v>0</v>
      </c>
      <c r="DH579" s="375">
        <f>SUM(DH55:DH65)</f>
        <v>0</v>
      </c>
      <c r="DI579" s="315">
        <f t="shared" ref="DI579" si="219">SUM(DI55:DI65)</f>
        <v>0</v>
      </c>
      <c r="DJ579" s="124">
        <f t="shared" si="203"/>
        <v>0</v>
      </c>
      <c r="DK579" s="90">
        <f t="shared" si="203"/>
        <v>0</v>
      </c>
      <c r="DL579" s="315">
        <f t="shared" ref="DL579:DM579" si="220">SUM(DL55:DL65)</f>
        <v>0</v>
      </c>
      <c r="DM579" s="375">
        <f t="shared" si="220"/>
        <v>0</v>
      </c>
      <c r="DN579" s="91">
        <f t="shared" si="203"/>
        <v>0</v>
      </c>
      <c r="DO579" s="90">
        <f t="shared" si="203"/>
        <v>0</v>
      </c>
      <c r="DP579" s="375">
        <f t="shared" ref="DP579:DQ579" si="221">SUM(DP55:DP65)</f>
        <v>0</v>
      </c>
      <c r="DQ579" s="315">
        <f t="shared" si="221"/>
        <v>0</v>
      </c>
      <c r="DR579" s="315">
        <f>SUM(DR55:DR65)</f>
        <v>0</v>
      </c>
      <c r="DS579" s="124">
        <f t="shared" si="203"/>
        <v>0</v>
      </c>
      <c r="DT579" s="90">
        <f t="shared" si="203"/>
        <v>0</v>
      </c>
      <c r="DU579" s="315">
        <f t="shared" ref="DU579:DW579" si="222">SUM(DU55:DU65)</f>
        <v>0</v>
      </c>
      <c r="DV579" s="90">
        <f t="shared" si="222"/>
        <v>0</v>
      </c>
      <c r="DW579" s="375">
        <f t="shared" si="222"/>
        <v>0</v>
      </c>
      <c r="DX579" s="91">
        <f t="shared" si="203"/>
        <v>0</v>
      </c>
      <c r="DY579" s="90">
        <f t="shared" si="203"/>
        <v>0</v>
      </c>
      <c r="DZ579" s="311">
        <f t="shared" ref="DZ579:EA579" si="223">SUM(DZ55:DZ65)</f>
        <v>0</v>
      </c>
      <c r="EA579" s="375">
        <f t="shared" si="223"/>
        <v>0</v>
      </c>
      <c r="EB579" s="91">
        <f t="shared" si="203"/>
        <v>0</v>
      </c>
      <c r="EC579" s="90">
        <f t="shared" si="203"/>
        <v>0</v>
      </c>
      <c r="ED579" s="315">
        <f t="shared" ref="ED579" si="224">SUM(ED55:ED65)</f>
        <v>0</v>
      </c>
      <c r="EE579" s="124">
        <f t="shared" si="203"/>
        <v>0</v>
      </c>
    </row>
    <row r="580" spans="1:135" x14ac:dyDescent="0.3">
      <c r="A580" s="38"/>
      <c r="B580" s="7" t="s">
        <v>698</v>
      </c>
      <c r="C580" s="22">
        <f>SUM(C66:C69)</f>
        <v>6064</v>
      </c>
      <c r="D580" s="22">
        <f>SUM(D66:D69)</f>
        <v>1499</v>
      </c>
      <c r="E580" s="63">
        <f t="shared" si="48"/>
        <v>0.24719656992084432</v>
      </c>
      <c r="F580" s="90">
        <f>SUM(F66:F69)</f>
        <v>405</v>
      </c>
      <c r="G580" s="90">
        <f>SUM(G66:G69)</f>
        <v>752</v>
      </c>
      <c r="H580" s="90">
        <f>SUM(H66:H69)</f>
        <v>257</v>
      </c>
      <c r="I580" s="90">
        <f>SUM(I66:I69)</f>
        <v>803</v>
      </c>
      <c r="J580" s="90">
        <f>SUM(J66:J69)</f>
        <v>841</v>
      </c>
      <c r="K580" s="91">
        <f t="shared" ref="K580:EE580" si="225">SUM(K66:K69)</f>
        <v>915</v>
      </c>
      <c r="L580" s="90">
        <f t="shared" si="225"/>
        <v>0</v>
      </c>
      <c r="M580" s="375">
        <f>SUM(M66:M69)</f>
        <v>0</v>
      </c>
      <c r="N580" s="91">
        <f t="shared" si="225"/>
        <v>0</v>
      </c>
      <c r="O580" s="90">
        <f t="shared" si="225"/>
        <v>0</v>
      </c>
      <c r="P580" s="375">
        <f>SUM(P66:P69)</f>
        <v>0</v>
      </c>
      <c r="Q580" s="315">
        <f>SUM(Q66:Q69)</f>
        <v>0</v>
      </c>
      <c r="R580" s="375">
        <f>SUM(R66:R69)</f>
        <v>0</v>
      </c>
      <c r="S580" s="315">
        <f>SUM(S66:S69)</f>
        <v>0</v>
      </c>
      <c r="T580" s="375">
        <f>SUM(T66:T69)</f>
        <v>0</v>
      </c>
      <c r="U580" s="315">
        <f>SUM(U66:U69)</f>
        <v>0</v>
      </c>
      <c r="V580" s="375">
        <f>SUM(V66:V69)</f>
        <v>0</v>
      </c>
      <c r="W580" s="104">
        <f>SUM(W66:W69)</f>
        <v>0</v>
      </c>
      <c r="X580" s="104">
        <f>SUM(X66:X69)</f>
        <v>0</v>
      </c>
      <c r="Y580" s="104">
        <f t="shared" si="225"/>
        <v>0</v>
      </c>
      <c r="Z580" s="103">
        <f t="shared" si="225"/>
        <v>0</v>
      </c>
      <c r="AA580" s="90">
        <f>SUM(AA66:AA69)</f>
        <v>0</v>
      </c>
      <c r="AB580" s="90">
        <f>SUM(AB66:AB69)</f>
        <v>0</v>
      </c>
      <c r="AC580" s="90">
        <f>SUM(AC66:AC69)</f>
        <v>0</v>
      </c>
      <c r="AD580" s="90">
        <f>SUM(AD66:AD69)</f>
        <v>0</v>
      </c>
      <c r="AE580" s="90">
        <f>SUM(AE66:AE69)</f>
        <v>0</v>
      </c>
      <c r="AF580" s="315">
        <f>SUM(AF66:AF69)</f>
        <v>0</v>
      </c>
      <c r="AG580" s="311">
        <f>SUM(AG66:AG69)</f>
        <v>0</v>
      </c>
      <c r="AH580" s="124">
        <f t="shared" si="225"/>
        <v>0</v>
      </c>
      <c r="AI580" s="103">
        <f t="shared" si="225"/>
        <v>0</v>
      </c>
      <c r="AJ580" s="375">
        <f>SUM(AJ66:AJ69)</f>
        <v>0</v>
      </c>
      <c r="AK580" s="91">
        <f t="shared" si="225"/>
        <v>0</v>
      </c>
      <c r="AL580" s="90">
        <f t="shared" si="225"/>
        <v>0</v>
      </c>
      <c r="AM580" s="315">
        <f>SUM(AM66:AM69)</f>
        <v>0</v>
      </c>
      <c r="AN580" s="315">
        <f>SUM(AN66:AN69)</f>
        <v>0</v>
      </c>
      <c r="AO580" s="315">
        <f>SUM(AO66:AO69)</f>
        <v>0</v>
      </c>
      <c r="AP580" s="375">
        <f>SUM(AP66:AP69)</f>
        <v>0</v>
      </c>
      <c r="AQ580" s="104">
        <f t="shared" si="225"/>
        <v>0</v>
      </c>
      <c r="AR580" s="103">
        <f t="shared" si="225"/>
        <v>0</v>
      </c>
      <c r="AS580" s="375">
        <f>SUM(AS66:AS69)</f>
        <v>0</v>
      </c>
      <c r="AT580" s="315">
        <f>SUM(AT66:AT69)</f>
        <v>0</v>
      </c>
      <c r="AU580" s="375">
        <f>SUM(AU66:AU69)</f>
        <v>0</v>
      </c>
      <c r="AV580" s="315">
        <f>SUM(AV66:AV69)</f>
        <v>0</v>
      </c>
      <c r="AW580" s="375">
        <f>SUM(AW66:AW69)</f>
        <v>0</v>
      </c>
      <c r="AX580" s="315">
        <f>SUM(AX66:AX69)</f>
        <v>0</v>
      </c>
      <c r="AY580" s="124">
        <f t="shared" si="225"/>
        <v>0</v>
      </c>
      <c r="AZ580" s="90">
        <f t="shared" si="225"/>
        <v>0</v>
      </c>
      <c r="BA580" s="315">
        <f>SUM(BA66:BA69)</f>
        <v>0</v>
      </c>
      <c r="BB580" s="124">
        <f t="shared" si="225"/>
        <v>0</v>
      </c>
      <c r="BC580" s="90">
        <f t="shared" si="225"/>
        <v>0</v>
      </c>
      <c r="BD580" s="315">
        <f t="shared" ref="BD580" si="226">SUM(BD66:BD69)</f>
        <v>0</v>
      </c>
      <c r="BE580" s="124">
        <f t="shared" si="225"/>
        <v>0</v>
      </c>
      <c r="BF580" s="90">
        <f t="shared" si="225"/>
        <v>0</v>
      </c>
      <c r="BG580" s="90">
        <f t="shared" ref="BG580" si="227">SUM(BG66:BG69)</f>
        <v>0</v>
      </c>
      <c r="BH580" s="315">
        <f>SUM(BH66:BH69)</f>
        <v>0</v>
      </c>
      <c r="BI580" s="124">
        <f t="shared" si="225"/>
        <v>0</v>
      </c>
      <c r="BJ580" s="90">
        <f t="shared" si="225"/>
        <v>0</v>
      </c>
      <c r="BK580" s="375">
        <f t="shared" ref="BK580" si="228">SUM(BK66:BK69)</f>
        <v>0</v>
      </c>
      <c r="BL580" s="91">
        <f t="shared" si="225"/>
        <v>0</v>
      </c>
      <c r="BM580" s="90">
        <f t="shared" si="225"/>
        <v>0</v>
      </c>
      <c r="BN580" s="90">
        <f t="shared" ref="BN580" si="229">SUM(BN66:BN69)</f>
        <v>0</v>
      </c>
      <c r="BO580" s="315">
        <f t="shared" ref="BO580:BP580" si="230">SUM(BO66:BO69)</f>
        <v>0</v>
      </c>
      <c r="BP580" s="311">
        <f t="shared" si="230"/>
        <v>0</v>
      </c>
      <c r="BQ580" s="124">
        <f t="shared" si="225"/>
        <v>0</v>
      </c>
      <c r="BR580" s="90">
        <f t="shared" si="225"/>
        <v>0</v>
      </c>
      <c r="BS580" s="315">
        <f t="shared" ref="BS580" si="231">SUM(BS66:BS69)</f>
        <v>0</v>
      </c>
      <c r="BT580" s="124">
        <f t="shared" si="225"/>
        <v>0</v>
      </c>
      <c r="BU580" s="90">
        <f t="shared" si="225"/>
        <v>0</v>
      </c>
      <c r="BV580" s="315">
        <f t="shared" ref="BV580:BY580" si="232">SUM(BV66:BV69)</f>
        <v>0</v>
      </c>
      <c r="BW580" s="90">
        <f t="shared" si="232"/>
        <v>0</v>
      </c>
      <c r="BX580" s="375">
        <f t="shared" si="232"/>
        <v>0</v>
      </c>
      <c r="BY580" s="315">
        <f t="shared" si="232"/>
        <v>0</v>
      </c>
      <c r="BZ580" s="90">
        <f>SUM(BZ66:BZ69)</f>
        <v>0</v>
      </c>
      <c r="CA580" s="124">
        <f t="shared" si="225"/>
        <v>0</v>
      </c>
      <c r="CB580" s="90">
        <f t="shared" si="225"/>
        <v>0</v>
      </c>
      <c r="CC580" s="90">
        <f t="shared" ref="CC580:CE580" si="233">SUM(CC66:CC69)</f>
        <v>0</v>
      </c>
      <c r="CD580" s="90">
        <f t="shared" si="233"/>
        <v>0</v>
      </c>
      <c r="CE580" s="90">
        <f t="shared" si="233"/>
        <v>0</v>
      </c>
      <c r="CF580" s="90">
        <f t="shared" ref="CF580:CH580" si="234">SUM(CF66:CF69)</f>
        <v>0</v>
      </c>
      <c r="CG580" s="311">
        <f t="shared" si="234"/>
        <v>0</v>
      </c>
      <c r="CH580" s="90">
        <f t="shared" si="234"/>
        <v>0</v>
      </c>
      <c r="CI580" s="124">
        <f t="shared" si="225"/>
        <v>0</v>
      </c>
      <c r="CJ580" s="90">
        <f t="shared" si="225"/>
        <v>0</v>
      </c>
      <c r="CK580" s="375">
        <f t="shared" ref="CK580:CO580" si="235">SUM(CK66:CK69)</f>
        <v>0</v>
      </c>
      <c r="CL580" s="315">
        <f t="shared" si="235"/>
        <v>0</v>
      </c>
      <c r="CM580" s="375">
        <f t="shared" si="235"/>
        <v>0</v>
      </c>
      <c r="CN580" s="315">
        <f t="shared" si="235"/>
        <v>0</v>
      </c>
      <c r="CO580" s="375">
        <f t="shared" si="235"/>
        <v>0</v>
      </c>
      <c r="CP580" s="91">
        <f t="shared" si="225"/>
        <v>0</v>
      </c>
      <c r="CQ580" s="90">
        <f t="shared" si="225"/>
        <v>0</v>
      </c>
      <c r="CR580" s="315">
        <f t="shared" ref="CR580:CS580" si="236">SUM(CR66:CR69)</f>
        <v>0</v>
      </c>
      <c r="CS580" s="375">
        <f t="shared" si="236"/>
        <v>0</v>
      </c>
      <c r="CT580" s="91">
        <f t="shared" si="225"/>
        <v>0</v>
      </c>
      <c r="CU580" s="90">
        <f t="shared" ref="CU580" si="237">SUM(CU66:CU69)</f>
        <v>0</v>
      </c>
      <c r="CV580" s="375">
        <f t="shared" ref="CV580:CY580" si="238">SUM(CV66:CV69)</f>
        <v>0</v>
      </c>
      <c r="CW580" s="315">
        <f t="shared" si="238"/>
        <v>0</v>
      </c>
      <c r="CX580" s="375">
        <f t="shared" si="238"/>
        <v>0</v>
      </c>
      <c r="CY580" s="315">
        <f t="shared" si="238"/>
        <v>0</v>
      </c>
      <c r="CZ580" s="91">
        <f t="shared" si="225"/>
        <v>0</v>
      </c>
      <c r="DA580" s="90">
        <f t="shared" si="225"/>
        <v>0</v>
      </c>
      <c r="DB580" s="375">
        <f t="shared" ref="DB580:DE580" si="239">SUM(DB66:DB69)</f>
        <v>0</v>
      </c>
      <c r="DC580" s="315">
        <f t="shared" si="239"/>
        <v>0</v>
      </c>
      <c r="DD580" s="375">
        <f t="shared" si="239"/>
        <v>0</v>
      </c>
      <c r="DE580" s="315">
        <f t="shared" si="239"/>
        <v>0</v>
      </c>
      <c r="DF580" s="90">
        <f>SUM(DF66:DF69)</f>
        <v>0</v>
      </c>
      <c r="DG580" s="310">
        <f t="shared" ref="DG580" si="240">SUM(DG66:DG69)</f>
        <v>0</v>
      </c>
      <c r="DH580" s="375">
        <f>SUM(DH66:DH69)</f>
        <v>0</v>
      </c>
      <c r="DI580" s="315">
        <f t="shared" ref="DI580" si="241">SUM(DI66:DI69)</f>
        <v>0</v>
      </c>
      <c r="DJ580" s="124">
        <f t="shared" si="225"/>
        <v>0</v>
      </c>
      <c r="DK580" s="90">
        <f t="shared" si="225"/>
        <v>0</v>
      </c>
      <c r="DL580" s="315">
        <f t="shared" ref="DL580:DM580" si="242">SUM(DL66:DL69)</f>
        <v>0</v>
      </c>
      <c r="DM580" s="375">
        <f t="shared" si="242"/>
        <v>0</v>
      </c>
      <c r="DN580" s="91">
        <f t="shared" si="225"/>
        <v>0</v>
      </c>
      <c r="DO580" s="90">
        <f t="shared" si="225"/>
        <v>0</v>
      </c>
      <c r="DP580" s="375">
        <f t="shared" ref="DP580:DQ580" si="243">SUM(DP66:DP69)</f>
        <v>0</v>
      </c>
      <c r="DQ580" s="104">
        <f t="shared" si="243"/>
        <v>0</v>
      </c>
      <c r="DR580" s="315">
        <f>SUM(DR66:DR69)</f>
        <v>0</v>
      </c>
      <c r="DS580" s="124">
        <f t="shared" si="225"/>
        <v>0</v>
      </c>
      <c r="DT580" s="90">
        <f t="shared" si="225"/>
        <v>0</v>
      </c>
      <c r="DU580" s="315">
        <f t="shared" ref="DU580:DW580" si="244">SUM(DU66:DU69)</f>
        <v>0</v>
      </c>
      <c r="DV580" s="90">
        <f t="shared" si="244"/>
        <v>0</v>
      </c>
      <c r="DW580" s="375">
        <f t="shared" si="244"/>
        <v>0</v>
      </c>
      <c r="DX580" s="91">
        <f t="shared" si="225"/>
        <v>0</v>
      </c>
      <c r="DY580" s="90">
        <f t="shared" si="225"/>
        <v>0</v>
      </c>
      <c r="DZ580" s="311">
        <f t="shared" ref="DZ580:EA580" si="245">SUM(DZ66:DZ69)</f>
        <v>0</v>
      </c>
      <c r="EA580" s="375">
        <f t="shared" si="245"/>
        <v>0</v>
      </c>
      <c r="EB580" s="91">
        <f t="shared" si="225"/>
        <v>0</v>
      </c>
      <c r="EC580" s="90">
        <f t="shared" si="225"/>
        <v>0</v>
      </c>
      <c r="ED580" s="315">
        <f t="shared" ref="ED580" si="246">SUM(ED66:ED69)</f>
        <v>0</v>
      </c>
      <c r="EE580" s="124">
        <f t="shared" si="225"/>
        <v>0</v>
      </c>
    </row>
    <row r="581" spans="1:135" x14ac:dyDescent="0.3">
      <c r="A581" s="38"/>
      <c r="B581" s="7" t="s">
        <v>763</v>
      </c>
      <c r="C581" s="22">
        <f>SUM(C70:C73)</f>
        <v>4750</v>
      </c>
      <c r="D581" s="22">
        <f>SUM(D70:D73)</f>
        <v>966</v>
      </c>
      <c r="E581" s="63">
        <f t="shared" si="48"/>
        <v>0.20336842105263159</v>
      </c>
      <c r="F581" s="90">
        <f>SUM(F70:F73)</f>
        <v>316</v>
      </c>
      <c r="G581" s="90">
        <f>SUM(G70:G73)</f>
        <v>520</v>
      </c>
      <c r="H581" s="90">
        <f>SUM(H70:H73)</f>
        <v>163</v>
      </c>
      <c r="I581" s="90">
        <f>SUM(I70:I73)</f>
        <v>551</v>
      </c>
      <c r="J581" s="90">
        <f>SUM(J70:J73)</f>
        <v>511</v>
      </c>
      <c r="K581" s="91">
        <f t="shared" ref="K581:EE581" si="247">SUM(K70:K73)</f>
        <v>628</v>
      </c>
      <c r="L581" s="90">
        <f t="shared" si="247"/>
        <v>0</v>
      </c>
      <c r="M581" s="375">
        <f>SUM(M70:M73)</f>
        <v>0</v>
      </c>
      <c r="N581" s="91">
        <f t="shared" si="247"/>
        <v>0</v>
      </c>
      <c r="O581" s="90">
        <f t="shared" si="247"/>
        <v>0</v>
      </c>
      <c r="P581" s="375">
        <f>SUM(P70:P73)</f>
        <v>0</v>
      </c>
      <c r="Q581" s="315">
        <f>SUM(Q70:Q73)</f>
        <v>0</v>
      </c>
      <c r="R581" s="375">
        <f>SUM(R70:R73)</f>
        <v>0</v>
      </c>
      <c r="S581" s="315">
        <f>SUM(S70:S73)</f>
        <v>0</v>
      </c>
      <c r="T581" s="375">
        <f>SUM(T70:T73)</f>
        <v>0</v>
      </c>
      <c r="U581" s="315">
        <f>SUM(U70:U73)</f>
        <v>0</v>
      </c>
      <c r="V581" s="375">
        <f>SUM(V70:V73)</f>
        <v>0</v>
      </c>
      <c r="W581" s="104">
        <f>SUM(W70:W73)</f>
        <v>0</v>
      </c>
      <c r="X581" s="104">
        <f>SUM(X70:X73)</f>
        <v>0</v>
      </c>
      <c r="Y581" s="104">
        <f t="shared" si="247"/>
        <v>0</v>
      </c>
      <c r="Z581" s="103">
        <f t="shared" si="247"/>
        <v>0</v>
      </c>
      <c r="AA581" s="90">
        <f>SUM(AA70:AA73)</f>
        <v>0</v>
      </c>
      <c r="AB581" s="90">
        <f>SUM(AB70:AB73)</f>
        <v>0</v>
      </c>
      <c r="AC581" s="90">
        <f>SUM(AC70:AC73)</f>
        <v>0</v>
      </c>
      <c r="AD581" s="90">
        <f>SUM(AD70:AD73)</f>
        <v>0</v>
      </c>
      <c r="AE581" s="90">
        <f>SUM(AE70:AE73)</f>
        <v>0</v>
      </c>
      <c r="AF581" s="315">
        <f>SUM(AF70:AF73)</f>
        <v>0</v>
      </c>
      <c r="AG581" s="311">
        <f>SUM(AG70:AG73)</f>
        <v>0</v>
      </c>
      <c r="AH581" s="124">
        <f t="shared" si="247"/>
        <v>0</v>
      </c>
      <c r="AI581" s="103">
        <f t="shared" si="247"/>
        <v>0</v>
      </c>
      <c r="AJ581" s="375">
        <f>SUM(AJ70:AJ73)</f>
        <v>0</v>
      </c>
      <c r="AK581" s="91">
        <f t="shared" si="247"/>
        <v>0</v>
      </c>
      <c r="AL581" s="90">
        <f t="shared" si="247"/>
        <v>0</v>
      </c>
      <c r="AM581" s="315">
        <f>SUM(AM70:AM73)</f>
        <v>0</v>
      </c>
      <c r="AN581" s="315">
        <f>SUM(AN70:AN73)</f>
        <v>0</v>
      </c>
      <c r="AO581" s="315">
        <f>SUM(AO70:AO73)</f>
        <v>0</v>
      </c>
      <c r="AP581" s="375">
        <f>SUM(AP70:AP73)</f>
        <v>0</v>
      </c>
      <c r="AQ581" s="104">
        <f t="shared" si="247"/>
        <v>0</v>
      </c>
      <c r="AR581" s="103">
        <f t="shared" si="247"/>
        <v>0</v>
      </c>
      <c r="AS581" s="375">
        <f>SUM(AS70:AS73)</f>
        <v>0</v>
      </c>
      <c r="AT581" s="315">
        <f>SUM(AT70:AT73)</f>
        <v>0</v>
      </c>
      <c r="AU581" s="375">
        <f>SUM(AU70:AU73)</f>
        <v>0</v>
      </c>
      <c r="AV581" s="315">
        <f>SUM(AV70:AV73)</f>
        <v>0</v>
      </c>
      <c r="AW581" s="375">
        <f>SUM(AW70:AW73)</f>
        <v>0</v>
      </c>
      <c r="AX581" s="315">
        <f>SUM(AX70:AX73)</f>
        <v>0</v>
      </c>
      <c r="AY581" s="124">
        <f t="shared" si="247"/>
        <v>0</v>
      </c>
      <c r="AZ581" s="90">
        <f t="shared" si="247"/>
        <v>0</v>
      </c>
      <c r="BA581" s="315">
        <f>SUM(BA70:BA73)</f>
        <v>0</v>
      </c>
      <c r="BB581" s="124">
        <f t="shared" si="247"/>
        <v>0</v>
      </c>
      <c r="BC581" s="90">
        <f t="shared" si="247"/>
        <v>0</v>
      </c>
      <c r="BD581" s="315">
        <f t="shared" ref="BD581" si="248">SUM(BD70:BD73)</f>
        <v>0</v>
      </c>
      <c r="BE581" s="124">
        <f t="shared" si="247"/>
        <v>0</v>
      </c>
      <c r="BF581" s="90">
        <f t="shared" si="247"/>
        <v>0</v>
      </c>
      <c r="BG581" s="90">
        <f t="shared" ref="BG581" si="249">SUM(BG70:BG73)</f>
        <v>0</v>
      </c>
      <c r="BH581" s="315">
        <f>SUM(BH70:BH73)</f>
        <v>0</v>
      </c>
      <c r="BI581" s="124">
        <f t="shared" si="247"/>
        <v>0</v>
      </c>
      <c r="BJ581" s="90">
        <f t="shared" si="247"/>
        <v>0</v>
      </c>
      <c r="BK581" s="375">
        <f t="shared" ref="BK581" si="250">SUM(BK70:BK73)</f>
        <v>0</v>
      </c>
      <c r="BL581" s="91">
        <f t="shared" si="247"/>
        <v>0</v>
      </c>
      <c r="BM581" s="90">
        <f t="shared" si="247"/>
        <v>0</v>
      </c>
      <c r="BN581" s="90">
        <f t="shared" ref="BN581" si="251">SUM(BN70:BN73)</f>
        <v>0</v>
      </c>
      <c r="BO581" s="315">
        <f t="shared" ref="BO581:BP581" si="252">SUM(BO70:BO73)</f>
        <v>0</v>
      </c>
      <c r="BP581" s="311">
        <f t="shared" si="252"/>
        <v>0</v>
      </c>
      <c r="BQ581" s="124">
        <f t="shared" si="247"/>
        <v>0</v>
      </c>
      <c r="BR581" s="90">
        <f t="shared" si="247"/>
        <v>0</v>
      </c>
      <c r="BS581" s="315">
        <f t="shared" ref="BS581" si="253">SUM(BS70:BS73)</f>
        <v>0</v>
      </c>
      <c r="BT581" s="124">
        <f t="shared" si="247"/>
        <v>0</v>
      </c>
      <c r="BU581" s="90">
        <f t="shared" si="247"/>
        <v>0</v>
      </c>
      <c r="BV581" s="315">
        <f t="shared" ref="BV581:BY581" si="254">SUM(BV70:BV73)</f>
        <v>0</v>
      </c>
      <c r="BW581" s="90">
        <f t="shared" si="254"/>
        <v>0</v>
      </c>
      <c r="BX581" s="375">
        <f t="shared" si="254"/>
        <v>0</v>
      </c>
      <c r="BY581" s="315">
        <f t="shared" si="254"/>
        <v>0</v>
      </c>
      <c r="BZ581" s="90">
        <f>SUM(BZ70:BZ73)</f>
        <v>0</v>
      </c>
      <c r="CA581" s="124">
        <f t="shared" si="247"/>
        <v>0</v>
      </c>
      <c r="CB581" s="90">
        <f t="shared" si="247"/>
        <v>0</v>
      </c>
      <c r="CC581" s="90">
        <f t="shared" ref="CC581:CE581" si="255">SUM(CC70:CC73)</f>
        <v>0</v>
      </c>
      <c r="CD581" s="90">
        <f t="shared" si="255"/>
        <v>0</v>
      </c>
      <c r="CE581" s="90">
        <f t="shared" si="255"/>
        <v>0</v>
      </c>
      <c r="CF581" s="90">
        <f t="shared" ref="CF581:CH581" si="256">SUM(CF70:CF73)</f>
        <v>0</v>
      </c>
      <c r="CG581" s="311">
        <f t="shared" si="256"/>
        <v>0</v>
      </c>
      <c r="CH581" s="90">
        <f t="shared" si="256"/>
        <v>0</v>
      </c>
      <c r="CI581" s="124">
        <f t="shared" si="247"/>
        <v>0</v>
      </c>
      <c r="CJ581" s="90">
        <f t="shared" si="247"/>
        <v>0</v>
      </c>
      <c r="CK581" s="375">
        <f t="shared" ref="CK581:CO581" si="257">SUM(CK70:CK73)</f>
        <v>0</v>
      </c>
      <c r="CL581" s="315">
        <f t="shared" si="257"/>
        <v>0</v>
      </c>
      <c r="CM581" s="375">
        <f t="shared" si="257"/>
        <v>0</v>
      </c>
      <c r="CN581" s="315">
        <f t="shared" si="257"/>
        <v>0</v>
      </c>
      <c r="CO581" s="375">
        <f t="shared" si="257"/>
        <v>0</v>
      </c>
      <c r="CP581" s="91">
        <f t="shared" si="247"/>
        <v>0</v>
      </c>
      <c r="CQ581" s="90">
        <f t="shared" si="247"/>
        <v>0</v>
      </c>
      <c r="CR581" s="315">
        <f t="shared" ref="CR581:CS581" si="258">SUM(CR70:CR73)</f>
        <v>0</v>
      </c>
      <c r="CS581" s="375">
        <f t="shared" si="258"/>
        <v>0</v>
      </c>
      <c r="CT581" s="91">
        <f t="shared" si="247"/>
        <v>0</v>
      </c>
      <c r="CU581" s="90">
        <f t="shared" ref="CU581" si="259">SUM(CU70:CU73)</f>
        <v>0</v>
      </c>
      <c r="CV581" s="375">
        <f t="shared" ref="CV581:CY581" si="260">SUM(CV70:CV73)</f>
        <v>0</v>
      </c>
      <c r="CW581" s="315">
        <f t="shared" si="260"/>
        <v>0</v>
      </c>
      <c r="CX581" s="375">
        <f t="shared" si="260"/>
        <v>0</v>
      </c>
      <c r="CY581" s="315">
        <f t="shared" si="260"/>
        <v>0</v>
      </c>
      <c r="CZ581" s="91">
        <f t="shared" si="247"/>
        <v>0</v>
      </c>
      <c r="DA581" s="90">
        <f t="shared" si="247"/>
        <v>0</v>
      </c>
      <c r="DB581" s="375">
        <f t="shared" ref="DB581:DE581" si="261">SUM(DB70:DB73)</f>
        <v>0</v>
      </c>
      <c r="DC581" s="315">
        <f t="shared" si="261"/>
        <v>0</v>
      </c>
      <c r="DD581" s="375">
        <f t="shared" si="261"/>
        <v>0</v>
      </c>
      <c r="DE581" s="315">
        <f t="shared" si="261"/>
        <v>0</v>
      </c>
      <c r="DF581" s="90">
        <f>SUM(DF70:DF73)</f>
        <v>0</v>
      </c>
      <c r="DG581" s="310">
        <f t="shared" ref="DG581" si="262">SUM(DG70:DG73)</f>
        <v>0</v>
      </c>
      <c r="DH581" s="375">
        <f>SUM(DH70:DH73)</f>
        <v>0</v>
      </c>
      <c r="DI581" s="315">
        <f t="shared" ref="DI581" si="263">SUM(DI70:DI73)</f>
        <v>0</v>
      </c>
      <c r="DJ581" s="124">
        <f t="shared" si="247"/>
        <v>0</v>
      </c>
      <c r="DK581" s="90">
        <f t="shared" si="247"/>
        <v>0</v>
      </c>
      <c r="DL581" s="315">
        <f t="shared" ref="DL581:DM581" si="264">SUM(DL70:DL73)</f>
        <v>0</v>
      </c>
      <c r="DM581" s="375">
        <f t="shared" si="264"/>
        <v>0</v>
      </c>
      <c r="DN581" s="91">
        <f t="shared" si="247"/>
        <v>0</v>
      </c>
      <c r="DO581" s="90">
        <f t="shared" si="247"/>
        <v>0</v>
      </c>
      <c r="DP581" s="375">
        <f t="shared" ref="DP581:DQ581" si="265">SUM(DP70:DP73)</f>
        <v>0</v>
      </c>
      <c r="DQ581" s="104">
        <f t="shared" si="265"/>
        <v>0</v>
      </c>
      <c r="DR581" s="315">
        <f>SUM(DR70:DR73)</f>
        <v>0</v>
      </c>
      <c r="DS581" s="124">
        <f t="shared" si="247"/>
        <v>0</v>
      </c>
      <c r="DT581" s="90">
        <f t="shared" si="247"/>
        <v>0</v>
      </c>
      <c r="DU581" s="315">
        <f t="shared" ref="DU581:DW581" si="266">SUM(DU70:DU73)</f>
        <v>0</v>
      </c>
      <c r="DV581" s="90">
        <f t="shared" si="266"/>
        <v>0</v>
      </c>
      <c r="DW581" s="375">
        <f t="shared" si="266"/>
        <v>0</v>
      </c>
      <c r="DX581" s="91">
        <f t="shared" si="247"/>
        <v>0</v>
      </c>
      <c r="DY581" s="90">
        <f t="shared" si="247"/>
        <v>0</v>
      </c>
      <c r="DZ581" s="311">
        <f t="shared" ref="DZ581:EA581" si="267">SUM(DZ70:DZ73)</f>
        <v>0</v>
      </c>
      <c r="EA581" s="375">
        <f t="shared" si="267"/>
        <v>0</v>
      </c>
      <c r="EB581" s="91">
        <f t="shared" si="247"/>
        <v>0</v>
      </c>
      <c r="EC581" s="90">
        <f t="shared" si="247"/>
        <v>0</v>
      </c>
      <c r="ED581" s="315">
        <f t="shared" ref="ED581" si="268">SUM(ED70:ED73)</f>
        <v>0</v>
      </c>
      <c r="EE581" s="124">
        <f t="shared" si="247"/>
        <v>0</v>
      </c>
    </row>
    <row r="582" spans="1:135" x14ac:dyDescent="0.3">
      <c r="A582" s="38"/>
      <c r="B582" s="7" t="s">
        <v>764</v>
      </c>
      <c r="C582" s="22">
        <f>SUM(C74:C76)</f>
        <v>3785</v>
      </c>
      <c r="D582" s="22">
        <f>SUM(D74:D76)</f>
        <v>762</v>
      </c>
      <c r="E582" s="63">
        <f t="shared" si="48"/>
        <v>0.20132100396301189</v>
      </c>
      <c r="F582" s="90">
        <f>SUM(F74:F76)</f>
        <v>212</v>
      </c>
      <c r="G582" s="90">
        <f>SUM(G74:G76)</f>
        <v>410</v>
      </c>
      <c r="H582" s="90">
        <f>SUM(H74:H76)</f>
        <v>151</v>
      </c>
      <c r="I582" s="90">
        <f>SUM(I74:I76)</f>
        <v>438</v>
      </c>
      <c r="J582" s="90">
        <f>SUM(J74:J76)</f>
        <v>430</v>
      </c>
      <c r="K582" s="91">
        <f t="shared" ref="K582:EE582" si="269">SUM(K74:K76)</f>
        <v>467</v>
      </c>
      <c r="L582" s="90">
        <f t="shared" si="269"/>
        <v>0</v>
      </c>
      <c r="M582" s="375">
        <f>SUM(M74:M76)</f>
        <v>0</v>
      </c>
      <c r="N582" s="91">
        <f t="shared" si="269"/>
        <v>0</v>
      </c>
      <c r="O582" s="90">
        <f t="shared" si="269"/>
        <v>0</v>
      </c>
      <c r="P582" s="375">
        <f>SUM(P74:P76)</f>
        <v>0</v>
      </c>
      <c r="Q582" s="315">
        <f>SUM(Q74:Q76)</f>
        <v>0</v>
      </c>
      <c r="R582" s="375">
        <f>SUM(R74:R76)</f>
        <v>0</v>
      </c>
      <c r="S582" s="315">
        <f>SUM(S74:S76)</f>
        <v>0</v>
      </c>
      <c r="T582" s="375">
        <f>SUM(T74:T76)</f>
        <v>0</v>
      </c>
      <c r="U582" s="315">
        <f>SUM(U74:U76)</f>
        <v>0</v>
      </c>
      <c r="V582" s="375">
        <f>SUM(V74:V76)</f>
        <v>0</v>
      </c>
      <c r="W582" s="104">
        <f>SUM(W74:W76)</f>
        <v>0</v>
      </c>
      <c r="X582" s="104">
        <f>SUM(X74:X76)</f>
        <v>0</v>
      </c>
      <c r="Y582" s="104">
        <f t="shared" si="269"/>
        <v>0</v>
      </c>
      <c r="Z582" s="103">
        <f t="shared" si="269"/>
        <v>0</v>
      </c>
      <c r="AA582" s="90">
        <f>SUM(AA74:AA76)</f>
        <v>0</v>
      </c>
      <c r="AB582" s="90">
        <f>SUM(AB74:AB76)</f>
        <v>0</v>
      </c>
      <c r="AC582" s="90">
        <f>SUM(AC74:AC76)</f>
        <v>0</v>
      </c>
      <c r="AD582" s="90">
        <f>SUM(AD74:AD76)</f>
        <v>0</v>
      </c>
      <c r="AE582" s="90">
        <f>SUM(AE74:AE76)</f>
        <v>0</v>
      </c>
      <c r="AF582" s="315">
        <f>SUM(AF74:AF76)</f>
        <v>0</v>
      </c>
      <c r="AG582" s="311">
        <f>SUM(AG74:AG76)</f>
        <v>0</v>
      </c>
      <c r="AH582" s="124">
        <f t="shared" si="269"/>
        <v>0</v>
      </c>
      <c r="AI582" s="103">
        <f t="shared" si="269"/>
        <v>0</v>
      </c>
      <c r="AJ582" s="375">
        <f>SUM(AJ74:AJ76)</f>
        <v>0</v>
      </c>
      <c r="AK582" s="91">
        <f t="shared" si="269"/>
        <v>0</v>
      </c>
      <c r="AL582" s="90">
        <f t="shared" si="269"/>
        <v>0</v>
      </c>
      <c r="AM582" s="315">
        <f>SUM(AM74:AM76)</f>
        <v>0</v>
      </c>
      <c r="AN582" s="315">
        <f>SUM(AN74:AN76)</f>
        <v>0</v>
      </c>
      <c r="AO582" s="315">
        <f>SUM(AO74:AO76)</f>
        <v>0</v>
      </c>
      <c r="AP582" s="375">
        <f>SUM(AP74:AP76)</f>
        <v>0</v>
      </c>
      <c r="AQ582" s="104">
        <f t="shared" si="269"/>
        <v>0</v>
      </c>
      <c r="AR582" s="103">
        <f t="shared" si="269"/>
        <v>0</v>
      </c>
      <c r="AS582" s="375">
        <f>SUM(AS74:AS76)</f>
        <v>0</v>
      </c>
      <c r="AT582" s="315">
        <f>SUM(AT74:AT76)</f>
        <v>0</v>
      </c>
      <c r="AU582" s="375">
        <f>SUM(AU74:AU76)</f>
        <v>0</v>
      </c>
      <c r="AV582" s="315">
        <f>SUM(AV74:AV76)</f>
        <v>0</v>
      </c>
      <c r="AW582" s="375">
        <f>SUM(AW74:AW76)</f>
        <v>0</v>
      </c>
      <c r="AX582" s="315">
        <f>SUM(AX74:AX76)</f>
        <v>0</v>
      </c>
      <c r="AY582" s="124">
        <f t="shared" si="269"/>
        <v>0</v>
      </c>
      <c r="AZ582" s="90">
        <f t="shared" si="269"/>
        <v>0</v>
      </c>
      <c r="BA582" s="315">
        <f>SUM(BA74:BA76)</f>
        <v>0</v>
      </c>
      <c r="BB582" s="124">
        <f t="shared" si="269"/>
        <v>0</v>
      </c>
      <c r="BC582" s="90">
        <f t="shared" si="269"/>
        <v>0</v>
      </c>
      <c r="BD582" s="315">
        <f t="shared" ref="BD582" si="270">SUM(BD74:BD76)</f>
        <v>0</v>
      </c>
      <c r="BE582" s="124">
        <f t="shared" si="269"/>
        <v>0</v>
      </c>
      <c r="BF582" s="90">
        <f t="shared" si="269"/>
        <v>0</v>
      </c>
      <c r="BG582" s="90">
        <f t="shared" ref="BG582" si="271">SUM(BG74:BG76)</f>
        <v>0</v>
      </c>
      <c r="BH582" s="315">
        <f>SUM(BH74:BH76)</f>
        <v>0</v>
      </c>
      <c r="BI582" s="124">
        <f t="shared" si="269"/>
        <v>0</v>
      </c>
      <c r="BJ582" s="90">
        <f t="shared" si="269"/>
        <v>0</v>
      </c>
      <c r="BK582" s="375">
        <f t="shared" ref="BK582" si="272">SUM(BK74:BK76)</f>
        <v>0</v>
      </c>
      <c r="BL582" s="91">
        <f t="shared" si="269"/>
        <v>0</v>
      </c>
      <c r="BM582" s="90">
        <f t="shared" si="269"/>
        <v>0</v>
      </c>
      <c r="BN582" s="90">
        <f t="shared" ref="BN582" si="273">SUM(BN74:BN76)</f>
        <v>0</v>
      </c>
      <c r="BO582" s="315">
        <f t="shared" ref="BO582:BP582" si="274">SUM(BO74:BO76)</f>
        <v>0</v>
      </c>
      <c r="BP582" s="311">
        <f t="shared" si="274"/>
        <v>0</v>
      </c>
      <c r="BQ582" s="124">
        <f t="shared" si="269"/>
        <v>0</v>
      </c>
      <c r="BR582" s="90">
        <f t="shared" si="269"/>
        <v>0</v>
      </c>
      <c r="BS582" s="315">
        <f t="shared" ref="BS582" si="275">SUM(BS74:BS76)</f>
        <v>0</v>
      </c>
      <c r="BT582" s="124">
        <f t="shared" si="269"/>
        <v>0</v>
      </c>
      <c r="BU582" s="90">
        <f t="shared" si="269"/>
        <v>0</v>
      </c>
      <c r="BV582" s="315">
        <f t="shared" ref="BV582:BY582" si="276">SUM(BV74:BV76)</f>
        <v>0</v>
      </c>
      <c r="BW582" s="90">
        <f t="shared" si="276"/>
        <v>0</v>
      </c>
      <c r="BX582" s="375">
        <f t="shared" si="276"/>
        <v>0</v>
      </c>
      <c r="BY582" s="315">
        <f t="shared" si="276"/>
        <v>0</v>
      </c>
      <c r="BZ582" s="90">
        <f>SUM(BZ74:BZ76)</f>
        <v>0</v>
      </c>
      <c r="CA582" s="124">
        <f t="shared" si="269"/>
        <v>0</v>
      </c>
      <c r="CB582" s="90">
        <f t="shared" si="269"/>
        <v>0</v>
      </c>
      <c r="CC582" s="90">
        <f t="shared" ref="CC582:CE582" si="277">SUM(CC74:CC76)</f>
        <v>0</v>
      </c>
      <c r="CD582" s="90">
        <f t="shared" si="277"/>
        <v>0</v>
      </c>
      <c r="CE582" s="90">
        <f t="shared" si="277"/>
        <v>0</v>
      </c>
      <c r="CF582" s="90">
        <f t="shared" ref="CF582:CH582" si="278">SUM(CF74:CF76)</f>
        <v>0</v>
      </c>
      <c r="CG582" s="311">
        <f t="shared" si="278"/>
        <v>0</v>
      </c>
      <c r="CH582" s="90">
        <f t="shared" si="278"/>
        <v>0</v>
      </c>
      <c r="CI582" s="124">
        <f t="shared" si="269"/>
        <v>0</v>
      </c>
      <c r="CJ582" s="90">
        <f t="shared" si="269"/>
        <v>0</v>
      </c>
      <c r="CK582" s="375">
        <f t="shared" ref="CK582:CO582" si="279">SUM(CK74:CK76)</f>
        <v>0</v>
      </c>
      <c r="CL582" s="315">
        <f t="shared" si="279"/>
        <v>0</v>
      </c>
      <c r="CM582" s="375">
        <f t="shared" si="279"/>
        <v>0</v>
      </c>
      <c r="CN582" s="315">
        <f t="shared" si="279"/>
        <v>0</v>
      </c>
      <c r="CO582" s="375">
        <f t="shared" si="279"/>
        <v>0</v>
      </c>
      <c r="CP582" s="91">
        <f t="shared" si="269"/>
        <v>0</v>
      </c>
      <c r="CQ582" s="90">
        <f t="shared" si="269"/>
        <v>0</v>
      </c>
      <c r="CR582" s="315">
        <f t="shared" ref="CR582:CS582" si="280">SUM(CR74:CR76)</f>
        <v>0</v>
      </c>
      <c r="CS582" s="375">
        <f t="shared" si="280"/>
        <v>0</v>
      </c>
      <c r="CT582" s="91">
        <f t="shared" si="269"/>
        <v>0</v>
      </c>
      <c r="CU582" s="90">
        <f t="shared" ref="CU582" si="281">SUM(CU74:CU76)</f>
        <v>0</v>
      </c>
      <c r="CV582" s="375">
        <f t="shared" ref="CV582:CY582" si="282">SUM(CV74:CV76)</f>
        <v>0</v>
      </c>
      <c r="CW582" s="315">
        <f t="shared" si="282"/>
        <v>0</v>
      </c>
      <c r="CX582" s="375">
        <f t="shared" si="282"/>
        <v>0</v>
      </c>
      <c r="CY582" s="315">
        <f t="shared" si="282"/>
        <v>0</v>
      </c>
      <c r="CZ582" s="91">
        <f t="shared" si="269"/>
        <v>0</v>
      </c>
      <c r="DA582" s="90">
        <f t="shared" si="269"/>
        <v>0</v>
      </c>
      <c r="DB582" s="375">
        <f t="shared" ref="DB582:DE582" si="283">SUM(DB74:DB76)</f>
        <v>0</v>
      </c>
      <c r="DC582" s="315">
        <f t="shared" si="283"/>
        <v>0</v>
      </c>
      <c r="DD582" s="375">
        <f t="shared" si="283"/>
        <v>0</v>
      </c>
      <c r="DE582" s="315">
        <f t="shared" si="283"/>
        <v>0</v>
      </c>
      <c r="DF582" s="90">
        <f>SUM(DF74:DF76)</f>
        <v>0</v>
      </c>
      <c r="DG582" s="310">
        <f t="shared" ref="DG582" si="284">SUM(DG74:DG76)</f>
        <v>0</v>
      </c>
      <c r="DH582" s="375">
        <f>SUM(DH74:DH76)</f>
        <v>0</v>
      </c>
      <c r="DI582" s="315">
        <f t="shared" ref="DI582" si="285">SUM(DI74:DI76)</f>
        <v>0</v>
      </c>
      <c r="DJ582" s="124">
        <f t="shared" si="269"/>
        <v>0</v>
      </c>
      <c r="DK582" s="90">
        <f t="shared" si="269"/>
        <v>0</v>
      </c>
      <c r="DL582" s="315">
        <f t="shared" ref="DL582:DM582" si="286">SUM(DL74:DL76)</f>
        <v>0</v>
      </c>
      <c r="DM582" s="375">
        <f t="shared" si="286"/>
        <v>0</v>
      </c>
      <c r="DN582" s="91">
        <f t="shared" si="269"/>
        <v>0</v>
      </c>
      <c r="DO582" s="90">
        <f t="shared" si="269"/>
        <v>0</v>
      </c>
      <c r="DP582" s="375">
        <f t="shared" ref="DP582:DQ582" si="287">SUM(DP74:DP76)</f>
        <v>0</v>
      </c>
      <c r="DQ582" s="104">
        <f t="shared" si="287"/>
        <v>0</v>
      </c>
      <c r="DR582" s="315">
        <f>SUM(DR74:DR76)</f>
        <v>0</v>
      </c>
      <c r="DS582" s="124">
        <f t="shared" si="269"/>
        <v>0</v>
      </c>
      <c r="DT582" s="90">
        <f t="shared" si="269"/>
        <v>0</v>
      </c>
      <c r="DU582" s="315">
        <f t="shared" ref="DU582:DW582" si="288">SUM(DU74:DU76)</f>
        <v>0</v>
      </c>
      <c r="DV582" s="90">
        <f t="shared" si="288"/>
        <v>0</v>
      </c>
      <c r="DW582" s="375">
        <f t="shared" si="288"/>
        <v>0</v>
      </c>
      <c r="DX582" s="91">
        <f t="shared" si="269"/>
        <v>0</v>
      </c>
      <c r="DY582" s="90">
        <f t="shared" si="269"/>
        <v>0</v>
      </c>
      <c r="DZ582" s="311">
        <f t="shared" ref="DZ582:EA582" si="289">SUM(DZ74:DZ76)</f>
        <v>0</v>
      </c>
      <c r="EA582" s="375">
        <f t="shared" si="289"/>
        <v>0</v>
      </c>
      <c r="EB582" s="91">
        <f t="shared" si="269"/>
        <v>0</v>
      </c>
      <c r="EC582" s="90">
        <f t="shared" si="269"/>
        <v>0</v>
      </c>
      <c r="ED582" s="315">
        <f t="shared" ref="ED582" si="290">SUM(ED74:ED76)</f>
        <v>0</v>
      </c>
      <c r="EE582" s="124">
        <f t="shared" si="269"/>
        <v>0</v>
      </c>
    </row>
    <row r="583" spans="1:135" x14ac:dyDescent="0.3">
      <c r="A583" s="38"/>
      <c r="B583" s="7" t="s">
        <v>786</v>
      </c>
      <c r="C583" s="22">
        <f>SUM(C77:C79)</f>
        <v>3747</v>
      </c>
      <c r="D583" s="22">
        <f>SUM(D77:D79)</f>
        <v>521</v>
      </c>
      <c r="E583" s="63">
        <f t="shared" si="48"/>
        <v>0.13904456898852416</v>
      </c>
      <c r="F583" s="90">
        <f>SUM(F77:F79)</f>
        <v>138</v>
      </c>
      <c r="G583" s="90">
        <f>SUM(G77:G79)</f>
        <v>315</v>
      </c>
      <c r="H583" s="90">
        <f>SUM(H77:H79)</f>
        <v>101</v>
      </c>
      <c r="I583" s="90">
        <f>SUM(I77:I79)</f>
        <v>317</v>
      </c>
      <c r="J583" s="90">
        <f>SUM(J77:J79)</f>
        <v>335</v>
      </c>
      <c r="K583" s="91">
        <f t="shared" ref="K583:EE583" si="291">SUM(K77:K79)</f>
        <v>333</v>
      </c>
      <c r="L583" s="90">
        <f t="shared" si="291"/>
        <v>0</v>
      </c>
      <c r="M583" s="375">
        <f>SUM(M77:M79)</f>
        <v>0</v>
      </c>
      <c r="N583" s="91">
        <f t="shared" si="291"/>
        <v>0</v>
      </c>
      <c r="O583" s="90">
        <f t="shared" si="291"/>
        <v>0</v>
      </c>
      <c r="P583" s="375">
        <f>SUM(P77:P79)</f>
        <v>0</v>
      </c>
      <c r="Q583" s="315">
        <f>SUM(Q77:Q79)</f>
        <v>0</v>
      </c>
      <c r="R583" s="375">
        <f>SUM(R77:R79)</f>
        <v>0</v>
      </c>
      <c r="S583" s="315">
        <f>SUM(S77:S79)</f>
        <v>0</v>
      </c>
      <c r="T583" s="375">
        <f>SUM(T77:T79)</f>
        <v>0</v>
      </c>
      <c r="U583" s="315">
        <f>SUM(U77:U79)</f>
        <v>0</v>
      </c>
      <c r="V583" s="375">
        <f>SUM(V77:V79)</f>
        <v>0</v>
      </c>
      <c r="W583" s="104">
        <f>SUM(W77:W79)</f>
        <v>0</v>
      </c>
      <c r="X583" s="104">
        <f>SUM(X77:X79)</f>
        <v>0</v>
      </c>
      <c r="Y583" s="104">
        <f t="shared" si="291"/>
        <v>0</v>
      </c>
      <c r="Z583" s="103">
        <f t="shared" si="291"/>
        <v>0</v>
      </c>
      <c r="AA583" s="90">
        <f>SUM(AA77:AA79)</f>
        <v>0</v>
      </c>
      <c r="AB583" s="90">
        <f>SUM(AB77:AB79)</f>
        <v>0</v>
      </c>
      <c r="AC583" s="90">
        <f>SUM(AC77:AC79)</f>
        <v>0</v>
      </c>
      <c r="AD583" s="90">
        <f>SUM(AD77:AD79)</f>
        <v>0</v>
      </c>
      <c r="AE583" s="90">
        <f>SUM(AE77:AE79)</f>
        <v>0</v>
      </c>
      <c r="AF583" s="315">
        <f>SUM(AF77:AF79)</f>
        <v>0</v>
      </c>
      <c r="AG583" s="311">
        <f>SUM(AG77:AG79)</f>
        <v>0</v>
      </c>
      <c r="AH583" s="124">
        <f t="shared" si="291"/>
        <v>0</v>
      </c>
      <c r="AI583" s="103">
        <f t="shared" si="291"/>
        <v>0</v>
      </c>
      <c r="AJ583" s="375">
        <f>SUM(AJ77:AJ79)</f>
        <v>0</v>
      </c>
      <c r="AK583" s="91">
        <f t="shared" si="291"/>
        <v>0</v>
      </c>
      <c r="AL583" s="90">
        <f t="shared" si="291"/>
        <v>0</v>
      </c>
      <c r="AM583" s="315">
        <f>SUM(AM77:AM79)</f>
        <v>0</v>
      </c>
      <c r="AN583" s="315">
        <f>SUM(AN77:AN79)</f>
        <v>0</v>
      </c>
      <c r="AO583" s="315">
        <f>SUM(AO77:AO79)</f>
        <v>0</v>
      </c>
      <c r="AP583" s="375">
        <f>SUM(AP77:AP79)</f>
        <v>0</v>
      </c>
      <c r="AQ583" s="104">
        <f t="shared" si="291"/>
        <v>0</v>
      </c>
      <c r="AR583" s="103">
        <f t="shared" si="291"/>
        <v>0</v>
      </c>
      <c r="AS583" s="375">
        <f>SUM(AS77:AS79)</f>
        <v>0</v>
      </c>
      <c r="AT583" s="315">
        <f>SUM(AT77:AT79)</f>
        <v>0</v>
      </c>
      <c r="AU583" s="375">
        <f>SUM(AU77:AU79)</f>
        <v>0</v>
      </c>
      <c r="AV583" s="315">
        <f>SUM(AV77:AV79)</f>
        <v>0</v>
      </c>
      <c r="AW583" s="375">
        <f>SUM(AW77:AW79)</f>
        <v>0</v>
      </c>
      <c r="AX583" s="315">
        <f>SUM(AX77:AX79)</f>
        <v>0</v>
      </c>
      <c r="AY583" s="124">
        <f t="shared" si="291"/>
        <v>0</v>
      </c>
      <c r="AZ583" s="90">
        <f t="shared" si="291"/>
        <v>0</v>
      </c>
      <c r="BA583" s="315">
        <f>SUM(BA77:BA79)</f>
        <v>0</v>
      </c>
      <c r="BB583" s="124">
        <f t="shared" si="291"/>
        <v>0</v>
      </c>
      <c r="BC583" s="90">
        <f t="shared" si="291"/>
        <v>0</v>
      </c>
      <c r="BD583" s="315">
        <f t="shared" ref="BD583" si="292">SUM(BD77:BD79)</f>
        <v>0</v>
      </c>
      <c r="BE583" s="124">
        <f t="shared" si="291"/>
        <v>0</v>
      </c>
      <c r="BF583" s="90">
        <f t="shared" si="291"/>
        <v>0</v>
      </c>
      <c r="BG583" s="90">
        <f t="shared" ref="BG583" si="293">SUM(BG77:BG79)</f>
        <v>0</v>
      </c>
      <c r="BH583" s="315">
        <f>SUM(BH77:BH79)</f>
        <v>0</v>
      </c>
      <c r="BI583" s="124">
        <f t="shared" si="291"/>
        <v>0</v>
      </c>
      <c r="BJ583" s="90">
        <f t="shared" si="291"/>
        <v>0</v>
      </c>
      <c r="BK583" s="375">
        <f t="shared" ref="BK583" si="294">SUM(BK77:BK79)</f>
        <v>0</v>
      </c>
      <c r="BL583" s="91">
        <f t="shared" si="291"/>
        <v>0</v>
      </c>
      <c r="BM583" s="90">
        <f t="shared" si="291"/>
        <v>0</v>
      </c>
      <c r="BN583" s="90">
        <f t="shared" ref="BN583" si="295">SUM(BN77:BN79)</f>
        <v>0</v>
      </c>
      <c r="BO583" s="315">
        <f t="shared" ref="BO583:BP583" si="296">SUM(BO77:BO79)</f>
        <v>0</v>
      </c>
      <c r="BP583" s="311">
        <f t="shared" si="296"/>
        <v>0</v>
      </c>
      <c r="BQ583" s="124">
        <f t="shared" si="291"/>
        <v>0</v>
      </c>
      <c r="BR583" s="90">
        <f t="shared" si="291"/>
        <v>0</v>
      </c>
      <c r="BS583" s="315">
        <f t="shared" ref="BS583" si="297">SUM(BS77:BS79)</f>
        <v>0</v>
      </c>
      <c r="BT583" s="124">
        <f t="shared" si="291"/>
        <v>0</v>
      </c>
      <c r="BU583" s="90">
        <f t="shared" si="291"/>
        <v>0</v>
      </c>
      <c r="BV583" s="315">
        <f t="shared" ref="BV583:BY583" si="298">SUM(BV77:BV79)</f>
        <v>0</v>
      </c>
      <c r="BW583" s="90">
        <f t="shared" si="298"/>
        <v>0</v>
      </c>
      <c r="BX583" s="375">
        <f t="shared" si="298"/>
        <v>0</v>
      </c>
      <c r="BY583" s="315">
        <f t="shared" si="298"/>
        <v>0</v>
      </c>
      <c r="BZ583" s="90">
        <f>SUM(BZ77:BZ79)</f>
        <v>0</v>
      </c>
      <c r="CA583" s="124">
        <f t="shared" si="291"/>
        <v>0</v>
      </c>
      <c r="CB583" s="90">
        <f t="shared" si="291"/>
        <v>0</v>
      </c>
      <c r="CC583" s="90">
        <f t="shared" ref="CC583:CE583" si="299">SUM(CC77:CC79)</f>
        <v>0</v>
      </c>
      <c r="CD583" s="90">
        <f t="shared" si="299"/>
        <v>0</v>
      </c>
      <c r="CE583" s="90">
        <f t="shared" si="299"/>
        <v>0</v>
      </c>
      <c r="CF583" s="90">
        <f t="shared" ref="CF583:CH583" si="300">SUM(CF77:CF79)</f>
        <v>0</v>
      </c>
      <c r="CG583" s="311">
        <f t="shared" si="300"/>
        <v>0</v>
      </c>
      <c r="CH583" s="90">
        <f t="shared" si="300"/>
        <v>0</v>
      </c>
      <c r="CI583" s="124">
        <f t="shared" si="291"/>
        <v>0</v>
      </c>
      <c r="CJ583" s="90">
        <f t="shared" si="291"/>
        <v>0</v>
      </c>
      <c r="CK583" s="375">
        <f t="shared" ref="CK583:CO583" si="301">SUM(CK77:CK79)</f>
        <v>0</v>
      </c>
      <c r="CL583" s="315">
        <f t="shared" si="301"/>
        <v>0</v>
      </c>
      <c r="CM583" s="375">
        <f t="shared" si="301"/>
        <v>0</v>
      </c>
      <c r="CN583" s="315">
        <f t="shared" si="301"/>
        <v>0</v>
      </c>
      <c r="CO583" s="375">
        <f t="shared" si="301"/>
        <v>0</v>
      </c>
      <c r="CP583" s="91">
        <f t="shared" si="291"/>
        <v>0</v>
      </c>
      <c r="CQ583" s="90">
        <f t="shared" si="291"/>
        <v>0</v>
      </c>
      <c r="CR583" s="315">
        <f t="shared" ref="CR583:CS583" si="302">SUM(CR77:CR79)</f>
        <v>0</v>
      </c>
      <c r="CS583" s="375">
        <f t="shared" si="302"/>
        <v>0</v>
      </c>
      <c r="CT583" s="91">
        <f t="shared" si="291"/>
        <v>0</v>
      </c>
      <c r="CU583" s="90">
        <f t="shared" ref="CU583" si="303">SUM(CU77:CU79)</f>
        <v>0</v>
      </c>
      <c r="CV583" s="375">
        <f t="shared" ref="CV583:CY583" si="304">SUM(CV77:CV79)</f>
        <v>0</v>
      </c>
      <c r="CW583" s="315">
        <f t="shared" si="304"/>
        <v>0</v>
      </c>
      <c r="CX583" s="375">
        <f t="shared" si="304"/>
        <v>0</v>
      </c>
      <c r="CY583" s="315">
        <f t="shared" si="304"/>
        <v>0</v>
      </c>
      <c r="CZ583" s="91">
        <f t="shared" si="291"/>
        <v>0</v>
      </c>
      <c r="DA583" s="90">
        <f t="shared" si="291"/>
        <v>0</v>
      </c>
      <c r="DB583" s="375">
        <f t="shared" ref="DB583:DE583" si="305">SUM(DB77:DB79)</f>
        <v>0</v>
      </c>
      <c r="DC583" s="315">
        <f t="shared" si="305"/>
        <v>0</v>
      </c>
      <c r="DD583" s="375">
        <f t="shared" si="305"/>
        <v>0</v>
      </c>
      <c r="DE583" s="315">
        <f t="shared" si="305"/>
        <v>0</v>
      </c>
      <c r="DF583" s="90">
        <f>SUM(DF77:DF79)</f>
        <v>0</v>
      </c>
      <c r="DG583" s="310">
        <f t="shared" ref="DG583" si="306">SUM(DG77:DG79)</f>
        <v>0</v>
      </c>
      <c r="DH583" s="375">
        <f>SUM(DH77:DH79)</f>
        <v>0</v>
      </c>
      <c r="DI583" s="315">
        <f t="shared" ref="DI583" si="307">SUM(DI77:DI79)</f>
        <v>0</v>
      </c>
      <c r="DJ583" s="124">
        <f t="shared" si="291"/>
        <v>0</v>
      </c>
      <c r="DK583" s="90">
        <f t="shared" si="291"/>
        <v>0</v>
      </c>
      <c r="DL583" s="315">
        <f t="shared" ref="DL583:DM583" si="308">SUM(DL77:DL79)</f>
        <v>0</v>
      </c>
      <c r="DM583" s="375">
        <f t="shared" si="308"/>
        <v>0</v>
      </c>
      <c r="DN583" s="91">
        <f t="shared" si="291"/>
        <v>0</v>
      </c>
      <c r="DO583" s="90">
        <f t="shared" si="291"/>
        <v>0</v>
      </c>
      <c r="DP583" s="375">
        <f t="shared" ref="DP583:DQ583" si="309">SUM(DP77:DP79)</f>
        <v>0</v>
      </c>
      <c r="DQ583" s="104">
        <f t="shared" si="309"/>
        <v>0</v>
      </c>
      <c r="DR583" s="315">
        <f>SUM(DR77:DR79)</f>
        <v>0</v>
      </c>
      <c r="DS583" s="124">
        <f t="shared" si="291"/>
        <v>0</v>
      </c>
      <c r="DT583" s="90">
        <f t="shared" si="291"/>
        <v>0</v>
      </c>
      <c r="DU583" s="315">
        <f t="shared" ref="DU583:DW583" si="310">SUM(DU77:DU79)</f>
        <v>0</v>
      </c>
      <c r="DV583" s="90">
        <f t="shared" si="310"/>
        <v>0</v>
      </c>
      <c r="DW583" s="375">
        <f t="shared" si="310"/>
        <v>0</v>
      </c>
      <c r="DX583" s="91">
        <f t="shared" si="291"/>
        <v>0</v>
      </c>
      <c r="DY583" s="90">
        <f t="shared" si="291"/>
        <v>0</v>
      </c>
      <c r="DZ583" s="311">
        <f t="shared" ref="DZ583:EA583" si="311">SUM(DZ77:DZ79)</f>
        <v>0</v>
      </c>
      <c r="EA583" s="375">
        <f t="shared" si="311"/>
        <v>0</v>
      </c>
      <c r="EB583" s="91">
        <f t="shared" si="291"/>
        <v>0</v>
      </c>
      <c r="EC583" s="90">
        <f t="shared" si="291"/>
        <v>0</v>
      </c>
      <c r="ED583" s="315">
        <f t="shared" ref="ED583" si="312">SUM(ED77:ED79)</f>
        <v>0</v>
      </c>
      <c r="EE583" s="124">
        <f t="shared" si="291"/>
        <v>0</v>
      </c>
    </row>
    <row r="584" spans="1:135" x14ac:dyDescent="0.3">
      <c r="A584" s="38"/>
      <c r="B584" s="7" t="s">
        <v>765</v>
      </c>
      <c r="C584" s="22">
        <f>SUM(C81:C85)</f>
        <v>5683</v>
      </c>
      <c r="D584" s="22">
        <f>SUM(D81:D85)</f>
        <v>542</v>
      </c>
      <c r="E584" s="63">
        <f t="shared" si="48"/>
        <v>9.5372162590181248E-2</v>
      </c>
      <c r="F584" s="90">
        <f>SUM(F81:F85)</f>
        <v>160</v>
      </c>
      <c r="G584" s="90">
        <f>SUM(G81:G85)</f>
        <v>277</v>
      </c>
      <c r="H584" s="90">
        <f>SUM(H81:H85)</f>
        <v>106</v>
      </c>
      <c r="I584" s="90">
        <f>SUM(I81:I85)</f>
        <v>288</v>
      </c>
      <c r="J584" s="90">
        <f>SUM(J81:J85)</f>
        <v>292</v>
      </c>
      <c r="K584" s="91">
        <f t="shared" ref="K584:EE584" si="313">SUM(K81:K85)</f>
        <v>324</v>
      </c>
      <c r="L584" s="90">
        <f t="shared" si="313"/>
        <v>0</v>
      </c>
      <c r="M584" s="375">
        <f>SUM(M81:M85)</f>
        <v>0</v>
      </c>
      <c r="N584" s="91">
        <f t="shared" si="313"/>
        <v>0</v>
      </c>
      <c r="O584" s="90">
        <f t="shared" si="313"/>
        <v>0</v>
      </c>
      <c r="P584" s="375">
        <f>SUM(P81:P85)</f>
        <v>0</v>
      </c>
      <c r="Q584" s="315">
        <f>SUM(Q81:Q85)</f>
        <v>0</v>
      </c>
      <c r="R584" s="375">
        <f>SUM(R81:R85)</f>
        <v>0</v>
      </c>
      <c r="S584" s="315">
        <f>SUM(S81:S85)</f>
        <v>0</v>
      </c>
      <c r="T584" s="375">
        <f>SUM(T81:T85)</f>
        <v>0</v>
      </c>
      <c r="U584" s="315">
        <f>SUM(U81:U85)</f>
        <v>0</v>
      </c>
      <c r="V584" s="375">
        <f>SUM(V81:V85)</f>
        <v>0</v>
      </c>
      <c r="W584" s="104">
        <f>SUM(W81:W85)</f>
        <v>0</v>
      </c>
      <c r="X584" s="104">
        <f>SUM(X81:X85)</f>
        <v>0</v>
      </c>
      <c r="Y584" s="104">
        <f t="shared" si="313"/>
        <v>0</v>
      </c>
      <c r="Z584" s="103">
        <f t="shared" si="313"/>
        <v>0</v>
      </c>
      <c r="AA584" s="90">
        <f>SUM(AA81:AA85)</f>
        <v>0</v>
      </c>
      <c r="AB584" s="90">
        <f>SUM(AB81:AB85)</f>
        <v>0</v>
      </c>
      <c r="AC584" s="90">
        <f>SUM(AC81:AC85)</f>
        <v>0</v>
      </c>
      <c r="AD584" s="90">
        <f>SUM(AD81:AD85)</f>
        <v>0</v>
      </c>
      <c r="AE584" s="90">
        <f>SUM(AE81:AE85)</f>
        <v>0</v>
      </c>
      <c r="AF584" s="315">
        <f>SUM(AF81:AF85)</f>
        <v>0</v>
      </c>
      <c r="AG584" s="311">
        <f>SUM(AG81:AG85)</f>
        <v>0</v>
      </c>
      <c r="AH584" s="124">
        <f t="shared" si="313"/>
        <v>0</v>
      </c>
      <c r="AI584" s="103">
        <f t="shared" si="313"/>
        <v>0</v>
      </c>
      <c r="AJ584" s="375">
        <f>SUM(AJ81:AJ85)</f>
        <v>0</v>
      </c>
      <c r="AK584" s="91">
        <f t="shared" si="313"/>
        <v>0</v>
      </c>
      <c r="AL584" s="90">
        <f t="shared" si="313"/>
        <v>0</v>
      </c>
      <c r="AM584" s="315">
        <f>SUM(AM81:AM85)</f>
        <v>0</v>
      </c>
      <c r="AN584" s="315">
        <f>SUM(AN81:AN85)</f>
        <v>0</v>
      </c>
      <c r="AO584" s="315">
        <f>SUM(AO81:AO85)</f>
        <v>0</v>
      </c>
      <c r="AP584" s="375">
        <f>SUM(AP81:AP85)</f>
        <v>0</v>
      </c>
      <c r="AQ584" s="104">
        <f t="shared" si="313"/>
        <v>0</v>
      </c>
      <c r="AR584" s="103">
        <f t="shared" si="313"/>
        <v>0</v>
      </c>
      <c r="AS584" s="375">
        <f>SUM(AS81:AS85)</f>
        <v>0</v>
      </c>
      <c r="AT584" s="315">
        <f>SUM(AT81:AT85)</f>
        <v>0</v>
      </c>
      <c r="AU584" s="375">
        <f>SUM(AU81:AU85)</f>
        <v>0</v>
      </c>
      <c r="AV584" s="315">
        <f>SUM(AV81:AV85)</f>
        <v>0</v>
      </c>
      <c r="AW584" s="375">
        <f>SUM(AW81:AW85)</f>
        <v>0</v>
      </c>
      <c r="AX584" s="315">
        <f>SUM(AX81:AX85)</f>
        <v>0</v>
      </c>
      <c r="AY584" s="124">
        <f t="shared" si="313"/>
        <v>0</v>
      </c>
      <c r="AZ584" s="90">
        <f t="shared" si="313"/>
        <v>0</v>
      </c>
      <c r="BA584" s="315">
        <f>SUM(BA81:BA85)</f>
        <v>0</v>
      </c>
      <c r="BB584" s="124">
        <f t="shared" si="313"/>
        <v>0</v>
      </c>
      <c r="BC584" s="90">
        <f t="shared" si="313"/>
        <v>0</v>
      </c>
      <c r="BD584" s="315">
        <f t="shared" ref="BD584" si="314">SUM(BD81:BD85)</f>
        <v>0</v>
      </c>
      <c r="BE584" s="124">
        <f t="shared" si="313"/>
        <v>0</v>
      </c>
      <c r="BF584" s="90">
        <f t="shared" si="313"/>
        <v>0</v>
      </c>
      <c r="BG584" s="90">
        <f t="shared" ref="BG584" si="315">SUM(BG81:BG85)</f>
        <v>0</v>
      </c>
      <c r="BH584" s="315">
        <f>SUM(BH81:BH85)</f>
        <v>0</v>
      </c>
      <c r="BI584" s="124">
        <f t="shared" si="313"/>
        <v>0</v>
      </c>
      <c r="BJ584" s="90">
        <f t="shared" si="313"/>
        <v>0</v>
      </c>
      <c r="BK584" s="375">
        <f t="shared" ref="BK584" si="316">SUM(BK81:BK85)</f>
        <v>0</v>
      </c>
      <c r="BL584" s="91">
        <f t="shared" si="313"/>
        <v>0</v>
      </c>
      <c r="BM584" s="90">
        <f t="shared" si="313"/>
        <v>0</v>
      </c>
      <c r="BN584" s="90">
        <f t="shared" ref="BN584" si="317">SUM(BN81:BN85)</f>
        <v>0</v>
      </c>
      <c r="BO584" s="315">
        <f t="shared" ref="BO584:BP584" si="318">SUM(BO81:BO85)</f>
        <v>0</v>
      </c>
      <c r="BP584" s="311">
        <f t="shared" si="318"/>
        <v>0</v>
      </c>
      <c r="BQ584" s="124">
        <f t="shared" si="313"/>
        <v>0</v>
      </c>
      <c r="BR584" s="90">
        <f t="shared" si="313"/>
        <v>0</v>
      </c>
      <c r="BS584" s="315">
        <f t="shared" ref="BS584" si="319">SUM(BS81:BS85)</f>
        <v>0</v>
      </c>
      <c r="BT584" s="124">
        <f t="shared" si="313"/>
        <v>0</v>
      </c>
      <c r="BU584" s="90">
        <f t="shared" si="313"/>
        <v>0</v>
      </c>
      <c r="BV584" s="315">
        <f t="shared" ref="BV584:BY584" si="320">SUM(BV81:BV85)</f>
        <v>0</v>
      </c>
      <c r="BW584" s="90">
        <f t="shared" si="320"/>
        <v>0</v>
      </c>
      <c r="BX584" s="375">
        <f t="shared" si="320"/>
        <v>0</v>
      </c>
      <c r="BY584" s="315">
        <f t="shared" si="320"/>
        <v>0</v>
      </c>
      <c r="BZ584" s="90">
        <f>SUM(BZ81:BZ85)</f>
        <v>0</v>
      </c>
      <c r="CA584" s="124">
        <f t="shared" si="313"/>
        <v>0</v>
      </c>
      <c r="CB584" s="90">
        <f t="shared" si="313"/>
        <v>0</v>
      </c>
      <c r="CC584" s="90">
        <f t="shared" ref="CC584:CE584" si="321">SUM(CC81:CC85)</f>
        <v>0</v>
      </c>
      <c r="CD584" s="90">
        <f t="shared" si="321"/>
        <v>0</v>
      </c>
      <c r="CE584" s="90">
        <f t="shared" si="321"/>
        <v>0</v>
      </c>
      <c r="CF584" s="90">
        <f t="shared" ref="CF584:CH584" si="322">SUM(CF81:CF85)</f>
        <v>0</v>
      </c>
      <c r="CG584" s="311">
        <f t="shared" si="322"/>
        <v>0</v>
      </c>
      <c r="CH584" s="90">
        <f t="shared" si="322"/>
        <v>0</v>
      </c>
      <c r="CI584" s="124">
        <f t="shared" si="313"/>
        <v>0</v>
      </c>
      <c r="CJ584" s="90">
        <f t="shared" si="313"/>
        <v>0</v>
      </c>
      <c r="CK584" s="375">
        <f t="shared" ref="CK584:CO584" si="323">SUM(CK81:CK85)</f>
        <v>0</v>
      </c>
      <c r="CL584" s="315">
        <f t="shared" si="323"/>
        <v>0</v>
      </c>
      <c r="CM584" s="375">
        <f t="shared" si="323"/>
        <v>0</v>
      </c>
      <c r="CN584" s="315">
        <f t="shared" si="323"/>
        <v>0</v>
      </c>
      <c r="CO584" s="375">
        <f t="shared" si="323"/>
        <v>0</v>
      </c>
      <c r="CP584" s="91">
        <f t="shared" si="313"/>
        <v>0</v>
      </c>
      <c r="CQ584" s="90">
        <f t="shared" si="313"/>
        <v>0</v>
      </c>
      <c r="CR584" s="315">
        <f t="shared" ref="CR584:CS584" si="324">SUM(CR81:CR85)</f>
        <v>0</v>
      </c>
      <c r="CS584" s="375">
        <f t="shared" si="324"/>
        <v>0</v>
      </c>
      <c r="CT584" s="91">
        <f t="shared" si="313"/>
        <v>0</v>
      </c>
      <c r="CU584" s="90">
        <f t="shared" ref="CU584" si="325">SUM(CU81:CU85)</f>
        <v>0</v>
      </c>
      <c r="CV584" s="375">
        <f t="shared" ref="CV584:CY584" si="326">SUM(CV81:CV85)</f>
        <v>0</v>
      </c>
      <c r="CW584" s="315">
        <f t="shared" si="326"/>
        <v>0</v>
      </c>
      <c r="CX584" s="375">
        <f t="shared" si="326"/>
        <v>0</v>
      </c>
      <c r="CY584" s="315">
        <f t="shared" si="326"/>
        <v>0</v>
      </c>
      <c r="CZ584" s="91">
        <f t="shared" si="313"/>
        <v>0</v>
      </c>
      <c r="DA584" s="90">
        <f t="shared" si="313"/>
        <v>0</v>
      </c>
      <c r="DB584" s="375">
        <f t="shared" ref="DB584:DE584" si="327">SUM(DB81:DB85)</f>
        <v>0</v>
      </c>
      <c r="DC584" s="315">
        <f t="shared" si="327"/>
        <v>0</v>
      </c>
      <c r="DD584" s="375">
        <f t="shared" si="327"/>
        <v>0</v>
      </c>
      <c r="DE584" s="315">
        <f t="shared" si="327"/>
        <v>0</v>
      </c>
      <c r="DF584" s="90">
        <f>SUM(DF81:DF85)</f>
        <v>0</v>
      </c>
      <c r="DG584" s="310">
        <f t="shared" ref="DG584" si="328">SUM(DG81:DG85)</f>
        <v>0</v>
      </c>
      <c r="DH584" s="375">
        <f>SUM(DH81:DH85)</f>
        <v>0</v>
      </c>
      <c r="DI584" s="315">
        <f t="shared" ref="DI584" si="329">SUM(DI81:DI85)</f>
        <v>0</v>
      </c>
      <c r="DJ584" s="124">
        <f t="shared" si="313"/>
        <v>0</v>
      </c>
      <c r="DK584" s="90">
        <f t="shared" si="313"/>
        <v>0</v>
      </c>
      <c r="DL584" s="315">
        <f t="shared" ref="DL584:DM584" si="330">SUM(DL81:DL85)</f>
        <v>0</v>
      </c>
      <c r="DM584" s="375">
        <f t="shared" si="330"/>
        <v>0</v>
      </c>
      <c r="DN584" s="91">
        <f t="shared" si="313"/>
        <v>0</v>
      </c>
      <c r="DO584" s="90">
        <f t="shared" si="313"/>
        <v>0</v>
      </c>
      <c r="DP584" s="375">
        <f t="shared" ref="DP584:DQ584" si="331">SUM(DP81:DP85)</f>
        <v>0</v>
      </c>
      <c r="DQ584" s="104">
        <f t="shared" si="331"/>
        <v>0</v>
      </c>
      <c r="DR584" s="315">
        <f>SUM(DR81:DR85)</f>
        <v>0</v>
      </c>
      <c r="DS584" s="124">
        <f t="shared" si="313"/>
        <v>0</v>
      </c>
      <c r="DT584" s="90">
        <f t="shared" si="313"/>
        <v>0</v>
      </c>
      <c r="DU584" s="315">
        <f t="shared" ref="DU584:DW584" si="332">SUM(DU81:DU85)</f>
        <v>0</v>
      </c>
      <c r="DV584" s="90">
        <f t="shared" si="332"/>
        <v>0</v>
      </c>
      <c r="DW584" s="375">
        <f t="shared" si="332"/>
        <v>0</v>
      </c>
      <c r="DX584" s="91">
        <f t="shared" si="313"/>
        <v>0</v>
      </c>
      <c r="DY584" s="90">
        <f t="shared" si="313"/>
        <v>0</v>
      </c>
      <c r="DZ584" s="311">
        <f t="shared" ref="DZ584:EA584" si="333">SUM(DZ81:DZ85)</f>
        <v>0</v>
      </c>
      <c r="EA584" s="375">
        <f t="shared" si="333"/>
        <v>0</v>
      </c>
      <c r="EB584" s="91">
        <f t="shared" si="313"/>
        <v>0</v>
      </c>
      <c r="EC584" s="90">
        <f t="shared" si="313"/>
        <v>0</v>
      </c>
      <c r="ED584" s="315">
        <f t="shared" ref="ED584" si="334">SUM(ED81:ED85)</f>
        <v>0</v>
      </c>
      <c r="EE584" s="124">
        <f t="shared" si="313"/>
        <v>0</v>
      </c>
    </row>
    <row r="585" spans="1:135" x14ac:dyDescent="0.3">
      <c r="A585" s="38"/>
      <c r="B585" s="7" t="s">
        <v>766</v>
      </c>
      <c r="C585" s="22">
        <f>SUM(C86:C93)</f>
        <v>9251</v>
      </c>
      <c r="D585" s="22">
        <f>SUM(D86:D93)</f>
        <v>1994</v>
      </c>
      <c r="E585" s="63">
        <f t="shared" si="48"/>
        <v>0.21554426548481245</v>
      </c>
      <c r="F585" s="90">
        <f>SUM(F86:F93)</f>
        <v>741</v>
      </c>
      <c r="G585" s="90">
        <f>SUM(G86:G93)</f>
        <v>1121</v>
      </c>
      <c r="H585" s="90">
        <f>SUM(H86:H93)</f>
        <v>378</v>
      </c>
      <c r="I585" s="90">
        <f>SUM(I86:I93)</f>
        <v>1185</v>
      </c>
      <c r="J585" s="90">
        <f>SUM(J86:J93)</f>
        <v>1026</v>
      </c>
      <c r="K585" s="91">
        <f t="shared" ref="K585:EE585" si="335">SUM(K86:K93)</f>
        <v>1348</v>
      </c>
      <c r="L585" s="90">
        <f t="shared" si="335"/>
        <v>0</v>
      </c>
      <c r="M585" s="375">
        <f>SUM(M86:M93)</f>
        <v>0</v>
      </c>
      <c r="N585" s="91">
        <f t="shared" si="335"/>
        <v>0</v>
      </c>
      <c r="O585" s="90">
        <f t="shared" si="335"/>
        <v>0</v>
      </c>
      <c r="P585" s="375">
        <f>SUM(P86:P93)</f>
        <v>0</v>
      </c>
      <c r="Q585" s="315">
        <f>SUM(Q86:Q93)</f>
        <v>0</v>
      </c>
      <c r="R585" s="375">
        <f>SUM(R86:R93)</f>
        <v>0</v>
      </c>
      <c r="S585" s="315">
        <f>SUM(S86:S93)</f>
        <v>0</v>
      </c>
      <c r="T585" s="375">
        <f>SUM(T86:T93)</f>
        <v>0</v>
      </c>
      <c r="U585" s="315">
        <f>SUM(U86:U93)</f>
        <v>0</v>
      </c>
      <c r="V585" s="375">
        <f>SUM(V86:V93)</f>
        <v>0</v>
      </c>
      <c r="W585" s="104">
        <f>SUM(W86:W93)</f>
        <v>0</v>
      </c>
      <c r="X585" s="104">
        <f>SUM(X86:X93)</f>
        <v>0</v>
      </c>
      <c r="Y585" s="104">
        <f t="shared" si="335"/>
        <v>0</v>
      </c>
      <c r="Z585" s="103">
        <f t="shared" si="335"/>
        <v>0</v>
      </c>
      <c r="AA585" s="90">
        <f>SUM(AA86:AA93)</f>
        <v>0</v>
      </c>
      <c r="AB585" s="90">
        <f>SUM(AB86:AB93)</f>
        <v>0</v>
      </c>
      <c r="AC585" s="90">
        <f>SUM(AC86:AC93)</f>
        <v>0</v>
      </c>
      <c r="AD585" s="90">
        <f>SUM(AD86:AD93)</f>
        <v>0</v>
      </c>
      <c r="AE585" s="90">
        <f>SUM(AE86:AE93)</f>
        <v>0</v>
      </c>
      <c r="AF585" s="315">
        <f>SUM(AF86:AF93)</f>
        <v>0</v>
      </c>
      <c r="AG585" s="311">
        <f>SUM(AG86:AG93)</f>
        <v>0</v>
      </c>
      <c r="AH585" s="124">
        <f t="shared" si="335"/>
        <v>0</v>
      </c>
      <c r="AI585" s="103">
        <f t="shared" si="335"/>
        <v>0</v>
      </c>
      <c r="AJ585" s="375">
        <f>SUM(AJ86:AJ93)</f>
        <v>0</v>
      </c>
      <c r="AK585" s="91">
        <f t="shared" si="335"/>
        <v>0</v>
      </c>
      <c r="AL585" s="90">
        <f t="shared" si="335"/>
        <v>0</v>
      </c>
      <c r="AM585" s="315">
        <f>SUM(AM86:AM93)</f>
        <v>0</v>
      </c>
      <c r="AN585" s="315">
        <f>SUM(AN86:AN93)</f>
        <v>0</v>
      </c>
      <c r="AO585" s="315">
        <f>SUM(AO86:AO93)</f>
        <v>0</v>
      </c>
      <c r="AP585" s="375">
        <f>SUM(AP86:AP93)</f>
        <v>0</v>
      </c>
      <c r="AQ585" s="104">
        <f t="shared" si="335"/>
        <v>0</v>
      </c>
      <c r="AR585" s="103">
        <f t="shared" si="335"/>
        <v>0</v>
      </c>
      <c r="AS585" s="375">
        <f>SUM(AS86:AS93)</f>
        <v>0</v>
      </c>
      <c r="AT585" s="315">
        <f>SUM(AT86:AT93)</f>
        <v>0</v>
      </c>
      <c r="AU585" s="375">
        <f>SUM(AU86:AU93)</f>
        <v>0</v>
      </c>
      <c r="AV585" s="315">
        <f>SUM(AV86:AV93)</f>
        <v>0</v>
      </c>
      <c r="AW585" s="375">
        <f>SUM(AW86:AW93)</f>
        <v>0</v>
      </c>
      <c r="AX585" s="315">
        <f>SUM(AX86:AX93)</f>
        <v>0</v>
      </c>
      <c r="AY585" s="124">
        <f t="shared" si="335"/>
        <v>0</v>
      </c>
      <c r="AZ585" s="90">
        <f t="shared" si="335"/>
        <v>0</v>
      </c>
      <c r="BA585" s="315">
        <f>SUM(BA86:BA93)</f>
        <v>0</v>
      </c>
      <c r="BB585" s="124">
        <f t="shared" si="335"/>
        <v>0</v>
      </c>
      <c r="BC585" s="90">
        <f t="shared" si="335"/>
        <v>0</v>
      </c>
      <c r="BD585" s="315">
        <f t="shared" ref="BD585" si="336">SUM(BD86:BD93)</f>
        <v>0</v>
      </c>
      <c r="BE585" s="124">
        <f t="shared" si="335"/>
        <v>0</v>
      </c>
      <c r="BF585" s="90">
        <f t="shared" si="335"/>
        <v>0</v>
      </c>
      <c r="BG585" s="90">
        <f t="shared" ref="BG585" si="337">SUM(BG86:BG93)</f>
        <v>0</v>
      </c>
      <c r="BH585" s="315">
        <f>SUM(BH86:BH93)</f>
        <v>0</v>
      </c>
      <c r="BI585" s="124">
        <f t="shared" si="335"/>
        <v>0</v>
      </c>
      <c r="BJ585" s="90">
        <f t="shared" si="335"/>
        <v>0</v>
      </c>
      <c r="BK585" s="375">
        <f t="shared" ref="BK585" si="338">SUM(BK86:BK93)</f>
        <v>0</v>
      </c>
      <c r="BL585" s="91">
        <f t="shared" si="335"/>
        <v>0</v>
      </c>
      <c r="BM585" s="90">
        <f t="shared" si="335"/>
        <v>0</v>
      </c>
      <c r="BN585" s="90">
        <f t="shared" ref="BN585" si="339">SUM(BN86:BN93)</f>
        <v>0</v>
      </c>
      <c r="BO585" s="315">
        <f t="shared" ref="BO585:BP585" si="340">SUM(BO86:BO93)</f>
        <v>0</v>
      </c>
      <c r="BP585" s="311">
        <f t="shared" si="340"/>
        <v>0</v>
      </c>
      <c r="BQ585" s="124">
        <f t="shared" si="335"/>
        <v>0</v>
      </c>
      <c r="BR585" s="90">
        <f t="shared" si="335"/>
        <v>0</v>
      </c>
      <c r="BS585" s="315">
        <f t="shared" ref="BS585" si="341">SUM(BS86:BS93)</f>
        <v>0</v>
      </c>
      <c r="BT585" s="124">
        <f t="shared" si="335"/>
        <v>0</v>
      </c>
      <c r="BU585" s="90">
        <f t="shared" si="335"/>
        <v>0</v>
      </c>
      <c r="BV585" s="315">
        <f t="shared" ref="BV585:BY585" si="342">SUM(BV86:BV93)</f>
        <v>0</v>
      </c>
      <c r="BW585" s="90">
        <f t="shared" si="342"/>
        <v>0</v>
      </c>
      <c r="BX585" s="375">
        <f t="shared" si="342"/>
        <v>0</v>
      </c>
      <c r="BY585" s="315">
        <f t="shared" si="342"/>
        <v>0</v>
      </c>
      <c r="BZ585" s="90">
        <f>SUM(BZ86:BZ93)</f>
        <v>0</v>
      </c>
      <c r="CA585" s="124">
        <f t="shared" si="335"/>
        <v>0</v>
      </c>
      <c r="CB585" s="90">
        <f t="shared" si="335"/>
        <v>0</v>
      </c>
      <c r="CC585" s="90">
        <f t="shared" ref="CC585:CE585" si="343">SUM(CC86:CC93)</f>
        <v>0</v>
      </c>
      <c r="CD585" s="90">
        <f t="shared" si="343"/>
        <v>0</v>
      </c>
      <c r="CE585" s="90">
        <f t="shared" si="343"/>
        <v>0</v>
      </c>
      <c r="CF585" s="90">
        <f t="shared" ref="CF585:CH585" si="344">SUM(CF86:CF93)</f>
        <v>0</v>
      </c>
      <c r="CG585" s="311">
        <f t="shared" si="344"/>
        <v>0</v>
      </c>
      <c r="CH585" s="90">
        <f t="shared" si="344"/>
        <v>0</v>
      </c>
      <c r="CI585" s="124">
        <f t="shared" si="335"/>
        <v>0</v>
      </c>
      <c r="CJ585" s="90">
        <f t="shared" si="335"/>
        <v>0</v>
      </c>
      <c r="CK585" s="375">
        <f t="shared" ref="CK585:CO585" si="345">SUM(CK86:CK93)</f>
        <v>0</v>
      </c>
      <c r="CL585" s="315">
        <f t="shared" si="345"/>
        <v>0</v>
      </c>
      <c r="CM585" s="375">
        <f t="shared" si="345"/>
        <v>0</v>
      </c>
      <c r="CN585" s="315">
        <f t="shared" si="345"/>
        <v>0</v>
      </c>
      <c r="CO585" s="375">
        <f t="shared" si="345"/>
        <v>0</v>
      </c>
      <c r="CP585" s="91">
        <f t="shared" si="335"/>
        <v>0</v>
      </c>
      <c r="CQ585" s="90">
        <f t="shared" si="335"/>
        <v>0</v>
      </c>
      <c r="CR585" s="315">
        <f t="shared" ref="CR585:CS585" si="346">SUM(CR86:CR93)</f>
        <v>0</v>
      </c>
      <c r="CS585" s="375">
        <f t="shared" si="346"/>
        <v>0</v>
      </c>
      <c r="CT585" s="91">
        <f t="shared" si="335"/>
        <v>0</v>
      </c>
      <c r="CU585" s="90">
        <f t="shared" ref="CU585" si="347">SUM(CU86:CU93)</f>
        <v>0</v>
      </c>
      <c r="CV585" s="375">
        <f t="shared" ref="CV585:CY585" si="348">SUM(CV86:CV93)</f>
        <v>0</v>
      </c>
      <c r="CW585" s="315">
        <f t="shared" si="348"/>
        <v>0</v>
      </c>
      <c r="CX585" s="375">
        <f t="shared" si="348"/>
        <v>0</v>
      </c>
      <c r="CY585" s="315">
        <f t="shared" si="348"/>
        <v>0</v>
      </c>
      <c r="CZ585" s="91">
        <f t="shared" si="335"/>
        <v>0</v>
      </c>
      <c r="DA585" s="90">
        <f t="shared" si="335"/>
        <v>0</v>
      </c>
      <c r="DB585" s="375">
        <f t="shared" ref="DB585:DE585" si="349">SUM(DB86:DB93)</f>
        <v>0</v>
      </c>
      <c r="DC585" s="315">
        <f t="shared" si="349"/>
        <v>0</v>
      </c>
      <c r="DD585" s="375">
        <f t="shared" si="349"/>
        <v>0</v>
      </c>
      <c r="DE585" s="315">
        <f t="shared" si="349"/>
        <v>0</v>
      </c>
      <c r="DF585" s="90">
        <f>SUM(DF86:DF93)</f>
        <v>0</v>
      </c>
      <c r="DG585" s="310">
        <f t="shared" ref="DG585" si="350">SUM(DG86:DG93)</f>
        <v>0</v>
      </c>
      <c r="DH585" s="375">
        <f>SUM(DH86:DH93)</f>
        <v>0</v>
      </c>
      <c r="DI585" s="315">
        <f t="shared" ref="DI585" si="351">SUM(DI86:DI93)</f>
        <v>0</v>
      </c>
      <c r="DJ585" s="124">
        <f t="shared" si="335"/>
        <v>0</v>
      </c>
      <c r="DK585" s="90">
        <f t="shared" si="335"/>
        <v>0</v>
      </c>
      <c r="DL585" s="315">
        <f t="shared" ref="DL585:DM585" si="352">SUM(DL86:DL93)</f>
        <v>0</v>
      </c>
      <c r="DM585" s="375">
        <f t="shared" si="352"/>
        <v>0</v>
      </c>
      <c r="DN585" s="91">
        <f t="shared" si="335"/>
        <v>0</v>
      </c>
      <c r="DO585" s="90">
        <f t="shared" si="335"/>
        <v>0</v>
      </c>
      <c r="DP585" s="375">
        <f t="shared" ref="DP585:DQ585" si="353">SUM(DP86:DP93)</f>
        <v>0</v>
      </c>
      <c r="DQ585" s="104">
        <f t="shared" si="353"/>
        <v>0</v>
      </c>
      <c r="DR585" s="315">
        <f>SUM(DR86:DR93)</f>
        <v>0</v>
      </c>
      <c r="DS585" s="124">
        <f t="shared" si="335"/>
        <v>0</v>
      </c>
      <c r="DT585" s="90">
        <f t="shared" si="335"/>
        <v>0</v>
      </c>
      <c r="DU585" s="315">
        <f t="shared" ref="DU585:DW585" si="354">SUM(DU86:DU93)</f>
        <v>0</v>
      </c>
      <c r="DV585" s="90">
        <f t="shared" si="354"/>
        <v>0</v>
      </c>
      <c r="DW585" s="375">
        <f t="shared" si="354"/>
        <v>0</v>
      </c>
      <c r="DX585" s="91">
        <f t="shared" si="335"/>
        <v>0</v>
      </c>
      <c r="DY585" s="90">
        <f t="shared" si="335"/>
        <v>0</v>
      </c>
      <c r="DZ585" s="311">
        <f t="shared" ref="DZ585:EA585" si="355">SUM(DZ86:DZ93)</f>
        <v>0</v>
      </c>
      <c r="EA585" s="375">
        <f t="shared" si="355"/>
        <v>0</v>
      </c>
      <c r="EB585" s="91">
        <f t="shared" si="335"/>
        <v>0</v>
      </c>
      <c r="EC585" s="90">
        <f t="shared" si="335"/>
        <v>0</v>
      </c>
      <c r="ED585" s="315">
        <f t="shared" ref="ED585" si="356">SUM(ED86:ED93)</f>
        <v>0</v>
      </c>
      <c r="EE585" s="124">
        <f t="shared" si="335"/>
        <v>0</v>
      </c>
    </row>
    <row r="586" spans="1:135" x14ac:dyDescent="0.3">
      <c r="A586" s="38"/>
      <c r="B586" s="7" t="s">
        <v>699</v>
      </c>
      <c r="C586" s="22">
        <f>SUM(C94:C102)</f>
        <v>10348</v>
      </c>
      <c r="D586" s="22">
        <f>SUM(D94:D102)</f>
        <v>3714</v>
      </c>
      <c r="E586" s="63">
        <f t="shared" si="48"/>
        <v>0.35890993428681872</v>
      </c>
      <c r="F586" s="90">
        <f>SUM(F94:F102)</f>
        <v>1092</v>
      </c>
      <c r="G586" s="90">
        <f>SUM(G94:G102)</f>
        <v>2091</v>
      </c>
      <c r="H586" s="90">
        <f>SUM(H94:H102)</f>
        <v>629</v>
      </c>
      <c r="I586" s="90">
        <f>SUM(I94:I102)</f>
        <v>2146</v>
      </c>
      <c r="J586" s="90">
        <f>SUM(J94:J102)</f>
        <v>2181</v>
      </c>
      <c r="K586" s="91">
        <f t="shared" ref="K586:EE586" si="357">SUM(K94:K102)</f>
        <v>2538</v>
      </c>
      <c r="L586" s="90">
        <f t="shared" si="357"/>
        <v>0</v>
      </c>
      <c r="M586" s="375">
        <f>SUM(M94:M102)</f>
        <v>0</v>
      </c>
      <c r="N586" s="91">
        <f t="shared" si="357"/>
        <v>0</v>
      </c>
      <c r="O586" s="90">
        <f t="shared" si="357"/>
        <v>0</v>
      </c>
      <c r="P586" s="375">
        <f>SUM(P94:P102)</f>
        <v>0</v>
      </c>
      <c r="Q586" s="315">
        <f>SUM(Q94:Q102)</f>
        <v>0</v>
      </c>
      <c r="R586" s="375">
        <f>SUM(R94:R102)</f>
        <v>0</v>
      </c>
      <c r="S586" s="315">
        <f>SUM(S94:S102)</f>
        <v>0</v>
      </c>
      <c r="T586" s="375">
        <f>SUM(T94:T102)</f>
        <v>0</v>
      </c>
      <c r="U586" s="315">
        <f>SUM(U94:U102)</f>
        <v>0</v>
      </c>
      <c r="V586" s="375">
        <f>SUM(V94:V102)</f>
        <v>0</v>
      </c>
      <c r="W586" s="104">
        <f>SUM(W94:W102)</f>
        <v>0</v>
      </c>
      <c r="X586" s="104">
        <f>SUM(X94:X102)</f>
        <v>0</v>
      </c>
      <c r="Y586" s="104">
        <f t="shared" si="357"/>
        <v>0</v>
      </c>
      <c r="Z586" s="103">
        <f t="shared" si="357"/>
        <v>0</v>
      </c>
      <c r="AA586" s="90">
        <f>SUM(AA94:AA102)</f>
        <v>0</v>
      </c>
      <c r="AB586" s="90">
        <f>SUM(AB94:AB102)</f>
        <v>0</v>
      </c>
      <c r="AC586" s="90">
        <f>SUM(AC94:AC102)</f>
        <v>0</v>
      </c>
      <c r="AD586" s="90">
        <f>SUM(AD94:AD102)</f>
        <v>0</v>
      </c>
      <c r="AE586" s="90">
        <f>SUM(AE94:AE102)</f>
        <v>0</v>
      </c>
      <c r="AF586" s="315">
        <f>SUM(AF94:AF102)</f>
        <v>0</v>
      </c>
      <c r="AG586" s="311">
        <f>SUM(AG94:AG102)</f>
        <v>0</v>
      </c>
      <c r="AH586" s="124">
        <f t="shared" si="357"/>
        <v>0</v>
      </c>
      <c r="AI586" s="103">
        <f t="shared" si="357"/>
        <v>0</v>
      </c>
      <c r="AJ586" s="375">
        <f>SUM(AJ94:AJ102)</f>
        <v>0</v>
      </c>
      <c r="AK586" s="91">
        <f t="shared" si="357"/>
        <v>0</v>
      </c>
      <c r="AL586" s="90">
        <f t="shared" si="357"/>
        <v>0</v>
      </c>
      <c r="AM586" s="315">
        <f>SUM(AM94:AM102)</f>
        <v>0</v>
      </c>
      <c r="AN586" s="315">
        <f>SUM(AN94:AN102)</f>
        <v>0</v>
      </c>
      <c r="AO586" s="315">
        <f>SUM(AO94:AO102)</f>
        <v>0</v>
      </c>
      <c r="AP586" s="375">
        <f>SUM(AP94:AP102)</f>
        <v>0</v>
      </c>
      <c r="AQ586" s="104">
        <f t="shared" si="357"/>
        <v>0</v>
      </c>
      <c r="AR586" s="103">
        <f t="shared" si="357"/>
        <v>0</v>
      </c>
      <c r="AS586" s="375">
        <f>SUM(AS94:AS102)</f>
        <v>0</v>
      </c>
      <c r="AT586" s="315">
        <f>SUM(AT94:AT102)</f>
        <v>0</v>
      </c>
      <c r="AU586" s="375">
        <f>SUM(AU94:AU102)</f>
        <v>0</v>
      </c>
      <c r="AV586" s="315">
        <f>SUM(AV94:AV102)</f>
        <v>0</v>
      </c>
      <c r="AW586" s="375">
        <f>SUM(AW94:AW102)</f>
        <v>0</v>
      </c>
      <c r="AX586" s="315">
        <f>SUM(AX94:AX102)</f>
        <v>0</v>
      </c>
      <c r="AY586" s="124">
        <f t="shared" si="357"/>
        <v>0</v>
      </c>
      <c r="AZ586" s="90">
        <f t="shared" si="357"/>
        <v>0</v>
      </c>
      <c r="BA586" s="315">
        <f>SUM(BA94:BA102)</f>
        <v>0</v>
      </c>
      <c r="BB586" s="124">
        <f t="shared" si="357"/>
        <v>0</v>
      </c>
      <c r="BC586" s="90">
        <f t="shared" si="357"/>
        <v>0</v>
      </c>
      <c r="BD586" s="315">
        <f t="shared" ref="BD586" si="358">SUM(BD94:BD102)</f>
        <v>0</v>
      </c>
      <c r="BE586" s="124">
        <f t="shared" si="357"/>
        <v>0</v>
      </c>
      <c r="BF586" s="90">
        <f t="shared" si="357"/>
        <v>0</v>
      </c>
      <c r="BG586" s="90">
        <f t="shared" ref="BG586" si="359">SUM(BG94:BG102)</f>
        <v>0</v>
      </c>
      <c r="BH586" s="315">
        <f>SUM(BH94:BH102)</f>
        <v>0</v>
      </c>
      <c r="BI586" s="124">
        <f t="shared" si="357"/>
        <v>0</v>
      </c>
      <c r="BJ586" s="90">
        <f t="shared" si="357"/>
        <v>0</v>
      </c>
      <c r="BK586" s="375">
        <f t="shared" ref="BK586" si="360">SUM(BK94:BK102)</f>
        <v>0</v>
      </c>
      <c r="BL586" s="91">
        <f t="shared" si="357"/>
        <v>0</v>
      </c>
      <c r="BM586" s="90">
        <f t="shared" si="357"/>
        <v>0</v>
      </c>
      <c r="BN586" s="90">
        <f t="shared" ref="BN586" si="361">SUM(BN94:BN102)</f>
        <v>0</v>
      </c>
      <c r="BO586" s="315">
        <f t="shared" ref="BO586:BP586" si="362">SUM(BO94:BO102)</f>
        <v>0</v>
      </c>
      <c r="BP586" s="311">
        <f t="shared" si="362"/>
        <v>0</v>
      </c>
      <c r="BQ586" s="124">
        <f t="shared" si="357"/>
        <v>0</v>
      </c>
      <c r="BR586" s="90">
        <f t="shared" si="357"/>
        <v>0</v>
      </c>
      <c r="BS586" s="315">
        <f t="shared" ref="BS586" si="363">SUM(BS94:BS102)</f>
        <v>0</v>
      </c>
      <c r="BT586" s="124">
        <f t="shared" si="357"/>
        <v>0</v>
      </c>
      <c r="BU586" s="90">
        <f t="shared" si="357"/>
        <v>0</v>
      </c>
      <c r="BV586" s="315">
        <f t="shared" ref="BV586:BY586" si="364">SUM(BV94:BV102)</f>
        <v>0</v>
      </c>
      <c r="BW586" s="90">
        <f t="shared" si="364"/>
        <v>0</v>
      </c>
      <c r="BX586" s="375">
        <f t="shared" si="364"/>
        <v>0</v>
      </c>
      <c r="BY586" s="315">
        <f t="shared" si="364"/>
        <v>0</v>
      </c>
      <c r="BZ586" s="90">
        <f>SUM(BZ94:BZ102)</f>
        <v>0</v>
      </c>
      <c r="CA586" s="124">
        <f t="shared" si="357"/>
        <v>0</v>
      </c>
      <c r="CB586" s="90">
        <f t="shared" si="357"/>
        <v>0</v>
      </c>
      <c r="CC586" s="90">
        <f t="shared" ref="CC586:CE586" si="365">SUM(CC94:CC102)</f>
        <v>0</v>
      </c>
      <c r="CD586" s="90">
        <f t="shared" si="365"/>
        <v>0</v>
      </c>
      <c r="CE586" s="90">
        <f t="shared" si="365"/>
        <v>0</v>
      </c>
      <c r="CF586" s="90">
        <f t="shared" ref="CF586:CH586" si="366">SUM(CF94:CF102)</f>
        <v>0</v>
      </c>
      <c r="CG586" s="311">
        <f t="shared" si="366"/>
        <v>0</v>
      </c>
      <c r="CH586" s="90">
        <f t="shared" si="366"/>
        <v>0</v>
      </c>
      <c r="CI586" s="124">
        <f t="shared" si="357"/>
        <v>0</v>
      </c>
      <c r="CJ586" s="90">
        <f t="shared" si="357"/>
        <v>0</v>
      </c>
      <c r="CK586" s="375">
        <f t="shared" ref="CK586:CO586" si="367">SUM(CK94:CK102)</f>
        <v>0</v>
      </c>
      <c r="CL586" s="315">
        <f t="shared" si="367"/>
        <v>0</v>
      </c>
      <c r="CM586" s="375">
        <f t="shared" si="367"/>
        <v>0</v>
      </c>
      <c r="CN586" s="315">
        <f t="shared" si="367"/>
        <v>0</v>
      </c>
      <c r="CO586" s="375">
        <f t="shared" si="367"/>
        <v>0</v>
      </c>
      <c r="CP586" s="91">
        <f t="shared" si="357"/>
        <v>0</v>
      </c>
      <c r="CQ586" s="90">
        <f t="shared" si="357"/>
        <v>0</v>
      </c>
      <c r="CR586" s="315">
        <f t="shared" ref="CR586:CS586" si="368">SUM(CR94:CR102)</f>
        <v>0</v>
      </c>
      <c r="CS586" s="375">
        <f t="shared" si="368"/>
        <v>0</v>
      </c>
      <c r="CT586" s="91">
        <f t="shared" si="357"/>
        <v>0</v>
      </c>
      <c r="CU586" s="90">
        <f t="shared" ref="CU586" si="369">SUM(CU94:CU102)</f>
        <v>0</v>
      </c>
      <c r="CV586" s="375">
        <f t="shared" ref="CV586:CY586" si="370">SUM(CV94:CV102)</f>
        <v>0</v>
      </c>
      <c r="CW586" s="315">
        <f t="shared" si="370"/>
        <v>0</v>
      </c>
      <c r="CX586" s="375">
        <f t="shared" si="370"/>
        <v>0</v>
      </c>
      <c r="CY586" s="315">
        <f t="shared" si="370"/>
        <v>0</v>
      </c>
      <c r="CZ586" s="91">
        <f t="shared" si="357"/>
        <v>0</v>
      </c>
      <c r="DA586" s="90">
        <f t="shared" si="357"/>
        <v>0</v>
      </c>
      <c r="DB586" s="375">
        <f t="shared" ref="DB586:DE586" si="371">SUM(DB94:DB102)</f>
        <v>0</v>
      </c>
      <c r="DC586" s="315">
        <f t="shared" si="371"/>
        <v>0</v>
      </c>
      <c r="DD586" s="375">
        <f t="shared" si="371"/>
        <v>0</v>
      </c>
      <c r="DE586" s="315">
        <f t="shared" si="371"/>
        <v>0</v>
      </c>
      <c r="DF586" s="90">
        <f>SUM(DF94:DF102)</f>
        <v>0</v>
      </c>
      <c r="DG586" s="310">
        <f t="shared" ref="DG586" si="372">SUM(DG94:DG102)</f>
        <v>0</v>
      </c>
      <c r="DH586" s="375">
        <f>SUM(DH94:DH102)</f>
        <v>0</v>
      </c>
      <c r="DI586" s="315">
        <f t="shared" ref="DI586" si="373">SUM(DI94:DI102)</f>
        <v>0</v>
      </c>
      <c r="DJ586" s="124">
        <f t="shared" si="357"/>
        <v>0</v>
      </c>
      <c r="DK586" s="90">
        <f t="shared" si="357"/>
        <v>0</v>
      </c>
      <c r="DL586" s="315">
        <f t="shared" ref="DL586:DM586" si="374">SUM(DL94:DL102)</f>
        <v>0</v>
      </c>
      <c r="DM586" s="375">
        <f t="shared" si="374"/>
        <v>0</v>
      </c>
      <c r="DN586" s="91">
        <f t="shared" si="357"/>
        <v>0</v>
      </c>
      <c r="DO586" s="90">
        <f t="shared" si="357"/>
        <v>0</v>
      </c>
      <c r="DP586" s="375">
        <f t="shared" ref="DP586:DQ586" si="375">SUM(DP94:DP102)</f>
        <v>0</v>
      </c>
      <c r="DQ586" s="104">
        <f t="shared" si="375"/>
        <v>0</v>
      </c>
      <c r="DR586" s="315">
        <f>SUM(DR94:DR102)</f>
        <v>0</v>
      </c>
      <c r="DS586" s="124">
        <f t="shared" si="357"/>
        <v>0</v>
      </c>
      <c r="DT586" s="90">
        <f t="shared" si="357"/>
        <v>0</v>
      </c>
      <c r="DU586" s="315">
        <f t="shared" ref="DU586:DW586" si="376">SUM(DU94:DU102)</f>
        <v>0</v>
      </c>
      <c r="DV586" s="90">
        <f t="shared" si="376"/>
        <v>0</v>
      </c>
      <c r="DW586" s="375">
        <f t="shared" si="376"/>
        <v>0</v>
      </c>
      <c r="DX586" s="91">
        <f t="shared" si="357"/>
        <v>0</v>
      </c>
      <c r="DY586" s="90">
        <f t="shared" si="357"/>
        <v>0</v>
      </c>
      <c r="DZ586" s="311">
        <f t="shared" ref="DZ586:EA586" si="377">SUM(DZ94:DZ102)</f>
        <v>0</v>
      </c>
      <c r="EA586" s="375">
        <f t="shared" si="377"/>
        <v>0</v>
      </c>
      <c r="EB586" s="91">
        <f t="shared" si="357"/>
        <v>0</v>
      </c>
      <c r="EC586" s="90">
        <f t="shared" si="357"/>
        <v>0</v>
      </c>
      <c r="ED586" s="315">
        <f t="shared" ref="ED586" si="378">SUM(ED94:ED102)</f>
        <v>0</v>
      </c>
      <c r="EE586" s="124">
        <f t="shared" si="357"/>
        <v>0</v>
      </c>
    </row>
    <row r="587" spans="1:135" x14ac:dyDescent="0.3">
      <c r="A587" s="38"/>
      <c r="B587" s="7" t="s">
        <v>700</v>
      </c>
      <c r="C587" s="22">
        <f>SUM(C103:C112)</f>
        <v>10727</v>
      </c>
      <c r="D587" s="22">
        <f>SUM(D103:D112)</f>
        <v>3464</v>
      </c>
      <c r="E587" s="63">
        <f t="shared" si="48"/>
        <v>0.32292346415586837</v>
      </c>
      <c r="F587" s="90">
        <f>SUM(F103:F112)</f>
        <v>1029</v>
      </c>
      <c r="G587" s="90">
        <f>SUM(G103:G112)</f>
        <v>1933</v>
      </c>
      <c r="H587" s="90">
        <f>SUM(H103:H112)</f>
        <v>543</v>
      </c>
      <c r="I587" s="90">
        <f>SUM(I103:I112)</f>
        <v>2163</v>
      </c>
      <c r="J587" s="90">
        <f>SUM(J103:J112)</f>
        <v>2056</v>
      </c>
      <c r="K587" s="91">
        <f t="shared" ref="K587:EE587" si="379">SUM(K103:K112)</f>
        <v>2325</v>
      </c>
      <c r="L587" s="90">
        <f t="shared" si="379"/>
        <v>0</v>
      </c>
      <c r="M587" s="375">
        <f>SUM(M103:M112)</f>
        <v>0</v>
      </c>
      <c r="N587" s="91">
        <f t="shared" si="379"/>
        <v>0</v>
      </c>
      <c r="O587" s="90">
        <f t="shared" si="379"/>
        <v>0</v>
      </c>
      <c r="P587" s="375">
        <f>SUM(P103:P112)</f>
        <v>0</v>
      </c>
      <c r="Q587" s="315">
        <f>SUM(Q103:Q112)</f>
        <v>0</v>
      </c>
      <c r="R587" s="375">
        <f>SUM(R103:R112)</f>
        <v>0</v>
      </c>
      <c r="S587" s="315">
        <f>SUM(S103:S112)</f>
        <v>0</v>
      </c>
      <c r="T587" s="375">
        <f>SUM(T103:T112)</f>
        <v>0</v>
      </c>
      <c r="U587" s="315">
        <f>SUM(U103:U112)</f>
        <v>0</v>
      </c>
      <c r="V587" s="375">
        <f>SUM(V103:V112)</f>
        <v>0</v>
      </c>
      <c r="W587" s="104">
        <f>SUM(W103:W112)</f>
        <v>0</v>
      </c>
      <c r="X587" s="104">
        <f>SUM(X103:X112)</f>
        <v>0</v>
      </c>
      <c r="Y587" s="104">
        <f t="shared" si="379"/>
        <v>0</v>
      </c>
      <c r="Z587" s="103">
        <f t="shared" si="379"/>
        <v>0</v>
      </c>
      <c r="AA587" s="90">
        <f>SUM(AA103:AA112)</f>
        <v>0</v>
      </c>
      <c r="AB587" s="90">
        <f>SUM(AB103:AB112)</f>
        <v>0</v>
      </c>
      <c r="AC587" s="90">
        <f>SUM(AC103:AC112)</f>
        <v>0</v>
      </c>
      <c r="AD587" s="90">
        <f>SUM(AD103:AD112)</f>
        <v>0</v>
      </c>
      <c r="AE587" s="90">
        <f>SUM(AE103:AE112)</f>
        <v>0</v>
      </c>
      <c r="AF587" s="315">
        <f>SUM(AF103:AF112)</f>
        <v>0</v>
      </c>
      <c r="AG587" s="311">
        <f>SUM(AG103:AG112)</f>
        <v>0</v>
      </c>
      <c r="AH587" s="124">
        <f t="shared" si="379"/>
        <v>0</v>
      </c>
      <c r="AI587" s="103">
        <f t="shared" si="379"/>
        <v>0</v>
      </c>
      <c r="AJ587" s="375">
        <f>SUM(AJ103:AJ112)</f>
        <v>0</v>
      </c>
      <c r="AK587" s="91">
        <f t="shared" si="379"/>
        <v>0</v>
      </c>
      <c r="AL587" s="90">
        <f t="shared" si="379"/>
        <v>0</v>
      </c>
      <c r="AM587" s="315">
        <f>SUM(AM103:AM112)</f>
        <v>0</v>
      </c>
      <c r="AN587" s="315">
        <f>SUM(AN103:AN112)</f>
        <v>0</v>
      </c>
      <c r="AO587" s="315">
        <f>SUM(AO103:AO112)</f>
        <v>0</v>
      </c>
      <c r="AP587" s="375">
        <f>SUM(AP103:AP112)</f>
        <v>0</v>
      </c>
      <c r="AQ587" s="104">
        <f t="shared" si="379"/>
        <v>0</v>
      </c>
      <c r="AR587" s="103">
        <f t="shared" si="379"/>
        <v>0</v>
      </c>
      <c r="AS587" s="375">
        <f>SUM(AS103:AS112)</f>
        <v>0</v>
      </c>
      <c r="AT587" s="315">
        <f>SUM(AT103:AT112)</f>
        <v>0</v>
      </c>
      <c r="AU587" s="375">
        <f>SUM(AU103:AU112)</f>
        <v>0</v>
      </c>
      <c r="AV587" s="315">
        <f>SUM(AV103:AV112)</f>
        <v>0</v>
      </c>
      <c r="AW587" s="375">
        <f>SUM(AW103:AW112)</f>
        <v>0</v>
      </c>
      <c r="AX587" s="315">
        <f>SUM(AX103:AX112)</f>
        <v>0</v>
      </c>
      <c r="AY587" s="124">
        <f t="shared" si="379"/>
        <v>0</v>
      </c>
      <c r="AZ587" s="90">
        <f t="shared" si="379"/>
        <v>0</v>
      </c>
      <c r="BA587" s="315">
        <f>SUM(BA103:BA112)</f>
        <v>0</v>
      </c>
      <c r="BB587" s="124">
        <f t="shared" si="379"/>
        <v>0</v>
      </c>
      <c r="BC587" s="90">
        <f t="shared" si="379"/>
        <v>0</v>
      </c>
      <c r="BD587" s="315">
        <f t="shared" ref="BD587" si="380">SUM(BD103:BD112)</f>
        <v>0</v>
      </c>
      <c r="BE587" s="124">
        <f t="shared" si="379"/>
        <v>0</v>
      </c>
      <c r="BF587" s="90">
        <f t="shared" si="379"/>
        <v>0</v>
      </c>
      <c r="BG587" s="90">
        <f t="shared" ref="BG587" si="381">SUM(BG103:BG112)</f>
        <v>0</v>
      </c>
      <c r="BH587" s="315">
        <f>SUM(BH103:BH112)</f>
        <v>0</v>
      </c>
      <c r="BI587" s="124">
        <f t="shared" si="379"/>
        <v>0</v>
      </c>
      <c r="BJ587" s="90">
        <f t="shared" si="379"/>
        <v>0</v>
      </c>
      <c r="BK587" s="375">
        <f t="shared" ref="BK587" si="382">SUM(BK103:BK112)</f>
        <v>0</v>
      </c>
      <c r="BL587" s="91">
        <f t="shared" si="379"/>
        <v>0</v>
      </c>
      <c r="BM587" s="90">
        <f t="shared" si="379"/>
        <v>0</v>
      </c>
      <c r="BN587" s="90">
        <f t="shared" ref="BN587" si="383">SUM(BN103:BN112)</f>
        <v>0</v>
      </c>
      <c r="BO587" s="315">
        <f t="shared" ref="BO587:BP587" si="384">SUM(BO103:BO112)</f>
        <v>0</v>
      </c>
      <c r="BP587" s="311">
        <f t="shared" si="384"/>
        <v>0</v>
      </c>
      <c r="BQ587" s="124">
        <f t="shared" si="379"/>
        <v>0</v>
      </c>
      <c r="BR587" s="90">
        <f t="shared" si="379"/>
        <v>0</v>
      </c>
      <c r="BS587" s="315">
        <f t="shared" ref="BS587" si="385">SUM(BS103:BS112)</f>
        <v>0</v>
      </c>
      <c r="BT587" s="124">
        <f t="shared" si="379"/>
        <v>0</v>
      </c>
      <c r="BU587" s="90">
        <f t="shared" si="379"/>
        <v>0</v>
      </c>
      <c r="BV587" s="315">
        <f t="shared" ref="BV587:BY587" si="386">SUM(BV103:BV112)</f>
        <v>0</v>
      </c>
      <c r="BW587" s="90">
        <f t="shared" si="386"/>
        <v>0</v>
      </c>
      <c r="BX587" s="375">
        <f t="shared" si="386"/>
        <v>0</v>
      </c>
      <c r="BY587" s="315">
        <f t="shared" si="386"/>
        <v>0</v>
      </c>
      <c r="BZ587" s="90">
        <f>SUM(BZ103:BZ112)</f>
        <v>0</v>
      </c>
      <c r="CA587" s="124">
        <f t="shared" si="379"/>
        <v>0</v>
      </c>
      <c r="CB587" s="90">
        <f t="shared" si="379"/>
        <v>0</v>
      </c>
      <c r="CC587" s="90">
        <f t="shared" ref="CC587:CE587" si="387">SUM(CC103:CC112)</f>
        <v>0</v>
      </c>
      <c r="CD587" s="90">
        <f t="shared" si="387"/>
        <v>0</v>
      </c>
      <c r="CE587" s="90">
        <f t="shared" si="387"/>
        <v>0</v>
      </c>
      <c r="CF587" s="90">
        <f t="shared" ref="CF587:CH587" si="388">SUM(CF103:CF112)</f>
        <v>0</v>
      </c>
      <c r="CG587" s="311">
        <f t="shared" si="388"/>
        <v>0</v>
      </c>
      <c r="CH587" s="90">
        <f t="shared" si="388"/>
        <v>0</v>
      </c>
      <c r="CI587" s="124">
        <f t="shared" si="379"/>
        <v>0</v>
      </c>
      <c r="CJ587" s="90">
        <f t="shared" si="379"/>
        <v>0</v>
      </c>
      <c r="CK587" s="375">
        <f t="shared" ref="CK587:CO587" si="389">SUM(CK103:CK112)</f>
        <v>0</v>
      </c>
      <c r="CL587" s="315">
        <f t="shared" si="389"/>
        <v>0</v>
      </c>
      <c r="CM587" s="375">
        <f t="shared" si="389"/>
        <v>0</v>
      </c>
      <c r="CN587" s="315">
        <f t="shared" si="389"/>
        <v>0</v>
      </c>
      <c r="CO587" s="375">
        <f t="shared" si="389"/>
        <v>0</v>
      </c>
      <c r="CP587" s="91">
        <f t="shared" si="379"/>
        <v>0</v>
      </c>
      <c r="CQ587" s="90">
        <f t="shared" si="379"/>
        <v>0</v>
      </c>
      <c r="CR587" s="315">
        <f t="shared" ref="CR587:CS587" si="390">SUM(CR103:CR112)</f>
        <v>0</v>
      </c>
      <c r="CS587" s="375">
        <f t="shared" si="390"/>
        <v>0</v>
      </c>
      <c r="CT587" s="91">
        <f t="shared" si="379"/>
        <v>0</v>
      </c>
      <c r="CU587" s="90">
        <f t="shared" ref="CU587" si="391">SUM(CU103:CU112)</f>
        <v>0</v>
      </c>
      <c r="CV587" s="375">
        <f t="shared" ref="CV587:CY587" si="392">SUM(CV103:CV112)</f>
        <v>0</v>
      </c>
      <c r="CW587" s="315">
        <f t="shared" si="392"/>
        <v>0</v>
      </c>
      <c r="CX587" s="375">
        <f t="shared" si="392"/>
        <v>0</v>
      </c>
      <c r="CY587" s="315">
        <f t="shared" si="392"/>
        <v>0</v>
      </c>
      <c r="CZ587" s="91">
        <f t="shared" si="379"/>
        <v>0</v>
      </c>
      <c r="DA587" s="90">
        <f t="shared" si="379"/>
        <v>0</v>
      </c>
      <c r="DB587" s="375">
        <f t="shared" ref="DB587:DE587" si="393">SUM(DB103:DB112)</f>
        <v>0</v>
      </c>
      <c r="DC587" s="315">
        <f t="shared" si="393"/>
        <v>0</v>
      </c>
      <c r="DD587" s="375">
        <f t="shared" si="393"/>
        <v>0</v>
      </c>
      <c r="DE587" s="315">
        <f t="shared" si="393"/>
        <v>0</v>
      </c>
      <c r="DF587" s="90">
        <f>SUM(DF103:DF112)</f>
        <v>0</v>
      </c>
      <c r="DG587" s="310">
        <f t="shared" ref="DG587" si="394">SUM(DG103:DG112)</f>
        <v>0</v>
      </c>
      <c r="DH587" s="375">
        <f>SUM(DH103:DH112)</f>
        <v>0</v>
      </c>
      <c r="DI587" s="315">
        <f t="shared" ref="DI587" si="395">SUM(DI103:DI112)</f>
        <v>0</v>
      </c>
      <c r="DJ587" s="124">
        <f t="shared" si="379"/>
        <v>0</v>
      </c>
      <c r="DK587" s="90">
        <f t="shared" si="379"/>
        <v>0</v>
      </c>
      <c r="DL587" s="315">
        <f t="shared" ref="DL587:DM587" si="396">SUM(DL103:DL112)</f>
        <v>0</v>
      </c>
      <c r="DM587" s="375">
        <f t="shared" si="396"/>
        <v>0</v>
      </c>
      <c r="DN587" s="91">
        <f t="shared" si="379"/>
        <v>0</v>
      </c>
      <c r="DO587" s="90">
        <f t="shared" si="379"/>
        <v>0</v>
      </c>
      <c r="DP587" s="375">
        <f t="shared" ref="DP587:DQ587" si="397">SUM(DP103:DP112)</f>
        <v>0</v>
      </c>
      <c r="DQ587" s="104">
        <f t="shared" si="397"/>
        <v>0</v>
      </c>
      <c r="DR587" s="315">
        <f>SUM(DR103:DR112)</f>
        <v>0</v>
      </c>
      <c r="DS587" s="124">
        <f t="shared" si="379"/>
        <v>0</v>
      </c>
      <c r="DT587" s="90">
        <f t="shared" si="379"/>
        <v>0</v>
      </c>
      <c r="DU587" s="315">
        <f t="shared" ref="DU587:DW587" si="398">SUM(DU103:DU112)</f>
        <v>0</v>
      </c>
      <c r="DV587" s="90">
        <f t="shared" si="398"/>
        <v>0</v>
      </c>
      <c r="DW587" s="375">
        <f t="shared" si="398"/>
        <v>0</v>
      </c>
      <c r="DX587" s="91">
        <f t="shared" si="379"/>
        <v>0</v>
      </c>
      <c r="DY587" s="90">
        <f t="shared" si="379"/>
        <v>0</v>
      </c>
      <c r="DZ587" s="311">
        <f t="shared" ref="DZ587:EA587" si="399">SUM(DZ103:DZ112)</f>
        <v>0</v>
      </c>
      <c r="EA587" s="375">
        <f t="shared" si="399"/>
        <v>0</v>
      </c>
      <c r="EB587" s="91">
        <f t="shared" si="379"/>
        <v>0</v>
      </c>
      <c r="EC587" s="90">
        <f t="shared" si="379"/>
        <v>0</v>
      </c>
      <c r="ED587" s="315">
        <f t="shared" ref="ED587" si="400">SUM(ED103:ED112)</f>
        <v>0</v>
      </c>
      <c r="EE587" s="124">
        <f t="shared" si="379"/>
        <v>0</v>
      </c>
    </row>
    <row r="588" spans="1:135" x14ac:dyDescent="0.3">
      <c r="A588" s="38"/>
      <c r="B588" s="7" t="s">
        <v>7</v>
      </c>
      <c r="C588" s="22">
        <f>SUM(C113)</f>
        <v>1286</v>
      </c>
      <c r="D588" s="22">
        <f>SUM(D113)</f>
        <v>172</v>
      </c>
      <c r="E588" s="63">
        <f t="shared" si="48"/>
        <v>0.13374805598755832</v>
      </c>
      <c r="F588" s="90">
        <f>SUM(F113)</f>
        <v>45</v>
      </c>
      <c r="G588" s="90">
        <f>SUM(G113)</f>
        <v>98</v>
      </c>
      <c r="H588" s="90">
        <f>SUM(H113)</f>
        <v>24</v>
      </c>
      <c r="I588" s="90">
        <f>SUM(I113)</f>
        <v>92</v>
      </c>
      <c r="J588" s="90">
        <f>SUM(J113)</f>
        <v>95</v>
      </c>
      <c r="K588" s="91">
        <f t="shared" ref="K588:EE588" si="401">SUM(K113)</f>
        <v>107</v>
      </c>
      <c r="L588" s="90">
        <f t="shared" si="401"/>
        <v>0</v>
      </c>
      <c r="M588" s="375">
        <f>SUM(M113)</f>
        <v>0</v>
      </c>
      <c r="N588" s="91">
        <f t="shared" si="401"/>
        <v>0</v>
      </c>
      <c r="O588" s="90">
        <f t="shared" si="401"/>
        <v>0</v>
      </c>
      <c r="P588" s="375">
        <f>SUM(P113)</f>
        <v>0</v>
      </c>
      <c r="Q588" s="315">
        <f>SUM(Q113)</f>
        <v>0</v>
      </c>
      <c r="R588" s="375">
        <f>SUM(R113)</f>
        <v>0</v>
      </c>
      <c r="S588" s="315">
        <f>SUM(S113)</f>
        <v>0</v>
      </c>
      <c r="T588" s="375">
        <f>SUM(T113)</f>
        <v>0</v>
      </c>
      <c r="U588" s="315">
        <f>SUM(U113)</f>
        <v>0</v>
      </c>
      <c r="V588" s="375">
        <f>SUM(V113)</f>
        <v>0</v>
      </c>
      <c r="W588" s="104">
        <f>SUM(W113)</f>
        <v>0</v>
      </c>
      <c r="X588" s="104">
        <f>SUM(X113)</f>
        <v>0</v>
      </c>
      <c r="Y588" s="104">
        <f t="shared" si="401"/>
        <v>0</v>
      </c>
      <c r="Z588" s="103">
        <f t="shared" si="401"/>
        <v>0</v>
      </c>
      <c r="AA588" s="90">
        <f>SUM(AA113)</f>
        <v>0</v>
      </c>
      <c r="AB588" s="90">
        <f>SUM(AB113)</f>
        <v>0</v>
      </c>
      <c r="AC588" s="90">
        <f>SUM(AC113)</f>
        <v>0</v>
      </c>
      <c r="AD588" s="90">
        <f>SUM(AD113)</f>
        <v>0</v>
      </c>
      <c r="AE588" s="90">
        <f>SUM(AE113)</f>
        <v>0</v>
      </c>
      <c r="AF588" s="315">
        <f>SUM(AF113)</f>
        <v>0</v>
      </c>
      <c r="AG588" s="311">
        <f>SUM(AG113)</f>
        <v>0</v>
      </c>
      <c r="AH588" s="124">
        <f t="shared" si="401"/>
        <v>0</v>
      </c>
      <c r="AI588" s="103">
        <f t="shared" si="401"/>
        <v>0</v>
      </c>
      <c r="AJ588" s="375">
        <f>SUM(AJ113)</f>
        <v>0</v>
      </c>
      <c r="AK588" s="91">
        <f t="shared" si="401"/>
        <v>0</v>
      </c>
      <c r="AL588" s="90">
        <f t="shared" si="401"/>
        <v>0</v>
      </c>
      <c r="AM588" s="315">
        <f>SUM(AM113)</f>
        <v>0</v>
      </c>
      <c r="AN588" s="315">
        <f>SUM(AN113)</f>
        <v>0</v>
      </c>
      <c r="AO588" s="315">
        <f>SUM(AO113)</f>
        <v>0</v>
      </c>
      <c r="AP588" s="375">
        <f>SUM(AP113)</f>
        <v>0</v>
      </c>
      <c r="AQ588" s="104">
        <f t="shared" si="401"/>
        <v>0</v>
      </c>
      <c r="AR588" s="103">
        <f t="shared" si="401"/>
        <v>0</v>
      </c>
      <c r="AS588" s="375">
        <f>SUM(AS113)</f>
        <v>0</v>
      </c>
      <c r="AT588" s="315">
        <f>SUM(AT113)</f>
        <v>0</v>
      </c>
      <c r="AU588" s="375">
        <f>SUM(AU113)</f>
        <v>0</v>
      </c>
      <c r="AV588" s="315">
        <f>SUM(AV113)</f>
        <v>0</v>
      </c>
      <c r="AW588" s="375">
        <f>SUM(AW113)</f>
        <v>0</v>
      </c>
      <c r="AX588" s="315">
        <f>SUM(AX113)</f>
        <v>0</v>
      </c>
      <c r="AY588" s="124">
        <f t="shared" si="401"/>
        <v>0</v>
      </c>
      <c r="AZ588" s="90">
        <f t="shared" si="401"/>
        <v>0</v>
      </c>
      <c r="BA588" s="315">
        <f>SUM(BA113)</f>
        <v>0</v>
      </c>
      <c r="BB588" s="124">
        <f t="shared" si="401"/>
        <v>0</v>
      </c>
      <c r="BC588" s="90">
        <f t="shared" si="401"/>
        <v>0</v>
      </c>
      <c r="BD588" s="315">
        <f t="shared" ref="BD588" si="402">SUM(BD113)</f>
        <v>0</v>
      </c>
      <c r="BE588" s="124">
        <f t="shared" si="401"/>
        <v>0</v>
      </c>
      <c r="BF588" s="90">
        <f t="shared" si="401"/>
        <v>0</v>
      </c>
      <c r="BG588" s="90">
        <f t="shared" ref="BG588" si="403">SUM(BG113)</f>
        <v>0</v>
      </c>
      <c r="BH588" s="315">
        <f>SUM(BH113)</f>
        <v>0</v>
      </c>
      <c r="BI588" s="124">
        <f t="shared" si="401"/>
        <v>0</v>
      </c>
      <c r="BJ588" s="90">
        <f t="shared" si="401"/>
        <v>0</v>
      </c>
      <c r="BK588" s="375">
        <f t="shared" ref="BK588" si="404">SUM(BK113)</f>
        <v>0</v>
      </c>
      <c r="BL588" s="91">
        <f t="shared" si="401"/>
        <v>0</v>
      </c>
      <c r="BM588" s="90">
        <f t="shared" si="401"/>
        <v>0</v>
      </c>
      <c r="BN588" s="90">
        <f t="shared" ref="BN588" si="405">SUM(BN113)</f>
        <v>0</v>
      </c>
      <c r="BO588" s="315">
        <f t="shared" ref="BO588:BP588" si="406">SUM(BO113)</f>
        <v>0</v>
      </c>
      <c r="BP588" s="311">
        <f t="shared" si="406"/>
        <v>0</v>
      </c>
      <c r="BQ588" s="124">
        <f t="shared" si="401"/>
        <v>0</v>
      </c>
      <c r="BR588" s="90">
        <f t="shared" si="401"/>
        <v>0</v>
      </c>
      <c r="BS588" s="315">
        <f t="shared" ref="BS588" si="407">SUM(BS113)</f>
        <v>0</v>
      </c>
      <c r="BT588" s="124">
        <f t="shared" si="401"/>
        <v>0</v>
      </c>
      <c r="BU588" s="90">
        <f t="shared" si="401"/>
        <v>0</v>
      </c>
      <c r="BV588" s="315">
        <f t="shared" ref="BV588:BY588" si="408">SUM(BV113)</f>
        <v>0</v>
      </c>
      <c r="BW588" s="90">
        <f t="shared" si="408"/>
        <v>0</v>
      </c>
      <c r="BX588" s="375">
        <f t="shared" si="408"/>
        <v>0</v>
      </c>
      <c r="BY588" s="315">
        <f t="shared" si="408"/>
        <v>0</v>
      </c>
      <c r="BZ588" s="90">
        <f>SUM(BZ113)</f>
        <v>0</v>
      </c>
      <c r="CA588" s="124">
        <f t="shared" si="401"/>
        <v>0</v>
      </c>
      <c r="CB588" s="90">
        <f t="shared" si="401"/>
        <v>0</v>
      </c>
      <c r="CC588" s="90">
        <f t="shared" ref="CC588:CE588" si="409">SUM(CC113)</f>
        <v>0</v>
      </c>
      <c r="CD588" s="90">
        <f t="shared" si="409"/>
        <v>0</v>
      </c>
      <c r="CE588" s="90">
        <f t="shared" si="409"/>
        <v>0</v>
      </c>
      <c r="CF588" s="90">
        <f t="shared" ref="CF588:CH588" si="410">SUM(CF113)</f>
        <v>0</v>
      </c>
      <c r="CG588" s="311">
        <f t="shared" si="410"/>
        <v>0</v>
      </c>
      <c r="CH588" s="90">
        <f t="shared" si="410"/>
        <v>0</v>
      </c>
      <c r="CI588" s="124">
        <f t="shared" si="401"/>
        <v>0</v>
      </c>
      <c r="CJ588" s="90">
        <f t="shared" si="401"/>
        <v>0</v>
      </c>
      <c r="CK588" s="375">
        <f t="shared" ref="CK588:CO588" si="411">SUM(CK113)</f>
        <v>0</v>
      </c>
      <c r="CL588" s="315">
        <f t="shared" si="411"/>
        <v>0</v>
      </c>
      <c r="CM588" s="375">
        <f t="shared" si="411"/>
        <v>0</v>
      </c>
      <c r="CN588" s="315">
        <f t="shared" si="411"/>
        <v>0</v>
      </c>
      <c r="CO588" s="375">
        <f t="shared" si="411"/>
        <v>0</v>
      </c>
      <c r="CP588" s="91">
        <f t="shared" si="401"/>
        <v>0</v>
      </c>
      <c r="CQ588" s="90">
        <f t="shared" si="401"/>
        <v>0</v>
      </c>
      <c r="CR588" s="315">
        <f t="shared" ref="CR588:CS588" si="412">SUM(CR113)</f>
        <v>0</v>
      </c>
      <c r="CS588" s="375">
        <f t="shared" si="412"/>
        <v>0</v>
      </c>
      <c r="CT588" s="91">
        <f t="shared" si="401"/>
        <v>0</v>
      </c>
      <c r="CU588" s="90">
        <f t="shared" ref="CU588" si="413">SUM(CU113)</f>
        <v>0</v>
      </c>
      <c r="CV588" s="375">
        <f t="shared" ref="CV588:CY588" si="414">SUM(CV113)</f>
        <v>0</v>
      </c>
      <c r="CW588" s="315">
        <f t="shared" si="414"/>
        <v>0</v>
      </c>
      <c r="CX588" s="375">
        <f t="shared" si="414"/>
        <v>0</v>
      </c>
      <c r="CY588" s="315">
        <f t="shared" si="414"/>
        <v>0</v>
      </c>
      <c r="CZ588" s="91">
        <f t="shared" si="401"/>
        <v>0</v>
      </c>
      <c r="DA588" s="90">
        <f t="shared" si="401"/>
        <v>0</v>
      </c>
      <c r="DB588" s="375">
        <f t="shared" ref="DB588:DE588" si="415">SUM(DB113)</f>
        <v>0</v>
      </c>
      <c r="DC588" s="315">
        <f t="shared" si="415"/>
        <v>0</v>
      </c>
      <c r="DD588" s="375">
        <f t="shared" si="415"/>
        <v>0</v>
      </c>
      <c r="DE588" s="315">
        <f t="shared" si="415"/>
        <v>0</v>
      </c>
      <c r="DF588" s="90">
        <f>SUM(DF113)</f>
        <v>0</v>
      </c>
      <c r="DG588" s="310">
        <f t="shared" ref="DG588" si="416">SUM(DG113)</f>
        <v>0</v>
      </c>
      <c r="DH588" s="375">
        <f>SUM(DH113)</f>
        <v>0</v>
      </c>
      <c r="DI588" s="315">
        <f t="shared" ref="DI588" si="417">SUM(DI113)</f>
        <v>0</v>
      </c>
      <c r="DJ588" s="124">
        <f t="shared" si="401"/>
        <v>0</v>
      </c>
      <c r="DK588" s="90">
        <f t="shared" si="401"/>
        <v>0</v>
      </c>
      <c r="DL588" s="315">
        <f t="shared" ref="DL588:DM588" si="418">SUM(DL113)</f>
        <v>0</v>
      </c>
      <c r="DM588" s="375">
        <f t="shared" si="418"/>
        <v>0</v>
      </c>
      <c r="DN588" s="91">
        <f t="shared" si="401"/>
        <v>0</v>
      </c>
      <c r="DO588" s="90">
        <f t="shared" si="401"/>
        <v>0</v>
      </c>
      <c r="DP588" s="375">
        <f t="shared" ref="DP588:DQ588" si="419">SUM(DP113)</f>
        <v>0</v>
      </c>
      <c r="DQ588" s="104">
        <f t="shared" si="419"/>
        <v>0</v>
      </c>
      <c r="DR588" s="315">
        <f>SUM(DR113)</f>
        <v>0</v>
      </c>
      <c r="DS588" s="124">
        <f t="shared" si="401"/>
        <v>0</v>
      </c>
      <c r="DT588" s="90">
        <f t="shared" si="401"/>
        <v>0</v>
      </c>
      <c r="DU588" s="315">
        <f t="shared" ref="DU588:DW588" si="420">SUM(DU113)</f>
        <v>0</v>
      </c>
      <c r="DV588" s="90">
        <f t="shared" si="420"/>
        <v>0</v>
      </c>
      <c r="DW588" s="375">
        <f t="shared" si="420"/>
        <v>0</v>
      </c>
      <c r="DX588" s="91">
        <f t="shared" si="401"/>
        <v>0</v>
      </c>
      <c r="DY588" s="90">
        <f t="shared" si="401"/>
        <v>0</v>
      </c>
      <c r="DZ588" s="311">
        <f t="shared" ref="DZ588:EA588" si="421">SUM(DZ113)</f>
        <v>0</v>
      </c>
      <c r="EA588" s="375">
        <f t="shared" si="421"/>
        <v>0</v>
      </c>
      <c r="EB588" s="91">
        <f t="shared" si="401"/>
        <v>0</v>
      </c>
      <c r="EC588" s="90">
        <f t="shared" si="401"/>
        <v>0</v>
      </c>
      <c r="ED588" s="315">
        <f t="shared" ref="ED588" si="422">SUM(ED113)</f>
        <v>0</v>
      </c>
      <c r="EE588" s="124">
        <f t="shared" si="401"/>
        <v>0</v>
      </c>
    </row>
    <row r="589" spans="1:135" x14ac:dyDescent="0.3">
      <c r="A589" s="38"/>
      <c r="B589" s="7" t="s">
        <v>701</v>
      </c>
      <c r="C589" s="22">
        <f>SUM(C114:C116)</f>
        <v>4212</v>
      </c>
      <c r="D589" s="22">
        <f>SUM(D114:D116)</f>
        <v>773</v>
      </c>
      <c r="E589" s="63">
        <f t="shared" si="48"/>
        <v>0.1835232668566002</v>
      </c>
      <c r="F589" s="90">
        <f>SUM(F114:F116)</f>
        <v>236</v>
      </c>
      <c r="G589" s="90">
        <f>SUM(G114:G116)</f>
        <v>387</v>
      </c>
      <c r="H589" s="90">
        <f>SUM(H114:H116)</f>
        <v>132</v>
      </c>
      <c r="I589" s="90">
        <f>SUM(I114:I116)</f>
        <v>413</v>
      </c>
      <c r="J589" s="90">
        <f>SUM(J114:J116)</f>
        <v>401</v>
      </c>
      <c r="K589" s="91">
        <f t="shared" ref="K589:EE589" si="423">SUM(K114:K116)</f>
        <v>479</v>
      </c>
      <c r="L589" s="90">
        <f t="shared" si="423"/>
        <v>0</v>
      </c>
      <c r="M589" s="375">
        <f>SUM(M114:M116)</f>
        <v>0</v>
      </c>
      <c r="N589" s="91">
        <f t="shared" si="423"/>
        <v>0</v>
      </c>
      <c r="O589" s="90">
        <f t="shared" si="423"/>
        <v>0</v>
      </c>
      <c r="P589" s="375">
        <f>SUM(P114:P116)</f>
        <v>0</v>
      </c>
      <c r="Q589" s="315">
        <f>SUM(Q114:Q116)</f>
        <v>0</v>
      </c>
      <c r="R589" s="375">
        <f>SUM(R114:R116)</f>
        <v>0</v>
      </c>
      <c r="S589" s="315">
        <f>SUM(S114:S116)</f>
        <v>0</v>
      </c>
      <c r="T589" s="375">
        <f>SUM(T114:T116)</f>
        <v>0</v>
      </c>
      <c r="U589" s="315">
        <f>SUM(U114:U116)</f>
        <v>0</v>
      </c>
      <c r="V589" s="375">
        <f>SUM(V114:V116)</f>
        <v>0</v>
      </c>
      <c r="W589" s="104">
        <f>SUM(W114:W116)</f>
        <v>0</v>
      </c>
      <c r="X589" s="104">
        <f>SUM(X114:X116)</f>
        <v>0</v>
      </c>
      <c r="Y589" s="104">
        <f t="shared" si="423"/>
        <v>0</v>
      </c>
      <c r="Z589" s="103">
        <f t="shared" si="423"/>
        <v>0</v>
      </c>
      <c r="AA589" s="90">
        <f>SUM(AA114:AA116)</f>
        <v>0</v>
      </c>
      <c r="AB589" s="90">
        <f>SUM(AB114:AB116)</f>
        <v>0</v>
      </c>
      <c r="AC589" s="90">
        <f>SUM(AC114:AC116)</f>
        <v>0</v>
      </c>
      <c r="AD589" s="90">
        <f>SUM(AD114:AD116)</f>
        <v>0</v>
      </c>
      <c r="AE589" s="90">
        <f>SUM(AE114:AE116)</f>
        <v>0</v>
      </c>
      <c r="AF589" s="315">
        <f>SUM(AF114:AF116)</f>
        <v>0</v>
      </c>
      <c r="AG589" s="311">
        <f>SUM(AG114:AG116)</f>
        <v>0</v>
      </c>
      <c r="AH589" s="124">
        <f t="shared" si="423"/>
        <v>0</v>
      </c>
      <c r="AI589" s="103">
        <f t="shared" si="423"/>
        <v>0</v>
      </c>
      <c r="AJ589" s="375">
        <f>SUM(AJ114:AJ116)</f>
        <v>0</v>
      </c>
      <c r="AK589" s="91">
        <f t="shared" si="423"/>
        <v>0</v>
      </c>
      <c r="AL589" s="90">
        <f t="shared" si="423"/>
        <v>0</v>
      </c>
      <c r="AM589" s="315">
        <f>SUM(AM114:AM116)</f>
        <v>0</v>
      </c>
      <c r="AN589" s="315">
        <f>SUM(AN114:AN116)</f>
        <v>0</v>
      </c>
      <c r="AO589" s="315">
        <f>SUM(AO114:AO116)</f>
        <v>0</v>
      </c>
      <c r="AP589" s="375">
        <f>SUM(AP114:AP116)</f>
        <v>0</v>
      </c>
      <c r="AQ589" s="104">
        <f t="shared" si="423"/>
        <v>0</v>
      </c>
      <c r="AR589" s="103">
        <f t="shared" si="423"/>
        <v>0</v>
      </c>
      <c r="AS589" s="375">
        <f>SUM(AS114:AS116)</f>
        <v>0</v>
      </c>
      <c r="AT589" s="315">
        <f>SUM(AT114:AT116)</f>
        <v>0</v>
      </c>
      <c r="AU589" s="375">
        <f>SUM(AU114:AU116)</f>
        <v>0</v>
      </c>
      <c r="AV589" s="315">
        <f>SUM(AV114:AV116)</f>
        <v>0</v>
      </c>
      <c r="AW589" s="375">
        <f>SUM(AW114:AW116)</f>
        <v>0</v>
      </c>
      <c r="AX589" s="315">
        <f>SUM(AX114:AX116)</f>
        <v>0</v>
      </c>
      <c r="AY589" s="124">
        <f t="shared" si="423"/>
        <v>0</v>
      </c>
      <c r="AZ589" s="90">
        <f t="shared" si="423"/>
        <v>0</v>
      </c>
      <c r="BA589" s="315">
        <f>SUM(BA114:BA116)</f>
        <v>0</v>
      </c>
      <c r="BB589" s="124">
        <f t="shared" si="423"/>
        <v>0</v>
      </c>
      <c r="BC589" s="90">
        <f t="shared" si="423"/>
        <v>0</v>
      </c>
      <c r="BD589" s="315">
        <f t="shared" ref="BD589" si="424">SUM(BD114:BD116)</f>
        <v>0</v>
      </c>
      <c r="BE589" s="124">
        <f t="shared" si="423"/>
        <v>0</v>
      </c>
      <c r="BF589" s="90">
        <f t="shared" si="423"/>
        <v>0</v>
      </c>
      <c r="BG589" s="90">
        <f t="shared" ref="BG589" si="425">SUM(BG114:BG116)</f>
        <v>0</v>
      </c>
      <c r="BH589" s="315">
        <f>SUM(BH114:BH116)</f>
        <v>0</v>
      </c>
      <c r="BI589" s="124">
        <f t="shared" si="423"/>
        <v>0</v>
      </c>
      <c r="BJ589" s="90">
        <f t="shared" si="423"/>
        <v>0</v>
      </c>
      <c r="BK589" s="375">
        <f t="shared" ref="BK589" si="426">SUM(BK114:BK116)</f>
        <v>0</v>
      </c>
      <c r="BL589" s="91">
        <f t="shared" si="423"/>
        <v>0</v>
      </c>
      <c r="BM589" s="90">
        <f t="shared" si="423"/>
        <v>0</v>
      </c>
      <c r="BN589" s="90">
        <f t="shared" ref="BN589" si="427">SUM(BN114:BN116)</f>
        <v>0</v>
      </c>
      <c r="BO589" s="315">
        <f t="shared" ref="BO589:BP589" si="428">SUM(BO114:BO116)</f>
        <v>0</v>
      </c>
      <c r="BP589" s="311">
        <f t="shared" si="428"/>
        <v>0</v>
      </c>
      <c r="BQ589" s="124">
        <f t="shared" si="423"/>
        <v>0</v>
      </c>
      <c r="BR589" s="90">
        <f t="shared" si="423"/>
        <v>0</v>
      </c>
      <c r="BS589" s="315">
        <f t="shared" ref="BS589" si="429">SUM(BS114:BS116)</f>
        <v>0</v>
      </c>
      <c r="BT589" s="124">
        <f t="shared" si="423"/>
        <v>0</v>
      </c>
      <c r="BU589" s="90">
        <f t="shared" si="423"/>
        <v>0</v>
      </c>
      <c r="BV589" s="315">
        <f t="shared" ref="BV589:BY589" si="430">SUM(BV114:BV116)</f>
        <v>0</v>
      </c>
      <c r="BW589" s="90">
        <f t="shared" si="430"/>
        <v>0</v>
      </c>
      <c r="BX589" s="375">
        <f t="shared" si="430"/>
        <v>0</v>
      </c>
      <c r="BY589" s="315">
        <f t="shared" si="430"/>
        <v>0</v>
      </c>
      <c r="BZ589" s="90">
        <f>SUM(BZ114:BZ116)</f>
        <v>0</v>
      </c>
      <c r="CA589" s="124">
        <f t="shared" si="423"/>
        <v>0</v>
      </c>
      <c r="CB589" s="90">
        <f t="shared" si="423"/>
        <v>0</v>
      </c>
      <c r="CC589" s="90">
        <f t="shared" ref="CC589:CE589" si="431">SUM(CC114:CC116)</f>
        <v>0</v>
      </c>
      <c r="CD589" s="90">
        <f t="shared" si="431"/>
        <v>0</v>
      </c>
      <c r="CE589" s="90">
        <f t="shared" si="431"/>
        <v>0</v>
      </c>
      <c r="CF589" s="90">
        <f t="shared" ref="CF589:CH589" si="432">SUM(CF114:CF116)</f>
        <v>0</v>
      </c>
      <c r="CG589" s="311">
        <f t="shared" si="432"/>
        <v>0</v>
      </c>
      <c r="CH589" s="90">
        <f t="shared" si="432"/>
        <v>0</v>
      </c>
      <c r="CI589" s="124">
        <f t="shared" si="423"/>
        <v>0</v>
      </c>
      <c r="CJ589" s="90">
        <f t="shared" si="423"/>
        <v>0</v>
      </c>
      <c r="CK589" s="375">
        <f t="shared" ref="CK589:CO589" si="433">SUM(CK114:CK116)</f>
        <v>0</v>
      </c>
      <c r="CL589" s="315">
        <f t="shared" si="433"/>
        <v>0</v>
      </c>
      <c r="CM589" s="375">
        <f t="shared" si="433"/>
        <v>0</v>
      </c>
      <c r="CN589" s="315">
        <f t="shared" si="433"/>
        <v>0</v>
      </c>
      <c r="CO589" s="375">
        <f t="shared" si="433"/>
        <v>0</v>
      </c>
      <c r="CP589" s="91">
        <f t="shared" si="423"/>
        <v>0</v>
      </c>
      <c r="CQ589" s="90">
        <f t="shared" si="423"/>
        <v>0</v>
      </c>
      <c r="CR589" s="315">
        <f t="shared" ref="CR589:CS589" si="434">SUM(CR114:CR116)</f>
        <v>0</v>
      </c>
      <c r="CS589" s="375">
        <f t="shared" si="434"/>
        <v>0</v>
      </c>
      <c r="CT589" s="91">
        <f t="shared" si="423"/>
        <v>0</v>
      </c>
      <c r="CU589" s="90">
        <f t="shared" ref="CU589" si="435">SUM(CU114:CU116)</f>
        <v>0</v>
      </c>
      <c r="CV589" s="375">
        <f t="shared" ref="CV589:CY589" si="436">SUM(CV114:CV116)</f>
        <v>0</v>
      </c>
      <c r="CW589" s="315">
        <f t="shared" si="436"/>
        <v>0</v>
      </c>
      <c r="CX589" s="375">
        <f t="shared" si="436"/>
        <v>0</v>
      </c>
      <c r="CY589" s="315">
        <f t="shared" si="436"/>
        <v>0</v>
      </c>
      <c r="CZ589" s="91">
        <f t="shared" si="423"/>
        <v>0</v>
      </c>
      <c r="DA589" s="90">
        <f t="shared" si="423"/>
        <v>0</v>
      </c>
      <c r="DB589" s="375">
        <f t="shared" ref="DB589:DE589" si="437">SUM(DB114:DB116)</f>
        <v>0</v>
      </c>
      <c r="DC589" s="315">
        <f t="shared" si="437"/>
        <v>0</v>
      </c>
      <c r="DD589" s="375">
        <f t="shared" si="437"/>
        <v>0</v>
      </c>
      <c r="DE589" s="315">
        <f t="shared" si="437"/>
        <v>0</v>
      </c>
      <c r="DF589" s="90">
        <f>SUM(DF114:DF116)</f>
        <v>0</v>
      </c>
      <c r="DG589" s="310">
        <f t="shared" ref="DG589" si="438">SUM(DG114:DG116)</f>
        <v>0</v>
      </c>
      <c r="DH589" s="375">
        <f>SUM(DH114:DH116)</f>
        <v>0</v>
      </c>
      <c r="DI589" s="315">
        <f t="shared" ref="DI589" si="439">SUM(DI114:DI116)</f>
        <v>0</v>
      </c>
      <c r="DJ589" s="124">
        <f t="shared" si="423"/>
        <v>0</v>
      </c>
      <c r="DK589" s="90">
        <f t="shared" si="423"/>
        <v>0</v>
      </c>
      <c r="DL589" s="315">
        <f t="shared" ref="DL589:DM589" si="440">SUM(DL114:DL116)</f>
        <v>0</v>
      </c>
      <c r="DM589" s="375">
        <f t="shared" si="440"/>
        <v>0</v>
      </c>
      <c r="DN589" s="91">
        <f t="shared" si="423"/>
        <v>0</v>
      </c>
      <c r="DO589" s="90">
        <f t="shared" si="423"/>
        <v>0</v>
      </c>
      <c r="DP589" s="375">
        <f t="shared" ref="DP589:DQ589" si="441">SUM(DP114:DP116)</f>
        <v>0</v>
      </c>
      <c r="DQ589" s="104">
        <f t="shared" si="441"/>
        <v>0</v>
      </c>
      <c r="DR589" s="315">
        <f>SUM(DR114:DR116)</f>
        <v>0</v>
      </c>
      <c r="DS589" s="124">
        <f t="shared" si="423"/>
        <v>0</v>
      </c>
      <c r="DT589" s="90">
        <f t="shared" si="423"/>
        <v>0</v>
      </c>
      <c r="DU589" s="315">
        <f t="shared" ref="DU589:DW589" si="442">SUM(DU114:DU116)</f>
        <v>0</v>
      </c>
      <c r="DV589" s="90">
        <f t="shared" si="442"/>
        <v>0</v>
      </c>
      <c r="DW589" s="375">
        <f t="shared" si="442"/>
        <v>0</v>
      </c>
      <c r="DX589" s="91">
        <f t="shared" si="423"/>
        <v>0</v>
      </c>
      <c r="DY589" s="90">
        <f t="shared" si="423"/>
        <v>0</v>
      </c>
      <c r="DZ589" s="311">
        <f t="shared" ref="DZ589:EA589" si="443">SUM(DZ114:DZ116)</f>
        <v>0</v>
      </c>
      <c r="EA589" s="375">
        <f t="shared" si="443"/>
        <v>0</v>
      </c>
      <c r="EB589" s="91">
        <f t="shared" si="423"/>
        <v>0</v>
      </c>
      <c r="EC589" s="90">
        <f t="shared" si="423"/>
        <v>0</v>
      </c>
      <c r="ED589" s="315">
        <f t="shared" ref="ED589" si="444">SUM(ED114:ED116)</f>
        <v>0</v>
      </c>
      <c r="EE589" s="124">
        <f t="shared" si="423"/>
        <v>0</v>
      </c>
    </row>
    <row r="590" spans="1:135" x14ac:dyDescent="0.3">
      <c r="A590" s="38"/>
      <c r="B590" s="7" t="s">
        <v>702</v>
      </c>
      <c r="C590" s="22">
        <f>SUM(C117:C118)</f>
        <v>1803</v>
      </c>
      <c r="D590" s="22">
        <f>SUM(D117:D118)</f>
        <v>243</v>
      </c>
      <c r="E590" s="63">
        <f t="shared" si="48"/>
        <v>0.13477537437603992</v>
      </c>
      <c r="F590" s="90">
        <f>SUM(F117:F118)</f>
        <v>122</v>
      </c>
      <c r="G590" s="90">
        <f>SUM(G117:G118)</f>
        <v>131</v>
      </c>
      <c r="H590" s="90">
        <f>SUM(H117:H118)</f>
        <v>38</v>
      </c>
      <c r="I590" s="90">
        <f>SUM(I117:I118)</f>
        <v>116</v>
      </c>
      <c r="J590" s="90">
        <f>SUM(J117:J118)</f>
        <v>108</v>
      </c>
      <c r="K590" s="91">
        <f t="shared" ref="K590:EE590" si="445">SUM(K117:K118)</f>
        <v>152</v>
      </c>
      <c r="L590" s="90">
        <f t="shared" si="445"/>
        <v>0</v>
      </c>
      <c r="M590" s="375">
        <f>SUM(M117:M118)</f>
        <v>0</v>
      </c>
      <c r="N590" s="91">
        <f t="shared" si="445"/>
        <v>0</v>
      </c>
      <c r="O590" s="90">
        <f t="shared" si="445"/>
        <v>0</v>
      </c>
      <c r="P590" s="375">
        <f>SUM(P117:P118)</f>
        <v>0</v>
      </c>
      <c r="Q590" s="315">
        <f>SUM(Q117:Q118)</f>
        <v>0</v>
      </c>
      <c r="R590" s="375">
        <f>SUM(R117:R118)</f>
        <v>0</v>
      </c>
      <c r="S590" s="315">
        <f>SUM(S117:S118)</f>
        <v>0</v>
      </c>
      <c r="T590" s="375">
        <f>SUM(T117:T118)</f>
        <v>0</v>
      </c>
      <c r="U590" s="315">
        <f>SUM(U117:U118)</f>
        <v>0</v>
      </c>
      <c r="V590" s="375">
        <f>SUM(V117:V118)</f>
        <v>0</v>
      </c>
      <c r="W590" s="104">
        <f>SUM(W117:W118)</f>
        <v>0</v>
      </c>
      <c r="X590" s="104">
        <f>SUM(X117:X118)</f>
        <v>0</v>
      </c>
      <c r="Y590" s="104">
        <f t="shared" si="445"/>
        <v>0</v>
      </c>
      <c r="Z590" s="103">
        <f t="shared" si="445"/>
        <v>0</v>
      </c>
      <c r="AA590" s="90">
        <f>SUM(AA117:AA118)</f>
        <v>0</v>
      </c>
      <c r="AB590" s="90">
        <f>SUM(AB117:AB118)</f>
        <v>0</v>
      </c>
      <c r="AC590" s="90">
        <f>SUM(AC117:AC118)</f>
        <v>0</v>
      </c>
      <c r="AD590" s="90">
        <f>SUM(AD117:AD118)</f>
        <v>0</v>
      </c>
      <c r="AE590" s="90">
        <f>SUM(AE117:AE118)</f>
        <v>0</v>
      </c>
      <c r="AF590" s="315">
        <f>SUM(AF117:AF118)</f>
        <v>0</v>
      </c>
      <c r="AG590" s="311">
        <f>SUM(AG117:AG118)</f>
        <v>0</v>
      </c>
      <c r="AH590" s="124">
        <f t="shared" si="445"/>
        <v>0</v>
      </c>
      <c r="AI590" s="103">
        <f t="shared" si="445"/>
        <v>0</v>
      </c>
      <c r="AJ590" s="375">
        <f>SUM(AJ117:AJ118)</f>
        <v>0</v>
      </c>
      <c r="AK590" s="91">
        <f t="shared" si="445"/>
        <v>0</v>
      </c>
      <c r="AL590" s="90">
        <f t="shared" si="445"/>
        <v>0</v>
      </c>
      <c r="AM590" s="315">
        <f>SUM(AM117:AM118)</f>
        <v>0</v>
      </c>
      <c r="AN590" s="315">
        <f>SUM(AN117:AN118)</f>
        <v>0</v>
      </c>
      <c r="AO590" s="315">
        <f>SUM(AO117:AO118)</f>
        <v>0</v>
      </c>
      <c r="AP590" s="375">
        <f>SUM(AP117:AP118)</f>
        <v>0</v>
      </c>
      <c r="AQ590" s="104">
        <f t="shared" si="445"/>
        <v>0</v>
      </c>
      <c r="AR590" s="103">
        <f t="shared" si="445"/>
        <v>0</v>
      </c>
      <c r="AS590" s="375">
        <f>SUM(AS117:AS118)</f>
        <v>0</v>
      </c>
      <c r="AT590" s="315">
        <f>SUM(AT117:AT118)</f>
        <v>0</v>
      </c>
      <c r="AU590" s="375">
        <f>SUM(AU117:AU118)</f>
        <v>0</v>
      </c>
      <c r="AV590" s="315">
        <f>SUM(AV117:AV118)</f>
        <v>0</v>
      </c>
      <c r="AW590" s="375">
        <f>SUM(AW117:AW118)</f>
        <v>0</v>
      </c>
      <c r="AX590" s="315">
        <f>SUM(AX117:AX118)</f>
        <v>0</v>
      </c>
      <c r="AY590" s="124">
        <f t="shared" si="445"/>
        <v>0</v>
      </c>
      <c r="AZ590" s="90">
        <f t="shared" si="445"/>
        <v>0</v>
      </c>
      <c r="BA590" s="315">
        <f>SUM(BA117:BA118)</f>
        <v>0</v>
      </c>
      <c r="BB590" s="124">
        <f t="shared" si="445"/>
        <v>0</v>
      </c>
      <c r="BC590" s="90">
        <f t="shared" si="445"/>
        <v>0</v>
      </c>
      <c r="BD590" s="315">
        <f t="shared" ref="BD590" si="446">SUM(BD117:BD118)</f>
        <v>0</v>
      </c>
      <c r="BE590" s="124">
        <f t="shared" si="445"/>
        <v>0</v>
      </c>
      <c r="BF590" s="90">
        <f t="shared" si="445"/>
        <v>0</v>
      </c>
      <c r="BG590" s="90">
        <f t="shared" ref="BG590" si="447">SUM(BG117:BG118)</f>
        <v>0</v>
      </c>
      <c r="BH590" s="315">
        <f>SUM(BH117:BH118)</f>
        <v>0</v>
      </c>
      <c r="BI590" s="124">
        <f t="shared" si="445"/>
        <v>0</v>
      </c>
      <c r="BJ590" s="90">
        <f t="shared" si="445"/>
        <v>0</v>
      </c>
      <c r="BK590" s="375">
        <f t="shared" ref="BK590" si="448">SUM(BK117:BK118)</f>
        <v>0</v>
      </c>
      <c r="BL590" s="91">
        <f t="shared" si="445"/>
        <v>0</v>
      </c>
      <c r="BM590" s="90">
        <f t="shared" si="445"/>
        <v>0</v>
      </c>
      <c r="BN590" s="90">
        <f t="shared" ref="BN590" si="449">SUM(BN117:BN118)</f>
        <v>0</v>
      </c>
      <c r="BO590" s="315">
        <f t="shared" ref="BO590:BP590" si="450">SUM(BO117:BO118)</f>
        <v>0</v>
      </c>
      <c r="BP590" s="311">
        <f t="shared" si="450"/>
        <v>0</v>
      </c>
      <c r="BQ590" s="124">
        <f t="shared" si="445"/>
        <v>0</v>
      </c>
      <c r="BR590" s="90">
        <f t="shared" si="445"/>
        <v>0</v>
      </c>
      <c r="BS590" s="315">
        <f t="shared" ref="BS590" si="451">SUM(BS117:BS118)</f>
        <v>0</v>
      </c>
      <c r="BT590" s="124">
        <f t="shared" si="445"/>
        <v>0</v>
      </c>
      <c r="BU590" s="90">
        <f t="shared" si="445"/>
        <v>0</v>
      </c>
      <c r="BV590" s="315">
        <f t="shared" ref="BV590:BY590" si="452">SUM(BV117:BV118)</f>
        <v>0</v>
      </c>
      <c r="BW590" s="90">
        <f t="shared" si="452"/>
        <v>0</v>
      </c>
      <c r="BX590" s="375">
        <f t="shared" si="452"/>
        <v>0</v>
      </c>
      <c r="BY590" s="315">
        <f t="shared" si="452"/>
        <v>0</v>
      </c>
      <c r="BZ590" s="90">
        <f>SUM(BZ117:BZ118)</f>
        <v>0</v>
      </c>
      <c r="CA590" s="124">
        <f t="shared" si="445"/>
        <v>0</v>
      </c>
      <c r="CB590" s="90">
        <f t="shared" si="445"/>
        <v>0</v>
      </c>
      <c r="CC590" s="90">
        <f t="shared" ref="CC590:CE590" si="453">SUM(CC117:CC118)</f>
        <v>0</v>
      </c>
      <c r="CD590" s="90">
        <f t="shared" si="453"/>
        <v>0</v>
      </c>
      <c r="CE590" s="90">
        <f t="shared" si="453"/>
        <v>0</v>
      </c>
      <c r="CF590" s="90">
        <f t="shared" ref="CF590:CH590" si="454">SUM(CF117:CF118)</f>
        <v>0</v>
      </c>
      <c r="CG590" s="311">
        <f t="shared" si="454"/>
        <v>0</v>
      </c>
      <c r="CH590" s="90">
        <f t="shared" si="454"/>
        <v>0</v>
      </c>
      <c r="CI590" s="124">
        <f t="shared" si="445"/>
        <v>0</v>
      </c>
      <c r="CJ590" s="90">
        <f t="shared" si="445"/>
        <v>0</v>
      </c>
      <c r="CK590" s="375">
        <f t="shared" ref="CK590:CO590" si="455">SUM(CK117:CK118)</f>
        <v>0</v>
      </c>
      <c r="CL590" s="315">
        <f t="shared" si="455"/>
        <v>0</v>
      </c>
      <c r="CM590" s="375">
        <f t="shared" si="455"/>
        <v>0</v>
      </c>
      <c r="CN590" s="315">
        <f t="shared" si="455"/>
        <v>0</v>
      </c>
      <c r="CO590" s="375">
        <f t="shared" si="455"/>
        <v>0</v>
      </c>
      <c r="CP590" s="91">
        <f t="shared" si="445"/>
        <v>0</v>
      </c>
      <c r="CQ590" s="90">
        <f t="shared" si="445"/>
        <v>0</v>
      </c>
      <c r="CR590" s="315">
        <f t="shared" ref="CR590:CS590" si="456">SUM(CR117:CR118)</f>
        <v>0</v>
      </c>
      <c r="CS590" s="375">
        <f t="shared" si="456"/>
        <v>0</v>
      </c>
      <c r="CT590" s="91">
        <f t="shared" si="445"/>
        <v>0</v>
      </c>
      <c r="CU590" s="90">
        <f t="shared" ref="CU590" si="457">SUM(CU117:CU118)</f>
        <v>0</v>
      </c>
      <c r="CV590" s="375">
        <f t="shared" ref="CV590:CY590" si="458">SUM(CV117:CV118)</f>
        <v>0</v>
      </c>
      <c r="CW590" s="315">
        <f t="shared" si="458"/>
        <v>0</v>
      </c>
      <c r="CX590" s="375">
        <f t="shared" si="458"/>
        <v>0</v>
      </c>
      <c r="CY590" s="315">
        <f t="shared" si="458"/>
        <v>0</v>
      </c>
      <c r="CZ590" s="91">
        <f t="shared" si="445"/>
        <v>0</v>
      </c>
      <c r="DA590" s="90">
        <f t="shared" si="445"/>
        <v>0</v>
      </c>
      <c r="DB590" s="375">
        <f t="shared" ref="DB590:DE590" si="459">SUM(DB117:DB118)</f>
        <v>0</v>
      </c>
      <c r="DC590" s="315">
        <f t="shared" si="459"/>
        <v>0</v>
      </c>
      <c r="DD590" s="375">
        <f t="shared" si="459"/>
        <v>0</v>
      </c>
      <c r="DE590" s="315">
        <f t="shared" si="459"/>
        <v>0</v>
      </c>
      <c r="DF590" s="90">
        <f>SUM(DF117:DF118)</f>
        <v>0</v>
      </c>
      <c r="DG590" s="310">
        <f t="shared" ref="DG590" si="460">SUM(DG117:DG118)</f>
        <v>0</v>
      </c>
      <c r="DH590" s="375">
        <f>SUM(DH117:DH118)</f>
        <v>0</v>
      </c>
      <c r="DI590" s="315">
        <f t="shared" ref="DI590" si="461">SUM(DI117:DI118)</f>
        <v>0</v>
      </c>
      <c r="DJ590" s="124">
        <f t="shared" si="445"/>
        <v>0</v>
      </c>
      <c r="DK590" s="90">
        <f t="shared" si="445"/>
        <v>0</v>
      </c>
      <c r="DL590" s="315">
        <f t="shared" ref="DL590:DM590" si="462">SUM(DL117:DL118)</f>
        <v>0</v>
      </c>
      <c r="DM590" s="375">
        <f t="shared" si="462"/>
        <v>0</v>
      </c>
      <c r="DN590" s="91">
        <f t="shared" si="445"/>
        <v>0</v>
      </c>
      <c r="DO590" s="90">
        <f t="shared" si="445"/>
        <v>0</v>
      </c>
      <c r="DP590" s="375">
        <f t="shared" ref="DP590:DQ590" si="463">SUM(DP117:DP118)</f>
        <v>0</v>
      </c>
      <c r="DQ590" s="104">
        <f t="shared" si="463"/>
        <v>0</v>
      </c>
      <c r="DR590" s="315">
        <f>SUM(DR117:DR118)</f>
        <v>0</v>
      </c>
      <c r="DS590" s="124">
        <f t="shared" si="445"/>
        <v>0</v>
      </c>
      <c r="DT590" s="90">
        <f t="shared" si="445"/>
        <v>0</v>
      </c>
      <c r="DU590" s="315">
        <f t="shared" ref="DU590:DW590" si="464">SUM(DU117:DU118)</f>
        <v>0</v>
      </c>
      <c r="DV590" s="90">
        <f t="shared" si="464"/>
        <v>0</v>
      </c>
      <c r="DW590" s="375">
        <f t="shared" si="464"/>
        <v>0</v>
      </c>
      <c r="DX590" s="91">
        <f t="shared" si="445"/>
        <v>0</v>
      </c>
      <c r="DY590" s="90">
        <f t="shared" si="445"/>
        <v>0</v>
      </c>
      <c r="DZ590" s="311">
        <f t="shared" ref="DZ590:EA590" si="465">SUM(DZ117:DZ118)</f>
        <v>0</v>
      </c>
      <c r="EA590" s="375">
        <f t="shared" si="465"/>
        <v>0</v>
      </c>
      <c r="EB590" s="91">
        <f t="shared" si="445"/>
        <v>0</v>
      </c>
      <c r="EC590" s="90">
        <f t="shared" si="445"/>
        <v>0</v>
      </c>
      <c r="ED590" s="315">
        <f t="shared" ref="ED590" si="466">SUM(ED117:ED118)</f>
        <v>0</v>
      </c>
      <c r="EE590" s="124">
        <f t="shared" si="445"/>
        <v>0</v>
      </c>
    </row>
    <row r="591" spans="1:135" x14ac:dyDescent="0.3">
      <c r="A591" s="38"/>
      <c r="B591" s="7" t="s">
        <v>703</v>
      </c>
      <c r="C591" s="22">
        <f>SUM(C119:C122)</f>
        <v>3963</v>
      </c>
      <c r="D591" s="22">
        <f>SUM(D119:D122)</f>
        <v>944</v>
      </c>
      <c r="E591" s="63">
        <f t="shared" si="48"/>
        <v>0.23820338127681051</v>
      </c>
      <c r="F591" s="90">
        <f>SUM(F119:F122)</f>
        <v>287</v>
      </c>
      <c r="G591" s="90">
        <f>SUM(G119:G122)</f>
        <v>346</v>
      </c>
      <c r="H591" s="90">
        <f>SUM(H119:H122)</f>
        <v>263</v>
      </c>
      <c r="I591" s="90">
        <f>SUM(I119:I122)</f>
        <v>257</v>
      </c>
      <c r="J591" s="90">
        <f>SUM(J119:J122)</f>
        <v>362</v>
      </c>
      <c r="K591" s="91">
        <f t="shared" ref="K591:EE591" si="467">SUM(K119:K122)</f>
        <v>403</v>
      </c>
      <c r="L591" s="90">
        <f t="shared" si="467"/>
        <v>0</v>
      </c>
      <c r="M591" s="375">
        <f>SUM(M119:M122)</f>
        <v>0</v>
      </c>
      <c r="N591" s="91">
        <f t="shared" si="467"/>
        <v>0</v>
      </c>
      <c r="O591" s="90">
        <f t="shared" si="467"/>
        <v>0</v>
      </c>
      <c r="P591" s="375">
        <f>SUM(P119:P122)</f>
        <v>0</v>
      </c>
      <c r="Q591" s="315">
        <f>SUM(Q119:Q122)</f>
        <v>0</v>
      </c>
      <c r="R591" s="375">
        <f>SUM(R119:R122)</f>
        <v>0</v>
      </c>
      <c r="S591" s="315">
        <f>SUM(S119:S122)</f>
        <v>0</v>
      </c>
      <c r="T591" s="375">
        <f>SUM(T119:T122)</f>
        <v>0</v>
      </c>
      <c r="U591" s="315">
        <f>SUM(U119:U122)</f>
        <v>0</v>
      </c>
      <c r="V591" s="375">
        <f>SUM(V119:V122)</f>
        <v>0</v>
      </c>
      <c r="W591" s="104">
        <f>SUM(W119:W122)</f>
        <v>0</v>
      </c>
      <c r="X591" s="104">
        <f>SUM(X119:X122)</f>
        <v>0</v>
      </c>
      <c r="Y591" s="104">
        <f t="shared" si="467"/>
        <v>0</v>
      </c>
      <c r="Z591" s="103">
        <f t="shared" si="467"/>
        <v>0</v>
      </c>
      <c r="AA591" s="90">
        <f>SUM(AA119:AA122)</f>
        <v>0</v>
      </c>
      <c r="AB591" s="90">
        <f>SUM(AB119:AB122)</f>
        <v>0</v>
      </c>
      <c r="AC591" s="90">
        <f>SUM(AC119:AC122)</f>
        <v>0</v>
      </c>
      <c r="AD591" s="90">
        <f>SUM(AD119:AD122)</f>
        <v>0</v>
      </c>
      <c r="AE591" s="90">
        <f>SUM(AE119:AE122)</f>
        <v>0</v>
      </c>
      <c r="AF591" s="315">
        <f>SUM(AF119:AF122)</f>
        <v>0</v>
      </c>
      <c r="AG591" s="311">
        <f>SUM(AG119:AG122)</f>
        <v>0</v>
      </c>
      <c r="AH591" s="124">
        <f t="shared" si="467"/>
        <v>0</v>
      </c>
      <c r="AI591" s="103">
        <f t="shared" si="467"/>
        <v>0</v>
      </c>
      <c r="AJ591" s="375">
        <f>SUM(AJ119:AJ122)</f>
        <v>0</v>
      </c>
      <c r="AK591" s="91">
        <f t="shared" si="467"/>
        <v>0</v>
      </c>
      <c r="AL591" s="90">
        <f t="shared" si="467"/>
        <v>0</v>
      </c>
      <c r="AM591" s="315">
        <f>SUM(AM119:AM122)</f>
        <v>0</v>
      </c>
      <c r="AN591" s="315">
        <f>SUM(AN119:AN122)</f>
        <v>0</v>
      </c>
      <c r="AO591" s="315">
        <f>SUM(AO119:AO122)</f>
        <v>0</v>
      </c>
      <c r="AP591" s="375">
        <f>SUM(AP119:AP122)</f>
        <v>0</v>
      </c>
      <c r="AQ591" s="104">
        <f t="shared" si="467"/>
        <v>0</v>
      </c>
      <c r="AR591" s="103">
        <f t="shared" si="467"/>
        <v>0</v>
      </c>
      <c r="AS591" s="375">
        <f>SUM(AS119:AS122)</f>
        <v>0</v>
      </c>
      <c r="AT591" s="315">
        <f>SUM(AT119:AT122)</f>
        <v>0</v>
      </c>
      <c r="AU591" s="375">
        <f>SUM(AU119:AU122)</f>
        <v>0</v>
      </c>
      <c r="AV591" s="315">
        <f>SUM(AV119:AV122)</f>
        <v>0</v>
      </c>
      <c r="AW591" s="375">
        <f>SUM(AW119:AW122)</f>
        <v>0</v>
      </c>
      <c r="AX591" s="315">
        <f>SUM(AX119:AX122)</f>
        <v>0</v>
      </c>
      <c r="AY591" s="124">
        <f t="shared" si="467"/>
        <v>0</v>
      </c>
      <c r="AZ591" s="90">
        <f t="shared" si="467"/>
        <v>0</v>
      </c>
      <c r="BA591" s="315">
        <f>SUM(BA119:BA122)</f>
        <v>0</v>
      </c>
      <c r="BB591" s="124">
        <f t="shared" si="467"/>
        <v>0</v>
      </c>
      <c r="BC591" s="90">
        <f t="shared" si="467"/>
        <v>0</v>
      </c>
      <c r="BD591" s="315">
        <f t="shared" ref="BD591" si="468">SUM(BD119:BD122)</f>
        <v>0</v>
      </c>
      <c r="BE591" s="124">
        <f t="shared" si="467"/>
        <v>0</v>
      </c>
      <c r="BF591" s="90">
        <f t="shared" si="467"/>
        <v>0</v>
      </c>
      <c r="BG591" s="90">
        <f t="shared" ref="BG591" si="469">SUM(BG119:BG122)</f>
        <v>0</v>
      </c>
      <c r="BH591" s="315">
        <f>SUM(BH119:BH122)</f>
        <v>0</v>
      </c>
      <c r="BI591" s="124">
        <f t="shared" si="467"/>
        <v>0</v>
      </c>
      <c r="BJ591" s="90">
        <f t="shared" si="467"/>
        <v>0</v>
      </c>
      <c r="BK591" s="375">
        <f t="shared" ref="BK591" si="470">SUM(BK119:BK122)</f>
        <v>0</v>
      </c>
      <c r="BL591" s="91">
        <f t="shared" si="467"/>
        <v>0</v>
      </c>
      <c r="BM591" s="90">
        <f t="shared" si="467"/>
        <v>0</v>
      </c>
      <c r="BN591" s="90">
        <f t="shared" ref="BN591" si="471">SUM(BN119:BN122)</f>
        <v>0</v>
      </c>
      <c r="BO591" s="315">
        <f t="shared" ref="BO591:BP591" si="472">SUM(BO119:BO122)</f>
        <v>0</v>
      </c>
      <c r="BP591" s="311">
        <f t="shared" si="472"/>
        <v>0</v>
      </c>
      <c r="BQ591" s="124">
        <f t="shared" si="467"/>
        <v>0</v>
      </c>
      <c r="BR591" s="90">
        <f t="shared" si="467"/>
        <v>0</v>
      </c>
      <c r="BS591" s="315">
        <f t="shared" ref="BS591" si="473">SUM(BS119:BS122)</f>
        <v>0</v>
      </c>
      <c r="BT591" s="124">
        <f t="shared" si="467"/>
        <v>0</v>
      </c>
      <c r="BU591" s="90">
        <f t="shared" si="467"/>
        <v>0</v>
      </c>
      <c r="BV591" s="315">
        <f t="shared" ref="BV591:BY591" si="474">SUM(BV119:BV122)</f>
        <v>0</v>
      </c>
      <c r="BW591" s="90">
        <f t="shared" si="474"/>
        <v>0</v>
      </c>
      <c r="BX591" s="375">
        <f t="shared" si="474"/>
        <v>0</v>
      </c>
      <c r="BY591" s="315">
        <f t="shared" si="474"/>
        <v>0</v>
      </c>
      <c r="BZ591" s="90">
        <f>SUM(BZ119:BZ122)</f>
        <v>0</v>
      </c>
      <c r="CA591" s="124">
        <f t="shared" si="467"/>
        <v>0</v>
      </c>
      <c r="CB591" s="90">
        <f t="shared" si="467"/>
        <v>0</v>
      </c>
      <c r="CC591" s="90">
        <f t="shared" ref="CC591:CE591" si="475">SUM(CC119:CC122)</f>
        <v>0</v>
      </c>
      <c r="CD591" s="90">
        <f t="shared" si="475"/>
        <v>0</v>
      </c>
      <c r="CE591" s="90">
        <f t="shared" si="475"/>
        <v>0</v>
      </c>
      <c r="CF591" s="90">
        <f t="shared" ref="CF591:CH591" si="476">SUM(CF119:CF122)</f>
        <v>0</v>
      </c>
      <c r="CG591" s="311">
        <f t="shared" si="476"/>
        <v>0</v>
      </c>
      <c r="CH591" s="90">
        <f t="shared" si="476"/>
        <v>0</v>
      </c>
      <c r="CI591" s="124">
        <f t="shared" si="467"/>
        <v>0</v>
      </c>
      <c r="CJ591" s="90">
        <f t="shared" si="467"/>
        <v>0</v>
      </c>
      <c r="CK591" s="375">
        <f t="shared" ref="CK591:CO591" si="477">SUM(CK119:CK122)</f>
        <v>0</v>
      </c>
      <c r="CL591" s="315">
        <f t="shared" si="477"/>
        <v>0</v>
      </c>
      <c r="CM591" s="375">
        <f t="shared" si="477"/>
        <v>0</v>
      </c>
      <c r="CN591" s="315">
        <f t="shared" si="477"/>
        <v>0</v>
      </c>
      <c r="CO591" s="375">
        <f t="shared" si="477"/>
        <v>0</v>
      </c>
      <c r="CP591" s="91">
        <f t="shared" si="467"/>
        <v>0</v>
      </c>
      <c r="CQ591" s="90">
        <f t="shared" si="467"/>
        <v>1</v>
      </c>
      <c r="CR591" s="315">
        <f t="shared" ref="CR591:CS591" si="478">SUM(CR119:CR122)</f>
        <v>1</v>
      </c>
      <c r="CS591" s="375">
        <f t="shared" si="478"/>
        <v>1</v>
      </c>
      <c r="CT591" s="91">
        <f t="shared" si="467"/>
        <v>0</v>
      </c>
      <c r="CU591" s="90">
        <f t="shared" ref="CU591" si="479">SUM(CU119:CU122)</f>
        <v>0</v>
      </c>
      <c r="CV591" s="375">
        <f t="shared" ref="CV591:CY591" si="480">SUM(CV119:CV122)</f>
        <v>0</v>
      </c>
      <c r="CW591" s="315">
        <f t="shared" si="480"/>
        <v>0</v>
      </c>
      <c r="CX591" s="375">
        <f t="shared" si="480"/>
        <v>0</v>
      </c>
      <c r="CY591" s="315">
        <f t="shared" si="480"/>
        <v>0</v>
      </c>
      <c r="CZ591" s="91">
        <f t="shared" si="467"/>
        <v>0</v>
      </c>
      <c r="DA591" s="90">
        <f t="shared" si="467"/>
        <v>0</v>
      </c>
      <c r="DB591" s="375">
        <f t="shared" ref="DB591:DE591" si="481">SUM(DB119:DB122)</f>
        <v>0</v>
      </c>
      <c r="DC591" s="315">
        <f t="shared" si="481"/>
        <v>0</v>
      </c>
      <c r="DD591" s="375">
        <f t="shared" si="481"/>
        <v>0</v>
      </c>
      <c r="DE591" s="315">
        <f t="shared" si="481"/>
        <v>0</v>
      </c>
      <c r="DF591" s="90">
        <f>SUM(DF119:DF122)</f>
        <v>0</v>
      </c>
      <c r="DG591" s="310">
        <f t="shared" ref="DG591" si="482">SUM(DG119:DG122)</f>
        <v>0</v>
      </c>
      <c r="DH591" s="375">
        <f>SUM(DH119:DH122)</f>
        <v>0</v>
      </c>
      <c r="DI591" s="315">
        <f t="shared" ref="DI591" si="483">SUM(DI119:DI122)</f>
        <v>0</v>
      </c>
      <c r="DJ591" s="124">
        <f t="shared" si="467"/>
        <v>0</v>
      </c>
      <c r="DK591" s="90">
        <f t="shared" si="467"/>
        <v>0</v>
      </c>
      <c r="DL591" s="315">
        <f t="shared" ref="DL591:DM591" si="484">SUM(DL119:DL122)</f>
        <v>0</v>
      </c>
      <c r="DM591" s="375">
        <f t="shared" si="484"/>
        <v>0</v>
      </c>
      <c r="DN591" s="91">
        <f t="shared" si="467"/>
        <v>0</v>
      </c>
      <c r="DO591" s="90">
        <f t="shared" si="467"/>
        <v>0</v>
      </c>
      <c r="DP591" s="375">
        <f t="shared" ref="DP591:DQ591" si="485">SUM(DP119:DP122)</f>
        <v>0</v>
      </c>
      <c r="DQ591" s="104">
        <f t="shared" si="485"/>
        <v>0</v>
      </c>
      <c r="DR591" s="315">
        <f>SUM(DR119:DR122)</f>
        <v>0</v>
      </c>
      <c r="DS591" s="124">
        <f t="shared" si="467"/>
        <v>0</v>
      </c>
      <c r="DT591" s="90">
        <f t="shared" si="467"/>
        <v>0</v>
      </c>
      <c r="DU591" s="315">
        <f t="shared" ref="DU591:DW591" si="486">SUM(DU119:DU122)</f>
        <v>1</v>
      </c>
      <c r="DV591" s="90">
        <f t="shared" si="486"/>
        <v>1</v>
      </c>
      <c r="DW591" s="375">
        <f t="shared" si="486"/>
        <v>0</v>
      </c>
      <c r="DX591" s="91">
        <f t="shared" si="467"/>
        <v>1</v>
      </c>
      <c r="DY591" s="90">
        <f t="shared" si="467"/>
        <v>0</v>
      </c>
      <c r="DZ591" s="311">
        <f t="shared" ref="DZ591:EA591" si="487">SUM(DZ119:DZ122)</f>
        <v>0</v>
      </c>
      <c r="EA591" s="375">
        <f t="shared" si="487"/>
        <v>0</v>
      </c>
      <c r="EB591" s="91">
        <f t="shared" si="467"/>
        <v>0</v>
      </c>
      <c r="EC591" s="90">
        <f t="shared" si="467"/>
        <v>0</v>
      </c>
      <c r="ED591" s="315">
        <f t="shared" ref="ED591" si="488">SUM(ED119:ED122)</f>
        <v>0</v>
      </c>
      <c r="EE591" s="124">
        <f t="shared" si="467"/>
        <v>0</v>
      </c>
    </row>
    <row r="592" spans="1:135" x14ac:dyDescent="0.3">
      <c r="A592" s="38"/>
      <c r="B592" s="7" t="s">
        <v>767</v>
      </c>
      <c r="C592" s="22">
        <f>SUM(C123:C127)</f>
        <v>6349</v>
      </c>
      <c r="D592" s="22">
        <f>SUM(D123:D127)</f>
        <v>1010</v>
      </c>
      <c r="E592" s="63">
        <f t="shared" si="48"/>
        <v>0.15908017010552844</v>
      </c>
      <c r="F592" s="90">
        <f>SUM(F123:F127)</f>
        <v>292</v>
      </c>
      <c r="G592" s="90">
        <f>SUM(G123:G127)</f>
        <v>491</v>
      </c>
      <c r="H592" s="90">
        <f>SUM(H123:H127)</f>
        <v>262</v>
      </c>
      <c r="I592" s="90">
        <f>SUM(I123:I127)</f>
        <v>498</v>
      </c>
      <c r="J592" s="90">
        <f>SUM(J123:J127)</f>
        <v>541</v>
      </c>
      <c r="K592" s="91">
        <f t="shared" ref="K592:EE592" si="489">SUM(K123:K127)</f>
        <v>597</v>
      </c>
      <c r="L592" s="90">
        <f t="shared" si="489"/>
        <v>0</v>
      </c>
      <c r="M592" s="375">
        <f>SUM(M123:M127)</f>
        <v>0</v>
      </c>
      <c r="N592" s="91">
        <f t="shared" si="489"/>
        <v>0</v>
      </c>
      <c r="O592" s="90">
        <f t="shared" si="489"/>
        <v>0</v>
      </c>
      <c r="P592" s="375">
        <f>SUM(P123:P127)</f>
        <v>0</v>
      </c>
      <c r="Q592" s="315">
        <f>SUM(Q123:Q127)</f>
        <v>0</v>
      </c>
      <c r="R592" s="375">
        <f>SUM(R123:R127)</f>
        <v>0</v>
      </c>
      <c r="S592" s="315">
        <f>SUM(S123:S127)</f>
        <v>0</v>
      </c>
      <c r="T592" s="375">
        <f>SUM(T123:T127)</f>
        <v>0</v>
      </c>
      <c r="U592" s="315">
        <f>SUM(U123:U127)</f>
        <v>0</v>
      </c>
      <c r="V592" s="375">
        <f>SUM(V123:V127)</f>
        <v>0</v>
      </c>
      <c r="W592" s="104">
        <f>SUM(W123:W127)</f>
        <v>0</v>
      </c>
      <c r="X592" s="104">
        <f>SUM(X123:X127)</f>
        <v>0</v>
      </c>
      <c r="Y592" s="104">
        <f t="shared" si="489"/>
        <v>0</v>
      </c>
      <c r="Z592" s="103">
        <f t="shared" si="489"/>
        <v>0</v>
      </c>
      <c r="AA592" s="90">
        <f>SUM(AA123:AA127)</f>
        <v>0</v>
      </c>
      <c r="AB592" s="90">
        <f>SUM(AB123:AB127)</f>
        <v>0</v>
      </c>
      <c r="AC592" s="90">
        <f>SUM(AC123:AC127)</f>
        <v>0</v>
      </c>
      <c r="AD592" s="90">
        <f>SUM(AD123:AD127)</f>
        <v>0</v>
      </c>
      <c r="AE592" s="90">
        <f>SUM(AE123:AE127)</f>
        <v>0</v>
      </c>
      <c r="AF592" s="315">
        <f>SUM(AF123:AF127)</f>
        <v>0</v>
      </c>
      <c r="AG592" s="311">
        <f>SUM(AG123:AG127)</f>
        <v>0</v>
      </c>
      <c r="AH592" s="124">
        <f t="shared" si="489"/>
        <v>0</v>
      </c>
      <c r="AI592" s="103">
        <f t="shared" si="489"/>
        <v>0</v>
      </c>
      <c r="AJ592" s="375">
        <f>SUM(AJ123:AJ127)</f>
        <v>0</v>
      </c>
      <c r="AK592" s="91">
        <f t="shared" si="489"/>
        <v>0</v>
      </c>
      <c r="AL592" s="90">
        <f t="shared" si="489"/>
        <v>0</v>
      </c>
      <c r="AM592" s="315">
        <f>SUM(AM123:AM127)</f>
        <v>0</v>
      </c>
      <c r="AN592" s="315">
        <f>SUM(AN123:AN127)</f>
        <v>0</v>
      </c>
      <c r="AO592" s="315">
        <f>SUM(AO123:AO127)</f>
        <v>0</v>
      </c>
      <c r="AP592" s="375">
        <f>SUM(AP123:AP127)</f>
        <v>0</v>
      </c>
      <c r="AQ592" s="104">
        <f t="shared" si="489"/>
        <v>0</v>
      </c>
      <c r="AR592" s="103">
        <f t="shared" si="489"/>
        <v>0</v>
      </c>
      <c r="AS592" s="375">
        <f>SUM(AS123:AS127)</f>
        <v>0</v>
      </c>
      <c r="AT592" s="315">
        <f>SUM(AT123:AT127)</f>
        <v>0</v>
      </c>
      <c r="AU592" s="375">
        <f>SUM(AU123:AU127)</f>
        <v>0</v>
      </c>
      <c r="AV592" s="315">
        <f>SUM(AV123:AV127)</f>
        <v>0</v>
      </c>
      <c r="AW592" s="375">
        <f>SUM(AW123:AW127)</f>
        <v>0</v>
      </c>
      <c r="AX592" s="315">
        <f>SUM(AX123:AX127)</f>
        <v>0</v>
      </c>
      <c r="AY592" s="124">
        <f t="shared" si="489"/>
        <v>0</v>
      </c>
      <c r="AZ592" s="90">
        <f t="shared" si="489"/>
        <v>0</v>
      </c>
      <c r="BA592" s="315">
        <f>SUM(BA123:BA127)</f>
        <v>0</v>
      </c>
      <c r="BB592" s="124">
        <f t="shared" si="489"/>
        <v>0</v>
      </c>
      <c r="BC592" s="90">
        <f t="shared" si="489"/>
        <v>0</v>
      </c>
      <c r="BD592" s="315">
        <f t="shared" ref="BD592" si="490">SUM(BD123:BD127)</f>
        <v>0</v>
      </c>
      <c r="BE592" s="124">
        <f t="shared" si="489"/>
        <v>0</v>
      </c>
      <c r="BF592" s="90">
        <f t="shared" si="489"/>
        <v>0</v>
      </c>
      <c r="BG592" s="90">
        <f t="shared" ref="BG592" si="491">SUM(BG123:BG127)</f>
        <v>0</v>
      </c>
      <c r="BH592" s="315">
        <f>SUM(BH123:BH127)</f>
        <v>0</v>
      </c>
      <c r="BI592" s="124">
        <f t="shared" si="489"/>
        <v>0</v>
      </c>
      <c r="BJ592" s="90">
        <f t="shared" si="489"/>
        <v>0</v>
      </c>
      <c r="BK592" s="375">
        <f t="shared" ref="BK592" si="492">SUM(BK123:BK127)</f>
        <v>0</v>
      </c>
      <c r="BL592" s="91">
        <f t="shared" si="489"/>
        <v>0</v>
      </c>
      <c r="BM592" s="90">
        <f t="shared" si="489"/>
        <v>0</v>
      </c>
      <c r="BN592" s="90">
        <f t="shared" ref="BN592" si="493">SUM(BN123:BN127)</f>
        <v>0</v>
      </c>
      <c r="BO592" s="315">
        <f t="shared" ref="BO592:BP592" si="494">SUM(BO123:BO127)</f>
        <v>0</v>
      </c>
      <c r="BP592" s="311">
        <f t="shared" si="494"/>
        <v>0</v>
      </c>
      <c r="BQ592" s="124">
        <f t="shared" si="489"/>
        <v>0</v>
      </c>
      <c r="BR592" s="90">
        <f t="shared" si="489"/>
        <v>0</v>
      </c>
      <c r="BS592" s="315">
        <f t="shared" ref="BS592" si="495">SUM(BS123:BS127)</f>
        <v>0</v>
      </c>
      <c r="BT592" s="124">
        <f t="shared" si="489"/>
        <v>0</v>
      </c>
      <c r="BU592" s="90">
        <f t="shared" si="489"/>
        <v>0</v>
      </c>
      <c r="BV592" s="315">
        <f t="shared" ref="BV592:BY592" si="496">SUM(BV123:BV127)</f>
        <v>0</v>
      </c>
      <c r="BW592" s="90">
        <f t="shared" si="496"/>
        <v>0</v>
      </c>
      <c r="BX592" s="375">
        <f t="shared" si="496"/>
        <v>0</v>
      </c>
      <c r="BY592" s="315">
        <f t="shared" si="496"/>
        <v>0</v>
      </c>
      <c r="BZ592" s="90">
        <f>SUM(BZ123:BZ127)</f>
        <v>0</v>
      </c>
      <c r="CA592" s="124">
        <f t="shared" si="489"/>
        <v>0</v>
      </c>
      <c r="CB592" s="90">
        <f t="shared" si="489"/>
        <v>0</v>
      </c>
      <c r="CC592" s="90">
        <f t="shared" ref="CC592:CE592" si="497">SUM(CC123:CC127)</f>
        <v>0</v>
      </c>
      <c r="CD592" s="90">
        <f t="shared" si="497"/>
        <v>0</v>
      </c>
      <c r="CE592" s="90">
        <f t="shared" si="497"/>
        <v>0</v>
      </c>
      <c r="CF592" s="90">
        <f t="shared" ref="CF592:CH592" si="498">SUM(CF123:CF127)</f>
        <v>0</v>
      </c>
      <c r="CG592" s="311">
        <f t="shared" si="498"/>
        <v>0</v>
      </c>
      <c r="CH592" s="90">
        <f t="shared" si="498"/>
        <v>0</v>
      </c>
      <c r="CI592" s="124">
        <f t="shared" si="489"/>
        <v>0</v>
      </c>
      <c r="CJ592" s="90">
        <f t="shared" si="489"/>
        <v>0</v>
      </c>
      <c r="CK592" s="375">
        <f t="shared" ref="CK592:CO592" si="499">SUM(CK123:CK127)</f>
        <v>0</v>
      </c>
      <c r="CL592" s="315">
        <f t="shared" si="499"/>
        <v>0</v>
      </c>
      <c r="CM592" s="375">
        <f t="shared" si="499"/>
        <v>0</v>
      </c>
      <c r="CN592" s="315">
        <f t="shared" si="499"/>
        <v>0</v>
      </c>
      <c r="CO592" s="375">
        <f t="shared" si="499"/>
        <v>0</v>
      </c>
      <c r="CP592" s="91">
        <f t="shared" si="489"/>
        <v>0</v>
      </c>
      <c r="CQ592" s="90">
        <f t="shared" si="489"/>
        <v>0</v>
      </c>
      <c r="CR592" s="315">
        <f t="shared" ref="CR592:CS592" si="500">SUM(CR123:CR127)</f>
        <v>0</v>
      </c>
      <c r="CS592" s="375">
        <f t="shared" si="500"/>
        <v>0</v>
      </c>
      <c r="CT592" s="91">
        <f t="shared" si="489"/>
        <v>0</v>
      </c>
      <c r="CU592" s="90">
        <f t="shared" ref="CU592" si="501">SUM(CU123:CU127)</f>
        <v>0</v>
      </c>
      <c r="CV592" s="375">
        <f t="shared" ref="CV592:CY592" si="502">SUM(CV123:CV127)</f>
        <v>0</v>
      </c>
      <c r="CW592" s="315">
        <f t="shared" si="502"/>
        <v>0</v>
      </c>
      <c r="CX592" s="375">
        <f t="shared" si="502"/>
        <v>0</v>
      </c>
      <c r="CY592" s="315">
        <f t="shared" si="502"/>
        <v>0</v>
      </c>
      <c r="CZ592" s="91">
        <f t="shared" si="489"/>
        <v>0</v>
      </c>
      <c r="DA592" s="90">
        <f t="shared" si="489"/>
        <v>0</v>
      </c>
      <c r="DB592" s="375">
        <f t="shared" ref="DB592:DE592" si="503">SUM(DB123:DB127)</f>
        <v>0</v>
      </c>
      <c r="DC592" s="315">
        <f t="shared" si="503"/>
        <v>0</v>
      </c>
      <c r="DD592" s="375">
        <f t="shared" si="503"/>
        <v>0</v>
      </c>
      <c r="DE592" s="315">
        <f t="shared" si="503"/>
        <v>0</v>
      </c>
      <c r="DF592" s="90">
        <f>SUM(DF123:DF127)</f>
        <v>0</v>
      </c>
      <c r="DG592" s="310">
        <f t="shared" ref="DG592" si="504">SUM(DG123:DG127)</f>
        <v>0</v>
      </c>
      <c r="DH592" s="375">
        <f>SUM(DH123:DH127)</f>
        <v>0</v>
      </c>
      <c r="DI592" s="315">
        <f t="shared" ref="DI592" si="505">SUM(DI123:DI127)</f>
        <v>0</v>
      </c>
      <c r="DJ592" s="124">
        <f t="shared" si="489"/>
        <v>0</v>
      </c>
      <c r="DK592" s="90">
        <f t="shared" si="489"/>
        <v>0</v>
      </c>
      <c r="DL592" s="315">
        <f t="shared" ref="DL592:DM592" si="506">SUM(DL123:DL127)</f>
        <v>0</v>
      </c>
      <c r="DM592" s="375">
        <f t="shared" si="506"/>
        <v>0</v>
      </c>
      <c r="DN592" s="91">
        <f t="shared" si="489"/>
        <v>0</v>
      </c>
      <c r="DO592" s="90">
        <f t="shared" si="489"/>
        <v>0</v>
      </c>
      <c r="DP592" s="375">
        <f t="shared" ref="DP592:DQ592" si="507">SUM(DP123:DP127)</f>
        <v>0</v>
      </c>
      <c r="DQ592" s="104">
        <f t="shared" si="507"/>
        <v>0</v>
      </c>
      <c r="DR592" s="315">
        <f>SUM(DR123:DR127)</f>
        <v>0</v>
      </c>
      <c r="DS592" s="124">
        <f t="shared" si="489"/>
        <v>0</v>
      </c>
      <c r="DT592" s="90">
        <f t="shared" si="489"/>
        <v>0</v>
      </c>
      <c r="DU592" s="315">
        <f t="shared" ref="DU592:DW592" si="508">SUM(DU123:DU127)</f>
        <v>0</v>
      </c>
      <c r="DV592" s="90">
        <f t="shared" si="508"/>
        <v>0</v>
      </c>
      <c r="DW592" s="375">
        <f t="shared" si="508"/>
        <v>0</v>
      </c>
      <c r="DX592" s="91">
        <f t="shared" si="489"/>
        <v>0</v>
      </c>
      <c r="DY592" s="90">
        <f t="shared" si="489"/>
        <v>0</v>
      </c>
      <c r="DZ592" s="311">
        <f t="shared" ref="DZ592:EA592" si="509">SUM(DZ123:DZ127)</f>
        <v>0</v>
      </c>
      <c r="EA592" s="375">
        <f t="shared" si="509"/>
        <v>0</v>
      </c>
      <c r="EB592" s="91">
        <f t="shared" si="489"/>
        <v>0</v>
      </c>
      <c r="EC592" s="90">
        <f t="shared" si="489"/>
        <v>0</v>
      </c>
      <c r="ED592" s="315">
        <f t="shared" ref="ED592" si="510">SUM(ED123:ED127)</f>
        <v>0</v>
      </c>
      <c r="EE592" s="124">
        <f t="shared" si="489"/>
        <v>0</v>
      </c>
    </row>
    <row r="593" spans="1:135" x14ac:dyDescent="0.3">
      <c r="A593" s="38"/>
      <c r="B593" s="7" t="s">
        <v>768</v>
      </c>
      <c r="C593" s="22">
        <f>SUM(C128:C132)</f>
        <v>4277</v>
      </c>
      <c r="D593" s="22">
        <f>SUM(D128:D132)</f>
        <v>490</v>
      </c>
      <c r="E593" s="63">
        <f t="shared" si="48"/>
        <v>0.11456628477905073</v>
      </c>
      <c r="F593" s="90">
        <f>SUM(F128:F132)</f>
        <v>182</v>
      </c>
      <c r="G593" s="90">
        <f>SUM(G128:G132)</f>
        <v>239</v>
      </c>
      <c r="H593" s="90">
        <f>SUM(H128:H132)</f>
        <v>122</v>
      </c>
      <c r="I593" s="90">
        <f>SUM(I128:I132)</f>
        <v>234</v>
      </c>
      <c r="J593" s="90">
        <f>SUM(J128:J132)</f>
        <v>237</v>
      </c>
      <c r="K593" s="91">
        <f t="shared" ref="K593:EE593" si="511">SUM(K128:K132)</f>
        <v>305</v>
      </c>
      <c r="L593" s="90">
        <f t="shared" si="511"/>
        <v>0</v>
      </c>
      <c r="M593" s="375">
        <f>SUM(M128:M132)</f>
        <v>0</v>
      </c>
      <c r="N593" s="91">
        <f t="shared" si="511"/>
        <v>0</v>
      </c>
      <c r="O593" s="90">
        <f t="shared" si="511"/>
        <v>0</v>
      </c>
      <c r="P593" s="375">
        <f>SUM(P128:P132)</f>
        <v>0</v>
      </c>
      <c r="Q593" s="315">
        <f>SUM(Q128:Q132)</f>
        <v>0</v>
      </c>
      <c r="R593" s="375">
        <f>SUM(R128:R132)</f>
        <v>0</v>
      </c>
      <c r="S593" s="315">
        <f>SUM(S128:S132)</f>
        <v>0</v>
      </c>
      <c r="T593" s="375">
        <f>SUM(T128:T132)</f>
        <v>0</v>
      </c>
      <c r="U593" s="315">
        <f>SUM(U128:U132)</f>
        <v>0</v>
      </c>
      <c r="V593" s="375">
        <f>SUM(V128:V132)</f>
        <v>0</v>
      </c>
      <c r="W593" s="104">
        <f>SUM(W128:W132)</f>
        <v>0</v>
      </c>
      <c r="X593" s="104">
        <f>SUM(X128:X132)</f>
        <v>0</v>
      </c>
      <c r="Y593" s="104">
        <f t="shared" si="511"/>
        <v>0</v>
      </c>
      <c r="Z593" s="103">
        <f t="shared" si="511"/>
        <v>0</v>
      </c>
      <c r="AA593" s="90">
        <f>SUM(AA128:AA132)</f>
        <v>0</v>
      </c>
      <c r="AB593" s="90">
        <f>SUM(AB128:AB132)</f>
        <v>0</v>
      </c>
      <c r="AC593" s="90">
        <f>SUM(AC128:AC132)</f>
        <v>0</v>
      </c>
      <c r="AD593" s="90">
        <f>SUM(AD128:AD132)</f>
        <v>0</v>
      </c>
      <c r="AE593" s="90">
        <f>SUM(AE128:AE132)</f>
        <v>0</v>
      </c>
      <c r="AF593" s="315">
        <f>SUM(AF128:AF132)</f>
        <v>0</v>
      </c>
      <c r="AG593" s="311">
        <f>SUM(AG128:AG132)</f>
        <v>0</v>
      </c>
      <c r="AH593" s="124">
        <f t="shared" si="511"/>
        <v>0</v>
      </c>
      <c r="AI593" s="103">
        <f t="shared" si="511"/>
        <v>0</v>
      </c>
      <c r="AJ593" s="375">
        <f>SUM(AJ128:AJ132)</f>
        <v>0</v>
      </c>
      <c r="AK593" s="91">
        <f t="shared" si="511"/>
        <v>0</v>
      </c>
      <c r="AL593" s="90">
        <f t="shared" si="511"/>
        <v>0</v>
      </c>
      <c r="AM593" s="315">
        <f>SUM(AM128:AM132)</f>
        <v>0</v>
      </c>
      <c r="AN593" s="315">
        <f>SUM(AN128:AN132)</f>
        <v>0</v>
      </c>
      <c r="AO593" s="315">
        <f>SUM(AO128:AO132)</f>
        <v>0</v>
      </c>
      <c r="AP593" s="375">
        <f>SUM(AP128:AP132)</f>
        <v>0</v>
      </c>
      <c r="AQ593" s="104">
        <f t="shared" si="511"/>
        <v>0</v>
      </c>
      <c r="AR593" s="103">
        <f t="shared" si="511"/>
        <v>0</v>
      </c>
      <c r="AS593" s="375">
        <f>SUM(AS128:AS132)</f>
        <v>0</v>
      </c>
      <c r="AT593" s="315">
        <f>SUM(AT128:AT132)</f>
        <v>0</v>
      </c>
      <c r="AU593" s="375">
        <f>SUM(AU128:AU132)</f>
        <v>0</v>
      </c>
      <c r="AV593" s="315">
        <f>SUM(AV128:AV132)</f>
        <v>0</v>
      </c>
      <c r="AW593" s="375">
        <f>SUM(AW128:AW132)</f>
        <v>0</v>
      </c>
      <c r="AX593" s="315">
        <f>SUM(AX128:AX132)</f>
        <v>0</v>
      </c>
      <c r="AY593" s="124">
        <f t="shared" si="511"/>
        <v>0</v>
      </c>
      <c r="AZ593" s="90">
        <f t="shared" si="511"/>
        <v>0</v>
      </c>
      <c r="BA593" s="315">
        <f>SUM(BA128:BA132)</f>
        <v>0</v>
      </c>
      <c r="BB593" s="124">
        <f t="shared" si="511"/>
        <v>0</v>
      </c>
      <c r="BC593" s="90">
        <f t="shared" si="511"/>
        <v>0</v>
      </c>
      <c r="BD593" s="315">
        <f t="shared" ref="BD593" si="512">SUM(BD128:BD132)</f>
        <v>0</v>
      </c>
      <c r="BE593" s="124">
        <f t="shared" si="511"/>
        <v>0</v>
      </c>
      <c r="BF593" s="90">
        <f t="shared" si="511"/>
        <v>0</v>
      </c>
      <c r="BG593" s="90">
        <f t="shared" ref="BG593" si="513">SUM(BG128:BG132)</f>
        <v>0</v>
      </c>
      <c r="BH593" s="315">
        <f>SUM(BH128:BH132)</f>
        <v>0</v>
      </c>
      <c r="BI593" s="124">
        <f t="shared" si="511"/>
        <v>0</v>
      </c>
      <c r="BJ593" s="90">
        <f t="shared" si="511"/>
        <v>0</v>
      </c>
      <c r="BK593" s="375">
        <f t="shared" ref="BK593" si="514">SUM(BK128:BK132)</f>
        <v>0</v>
      </c>
      <c r="BL593" s="91">
        <f t="shared" si="511"/>
        <v>0</v>
      </c>
      <c r="BM593" s="90">
        <f t="shared" si="511"/>
        <v>0</v>
      </c>
      <c r="BN593" s="90">
        <f t="shared" ref="BN593" si="515">SUM(BN128:BN132)</f>
        <v>0</v>
      </c>
      <c r="BO593" s="315">
        <f t="shared" ref="BO593:BP593" si="516">SUM(BO128:BO132)</f>
        <v>0</v>
      </c>
      <c r="BP593" s="311">
        <f t="shared" si="516"/>
        <v>0</v>
      </c>
      <c r="BQ593" s="124">
        <f t="shared" si="511"/>
        <v>0</v>
      </c>
      <c r="BR593" s="90">
        <f t="shared" si="511"/>
        <v>0</v>
      </c>
      <c r="BS593" s="315">
        <f t="shared" ref="BS593" si="517">SUM(BS128:BS132)</f>
        <v>0</v>
      </c>
      <c r="BT593" s="124">
        <f t="shared" si="511"/>
        <v>0</v>
      </c>
      <c r="BU593" s="90">
        <f t="shared" si="511"/>
        <v>0</v>
      </c>
      <c r="BV593" s="315">
        <f t="shared" ref="BV593:BY593" si="518">SUM(BV128:BV132)</f>
        <v>0</v>
      </c>
      <c r="BW593" s="90">
        <f t="shared" si="518"/>
        <v>0</v>
      </c>
      <c r="BX593" s="375">
        <f t="shared" si="518"/>
        <v>0</v>
      </c>
      <c r="BY593" s="315">
        <f t="shared" si="518"/>
        <v>0</v>
      </c>
      <c r="BZ593" s="90">
        <f>SUM(BZ128:BZ132)</f>
        <v>0</v>
      </c>
      <c r="CA593" s="124">
        <f t="shared" si="511"/>
        <v>0</v>
      </c>
      <c r="CB593" s="90">
        <f t="shared" si="511"/>
        <v>0</v>
      </c>
      <c r="CC593" s="90">
        <f t="shared" ref="CC593:CE593" si="519">SUM(CC128:CC132)</f>
        <v>0</v>
      </c>
      <c r="CD593" s="90">
        <f t="shared" si="519"/>
        <v>0</v>
      </c>
      <c r="CE593" s="90">
        <f t="shared" si="519"/>
        <v>0</v>
      </c>
      <c r="CF593" s="90">
        <f t="shared" ref="CF593:CH593" si="520">SUM(CF128:CF132)</f>
        <v>0</v>
      </c>
      <c r="CG593" s="311">
        <f t="shared" si="520"/>
        <v>0</v>
      </c>
      <c r="CH593" s="90">
        <f t="shared" si="520"/>
        <v>0</v>
      </c>
      <c r="CI593" s="124">
        <f t="shared" si="511"/>
        <v>0</v>
      </c>
      <c r="CJ593" s="90">
        <f t="shared" si="511"/>
        <v>0</v>
      </c>
      <c r="CK593" s="375">
        <f t="shared" ref="CK593:CO593" si="521">SUM(CK128:CK132)</f>
        <v>0</v>
      </c>
      <c r="CL593" s="315">
        <f t="shared" si="521"/>
        <v>0</v>
      </c>
      <c r="CM593" s="375">
        <f t="shared" si="521"/>
        <v>0</v>
      </c>
      <c r="CN593" s="315">
        <f t="shared" si="521"/>
        <v>0</v>
      </c>
      <c r="CO593" s="375">
        <f t="shared" si="521"/>
        <v>0</v>
      </c>
      <c r="CP593" s="91">
        <f t="shared" si="511"/>
        <v>0</v>
      </c>
      <c r="CQ593" s="90">
        <f t="shared" si="511"/>
        <v>0</v>
      </c>
      <c r="CR593" s="315">
        <f t="shared" ref="CR593:CS593" si="522">SUM(CR128:CR132)</f>
        <v>0</v>
      </c>
      <c r="CS593" s="375">
        <f t="shared" si="522"/>
        <v>0</v>
      </c>
      <c r="CT593" s="91">
        <f t="shared" si="511"/>
        <v>0</v>
      </c>
      <c r="CU593" s="90">
        <f t="shared" ref="CU593" si="523">SUM(CU128:CU132)</f>
        <v>0</v>
      </c>
      <c r="CV593" s="375">
        <f t="shared" ref="CV593:CY593" si="524">SUM(CV128:CV132)</f>
        <v>0</v>
      </c>
      <c r="CW593" s="315">
        <f t="shared" si="524"/>
        <v>0</v>
      </c>
      <c r="CX593" s="375">
        <f t="shared" si="524"/>
        <v>0</v>
      </c>
      <c r="CY593" s="315">
        <f t="shared" si="524"/>
        <v>0</v>
      </c>
      <c r="CZ593" s="91">
        <f t="shared" si="511"/>
        <v>0</v>
      </c>
      <c r="DA593" s="90">
        <f t="shared" si="511"/>
        <v>0</v>
      </c>
      <c r="DB593" s="375">
        <f t="shared" ref="DB593:DE593" si="525">SUM(DB128:DB132)</f>
        <v>0</v>
      </c>
      <c r="DC593" s="315">
        <f t="shared" si="525"/>
        <v>0</v>
      </c>
      <c r="DD593" s="375">
        <f t="shared" si="525"/>
        <v>0</v>
      </c>
      <c r="DE593" s="315">
        <f t="shared" si="525"/>
        <v>0</v>
      </c>
      <c r="DF593" s="90">
        <f>SUM(DF128:DF132)</f>
        <v>0</v>
      </c>
      <c r="DG593" s="310">
        <f t="shared" ref="DG593" si="526">SUM(DG128:DG132)</f>
        <v>0</v>
      </c>
      <c r="DH593" s="375">
        <f>SUM(DH128:DH132)</f>
        <v>0</v>
      </c>
      <c r="DI593" s="315">
        <f t="shared" ref="DI593" si="527">SUM(DI128:DI132)</f>
        <v>0</v>
      </c>
      <c r="DJ593" s="124">
        <f t="shared" si="511"/>
        <v>0</v>
      </c>
      <c r="DK593" s="90">
        <f t="shared" si="511"/>
        <v>0</v>
      </c>
      <c r="DL593" s="315">
        <f t="shared" ref="DL593:DM593" si="528">SUM(DL128:DL132)</f>
        <v>0</v>
      </c>
      <c r="DM593" s="375">
        <f t="shared" si="528"/>
        <v>0</v>
      </c>
      <c r="DN593" s="91">
        <f t="shared" si="511"/>
        <v>0</v>
      </c>
      <c r="DO593" s="90">
        <f t="shared" si="511"/>
        <v>0</v>
      </c>
      <c r="DP593" s="375">
        <f t="shared" ref="DP593:DQ593" si="529">SUM(DP128:DP132)</f>
        <v>0</v>
      </c>
      <c r="DQ593" s="104">
        <f t="shared" si="529"/>
        <v>0</v>
      </c>
      <c r="DR593" s="315">
        <f>SUM(DR128:DR132)</f>
        <v>0</v>
      </c>
      <c r="DS593" s="124">
        <f t="shared" si="511"/>
        <v>0</v>
      </c>
      <c r="DT593" s="90">
        <f t="shared" si="511"/>
        <v>0</v>
      </c>
      <c r="DU593" s="315">
        <f t="shared" ref="DU593:DW593" si="530">SUM(DU128:DU132)</f>
        <v>0</v>
      </c>
      <c r="DV593" s="90">
        <f t="shared" si="530"/>
        <v>0</v>
      </c>
      <c r="DW593" s="375">
        <f t="shared" si="530"/>
        <v>0</v>
      </c>
      <c r="DX593" s="91">
        <f t="shared" si="511"/>
        <v>0</v>
      </c>
      <c r="DY593" s="90">
        <f t="shared" si="511"/>
        <v>0</v>
      </c>
      <c r="DZ593" s="311">
        <f t="shared" ref="DZ593:EA593" si="531">SUM(DZ128:DZ132)</f>
        <v>0</v>
      </c>
      <c r="EA593" s="375">
        <f t="shared" si="531"/>
        <v>0</v>
      </c>
      <c r="EB593" s="91">
        <f t="shared" si="511"/>
        <v>0</v>
      </c>
      <c r="EC593" s="90">
        <f t="shared" si="511"/>
        <v>0</v>
      </c>
      <c r="ED593" s="315">
        <f t="shared" ref="ED593" si="532">SUM(ED128:ED132)</f>
        <v>0</v>
      </c>
      <c r="EE593" s="124">
        <f t="shared" si="511"/>
        <v>0</v>
      </c>
    </row>
    <row r="594" spans="1:135" x14ac:dyDescent="0.3">
      <c r="A594" s="38"/>
      <c r="B594" s="7" t="s">
        <v>704</v>
      </c>
      <c r="C594" s="22">
        <f>SUM(C133:C135)</f>
        <v>3920</v>
      </c>
      <c r="D594" s="22">
        <f>SUM(D133:D135)</f>
        <v>699</v>
      </c>
      <c r="E594" s="63">
        <f t="shared" si="48"/>
        <v>0.17831632653061225</v>
      </c>
      <c r="F594" s="90">
        <f>SUM(F133:F135)</f>
        <v>254</v>
      </c>
      <c r="G594" s="90">
        <f>SUM(G133:G135)</f>
        <v>385</v>
      </c>
      <c r="H594" s="90">
        <f>SUM(H133:H135)</f>
        <v>110</v>
      </c>
      <c r="I594" s="90">
        <f>SUM(I133:I135)</f>
        <v>444</v>
      </c>
      <c r="J594" s="90">
        <f>SUM(J133:J135)</f>
        <v>383</v>
      </c>
      <c r="K594" s="91">
        <f t="shared" ref="K594:EE594" si="533">SUM(K133:K135)</f>
        <v>424</v>
      </c>
      <c r="L594" s="90">
        <f t="shared" si="533"/>
        <v>0</v>
      </c>
      <c r="M594" s="375">
        <f>SUM(M133:M135)</f>
        <v>0</v>
      </c>
      <c r="N594" s="91">
        <f t="shared" si="533"/>
        <v>0</v>
      </c>
      <c r="O594" s="90">
        <f t="shared" si="533"/>
        <v>0</v>
      </c>
      <c r="P594" s="375">
        <f>SUM(P133:P135)</f>
        <v>0</v>
      </c>
      <c r="Q594" s="315">
        <f>SUM(Q133:Q135)</f>
        <v>0</v>
      </c>
      <c r="R594" s="375">
        <f>SUM(R133:R135)</f>
        <v>0</v>
      </c>
      <c r="S594" s="315">
        <f>SUM(S133:S135)</f>
        <v>0</v>
      </c>
      <c r="T594" s="375">
        <f>SUM(T133:T135)</f>
        <v>0</v>
      </c>
      <c r="U594" s="315">
        <f>SUM(U133:U135)</f>
        <v>0</v>
      </c>
      <c r="V594" s="375">
        <f>SUM(V133:V135)</f>
        <v>0</v>
      </c>
      <c r="W594" s="104">
        <f>SUM(W133:W135)</f>
        <v>0</v>
      </c>
      <c r="X594" s="104">
        <f>SUM(X133:X135)</f>
        <v>0</v>
      </c>
      <c r="Y594" s="104">
        <f t="shared" si="533"/>
        <v>0</v>
      </c>
      <c r="Z594" s="103">
        <f t="shared" si="533"/>
        <v>0</v>
      </c>
      <c r="AA594" s="90">
        <f>SUM(AA133:AA135)</f>
        <v>0</v>
      </c>
      <c r="AB594" s="90">
        <f>SUM(AB133:AB135)</f>
        <v>0</v>
      </c>
      <c r="AC594" s="90">
        <f>SUM(AC133:AC135)</f>
        <v>0</v>
      </c>
      <c r="AD594" s="90">
        <f>SUM(AD133:AD135)</f>
        <v>0</v>
      </c>
      <c r="AE594" s="90">
        <f>SUM(AE133:AE135)</f>
        <v>0</v>
      </c>
      <c r="AF594" s="315">
        <f>SUM(AF133:AF135)</f>
        <v>0</v>
      </c>
      <c r="AG594" s="311">
        <f>SUM(AG133:AG135)</f>
        <v>0</v>
      </c>
      <c r="AH594" s="124">
        <f t="shared" si="533"/>
        <v>0</v>
      </c>
      <c r="AI594" s="103">
        <f t="shared" si="533"/>
        <v>0</v>
      </c>
      <c r="AJ594" s="375">
        <f>SUM(AJ133:AJ135)</f>
        <v>0</v>
      </c>
      <c r="AK594" s="91">
        <f t="shared" si="533"/>
        <v>0</v>
      </c>
      <c r="AL594" s="90">
        <f t="shared" si="533"/>
        <v>0</v>
      </c>
      <c r="AM594" s="315">
        <f>SUM(AM133:AM135)</f>
        <v>0</v>
      </c>
      <c r="AN594" s="315">
        <f>SUM(AN133:AN135)</f>
        <v>0</v>
      </c>
      <c r="AO594" s="315">
        <f>SUM(AO133:AO135)</f>
        <v>0</v>
      </c>
      <c r="AP594" s="375">
        <f>SUM(AP133:AP135)</f>
        <v>0</v>
      </c>
      <c r="AQ594" s="104">
        <f t="shared" si="533"/>
        <v>0</v>
      </c>
      <c r="AR594" s="103">
        <f t="shared" si="533"/>
        <v>0</v>
      </c>
      <c r="AS594" s="375">
        <f>SUM(AS133:AS135)</f>
        <v>0</v>
      </c>
      <c r="AT594" s="315">
        <f>SUM(AT133:AT135)</f>
        <v>0</v>
      </c>
      <c r="AU594" s="375">
        <f>SUM(AU133:AU135)</f>
        <v>0</v>
      </c>
      <c r="AV594" s="315">
        <f>SUM(AV133:AV135)</f>
        <v>0</v>
      </c>
      <c r="AW594" s="375">
        <f>SUM(AW133:AW135)</f>
        <v>0</v>
      </c>
      <c r="AX594" s="315">
        <f>SUM(AX133:AX135)</f>
        <v>0</v>
      </c>
      <c r="AY594" s="124">
        <f t="shared" si="533"/>
        <v>0</v>
      </c>
      <c r="AZ594" s="90">
        <f t="shared" si="533"/>
        <v>0</v>
      </c>
      <c r="BA594" s="315">
        <f>SUM(BA133:BA135)</f>
        <v>0</v>
      </c>
      <c r="BB594" s="124">
        <f t="shared" si="533"/>
        <v>0</v>
      </c>
      <c r="BC594" s="90">
        <f t="shared" si="533"/>
        <v>0</v>
      </c>
      <c r="BD594" s="315">
        <f t="shared" ref="BD594" si="534">SUM(BD133:BD135)</f>
        <v>0</v>
      </c>
      <c r="BE594" s="124">
        <f t="shared" si="533"/>
        <v>0</v>
      </c>
      <c r="BF594" s="90">
        <f t="shared" si="533"/>
        <v>0</v>
      </c>
      <c r="BG594" s="90">
        <f t="shared" ref="BG594" si="535">SUM(BG133:BG135)</f>
        <v>0</v>
      </c>
      <c r="BH594" s="315">
        <f>SUM(BH133:BH135)</f>
        <v>0</v>
      </c>
      <c r="BI594" s="124">
        <f t="shared" si="533"/>
        <v>0</v>
      </c>
      <c r="BJ594" s="90">
        <f t="shared" si="533"/>
        <v>0</v>
      </c>
      <c r="BK594" s="375">
        <f t="shared" ref="BK594" si="536">SUM(BK133:BK135)</f>
        <v>0</v>
      </c>
      <c r="BL594" s="91">
        <f t="shared" si="533"/>
        <v>0</v>
      </c>
      <c r="BM594" s="90">
        <f t="shared" si="533"/>
        <v>0</v>
      </c>
      <c r="BN594" s="90">
        <f t="shared" ref="BN594" si="537">SUM(BN133:BN135)</f>
        <v>0</v>
      </c>
      <c r="BO594" s="315">
        <f t="shared" ref="BO594:BP594" si="538">SUM(BO133:BO135)</f>
        <v>0</v>
      </c>
      <c r="BP594" s="311">
        <f t="shared" si="538"/>
        <v>0</v>
      </c>
      <c r="BQ594" s="124">
        <f t="shared" si="533"/>
        <v>0</v>
      </c>
      <c r="BR594" s="90">
        <f t="shared" si="533"/>
        <v>0</v>
      </c>
      <c r="BS594" s="315">
        <f t="shared" ref="BS594" si="539">SUM(BS133:BS135)</f>
        <v>0</v>
      </c>
      <c r="BT594" s="124">
        <f t="shared" si="533"/>
        <v>0</v>
      </c>
      <c r="BU594" s="90">
        <f t="shared" si="533"/>
        <v>0</v>
      </c>
      <c r="BV594" s="315">
        <f t="shared" ref="BV594:BY594" si="540">SUM(BV133:BV135)</f>
        <v>0</v>
      </c>
      <c r="BW594" s="90">
        <f t="shared" si="540"/>
        <v>0</v>
      </c>
      <c r="BX594" s="375">
        <f t="shared" si="540"/>
        <v>0</v>
      </c>
      <c r="BY594" s="315">
        <f t="shared" si="540"/>
        <v>0</v>
      </c>
      <c r="BZ594" s="90">
        <f>SUM(BZ133:BZ135)</f>
        <v>0</v>
      </c>
      <c r="CA594" s="124">
        <f t="shared" si="533"/>
        <v>0</v>
      </c>
      <c r="CB594" s="90">
        <f t="shared" si="533"/>
        <v>0</v>
      </c>
      <c r="CC594" s="90">
        <f t="shared" ref="CC594:CE594" si="541">SUM(CC133:CC135)</f>
        <v>0</v>
      </c>
      <c r="CD594" s="90">
        <f t="shared" si="541"/>
        <v>0</v>
      </c>
      <c r="CE594" s="90">
        <f t="shared" si="541"/>
        <v>0</v>
      </c>
      <c r="CF594" s="90">
        <f t="shared" ref="CF594:CH594" si="542">SUM(CF133:CF135)</f>
        <v>0</v>
      </c>
      <c r="CG594" s="311">
        <f t="shared" si="542"/>
        <v>0</v>
      </c>
      <c r="CH594" s="90">
        <f t="shared" si="542"/>
        <v>0</v>
      </c>
      <c r="CI594" s="124">
        <f t="shared" si="533"/>
        <v>0</v>
      </c>
      <c r="CJ594" s="90">
        <f t="shared" si="533"/>
        <v>0</v>
      </c>
      <c r="CK594" s="375">
        <f t="shared" ref="CK594:CO594" si="543">SUM(CK133:CK135)</f>
        <v>0</v>
      </c>
      <c r="CL594" s="315">
        <f t="shared" si="543"/>
        <v>0</v>
      </c>
      <c r="CM594" s="375">
        <f t="shared" si="543"/>
        <v>0</v>
      </c>
      <c r="CN594" s="315">
        <f t="shared" si="543"/>
        <v>0</v>
      </c>
      <c r="CO594" s="375">
        <f t="shared" si="543"/>
        <v>0</v>
      </c>
      <c r="CP594" s="91">
        <f t="shared" si="533"/>
        <v>0</v>
      </c>
      <c r="CQ594" s="90">
        <f t="shared" si="533"/>
        <v>0</v>
      </c>
      <c r="CR594" s="315">
        <f t="shared" ref="CR594:CS594" si="544">SUM(CR133:CR135)</f>
        <v>0</v>
      </c>
      <c r="CS594" s="375">
        <f t="shared" si="544"/>
        <v>0</v>
      </c>
      <c r="CT594" s="91">
        <f t="shared" si="533"/>
        <v>0</v>
      </c>
      <c r="CU594" s="90">
        <f t="shared" ref="CU594" si="545">SUM(CU133:CU135)</f>
        <v>0</v>
      </c>
      <c r="CV594" s="375">
        <f t="shared" ref="CV594:CY594" si="546">SUM(CV133:CV135)</f>
        <v>0</v>
      </c>
      <c r="CW594" s="315">
        <f t="shared" si="546"/>
        <v>0</v>
      </c>
      <c r="CX594" s="375">
        <f t="shared" si="546"/>
        <v>0</v>
      </c>
      <c r="CY594" s="315">
        <f t="shared" si="546"/>
        <v>0</v>
      </c>
      <c r="CZ594" s="91">
        <f t="shared" si="533"/>
        <v>0</v>
      </c>
      <c r="DA594" s="90">
        <f t="shared" si="533"/>
        <v>0</v>
      </c>
      <c r="DB594" s="375">
        <f t="shared" ref="DB594:DE594" si="547">SUM(DB133:DB135)</f>
        <v>0</v>
      </c>
      <c r="DC594" s="315">
        <f t="shared" si="547"/>
        <v>0</v>
      </c>
      <c r="DD594" s="375">
        <f t="shared" si="547"/>
        <v>0</v>
      </c>
      <c r="DE594" s="315">
        <f t="shared" si="547"/>
        <v>0</v>
      </c>
      <c r="DF594" s="90">
        <f>SUM(DF133:DF135)</f>
        <v>0</v>
      </c>
      <c r="DG594" s="310">
        <f t="shared" ref="DG594" si="548">SUM(DG133:DG135)</f>
        <v>0</v>
      </c>
      <c r="DH594" s="375">
        <f>SUM(DH133:DH135)</f>
        <v>0</v>
      </c>
      <c r="DI594" s="315">
        <f t="shared" ref="DI594" si="549">SUM(DI133:DI135)</f>
        <v>0</v>
      </c>
      <c r="DJ594" s="124">
        <f t="shared" si="533"/>
        <v>0</v>
      </c>
      <c r="DK594" s="90">
        <f t="shared" si="533"/>
        <v>0</v>
      </c>
      <c r="DL594" s="315">
        <f t="shared" ref="DL594:DM594" si="550">SUM(DL133:DL135)</f>
        <v>0</v>
      </c>
      <c r="DM594" s="375">
        <f t="shared" si="550"/>
        <v>0</v>
      </c>
      <c r="DN594" s="91">
        <f t="shared" si="533"/>
        <v>0</v>
      </c>
      <c r="DO594" s="90">
        <f t="shared" si="533"/>
        <v>0</v>
      </c>
      <c r="DP594" s="375">
        <f t="shared" ref="DP594:DQ594" si="551">SUM(DP133:DP135)</f>
        <v>0</v>
      </c>
      <c r="DQ594" s="104">
        <f t="shared" si="551"/>
        <v>0</v>
      </c>
      <c r="DR594" s="315">
        <f>SUM(DR133:DR135)</f>
        <v>0</v>
      </c>
      <c r="DS594" s="124">
        <f t="shared" si="533"/>
        <v>0</v>
      </c>
      <c r="DT594" s="90">
        <f t="shared" si="533"/>
        <v>0</v>
      </c>
      <c r="DU594" s="315">
        <f t="shared" ref="DU594:DW594" si="552">SUM(DU133:DU135)</f>
        <v>0</v>
      </c>
      <c r="DV594" s="90">
        <f t="shared" si="552"/>
        <v>0</v>
      </c>
      <c r="DW594" s="375">
        <f t="shared" si="552"/>
        <v>0</v>
      </c>
      <c r="DX594" s="91">
        <f t="shared" si="533"/>
        <v>0</v>
      </c>
      <c r="DY594" s="90">
        <f t="shared" si="533"/>
        <v>0</v>
      </c>
      <c r="DZ594" s="311">
        <f t="shared" ref="DZ594:EA594" si="553">SUM(DZ133:DZ135)</f>
        <v>0</v>
      </c>
      <c r="EA594" s="375">
        <f t="shared" si="553"/>
        <v>0</v>
      </c>
      <c r="EB594" s="91">
        <f t="shared" si="533"/>
        <v>0</v>
      </c>
      <c r="EC594" s="90">
        <f t="shared" si="533"/>
        <v>0</v>
      </c>
      <c r="ED594" s="315">
        <f t="shared" ref="ED594" si="554">SUM(ED133:ED135)</f>
        <v>0</v>
      </c>
      <c r="EE594" s="124">
        <f t="shared" si="533"/>
        <v>0</v>
      </c>
    </row>
    <row r="595" spans="1:135" x14ac:dyDescent="0.3">
      <c r="A595" s="38"/>
      <c r="B595" s="7" t="s">
        <v>705</v>
      </c>
      <c r="C595" s="22">
        <f>SUM(C136:C153)</f>
        <v>19381</v>
      </c>
      <c r="D595" s="22">
        <f>SUM(D136:D153)</f>
        <v>6027</v>
      </c>
      <c r="E595" s="63">
        <f t="shared" si="48"/>
        <v>0.3109746659099118</v>
      </c>
      <c r="F595" s="90">
        <f>SUM(F136:F153)</f>
        <v>2035</v>
      </c>
      <c r="G595" s="90">
        <f>SUM(G136:G153)</f>
        <v>3329</v>
      </c>
      <c r="H595" s="90">
        <f>SUM(H136:H153)</f>
        <v>1135</v>
      </c>
      <c r="I595" s="90">
        <f>SUM(I136:I153)</f>
        <v>3390</v>
      </c>
      <c r="J595" s="90">
        <f>SUM(J136:J153)</f>
        <v>3411</v>
      </c>
      <c r="K595" s="91">
        <f t="shared" ref="K595:EE595" si="555">SUM(K136:K153)</f>
        <v>4048</v>
      </c>
      <c r="L595" s="90">
        <f t="shared" si="555"/>
        <v>0</v>
      </c>
      <c r="M595" s="375">
        <f>SUM(M136:M153)</f>
        <v>0</v>
      </c>
      <c r="N595" s="91">
        <f t="shared" si="555"/>
        <v>0</v>
      </c>
      <c r="O595" s="90">
        <f t="shared" si="555"/>
        <v>0</v>
      </c>
      <c r="P595" s="375">
        <f>SUM(P136:P153)</f>
        <v>0</v>
      </c>
      <c r="Q595" s="315">
        <f>SUM(Q136:Q153)</f>
        <v>0</v>
      </c>
      <c r="R595" s="375">
        <f>SUM(R136:R153)</f>
        <v>0</v>
      </c>
      <c r="S595" s="315">
        <f>SUM(S136:S153)</f>
        <v>0</v>
      </c>
      <c r="T595" s="375">
        <f>SUM(T136:T153)</f>
        <v>0</v>
      </c>
      <c r="U595" s="315">
        <f>SUM(U136:U153)</f>
        <v>0</v>
      </c>
      <c r="V595" s="375">
        <f>SUM(V136:V153)</f>
        <v>0</v>
      </c>
      <c r="W595" s="104">
        <f>SUM(W136:W153)</f>
        <v>0</v>
      </c>
      <c r="X595" s="104">
        <f>SUM(X136:X153)</f>
        <v>0</v>
      </c>
      <c r="Y595" s="104">
        <f t="shared" si="555"/>
        <v>0</v>
      </c>
      <c r="Z595" s="103">
        <f t="shared" si="555"/>
        <v>0</v>
      </c>
      <c r="AA595" s="90">
        <f>SUM(AA136:AA153)</f>
        <v>0</v>
      </c>
      <c r="AB595" s="90">
        <f>SUM(AB136:AB153)</f>
        <v>0</v>
      </c>
      <c r="AC595" s="90">
        <f>SUM(AC136:AC153)</f>
        <v>0</v>
      </c>
      <c r="AD595" s="90">
        <f>SUM(AD136:AD153)</f>
        <v>0</v>
      </c>
      <c r="AE595" s="90">
        <f>SUM(AE136:AE153)</f>
        <v>0</v>
      </c>
      <c r="AF595" s="315">
        <f>SUM(AF136:AF153)</f>
        <v>0</v>
      </c>
      <c r="AG595" s="311">
        <f>SUM(AG136:AG153)</f>
        <v>0</v>
      </c>
      <c r="AH595" s="124">
        <f t="shared" si="555"/>
        <v>0</v>
      </c>
      <c r="AI595" s="103">
        <f t="shared" si="555"/>
        <v>0</v>
      </c>
      <c r="AJ595" s="375">
        <f>SUM(AJ136:AJ153)</f>
        <v>0</v>
      </c>
      <c r="AK595" s="91">
        <f t="shared" si="555"/>
        <v>0</v>
      </c>
      <c r="AL595" s="90">
        <f t="shared" si="555"/>
        <v>0</v>
      </c>
      <c r="AM595" s="315">
        <f>SUM(AM136:AM153)</f>
        <v>0</v>
      </c>
      <c r="AN595" s="315">
        <f>SUM(AN136:AN153)</f>
        <v>0</v>
      </c>
      <c r="AO595" s="315">
        <f>SUM(AO136:AO153)</f>
        <v>0</v>
      </c>
      <c r="AP595" s="375">
        <f>SUM(AP136:AP153)</f>
        <v>0</v>
      </c>
      <c r="AQ595" s="104">
        <f t="shared" si="555"/>
        <v>0</v>
      </c>
      <c r="AR595" s="103">
        <f t="shared" si="555"/>
        <v>0</v>
      </c>
      <c r="AS595" s="375">
        <f>SUM(AS136:AS153)</f>
        <v>0</v>
      </c>
      <c r="AT595" s="315">
        <f>SUM(AT136:AT153)</f>
        <v>0</v>
      </c>
      <c r="AU595" s="375">
        <f>SUM(AU136:AU153)</f>
        <v>0</v>
      </c>
      <c r="AV595" s="315">
        <f>SUM(AV136:AV153)</f>
        <v>0</v>
      </c>
      <c r="AW595" s="375">
        <f>SUM(AW136:AW153)</f>
        <v>0</v>
      </c>
      <c r="AX595" s="315">
        <f>SUM(AX136:AX153)</f>
        <v>0</v>
      </c>
      <c r="AY595" s="124">
        <f t="shared" si="555"/>
        <v>0</v>
      </c>
      <c r="AZ595" s="90">
        <f t="shared" si="555"/>
        <v>0</v>
      </c>
      <c r="BA595" s="315">
        <f>SUM(BA136:BA153)</f>
        <v>0</v>
      </c>
      <c r="BB595" s="124">
        <f t="shared" si="555"/>
        <v>0</v>
      </c>
      <c r="BC595" s="90">
        <f t="shared" si="555"/>
        <v>0</v>
      </c>
      <c r="BD595" s="315">
        <f t="shared" ref="BD595" si="556">SUM(BD136:BD153)</f>
        <v>0</v>
      </c>
      <c r="BE595" s="124">
        <f t="shared" si="555"/>
        <v>0</v>
      </c>
      <c r="BF595" s="90">
        <f t="shared" si="555"/>
        <v>0</v>
      </c>
      <c r="BG595" s="90">
        <f t="shared" ref="BG595" si="557">SUM(BG136:BG153)</f>
        <v>0</v>
      </c>
      <c r="BH595" s="315">
        <f>SUM(BH136:BH153)</f>
        <v>0</v>
      </c>
      <c r="BI595" s="124">
        <f t="shared" si="555"/>
        <v>0</v>
      </c>
      <c r="BJ595" s="90">
        <f t="shared" si="555"/>
        <v>0</v>
      </c>
      <c r="BK595" s="375">
        <f t="shared" ref="BK595" si="558">SUM(BK136:BK153)</f>
        <v>0</v>
      </c>
      <c r="BL595" s="91">
        <f t="shared" si="555"/>
        <v>0</v>
      </c>
      <c r="BM595" s="90">
        <f t="shared" si="555"/>
        <v>0</v>
      </c>
      <c r="BN595" s="90">
        <f t="shared" ref="BN595" si="559">SUM(BN136:BN153)</f>
        <v>0</v>
      </c>
      <c r="BO595" s="315">
        <f t="shared" ref="BO595:BP595" si="560">SUM(BO136:BO153)</f>
        <v>0</v>
      </c>
      <c r="BP595" s="311">
        <f t="shared" si="560"/>
        <v>0</v>
      </c>
      <c r="BQ595" s="124">
        <f t="shared" si="555"/>
        <v>0</v>
      </c>
      <c r="BR595" s="90">
        <f t="shared" si="555"/>
        <v>0</v>
      </c>
      <c r="BS595" s="315">
        <f t="shared" ref="BS595" si="561">SUM(BS136:BS153)</f>
        <v>0</v>
      </c>
      <c r="BT595" s="124">
        <f t="shared" si="555"/>
        <v>0</v>
      </c>
      <c r="BU595" s="90">
        <f t="shared" si="555"/>
        <v>0</v>
      </c>
      <c r="BV595" s="315">
        <f t="shared" ref="BV595:BY595" si="562">SUM(BV136:BV153)</f>
        <v>0</v>
      </c>
      <c r="BW595" s="90">
        <f t="shared" si="562"/>
        <v>0</v>
      </c>
      <c r="BX595" s="375">
        <f t="shared" si="562"/>
        <v>0</v>
      </c>
      <c r="BY595" s="315">
        <f t="shared" si="562"/>
        <v>0</v>
      </c>
      <c r="BZ595" s="90">
        <f>SUM(BZ136:BZ153)</f>
        <v>0</v>
      </c>
      <c r="CA595" s="124">
        <f t="shared" si="555"/>
        <v>0</v>
      </c>
      <c r="CB595" s="90">
        <f t="shared" si="555"/>
        <v>0</v>
      </c>
      <c r="CC595" s="90">
        <f t="shared" ref="CC595:CE595" si="563">SUM(CC136:CC153)</f>
        <v>0</v>
      </c>
      <c r="CD595" s="90">
        <f t="shared" si="563"/>
        <v>0</v>
      </c>
      <c r="CE595" s="90">
        <f t="shared" si="563"/>
        <v>0</v>
      </c>
      <c r="CF595" s="90">
        <f t="shared" ref="CF595:CH595" si="564">SUM(CF136:CF153)</f>
        <v>0</v>
      </c>
      <c r="CG595" s="311">
        <f t="shared" si="564"/>
        <v>0</v>
      </c>
      <c r="CH595" s="90">
        <f t="shared" si="564"/>
        <v>0</v>
      </c>
      <c r="CI595" s="124">
        <f t="shared" si="555"/>
        <v>0</v>
      </c>
      <c r="CJ595" s="90">
        <f t="shared" si="555"/>
        <v>0</v>
      </c>
      <c r="CK595" s="375">
        <f t="shared" ref="CK595:CO595" si="565">SUM(CK136:CK153)</f>
        <v>0</v>
      </c>
      <c r="CL595" s="315">
        <f t="shared" si="565"/>
        <v>0</v>
      </c>
      <c r="CM595" s="375">
        <f t="shared" si="565"/>
        <v>0</v>
      </c>
      <c r="CN595" s="315">
        <f t="shared" si="565"/>
        <v>0</v>
      </c>
      <c r="CO595" s="375">
        <f t="shared" si="565"/>
        <v>0</v>
      </c>
      <c r="CP595" s="91">
        <f t="shared" si="555"/>
        <v>0</v>
      </c>
      <c r="CQ595" s="90">
        <f t="shared" si="555"/>
        <v>0</v>
      </c>
      <c r="CR595" s="315">
        <f t="shared" ref="CR595:CS595" si="566">SUM(CR136:CR153)</f>
        <v>0</v>
      </c>
      <c r="CS595" s="375">
        <f t="shared" si="566"/>
        <v>0</v>
      </c>
      <c r="CT595" s="91">
        <f t="shared" si="555"/>
        <v>0</v>
      </c>
      <c r="CU595" s="90">
        <f t="shared" ref="CU595" si="567">SUM(CU136:CU153)</f>
        <v>0</v>
      </c>
      <c r="CV595" s="375">
        <f t="shared" ref="CV595:CY595" si="568">SUM(CV136:CV153)</f>
        <v>0</v>
      </c>
      <c r="CW595" s="315">
        <f t="shared" si="568"/>
        <v>0</v>
      </c>
      <c r="CX595" s="375">
        <f t="shared" si="568"/>
        <v>0</v>
      </c>
      <c r="CY595" s="315">
        <f t="shared" si="568"/>
        <v>0</v>
      </c>
      <c r="CZ595" s="91">
        <f t="shared" si="555"/>
        <v>0</v>
      </c>
      <c r="DA595" s="90">
        <f t="shared" si="555"/>
        <v>0</v>
      </c>
      <c r="DB595" s="375">
        <f t="shared" ref="DB595:DE595" si="569">SUM(DB136:DB153)</f>
        <v>0</v>
      </c>
      <c r="DC595" s="315">
        <f t="shared" si="569"/>
        <v>0</v>
      </c>
      <c r="DD595" s="375">
        <f t="shared" si="569"/>
        <v>0</v>
      </c>
      <c r="DE595" s="315">
        <f t="shared" si="569"/>
        <v>0</v>
      </c>
      <c r="DF595" s="90">
        <f>SUM(DF136:DF153)</f>
        <v>0</v>
      </c>
      <c r="DG595" s="310">
        <f t="shared" ref="DG595" si="570">SUM(DG136:DG153)</f>
        <v>0</v>
      </c>
      <c r="DH595" s="375">
        <f>SUM(DH136:DH153)</f>
        <v>0</v>
      </c>
      <c r="DI595" s="315">
        <f t="shared" ref="DI595" si="571">SUM(DI136:DI153)</f>
        <v>0</v>
      </c>
      <c r="DJ595" s="124">
        <f t="shared" si="555"/>
        <v>0</v>
      </c>
      <c r="DK595" s="90">
        <f t="shared" si="555"/>
        <v>0</v>
      </c>
      <c r="DL595" s="315">
        <f t="shared" ref="DL595:DM595" si="572">SUM(DL136:DL153)</f>
        <v>0</v>
      </c>
      <c r="DM595" s="375">
        <f t="shared" si="572"/>
        <v>0</v>
      </c>
      <c r="DN595" s="91">
        <f t="shared" si="555"/>
        <v>0</v>
      </c>
      <c r="DO595" s="90">
        <f t="shared" si="555"/>
        <v>0</v>
      </c>
      <c r="DP595" s="375">
        <f t="shared" ref="DP595:DQ595" si="573">SUM(DP136:DP153)</f>
        <v>0</v>
      </c>
      <c r="DQ595" s="104">
        <f t="shared" si="573"/>
        <v>0</v>
      </c>
      <c r="DR595" s="315">
        <f>SUM(DR136:DR153)</f>
        <v>0</v>
      </c>
      <c r="DS595" s="124">
        <f t="shared" si="555"/>
        <v>0</v>
      </c>
      <c r="DT595" s="90">
        <f t="shared" si="555"/>
        <v>0</v>
      </c>
      <c r="DU595" s="315">
        <f t="shared" ref="DU595:DW595" si="574">SUM(DU136:DU153)</f>
        <v>0</v>
      </c>
      <c r="DV595" s="90">
        <f t="shared" si="574"/>
        <v>0</v>
      </c>
      <c r="DW595" s="375">
        <f t="shared" si="574"/>
        <v>0</v>
      </c>
      <c r="DX595" s="91">
        <f t="shared" si="555"/>
        <v>0</v>
      </c>
      <c r="DY595" s="90">
        <f t="shared" si="555"/>
        <v>0</v>
      </c>
      <c r="DZ595" s="311">
        <f t="shared" ref="DZ595:EA595" si="575">SUM(DZ136:DZ153)</f>
        <v>0</v>
      </c>
      <c r="EA595" s="375">
        <f t="shared" si="575"/>
        <v>0</v>
      </c>
      <c r="EB595" s="91">
        <f t="shared" si="555"/>
        <v>0</v>
      </c>
      <c r="EC595" s="90">
        <f t="shared" si="555"/>
        <v>0</v>
      </c>
      <c r="ED595" s="315">
        <f t="shared" ref="ED595" si="576">SUM(ED136:ED153)</f>
        <v>0</v>
      </c>
      <c r="EE595" s="124">
        <f t="shared" si="555"/>
        <v>0</v>
      </c>
    </row>
    <row r="596" spans="1:135" x14ac:dyDescent="0.3">
      <c r="A596" s="38"/>
      <c r="B596" s="7" t="s">
        <v>706</v>
      </c>
      <c r="C596" s="22">
        <f>SUM(C154:C162)</f>
        <v>10118</v>
      </c>
      <c r="D596" s="22">
        <f>SUM(D154:D162)</f>
        <v>1864</v>
      </c>
      <c r="E596" s="63">
        <f t="shared" si="48"/>
        <v>0.18422613164657048</v>
      </c>
      <c r="F596" s="90">
        <f>SUM(F154:F162)</f>
        <v>745</v>
      </c>
      <c r="G596" s="90">
        <f>SUM(G154:G162)</f>
        <v>996</v>
      </c>
      <c r="H596" s="90">
        <f>SUM(H154:H162)</f>
        <v>425</v>
      </c>
      <c r="I596" s="90">
        <f>SUM(I154:I162)</f>
        <v>934</v>
      </c>
      <c r="J596" s="90">
        <f>SUM(J154:J162)</f>
        <v>940</v>
      </c>
      <c r="K596" s="91">
        <f t="shared" ref="K596:EE596" si="577">SUM(K154:K162)</f>
        <v>1175</v>
      </c>
      <c r="L596" s="90">
        <f t="shared" si="577"/>
        <v>0</v>
      </c>
      <c r="M596" s="375">
        <f>SUM(M154:M162)</f>
        <v>0</v>
      </c>
      <c r="N596" s="91">
        <f t="shared" si="577"/>
        <v>0</v>
      </c>
      <c r="O596" s="90">
        <f t="shared" si="577"/>
        <v>0</v>
      </c>
      <c r="P596" s="375">
        <f>SUM(P154:P162)</f>
        <v>0</v>
      </c>
      <c r="Q596" s="315">
        <f>SUM(Q154:Q162)</f>
        <v>0</v>
      </c>
      <c r="R596" s="375">
        <f>SUM(R154:R162)</f>
        <v>0</v>
      </c>
      <c r="S596" s="315">
        <f>SUM(S154:S162)</f>
        <v>0</v>
      </c>
      <c r="T596" s="375">
        <f>SUM(T154:T162)</f>
        <v>0</v>
      </c>
      <c r="U596" s="315">
        <f>SUM(U154:U162)</f>
        <v>0</v>
      </c>
      <c r="V596" s="375">
        <f>SUM(V154:V162)</f>
        <v>0</v>
      </c>
      <c r="W596" s="104">
        <f>SUM(W154:W162)</f>
        <v>0</v>
      </c>
      <c r="X596" s="104">
        <f>SUM(X154:X162)</f>
        <v>0</v>
      </c>
      <c r="Y596" s="104">
        <f t="shared" si="577"/>
        <v>0</v>
      </c>
      <c r="Z596" s="103">
        <f t="shared" si="577"/>
        <v>0</v>
      </c>
      <c r="AA596" s="90">
        <f>SUM(AA154:AA162)</f>
        <v>0</v>
      </c>
      <c r="AB596" s="90">
        <f>SUM(AB154:AB162)</f>
        <v>0</v>
      </c>
      <c r="AC596" s="90">
        <f>SUM(AC154:AC162)</f>
        <v>0</v>
      </c>
      <c r="AD596" s="90">
        <f>SUM(AD154:AD162)</f>
        <v>0</v>
      </c>
      <c r="AE596" s="90">
        <f>SUM(AE154:AE162)</f>
        <v>0</v>
      </c>
      <c r="AF596" s="315">
        <f>SUM(AF154:AF162)</f>
        <v>0</v>
      </c>
      <c r="AG596" s="311">
        <f>SUM(AG154:AG162)</f>
        <v>0</v>
      </c>
      <c r="AH596" s="124">
        <f t="shared" si="577"/>
        <v>0</v>
      </c>
      <c r="AI596" s="103">
        <f t="shared" si="577"/>
        <v>0</v>
      </c>
      <c r="AJ596" s="375">
        <f>SUM(AJ154:AJ162)</f>
        <v>0</v>
      </c>
      <c r="AK596" s="91">
        <f t="shared" si="577"/>
        <v>0</v>
      </c>
      <c r="AL596" s="90">
        <f t="shared" si="577"/>
        <v>0</v>
      </c>
      <c r="AM596" s="315">
        <f>SUM(AM154:AM162)</f>
        <v>0</v>
      </c>
      <c r="AN596" s="315">
        <f>SUM(AN154:AN162)</f>
        <v>0</v>
      </c>
      <c r="AO596" s="315">
        <f>SUM(AO154:AO162)</f>
        <v>0</v>
      </c>
      <c r="AP596" s="375">
        <f>SUM(AP154:AP162)</f>
        <v>0</v>
      </c>
      <c r="AQ596" s="104">
        <f t="shared" si="577"/>
        <v>0</v>
      </c>
      <c r="AR596" s="103">
        <f t="shared" si="577"/>
        <v>0</v>
      </c>
      <c r="AS596" s="375">
        <f>SUM(AS154:AS162)</f>
        <v>0</v>
      </c>
      <c r="AT596" s="315">
        <f>SUM(AT154:AT162)</f>
        <v>0</v>
      </c>
      <c r="AU596" s="375">
        <f>SUM(AU154:AU162)</f>
        <v>0</v>
      </c>
      <c r="AV596" s="315">
        <f>SUM(AV154:AV162)</f>
        <v>0</v>
      </c>
      <c r="AW596" s="375">
        <f>SUM(AW154:AW162)</f>
        <v>0</v>
      </c>
      <c r="AX596" s="315">
        <f>SUM(AX154:AX162)</f>
        <v>0</v>
      </c>
      <c r="AY596" s="124">
        <f t="shared" si="577"/>
        <v>0</v>
      </c>
      <c r="AZ596" s="90">
        <f t="shared" si="577"/>
        <v>0</v>
      </c>
      <c r="BA596" s="315">
        <f>SUM(BA154:BA162)</f>
        <v>0</v>
      </c>
      <c r="BB596" s="124">
        <f t="shared" si="577"/>
        <v>0</v>
      </c>
      <c r="BC596" s="90">
        <f t="shared" si="577"/>
        <v>0</v>
      </c>
      <c r="BD596" s="315">
        <f t="shared" ref="BD596" si="578">SUM(BD154:BD162)</f>
        <v>0</v>
      </c>
      <c r="BE596" s="124">
        <f t="shared" si="577"/>
        <v>0</v>
      </c>
      <c r="BF596" s="90">
        <f t="shared" si="577"/>
        <v>0</v>
      </c>
      <c r="BG596" s="90">
        <f t="shared" ref="BG596" si="579">SUM(BG154:BG162)</f>
        <v>0</v>
      </c>
      <c r="BH596" s="315">
        <f>SUM(BH154:BH162)</f>
        <v>0</v>
      </c>
      <c r="BI596" s="124">
        <f t="shared" si="577"/>
        <v>0</v>
      </c>
      <c r="BJ596" s="90">
        <f t="shared" si="577"/>
        <v>0</v>
      </c>
      <c r="BK596" s="375">
        <f t="shared" ref="BK596" si="580">SUM(BK154:BK162)</f>
        <v>0</v>
      </c>
      <c r="BL596" s="91">
        <f t="shared" si="577"/>
        <v>0</v>
      </c>
      <c r="BM596" s="90">
        <f t="shared" si="577"/>
        <v>0</v>
      </c>
      <c r="BN596" s="90">
        <f t="shared" ref="BN596" si="581">SUM(BN154:BN162)</f>
        <v>0</v>
      </c>
      <c r="BO596" s="315">
        <f t="shared" ref="BO596:BP596" si="582">SUM(BO154:BO162)</f>
        <v>0</v>
      </c>
      <c r="BP596" s="311">
        <f t="shared" si="582"/>
        <v>0</v>
      </c>
      <c r="BQ596" s="124">
        <f t="shared" si="577"/>
        <v>0</v>
      </c>
      <c r="BR596" s="90">
        <f t="shared" si="577"/>
        <v>0</v>
      </c>
      <c r="BS596" s="315">
        <f t="shared" ref="BS596" si="583">SUM(BS154:BS162)</f>
        <v>0</v>
      </c>
      <c r="BT596" s="124">
        <f t="shared" si="577"/>
        <v>0</v>
      </c>
      <c r="BU596" s="90">
        <f t="shared" si="577"/>
        <v>0</v>
      </c>
      <c r="BV596" s="315">
        <f t="shared" ref="BV596:BY596" si="584">SUM(BV154:BV162)</f>
        <v>0</v>
      </c>
      <c r="BW596" s="90">
        <f t="shared" si="584"/>
        <v>0</v>
      </c>
      <c r="BX596" s="375">
        <f t="shared" si="584"/>
        <v>0</v>
      </c>
      <c r="BY596" s="315">
        <f t="shared" si="584"/>
        <v>0</v>
      </c>
      <c r="BZ596" s="90">
        <f>SUM(BZ154:BZ162)</f>
        <v>0</v>
      </c>
      <c r="CA596" s="124">
        <f t="shared" si="577"/>
        <v>0</v>
      </c>
      <c r="CB596" s="90">
        <f t="shared" si="577"/>
        <v>0</v>
      </c>
      <c r="CC596" s="90">
        <f t="shared" ref="CC596:CE596" si="585">SUM(CC154:CC162)</f>
        <v>0</v>
      </c>
      <c r="CD596" s="90">
        <f t="shared" si="585"/>
        <v>0</v>
      </c>
      <c r="CE596" s="90">
        <f t="shared" si="585"/>
        <v>0</v>
      </c>
      <c r="CF596" s="90">
        <f t="shared" ref="CF596:CH596" si="586">SUM(CF154:CF162)</f>
        <v>0</v>
      </c>
      <c r="CG596" s="311">
        <f t="shared" si="586"/>
        <v>0</v>
      </c>
      <c r="CH596" s="90">
        <f t="shared" si="586"/>
        <v>0</v>
      </c>
      <c r="CI596" s="124">
        <f t="shared" si="577"/>
        <v>0</v>
      </c>
      <c r="CJ596" s="90">
        <f t="shared" si="577"/>
        <v>0</v>
      </c>
      <c r="CK596" s="375">
        <f t="shared" ref="CK596:CO596" si="587">SUM(CK154:CK162)</f>
        <v>0</v>
      </c>
      <c r="CL596" s="315">
        <f t="shared" si="587"/>
        <v>0</v>
      </c>
      <c r="CM596" s="375">
        <f t="shared" si="587"/>
        <v>0</v>
      </c>
      <c r="CN596" s="315">
        <f t="shared" si="587"/>
        <v>0</v>
      </c>
      <c r="CO596" s="375">
        <f t="shared" si="587"/>
        <v>0</v>
      </c>
      <c r="CP596" s="91">
        <f t="shared" si="577"/>
        <v>0</v>
      </c>
      <c r="CQ596" s="90">
        <f t="shared" si="577"/>
        <v>0</v>
      </c>
      <c r="CR596" s="315">
        <f t="shared" ref="CR596:CS596" si="588">SUM(CR154:CR162)</f>
        <v>0</v>
      </c>
      <c r="CS596" s="375">
        <f t="shared" si="588"/>
        <v>0</v>
      </c>
      <c r="CT596" s="91">
        <f t="shared" si="577"/>
        <v>0</v>
      </c>
      <c r="CU596" s="90">
        <f t="shared" ref="CU596" si="589">SUM(CU154:CU162)</f>
        <v>0</v>
      </c>
      <c r="CV596" s="375">
        <f t="shared" ref="CV596:CY596" si="590">SUM(CV154:CV162)</f>
        <v>0</v>
      </c>
      <c r="CW596" s="315">
        <f t="shared" si="590"/>
        <v>0</v>
      </c>
      <c r="CX596" s="375">
        <f t="shared" si="590"/>
        <v>0</v>
      </c>
      <c r="CY596" s="315">
        <f t="shared" si="590"/>
        <v>0</v>
      </c>
      <c r="CZ596" s="91">
        <f t="shared" si="577"/>
        <v>0</v>
      </c>
      <c r="DA596" s="90">
        <f t="shared" si="577"/>
        <v>0</v>
      </c>
      <c r="DB596" s="375">
        <f t="shared" ref="DB596:DE596" si="591">SUM(DB154:DB162)</f>
        <v>0</v>
      </c>
      <c r="DC596" s="315">
        <f t="shared" si="591"/>
        <v>0</v>
      </c>
      <c r="DD596" s="375">
        <f t="shared" si="591"/>
        <v>0</v>
      </c>
      <c r="DE596" s="315">
        <f t="shared" si="591"/>
        <v>0</v>
      </c>
      <c r="DF596" s="90">
        <f>SUM(DF154:DF162)</f>
        <v>0</v>
      </c>
      <c r="DG596" s="310">
        <f t="shared" ref="DG596" si="592">SUM(DG154:DG162)</f>
        <v>0</v>
      </c>
      <c r="DH596" s="375">
        <f>SUM(DH154:DH162)</f>
        <v>0</v>
      </c>
      <c r="DI596" s="315">
        <f t="shared" ref="DI596" si="593">SUM(DI154:DI162)</f>
        <v>0</v>
      </c>
      <c r="DJ596" s="124">
        <f t="shared" si="577"/>
        <v>0</v>
      </c>
      <c r="DK596" s="90">
        <f t="shared" si="577"/>
        <v>0</v>
      </c>
      <c r="DL596" s="315">
        <f t="shared" ref="DL596:DM596" si="594">SUM(DL154:DL162)</f>
        <v>0</v>
      </c>
      <c r="DM596" s="375">
        <f t="shared" si="594"/>
        <v>0</v>
      </c>
      <c r="DN596" s="91">
        <f t="shared" si="577"/>
        <v>0</v>
      </c>
      <c r="DO596" s="90">
        <f t="shared" si="577"/>
        <v>0</v>
      </c>
      <c r="DP596" s="375">
        <f t="shared" ref="DP596:DQ596" si="595">SUM(DP154:DP162)</f>
        <v>0</v>
      </c>
      <c r="DQ596" s="104">
        <f t="shared" si="595"/>
        <v>0</v>
      </c>
      <c r="DR596" s="315">
        <f>SUM(DR154:DR162)</f>
        <v>0</v>
      </c>
      <c r="DS596" s="124">
        <f t="shared" si="577"/>
        <v>0</v>
      </c>
      <c r="DT596" s="90">
        <f t="shared" si="577"/>
        <v>0</v>
      </c>
      <c r="DU596" s="315">
        <f t="shared" ref="DU596:DW596" si="596">SUM(DU154:DU162)</f>
        <v>0</v>
      </c>
      <c r="DV596" s="90">
        <f t="shared" si="596"/>
        <v>0</v>
      </c>
      <c r="DW596" s="375">
        <f t="shared" si="596"/>
        <v>0</v>
      </c>
      <c r="DX596" s="91">
        <f t="shared" si="577"/>
        <v>0</v>
      </c>
      <c r="DY596" s="90">
        <f t="shared" si="577"/>
        <v>0</v>
      </c>
      <c r="DZ596" s="311">
        <f t="shared" ref="DZ596:EA596" si="597">SUM(DZ154:DZ162)</f>
        <v>0</v>
      </c>
      <c r="EA596" s="375">
        <f t="shared" si="597"/>
        <v>0</v>
      </c>
      <c r="EB596" s="91">
        <f t="shared" si="577"/>
        <v>0</v>
      </c>
      <c r="EC596" s="90">
        <f t="shared" si="577"/>
        <v>0</v>
      </c>
      <c r="ED596" s="315">
        <f t="shared" ref="ED596" si="598">SUM(ED154:ED162)</f>
        <v>0</v>
      </c>
      <c r="EE596" s="124">
        <f t="shared" si="577"/>
        <v>0</v>
      </c>
    </row>
    <row r="597" spans="1:135" x14ac:dyDescent="0.3">
      <c r="A597" s="38"/>
      <c r="B597" s="7" t="s">
        <v>769</v>
      </c>
      <c r="C597" s="22">
        <f>SUM(C163:C174)</f>
        <v>13788</v>
      </c>
      <c r="D597" s="22">
        <f>SUM(D163:D174)</f>
        <v>2670</v>
      </c>
      <c r="E597" s="63">
        <f t="shared" si="48"/>
        <v>0.19364664926022629</v>
      </c>
      <c r="F597" s="90">
        <f>SUM(F163:F174)</f>
        <v>863</v>
      </c>
      <c r="G597" s="90">
        <f>SUM(G163:G174)</f>
        <v>1221</v>
      </c>
      <c r="H597" s="90">
        <f>SUM(H163:H174)</f>
        <v>676</v>
      </c>
      <c r="I597" s="90">
        <f>SUM(I163:I174)</f>
        <v>1076</v>
      </c>
      <c r="J597" s="90">
        <f>SUM(J163:J174)</f>
        <v>1312</v>
      </c>
      <c r="K597" s="91">
        <f t="shared" ref="K597:EE597" si="599">SUM(K163:K174)</f>
        <v>1460</v>
      </c>
      <c r="L597" s="90">
        <f t="shared" si="599"/>
        <v>0</v>
      </c>
      <c r="M597" s="375">
        <f>SUM(M163:M174)</f>
        <v>0</v>
      </c>
      <c r="N597" s="91">
        <f t="shared" si="599"/>
        <v>0</v>
      </c>
      <c r="O597" s="90">
        <f t="shared" si="599"/>
        <v>0</v>
      </c>
      <c r="P597" s="375">
        <f>SUM(P163:P174)</f>
        <v>0</v>
      </c>
      <c r="Q597" s="315">
        <f>SUM(Q163:Q174)</f>
        <v>0</v>
      </c>
      <c r="R597" s="375">
        <f>SUM(R163:R174)</f>
        <v>0</v>
      </c>
      <c r="S597" s="315">
        <f>SUM(S163:S174)</f>
        <v>0</v>
      </c>
      <c r="T597" s="375">
        <f>SUM(T163:T174)</f>
        <v>0</v>
      </c>
      <c r="U597" s="315">
        <f>SUM(U163:U174)</f>
        <v>0</v>
      </c>
      <c r="V597" s="375">
        <f>SUM(V163:V174)</f>
        <v>0</v>
      </c>
      <c r="W597" s="104">
        <f>SUM(W163:W174)</f>
        <v>0</v>
      </c>
      <c r="X597" s="104">
        <f>SUM(X163:X174)</f>
        <v>0</v>
      </c>
      <c r="Y597" s="104">
        <f t="shared" si="599"/>
        <v>0</v>
      </c>
      <c r="Z597" s="103">
        <f t="shared" si="599"/>
        <v>0</v>
      </c>
      <c r="AA597" s="90">
        <f>SUM(AA163:AA174)</f>
        <v>0</v>
      </c>
      <c r="AB597" s="90">
        <f>SUM(AB163:AB174)</f>
        <v>0</v>
      </c>
      <c r="AC597" s="90">
        <f>SUM(AC163:AC174)</f>
        <v>0</v>
      </c>
      <c r="AD597" s="90">
        <f>SUM(AD163:AD174)</f>
        <v>0</v>
      </c>
      <c r="AE597" s="90">
        <f>SUM(AE163:AE174)</f>
        <v>0</v>
      </c>
      <c r="AF597" s="315">
        <f>SUM(AF163:AF174)</f>
        <v>0</v>
      </c>
      <c r="AG597" s="311">
        <f>SUM(AG163:AG174)</f>
        <v>0</v>
      </c>
      <c r="AH597" s="124">
        <f t="shared" si="599"/>
        <v>0</v>
      </c>
      <c r="AI597" s="103">
        <f t="shared" si="599"/>
        <v>0</v>
      </c>
      <c r="AJ597" s="375">
        <f>SUM(AJ163:AJ174)</f>
        <v>0</v>
      </c>
      <c r="AK597" s="91">
        <f t="shared" si="599"/>
        <v>0</v>
      </c>
      <c r="AL597" s="90">
        <f t="shared" si="599"/>
        <v>0</v>
      </c>
      <c r="AM597" s="315">
        <f>SUM(AM163:AM174)</f>
        <v>0</v>
      </c>
      <c r="AN597" s="315">
        <f>SUM(AN163:AN174)</f>
        <v>0</v>
      </c>
      <c r="AO597" s="315">
        <f>SUM(AO163:AO174)</f>
        <v>0</v>
      </c>
      <c r="AP597" s="375">
        <f>SUM(AP163:AP174)</f>
        <v>0</v>
      </c>
      <c r="AQ597" s="104">
        <f t="shared" si="599"/>
        <v>0</v>
      </c>
      <c r="AR597" s="103">
        <f t="shared" si="599"/>
        <v>0</v>
      </c>
      <c r="AS597" s="375">
        <f>SUM(AS163:AS174)</f>
        <v>0</v>
      </c>
      <c r="AT597" s="315">
        <f>SUM(AT163:AT174)</f>
        <v>0</v>
      </c>
      <c r="AU597" s="375">
        <f>SUM(AU163:AU174)</f>
        <v>0</v>
      </c>
      <c r="AV597" s="315">
        <f>SUM(AV163:AV174)</f>
        <v>0</v>
      </c>
      <c r="AW597" s="375">
        <f>SUM(AW163:AW174)</f>
        <v>0</v>
      </c>
      <c r="AX597" s="315">
        <f>SUM(AX163:AX174)</f>
        <v>0</v>
      </c>
      <c r="AY597" s="124">
        <f t="shared" si="599"/>
        <v>0</v>
      </c>
      <c r="AZ597" s="90">
        <f t="shared" si="599"/>
        <v>0</v>
      </c>
      <c r="BA597" s="315">
        <f>SUM(BA163:BA174)</f>
        <v>0</v>
      </c>
      <c r="BB597" s="124">
        <f t="shared" si="599"/>
        <v>0</v>
      </c>
      <c r="BC597" s="90">
        <f t="shared" si="599"/>
        <v>0</v>
      </c>
      <c r="BD597" s="315">
        <f t="shared" ref="BD597" si="600">SUM(BD163:BD174)</f>
        <v>0</v>
      </c>
      <c r="BE597" s="124">
        <f t="shared" si="599"/>
        <v>0</v>
      </c>
      <c r="BF597" s="90">
        <f t="shared" si="599"/>
        <v>0</v>
      </c>
      <c r="BG597" s="90">
        <f t="shared" ref="BG597" si="601">SUM(BG163:BG174)</f>
        <v>0</v>
      </c>
      <c r="BH597" s="315">
        <f>SUM(BH163:BH174)</f>
        <v>0</v>
      </c>
      <c r="BI597" s="124">
        <f t="shared" si="599"/>
        <v>0</v>
      </c>
      <c r="BJ597" s="90">
        <f t="shared" si="599"/>
        <v>0</v>
      </c>
      <c r="BK597" s="375">
        <f t="shared" ref="BK597" si="602">SUM(BK163:BK174)</f>
        <v>0</v>
      </c>
      <c r="BL597" s="91">
        <f t="shared" si="599"/>
        <v>0</v>
      </c>
      <c r="BM597" s="90">
        <f t="shared" si="599"/>
        <v>0</v>
      </c>
      <c r="BN597" s="90">
        <f t="shared" ref="BN597" si="603">SUM(BN163:BN174)</f>
        <v>0</v>
      </c>
      <c r="BO597" s="315">
        <f t="shared" ref="BO597:BP597" si="604">SUM(BO163:BO174)</f>
        <v>0</v>
      </c>
      <c r="BP597" s="311">
        <f t="shared" si="604"/>
        <v>0</v>
      </c>
      <c r="BQ597" s="124">
        <f t="shared" si="599"/>
        <v>0</v>
      </c>
      <c r="BR597" s="90">
        <f t="shared" si="599"/>
        <v>0</v>
      </c>
      <c r="BS597" s="315">
        <f t="shared" ref="BS597" si="605">SUM(BS163:BS174)</f>
        <v>0</v>
      </c>
      <c r="BT597" s="124">
        <f t="shared" si="599"/>
        <v>0</v>
      </c>
      <c r="BU597" s="90">
        <f t="shared" si="599"/>
        <v>0</v>
      </c>
      <c r="BV597" s="315">
        <f t="shared" ref="BV597:BY597" si="606">SUM(BV163:BV174)</f>
        <v>0</v>
      </c>
      <c r="BW597" s="90">
        <f t="shared" si="606"/>
        <v>0</v>
      </c>
      <c r="BX597" s="375">
        <f t="shared" si="606"/>
        <v>0</v>
      </c>
      <c r="BY597" s="315">
        <f t="shared" si="606"/>
        <v>0</v>
      </c>
      <c r="BZ597" s="90">
        <f>SUM(BZ163:BZ174)</f>
        <v>0</v>
      </c>
      <c r="CA597" s="124">
        <f t="shared" si="599"/>
        <v>0</v>
      </c>
      <c r="CB597" s="90">
        <f t="shared" si="599"/>
        <v>0</v>
      </c>
      <c r="CC597" s="90">
        <f t="shared" ref="CC597:CE597" si="607">SUM(CC163:CC174)</f>
        <v>0</v>
      </c>
      <c r="CD597" s="90">
        <f t="shared" si="607"/>
        <v>0</v>
      </c>
      <c r="CE597" s="90">
        <f t="shared" si="607"/>
        <v>0</v>
      </c>
      <c r="CF597" s="90">
        <f t="shared" ref="CF597:CH597" si="608">SUM(CF163:CF174)</f>
        <v>0</v>
      </c>
      <c r="CG597" s="311">
        <f t="shared" si="608"/>
        <v>0</v>
      </c>
      <c r="CH597" s="90">
        <f t="shared" si="608"/>
        <v>0</v>
      </c>
      <c r="CI597" s="124">
        <f t="shared" si="599"/>
        <v>0</v>
      </c>
      <c r="CJ597" s="90">
        <f t="shared" si="599"/>
        <v>0</v>
      </c>
      <c r="CK597" s="375">
        <f t="shared" ref="CK597:CO597" si="609">SUM(CK163:CK174)</f>
        <v>0</v>
      </c>
      <c r="CL597" s="315">
        <f t="shared" si="609"/>
        <v>0</v>
      </c>
      <c r="CM597" s="375">
        <f t="shared" si="609"/>
        <v>0</v>
      </c>
      <c r="CN597" s="315">
        <f t="shared" si="609"/>
        <v>0</v>
      </c>
      <c r="CO597" s="375">
        <f t="shared" si="609"/>
        <v>0</v>
      </c>
      <c r="CP597" s="91">
        <f t="shared" si="599"/>
        <v>0</v>
      </c>
      <c r="CQ597" s="90">
        <f t="shared" si="599"/>
        <v>0</v>
      </c>
      <c r="CR597" s="315">
        <f t="shared" ref="CR597:CS597" si="610">SUM(CR163:CR174)</f>
        <v>0</v>
      </c>
      <c r="CS597" s="375">
        <f t="shared" si="610"/>
        <v>0</v>
      </c>
      <c r="CT597" s="91">
        <f t="shared" si="599"/>
        <v>0</v>
      </c>
      <c r="CU597" s="90">
        <f t="shared" ref="CU597" si="611">SUM(CU163:CU174)</f>
        <v>0</v>
      </c>
      <c r="CV597" s="375">
        <f t="shared" ref="CV597:CY597" si="612">SUM(CV163:CV174)</f>
        <v>0</v>
      </c>
      <c r="CW597" s="315">
        <f t="shared" si="612"/>
        <v>0</v>
      </c>
      <c r="CX597" s="375">
        <f t="shared" si="612"/>
        <v>0</v>
      </c>
      <c r="CY597" s="315">
        <f t="shared" si="612"/>
        <v>0</v>
      </c>
      <c r="CZ597" s="91">
        <f t="shared" si="599"/>
        <v>0</v>
      </c>
      <c r="DA597" s="90">
        <f t="shared" si="599"/>
        <v>0</v>
      </c>
      <c r="DB597" s="375">
        <f t="shared" ref="DB597:DE597" si="613">SUM(DB163:DB174)</f>
        <v>0</v>
      </c>
      <c r="DC597" s="315">
        <f t="shared" si="613"/>
        <v>0</v>
      </c>
      <c r="DD597" s="375">
        <f t="shared" si="613"/>
        <v>0</v>
      </c>
      <c r="DE597" s="315">
        <f t="shared" si="613"/>
        <v>0</v>
      </c>
      <c r="DF597" s="90">
        <f>SUM(DF163:DF174)</f>
        <v>0</v>
      </c>
      <c r="DG597" s="310">
        <f t="shared" ref="DG597" si="614">SUM(DG163:DG174)</f>
        <v>0</v>
      </c>
      <c r="DH597" s="375">
        <f>SUM(DH163:DH174)</f>
        <v>0</v>
      </c>
      <c r="DI597" s="315">
        <f t="shared" ref="DI597" si="615">SUM(DI163:DI174)</f>
        <v>0</v>
      </c>
      <c r="DJ597" s="124">
        <f t="shared" si="599"/>
        <v>0</v>
      </c>
      <c r="DK597" s="90">
        <f t="shared" si="599"/>
        <v>0</v>
      </c>
      <c r="DL597" s="315">
        <f t="shared" ref="DL597:DM597" si="616">SUM(DL163:DL174)</f>
        <v>0</v>
      </c>
      <c r="DM597" s="375">
        <f t="shared" si="616"/>
        <v>0</v>
      </c>
      <c r="DN597" s="91">
        <f t="shared" si="599"/>
        <v>0</v>
      </c>
      <c r="DO597" s="90">
        <f t="shared" si="599"/>
        <v>0</v>
      </c>
      <c r="DP597" s="375">
        <f t="shared" ref="DP597:DQ597" si="617">SUM(DP163:DP174)</f>
        <v>0</v>
      </c>
      <c r="DQ597" s="104">
        <f t="shared" si="617"/>
        <v>0</v>
      </c>
      <c r="DR597" s="315">
        <f>SUM(DR163:DR174)</f>
        <v>0</v>
      </c>
      <c r="DS597" s="124">
        <f t="shared" si="599"/>
        <v>0</v>
      </c>
      <c r="DT597" s="90">
        <f t="shared" si="599"/>
        <v>0</v>
      </c>
      <c r="DU597" s="315">
        <f t="shared" ref="DU597:DW597" si="618">SUM(DU163:DU174)</f>
        <v>0</v>
      </c>
      <c r="DV597" s="90">
        <f t="shared" si="618"/>
        <v>0</v>
      </c>
      <c r="DW597" s="375">
        <f t="shared" si="618"/>
        <v>0</v>
      </c>
      <c r="DX597" s="91">
        <f t="shared" si="599"/>
        <v>0</v>
      </c>
      <c r="DY597" s="90">
        <f t="shared" si="599"/>
        <v>0</v>
      </c>
      <c r="DZ597" s="311">
        <f t="shared" ref="DZ597:EA597" si="619">SUM(DZ163:DZ174)</f>
        <v>0</v>
      </c>
      <c r="EA597" s="375">
        <f t="shared" si="619"/>
        <v>0</v>
      </c>
      <c r="EB597" s="91">
        <f t="shared" si="599"/>
        <v>0</v>
      </c>
      <c r="EC597" s="90">
        <f t="shared" si="599"/>
        <v>0</v>
      </c>
      <c r="ED597" s="315">
        <f t="shared" ref="ED597" si="620">SUM(ED163:ED174)</f>
        <v>0</v>
      </c>
      <c r="EE597" s="124">
        <f t="shared" si="599"/>
        <v>0</v>
      </c>
    </row>
    <row r="598" spans="1:135" x14ac:dyDescent="0.3">
      <c r="A598" s="38"/>
      <c r="B598" s="7" t="s">
        <v>761</v>
      </c>
      <c r="C598" s="22">
        <f>SUM(C175:C193)</f>
        <v>20009</v>
      </c>
      <c r="D598" s="22">
        <f>SUM(D175:D193)</f>
        <v>3946</v>
      </c>
      <c r="E598" s="63">
        <f t="shared" si="48"/>
        <v>0.19721125493527913</v>
      </c>
      <c r="F598" s="90">
        <f>SUM(F175:F193)</f>
        <v>1352</v>
      </c>
      <c r="G598" s="90">
        <f>SUM(G175:G193)</f>
        <v>1802</v>
      </c>
      <c r="H598" s="90">
        <f>SUM(H175:H193)</f>
        <v>1002</v>
      </c>
      <c r="I598" s="90">
        <f>SUM(I175:I193)</f>
        <v>1799</v>
      </c>
      <c r="J598" s="90">
        <f>SUM(J175:J193)</f>
        <v>1867</v>
      </c>
      <c r="K598" s="91">
        <f t="shared" ref="K598:EE598" si="621">SUM(K175:K193)</f>
        <v>2228</v>
      </c>
      <c r="L598" s="90">
        <f t="shared" si="621"/>
        <v>0</v>
      </c>
      <c r="M598" s="375">
        <f>SUM(M175:M193)</f>
        <v>0</v>
      </c>
      <c r="N598" s="91">
        <f t="shared" si="621"/>
        <v>0</v>
      </c>
      <c r="O598" s="90">
        <f t="shared" si="621"/>
        <v>0</v>
      </c>
      <c r="P598" s="375">
        <f>SUM(P175:P193)</f>
        <v>0</v>
      </c>
      <c r="Q598" s="315">
        <f>SUM(Q175:Q193)</f>
        <v>0</v>
      </c>
      <c r="R598" s="375">
        <f>SUM(R175:R193)</f>
        <v>0</v>
      </c>
      <c r="S598" s="315">
        <f>SUM(S175:S193)</f>
        <v>0</v>
      </c>
      <c r="T598" s="375">
        <f>SUM(T175:T193)</f>
        <v>0</v>
      </c>
      <c r="U598" s="315">
        <f>SUM(U175:U193)</f>
        <v>0</v>
      </c>
      <c r="V598" s="375">
        <f>SUM(V175:V193)</f>
        <v>0</v>
      </c>
      <c r="W598" s="104">
        <f>SUM(W175:W193)</f>
        <v>0</v>
      </c>
      <c r="X598" s="104">
        <f>SUM(X175:X193)</f>
        <v>0</v>
      </c>
      <c r="Y598" s="104">
        <f t="shared" si="621"/>
        <v>0</v>
      </c>
      <c r="Z598" s="103">
        <f t="shared" si="621"/>
        <v>0</v>
      </c>
      <c r="AA598" s="90">
        <f>SUM(AA175:AA193)</f>
        <v>0</v>
      </c>
      <c r="AB598" s="90">
        <f>SUM(AB175:AB193)</f>
        <v>0</v>
      </c>
      <c r="AC598" s="90">
        <f>SUM(AC175:AC193)</f>
        <v>0</v>
      </c>
      <c r="AD598" s="90">
        <f>SUM(AD175:AD193)</f>
        <v>0</v>
      </c>
      <c r="AE598" s="90">
        <f>SUM(AE175:AE193)</f>
        <v>0</v>
      </c>
      <c r="AF598" s="315">
        <f>SUM(AF175:AF193)</f>
        <v>0</v>
      </c>
      <c r="AG598" s="311">
        <f>SUM(AG175:AG193)</f>
        <v>0</v>
      </c>
      <c r="AH598" s="124">
        <f t="shared" si="621"/>
        <v>0</v>
      </c>
      <c r="AI598" s="103">
        <f t="shared" si="621"/>
        <v>0</v>
      </c>
      <c r="AJ598" s="375">
        <f>SUM(AJ175:AJ193)</f>
        <v>0</v>
      </c>
      <c r="AK598" s="91">
        <f t="shared" si="621"/>
        <v>0</v>
      </c>
      <c r="AL598" s="90">
        <f t="shared" si="621"/>
        <v>0</v>
      </c>
      <c r="AM598" s="315">
        <f>SUM(AM175:AM193)</f>
        <v>0</v>
      </c>
      <c r="AN598" s="315">
        <f>SUM(AN175:AN193)</f>
        <v>0</v>
      </c>
      <c r="AO598" s="315">
        <f>SUM(AO175:AO193)</f>
        <v>0</v>
      </c>
      <c r="AP598" s="375">
        <f>SUM(AP175:AP193)</f>
        <v>0</v>
      </c>
      <c r="AQ598" s="104">
        <f t="shared" si="621"/>
        <v>0</v>
      </c>
      <c r="AR598" s="103">
        <f t="shared" si="621"/>
        <v>0</v>
      </c>
      <c r="AS598" s="375">
        <f>SUM(AS175:AS193)</f>
        <v>0</v>
      </c>
      <c r="AT598" s="315">
        <f>SUM(AT175:AT193)</f>
        <v>0</v>
      </c>
      <c r="AU598" s="375">
        <f>SUM(AU175:AU193)</f>
        <v>0</v>
      </c>
      <c r="AV598" s="315">
        <f>SUM(AV175:AV193)</f>
        <v>0</v>
      </c>
      <c r="AW598" s="375">
        <f>SUM(AW175:AW193)</f>
        <v>0</v>
      </c>
      <c r="AX598" s="315">
        <f>SUM(AX175:AX193)</f>
        <v>0</v>
      </c>
      <c r="AY598" s="124">
        <f t="shared" si="621"/>
        <v>0</v>
      </c>
      <c r="AZ598" s="90">
        <f t="shared" si="621"/>
        <v>0</v>
      </c>
      <c r="BA598" s="315">
        <f>SUM(BA175:BA193)</f>
        <v>0</v>
      </c>
      <c r="BB598" s="124">
        <f t="shared" si="621"/>
        <v>0</v>
      </c>
      <c r="BC598" s="90">
        <f t="shared" si="621"/>
        <v>0</v>
      </c>
      <c r="BD598" s="315">
        <f t="shared" ref="BD598" si="622">SUM(BD175:BD193)</f>
        <v>0</v>
      </c>
      <c r="BE598" s="124">
        <f t="shared" si="621"/>
        <v>0</v>
      </c>
      <c r="BF598" s="90">
        <f t="shared" si="621"/>
        <v>0</v>
      </c>
      <c r="BG598" s="90">
        <f t="shared" ref="BG598" si="623">SUM(BG175:BG193)</f>
        <v>0</v>
      </c>
      <c r="BH598" s="315">
        <f>SUM(BH175:BH193)</f>
        <v>0</v>
      </c>
      <c r="BI598" s="124">
        <f t="shared" si="621"/>
        <v>0</v>
      </c>
      <c r="BJ598" s="90">
        <f t="shared" si="621"/>
        <v>0</v>
      </c>
      <c r="BK598" s="375">
        <f t="shared" ref="BK598" si="624">SUM(BK175:BK193)</f>
        <v>0</v>
      </c>
      <c r="BL598" s="91">
        <f t="shared" si="621"/>
        <v>0</v>
      </c>
      <c r="BM598" s="90">
        <f t="shared" si="621"/>
        <v>0</v>
      </c>
      <c r="BN598" s="90">
        <f t="shared" ref="BN598" si="625">SUM(BN175:BN193)</f>
        <v>0</v>
      </c>
      <c r="BO598" s="315">
        <f t="shared" ref="BO598:BP598" si="626">SUM(BO175:BO193)</f>
        <v>0</v>
      </c>
      <c r="BP598" s="311">
        <f t="shared" si="626"/>
        <v>0</v>
      </c>
      <c r="BQ598" s="124">
        <f t="shared" si="621"/>
        <v>0</v>
      </c>
      <c r="BR598" s="90">
        <f t="shared" si="621"/>
        <v>0</v>
      </c>
      <c r="BS598" s="315">
        <f t="shared" ref="BS598" si="627">SUM(BS175:BS193)</f>
        <v>0</v>
      </c>
      <c r="BT598" s="124">
        <f t="shared" si="621"/>
        <v>0</v>
      </c>
      <c r="BU598" s="90">
        <f t="shared" si="621"/>
        <v>0</v>
      </c>
      <c r="BV598" s="315">
        <f t="shared" ref="BV598:BY598" si="628">SUM(BV175:BV193)</f>
        <v>0</v>
      </c>
      <c r="BW598" s="90">
        <f t="shared" si="628"/>
        <v>0</v>
      </c>
      <c r="BX598" s="375">
        <f t="shared" si="628"/>
        <v>0</v>
      </c>
      <c r="BY598" s="315">
        <f t="shared" si="628"/>
        <v>0</v>
      </c>
      <c r="BZ598" s="90">
        <f>SUM(BZ175:BZ193)</f>
        <v>0</v>
      </c>
      <c r="CA598" s="124">
        <f t="shared" si="621"/>
        <v>0</v>
      </c>
      <c r="CB598" s="90">
        <f t="shared" si="621"/>
        <v>0</v>
      </c>
      <c r="CC598" s="90">
        <f t="shared" ref="CC598:CE598" si="629">SUM(CC175:CC193)</f>
        <v>0</v>
      </c>
      <c r="CD598" s="90">
        <f t="shared" si="629"/>
        <v>0</v>
      </c>
      <c r="CE598" s="90">
        <f t="shared" si="629"/>
        <v>0</v>
      </c>
      <c r="CF598" s="90">
        <f t="shared" ref="CF598:CH598" si="630">SUM(CF175:CF193)</f>
        <v>0</v>
      </c>
      <c r="CG598" s="311">
        <f t="shared" si="630"/>
        <v>0</v>
      </c>
      <c r="CH598" s="90">
        <f t="shared" si="630"/>
        <v>0</v>
      </c>
      <c r="CI598" s="124">
        <f t="shared" si="621"/>
        <v>0</v>
      </c>
      <c r="CJ598" s="90">
        <f t="shared" si="621"/>
        <v>0</v>
      </c>
      <c r="CK598" s="375">
        <f t="shared" ref="CK598:CO598" si="631">SUM(CK175:CK193)</f>
        <v>0</v>
      </c>
      <c r="CL598" s="315">
        <f t="shared" si="631"/>
        <v>0</v>
      </c>
      <c r="CM598" s="375">
        <f t="shared" si="631"/>
        <v>0</v>
      </c>
      <c r="CN598" s="315">
        <f t="shared" si="631"/>
        <v>0</v>
      </c>
      <c r="CO598" s="375">
        <f t="shared" si="631"/>
        <v>0</v>
      </c>
      <c r="CP598" s="91">
        <f t="shared" si="621"/>
        <v>0</v>
      </c>
      <c r="CQ598" s="90">
        <f t="shared" si="621"/>
        <v>0</v>
      </c>
      <c r="CR598" s="315">
        <f t="shared" ref="CR598:CS598" si="632">SUM(CR175:CR193)</f>
        <v>0</v>
      </c>
      <c r="CS598" s="375">
        <f t="shared" si="632"/>
        <v>0</v>
      </c>
      <c r="CT598" s="91">
        <f t="shared" si="621"/>
        <v>0</v>
      </c>
      <c r="CU598" s="90">
        <f t="shared" ref="CU598" si="633">SUM(CU175:CU193)</f>
        <v>0</v>
      </c>
      <c r="CV598" s="375">
        <f t="shared" ref="CV598:CY598" si="634">SUM(CV175:CV193)</f>
        <v>0</v>
      </c>
      <c r="CW598" s="315">
        <f t="shared" si="634"/>
        <v>0</v>
      </c>
      <c r="CX598" s="375">
        <f t="shared" si="634"/>
        <v>0</v>
      </c>
      <c r="CY598" s="315">
        <f t="shared" si="634"/>
        <v>0</v>
      </c>
      <c r="CZ598" s="91">
        <f t="shared" si="621"/>
        <v>0</v>
      </c>
      <c r="DA598" s="90">
        <f t="shared" si="621"/>
        <v>0</v>
      </c>
      <c r="DB598" s="375">
        <f t="shared" ref="DB598:DE598" si="635">SUM(DB175:DB193)</f>
        <v>0</v>
      </c>
      <c r="DC598" s="315">
        <f t="shared" si="635"/>
        <v>0</v>
      </c>
      <c r="DD598" s="375">
        <f t="shared" si="635"/>
        <v>0</v>
      </c>
      <c r="DE598" s="315">
        <f t="shared" si="635"/>
        <v>0</v>
      </c>
      <c r="DF598" s="90">
        <f>SUM(DF175:DF193)</f>
        <v>0</v>
      </c>
      <c r="DG598" s="310">
        <f t="shared" ref="DG598" si="636">SUM(DG175:DG193)</f>
        <v>0</v>
      </c>
      <c r="DH598" s="375">
        <f>SUM(DH175:DH193)</f>
        <v>0</v>
      </c>
      <c r="DI598" s="315">
        <f t="shared" ref="DI598" si="637">SUM(DI175:DI193)</f>
        <v>0</v>
      </c>
      <c r="DJ598" s="124">
        <f t="shared" si="621"/>
        <v>0</v>
      </c>
      <c r="DK598" s="90">
        <f t="shared" si="621"/>
        <v>0</v>
      </c>
      <c r="DL598" s="315">
        <f t="shared" ref="DL598:DM598" si="638">SUM(DL175:DL193)</f>
        <v>0</v>
      </c>
      <c r="DM598" s="375">
        <f t="shared" si="638"/>
        <v>0</v>
      </c>
      <c r="DN598" s="91">
        <f t="shared" si="621"/>
        <v>0</v>
      </c>
      <c r="DO598" s="90">
        <f t="shared" si="621"/>
        <v>0</v>
      </c>
      <c r="DP598" s="375">
        <f t="shared" ref="DP598:DQ598" si="639">SUM(DP175:DP193)</f>
        <v>0</v>
      </c>
      <c r="DQ598" s="104">
        <f t="shared" si="639"/>
        <v>0</v>
      </c>
      <c r="DR598" s="315">
        <f>SUM(DR175:DR193)</f>
        <v>0</v>
      </c>
      <c r="DS598" s="124">
        <f t="shared" si="621"/>
        <v>0</v>
      </c>
      <c r="DT598" s="90">
        <f t="shared" si="621"/>
        <v>0</v>
      </c>
      <c r="DU598" s="315">
        <f t="shared" ref="DU598:DW598" si="640">SUM(DU175:DU193)</f>
        <v>0</v>
      </c>
      <c r="DV598" s="90">
        <f t="shared" si="640"/>
        <v>0</v>
      </c>
      <c r="DW598" s="375">
        <f t="shared" si="640"/>
        <v>0</v>
      </c>
      <c r="DX598" s="91">
        <f t="shared" si="621"/>
        <v>0</v>
      </c>
      <c r="DY598" s="90">
        <f t="shared" si="621"/>
        <v>0</v>
      </c>
      <c r="DZ598" s="311">
        <f t="shared" ref="DZ598:EA598" si="641">SUM(DZ175:DZ193)</f>
        <v>0</v>
      </c>
      <c r="EA598" s="375">
        <f t="shared" si="641"/>
        <v>0</v>
      </c>
      <c r="EB598" s="91">
        <f t="shared" si="621"/>
        <v>0</v>
      </c>
      <c r="EC598" s="90">
        <f t="shared" si="621"/>
        <v>0</v>
      </c>
      <c r="ED598" s="315">
        <f t="shared" ref="ED598" si="642">SUM(ED175:ED193)</f>
        <v>0</v>
      </c>
      <c r="EE598" s="124">
        <f t="shared" si="621"/>
        <v>0</v>
      </c>
    </row>
    <row r="599" spans="1:135" x14ac:dyDescent="0.3">
      <c r="A599" s="38"/>
      <c r="B599" s="27" t="s">
        <v>787</v>
      </c>
      <c r="C599" s="22">
        <f>SUM(C194:C204)</f>
        <v>10005</v>
      </c>
      <c r="D599" s="22">
        <f>SUM(D194:D204)</f>
        <v>3631</v>
      </c>
      <c r="E599" s="63">
        <f t="shared" si="48"/>
        <v>0.3629185407296352</v>
      </c>
      <c r="F599" s="90">
        <f>SUM(F194:F204)</f>
        <v>0</v>
      </c>
      <c r="G599" s="90">
        <f>SUM(G194:G204)</f>
        <v>0</v>
      </c>
      <c r="H599" s="90">
        <f>SUM(H194:H204)</f>
        <v>0</v>
      </c>
      <c r="I599" s="90">
        <f>SUM(I194:I204)</f>
        <v>0</v>
      </c>
      <c r="J599" s="90">
        <f>SUM(J194:J204)</f>
        <v>0</v>
      </c>
      <c r="K599" s="91">
        <f t="shared" ref="K599:EE599" si="643">SUM(K194:K204)</f>
        <v>0</v>
      </c>
      <c r="L599" s="90">
        <f t="shared" si="643"/>
        <v>0</v>
      </c>
      <c r="M599" s="375">
        <f>SUM(M194:M204)</f>
        <v>0</v>
      </c>
      <c r="N599" s="91">
        <f t="shared" si="643"/>
        <v>0</v>
      </c>
      <c r="O599" s="90">
        <f t="shared" si="643"/>
        <v>0</v>
      </c>
      <c r="P599" s="375">
        <f>SUM(P194:P204)</f>
        <v>0</v>
      </c>
      <c r="Q599" s="315">
        <f>SUM(Q194:Q204)</f>
        <v>0</v>
      </c>
      <c r="R599" s="375">
        <f>SUM(R194:R204)</f>
        <v>0</v>
      </c>
      <c r="S599" s="315">
        <f>SUM(S194:S204)</f>
        <v>0</v>
      </c>
      <c r="T599" s="375">
        <f>SUM(T194:T204)</f>
        <v>0</v>
      </c>
      <c r="U599" s="315">
        <f>SUM(U194:U204)</f>
        <v>0</v>
      </c>
      <c r="V599" s="375">
        <f>SUM(V194:V204)</f>
        <v>0</v>
      </c>
      <c r="W599" s="104">
        <f>SUM(W194:W204)</f>
        <v>0</v>
      </c>
      <c r="X599" s="104">
        <f>SUM(X194:X204)</f>
        <v>0</v>
      </c>
      <c r="Y599" s="104">
        <f t="shared" si="643"/>
        <v>0</v>
      </c>
      <c r="Z599" s="103">
        <f t="shared" si="643"/>
        <v>0</v>
      </c>
      <c r="AA599" s="90">
        <f>SUM(AA194:AA204)</f>
        <v>0</v>
      </c>
      <c r="AB599" s="90">
        <f>SUM(AB194:AB204)</f>
        <v>0</v>
      </c>
      <c r="AC599" s="90">
        <f>SUM(AC194:AC204)</f>
        <v>0</v>
      </c>
      <c r="AD599" s="90">
        <f>SUM(AD194:AD204)</f>
        <v>0</v>
      </c>
      <c r="AE599" s="90">
        <f>SUM(AE194:AE204)</f>
        <v>0</v>
      </c>
      <c r="AF599" s="315">
        <f>SUM(AF194:AF204)</f>
        <v>0</v>
      </c>
      <c r="AG599" s="311">
        <f>SUM(AG194:AG204)</f>
        <v>0</v>
      </c>
      <c r="AH599" s="124">
        <f t="shared" si="643"/>
        <v>0</v>
      </c>
      <c r="AI599" s="103">
        <f t="shared" si="643"/>
        <v>0</v>
      </c>
      <c r="AJ599" s="375">
        <f>SUM(AJ194:AJ204)</f>
        <v>0</v>
      </c>
      <c r="AK599" s="91">
        <f t="shared" si="643"/>
        <v>0</v>
      </c>
      <c r="AL599" s="90">
        <f t="shared" si="643"/>
        <v>0</v>
      </c>
      <c r="AM599" s="315">
        <f>SUM(AM194:AM204)</f>
        <v>0</v>
      </c>
      <c r="AN599" s="315">
        <f>SUM(AN194:AN204)</f>
        <v>0</v>
      </c>
      <c r="AO599" s="315">
        <f>SUM(AO194:AO204)</f>
        <v>0</v>
      </c>
      <c r="AP599" s="375">
        <f>SUM(AP194:AP204)</f>
        <v>0</v>
      </c>
      <c r="AQ599" s="104">
        <f t="shared" si="643"/>
        <v>0</v>
      </c>
      <c r="AR599" s="103">
        <f t="shared" si="643"/>
        <v>0</v>
      </c>
      <c r="AS599" s="375">
        <f>SUM(AS194:AS204)</f>
        <v>0</v>
      </c>
      <c r="AT599" s="315">
        <f>SUM(AT194:AT204)</f>
        <v>0</v>
      </c>
      <c r="AU599" s="375">
        <f>SUM(AU194:AU204)</f>
        <v>0</v>
      </c>
      <c r="AV599" s="315">
        <f>SUM(AV194:AV204)</f>
        <v>0</v>
      </c>
      <c r="AW599" s="375">
        <f>SUM(AW194:AW204)</f>
        <v>0</v>
      </c>
      <c r="AX599" s="315">
        <f>SUM(AX194:AX204)</f>
        <v>0</v>
      </c>
      <c r="AY599" s="124">
        <f t="shared" si="643"/>
        <v>0</v>
      </c>
      <c r="AZ599" s="90">
        <f t="shared" si="643"/>
        <v>0</v>
      </c>
      <c r="BA599" s="315">
        <f>SUM(BA194:BA204)</f>
        <v>0</v>
      </c>
      <c r="BB599" s="124">
        <f t="shared" si="643"/>
        <v>0</v>
      </c>
      <c r="BC599" s="90">
        <f t="shared" si="643"/>
        <v>0</v>
      </c>
      <c r="BD599" s="315">
        <f t="shared" ref="BD599" si="644">SUM(BD194:BD204)</f>
        <v>0</v>
      </c>
      <c r="BE599" s="124">
        <f t="shared" si="643"/>
        <v>0</v>
      </c>
      <c r="BF599" s="90">
        <f t="shared" si="643"/>
        <v>0</v>
      </c>
      <c r="BG599" s="90">
        <f t="shared" ref="BG599" si="645">SUM(BG194:BG204)</f>
        <v>0</v>
      </c>
      <c r="BH599" s="315">
        <f>SUM(BH194:BH204)</f>
        <v>0</v>
      </c>
      <c r="BI599" s="124">
        <f t="shared" si="643"/>
        <v>0</v>
      </c>
      <c r="BJ599" s="90">
        <f t="shared" si="643"/>
        <v>2</v>
      </c>
      <c r="BK599" s="375">
        <f t="shared" ref="BK599" si="646">SUM(BK194:BK204)</f>
        <v>7</v>
      </c>
      <c r="BL599" s="91">
        <f t="shared" si="643"/>
        <v>6</v>
      </c>
      <c r="BM599" s="90">
        <f t="shared" si="643"/>
        <v>0</v>
      </c>
      <c r="BN599" s="90">
        <f t="shared" ref="BN599" si="647">SUM(BN194:BN204)</f>
        <v>0</v>
      </c>
      <c r="BO599" s="315">
        <f t="shared" ref="BO599:BP599" si="648">SUM(BO194:BO204)</f>
        <v>0</v>
      </c>
      <c r="BP599" s="311">
        <f t="shared" si="648"/>
        <v>0</v>
      </c>
      <c r="BQ599" s="124">
        <f t="shared" si="643"/>
        <v>0</v>
      </c>
      <c r="BR599" s="90">
        <f t="shared" si="643"/>
        <v>0</v>
      </c>
      <c r="BS599" s="315">
        <f t="shared" ref="BS599" si="649">SUM(BS194:BS204)</f>
        <v>0</v>
      </c>
      <c r="BT599" s="124">
        <f t="shared" si="643"/>
        <v>0</v>
      </c>
      <c r="BU599" s="90">
        <f t="shared" si="643"/>
        <v>1777</v>
      </c>
      <c r="BV599" s="315">
        <f t="shared" ref="BV599:BY599" si="650">SUM(BV194:BV204)</f>
        <v>1966</v>
      </c>
      <c r="BW599" s="90">
        <f t="shared" si="650"/>
        <v>701</v>
      </c>
      <c r="BX599" s="375">
        <f t="shared" si="650"/>
        <v>1184</v>
      </c>
      <c r="BY599" s="315">
        <f t="shared" si="650"/>
        <v>786</v>
      </c>
      <c r="BZ599" s="90">
        <f>SUM(BZ194:BZ204)</f>
        <v>1604</v>
      </c>
      <c r="CA599" s="124">
        <f t="shared" si="643"/>
        <v>1231</v>
      </c>
      <c r="CB599" s="90">
        <f t="shared" si="643"/>
        <v>0</v>
      </c>
      <c r="CC599" s="90">
        <f t="shared" ref="CC599:CE599" si="651">SUM(CC194:CC204)</f>
        <v>0</v>
      </c>
      <c r="CD599" s="90">
        <f t="shared" si="651"/>
        <v>0</v>
      </c>
      <c r="CE599" s="90">
        <f t="shared" si="651"/>
        <v>0</v>
      </c>
      <c r="CF599" s="90">
        <f t="shared" ref="CF599:CH599" si="652">SUM(CF194:CF204)</f>
        <v>0</v>
      </c>
      <c r="CG599" s="311">
        <f t="shared" si="652"/>
        <v>0</v>
      </c>
      <c r="CH599" s="90">
        <f t="shared" si="652"/>
        <v>0</v>
      </c>
      <c r="CI599" s="124">
        <f t="shared" si="643"/>
        <v>0</v>
      </c>
      <c r="CJ599" s="90">
        <f t="shared" si="643"/>
        <v>0</v>
      </c>
      <c r="CK599" s="375">
        <f t="shared" ref="CK599:CO599" si="653">SUM(CK194:CK204)</f>
        <v>0</v>
      </c>
      <c r="CL599" s="315">
        <f t="shared" si="653"/>
        <v>0</v>
      </c>
      <c r="CM599" s="375">
        <f t="shared" si="653"/>
        <v>0</v>
      </c>
      <c r="CN599" s="315">
        <f t="shared" si="653"/>
        <v>0</v>
      </c>
      <c r="CO599" s="375">
        <f t="shared" si="653"/>
        <v>0</v>
      </c>
      <c r="CP599" s="91">
        <f t="shared" si="643"/>
        <v>0</v>
      </c>
      <c r="CQ599" s="90">
        <f t="shared" si="643"/>
        <v>0</v>
      </c>
      <c r="CR599" s="315">
        <f t="shared" ref="CR599:CS599" si="654">SUM(CR194:CR204)</f>
        <v>0</v>
      </c>
      <c r="CS599" s="375">
        <f t="shared" si="654"/>
        <v>0</v>
      </c>
      <c r="CT599" s="91">
        <f t="shared" si="643"/>
        <v>0</v>
      </c>
      <c r="CU599" s="90">
        <f t="shared" ref="CU599" si="655">SUM(CU194:CU204)</f>
        <v>0</v>
      </c>
      <c r="CV599" s="375">
        <f t="shared" ref="CV599:CY599" si="656">SUM(CV194:CV204)</f>
        <v>0</v>
      </c>
      <c r="CW599" s="315">
        <f t="shared" si="656"/>
        <v>0</v>
      </c>
      <c r="CX599" s="375">
        <f t="shared" si="656"/>
        <v>0</v>
      </c>
      <c r="CY599" s="315">
        <f t="shared" si="656"/>
        <v>0</v>
      </c>
      <c r="CZ599" s="91">
        <f t="shared" si="643"/>
        <v>0</v>
      </c>
      <c r="DA599" s="90">
        <f t="shared" si="643"/>
        <v>0</v>
      </c>
      <c r="DB599" s="375">
        <f t="shared" ref="DB599:DE599" si="657">SUM(DB194:DB204)</f>
        <v>0</v>
      </c>
      <c r="DC599" s="315">
        <f t="shared" si="657"/>
        <v>0</v>
      </c>
      <c r="DD599" s="375">
        <f t="shared" si="657"/>
        <v>0</v>
      </c>
      <c r="DE599" s="315">
        <f t="shared" si="657"/>
        <v>0</v>
      </c>
      <c r="DF599" s="90">
        <f>SUM(DF194:DF204)</f>
        <v>0</v>
      </c>
      <c r="DG599" s="310">
        <f t="shared" ref="DG599" si="658">SUM(DG194:DG204)</f>
        <v>0</v>
      </c>
      <c r="DH599" s="375">
        <f>SUM(DH194:DH204)</f>
        <v>0</v>
      </c>
      <c r="DI599" s="315">
        <f t="shared" ref="DI599" si="659">SUM(DI194:DI204)</f>
        <v>0</v>
      </c>
      <c r="DJ599" s="124">
        <f t="shared" si="643"/>
        <v>0</v>
      </c>
      <c r="DK599" s="90">
        <f t="shared" si="643"/>
        <v>0</v>
      </c>
      <c r="DL599" s="315">
        <f t="shared" ref="DL599:DM599" si="660">SUM(DL194:DL204)</f>
        <v>0</v>
      </c>
      <c r="DM599" s="375">
        <f t="shared" si="660"/>
        <v>0</v>
      </c>
      <c r="DN599" s="91">
        <f t="shared" si="643"/>
        <v>0</v>
      </c>
      <c r="DO599" s="90">
        <f t="shared" si="643"/>
        <v>0</v>
      </c>
      <c r="DP599" s="375">
        <f t="shared" ref="DP599:DQ599" si="661">SUM(DP194:DP204)</f>
        <v>0</v>
      </c>
      <c r="DQ599" s="104">
        <f t="shared" si="661"/>
        <v>0</v>
      </c>
      <c r="DR599" s="315">
        <f>SUM(DR194:DR204)</f>
        <v>0</v>
      </c>
      <c r="DS599" s="124">
        <f t="shared" si="643"/>
        <v>0</v>
      </c>
      <c r="DT599" s="90">
        <f t="shared" si="643"/>
        <v>0</v>
      </c>
      <c r="DU599" s="315">
        <f t="shared" ref="DU599:DW599" si="662">SUM(DU194:DU204)</f>
        <v>0</v>
      </c>
      <c r="DV599" s="90">
        <f t="shared" si="662"/>
        <v>0</v>
      </c>
      <c r="DW599" s="375">
        <f t="shared" si="662"/>
        <v>0</v>
      </c>
      <c r="DX599" s="91">
        <f t="shared" si="643"/>
        <v>0</v>
      </c>
      <c r="DY599" s="90">
        <f t="shared" si="643"/>
        <v>0</v>
      </c>
      <c r="DZ599" s="311">
        <f t="shared" ref="DZ599:EA599" si="663">SUM(DZ194:DZ204)</f>
        <v>0</v>
      </c>
      <c r="EA599" s="375">
        <f t="shared" si="663"/>
        <v>0</v>
      </c>
      <c r="EB599" s="91">
        <f t="shared" si="643"/>
        <v>0</v>
      </c>
      <c r="EC599" s="90">
        <f t="shared" si="643"/>
        <v>0</v>
      </c>
      <c r="ED599" s="315">
        <f t="shared" ref="ED599" si="664">SUM(ED194:ED204)</f>
        <v>0</v>
      </c>
      <c r="EE599" s="124">
        <f t="shared" si="643"/>
        <v>0</v>
      </c>
    </row>
    <row r="600" spans="1:135" x14ac:dyDescent="0.3">
      <c r="A600" s="38"/>
      <c r="B600" s="27" t="s">
        <v>707</v>
      </c>
      <c r="C600" s="22">
        <f>SUM(C205:C208)</f>
        <v>5721</v>
      </c>
      <c r="D600" s="22">
        <f>SUM(D205:D208)</f>
        <v>1112</v>
      </c>
      <c r="E600" s="63">
        <f t="shared" si="48"/>
        <v>0.19437161335430869</v>
      </c>
      <c r="F600" s="90">
        <f>SUM(F205:F208)</f>
        <v>437</v>
      </c>
      <c r="G600" s="90">
        <f>SUM(G205:G208)</f>
        <v>432</v>
      </c>
      <c r="H600" s="90">
        <f>SUM(H205:H208)</f>
        <v>322</v>
      </c>
      <c r="I600" s="90">
        <f>SUM(I205:I208)</f>
        <v>356</v>
      </c>
      <c r="J600" s="90">
        <f>SUM(J205:J208)</f>
        <v>475</v>
      </c>
      <c r="K600" s="91">
        <f t="shared" ref="K600:EE600" si="665">SUM(K205:K208)</f>
        <v>523</v>
      </c>
      <c r="L600" s="90">
        <f t="shared" si="665"/>
        <v>0</v>
      </c>
      <c r="M600" s="375">
        <f>SUM(M205:M208)</f>
        <v>0</v>
      </c>
      <c r="N600" s="91">
        <f t="shared" si="665"/>
        <v>0</v>
      </c>
      <c r="O600" s="90">
        <f t="shared" si="665"/>
        <v>0</v>
      </c>
      <c r="P600" s="375">
        <f>SUM(P205:P208)</f>
        <v>0</v>
      </c>
      <c r="Q600" s="315">
        <f>SUM(Q205:Q208)</f>
        <v>0</v>
      </c>
      <c r="R600" s="375">
        <f>SUM(R205:R208)</f>
        <v>0</v>
      </c>
      <c r="S600" s="315">
        <f>SUM(S205:S208)</f>
        <v>0</v>
      </c>
      <c r="T600" s="375">
        <f>SUM(T205:T208)</f>
        <v>0</v>
      </c>
      <c r="U600" s="315">
        <f>SUM(U205:U208)</f>
        <v>0</v>
      </c>
      <c r="V600" s="375">
        <f>SUM(V205:V208)</f>
        <v>0</v>
      </c>
      <c r="W600" s="104">
        <f>SUM(W205:W208)</f>
        <v>0</v>
      </c>
      <c r="X600" s="104">
        <f>SUM(X205:X208)</f>
        <v>0</v>
      </c>
      <c r="Y600" s="104">
        <f t="shared" si="665"/>
        <v>0</v>
      </c>
      <c r="Z600" s="103">
        <f t="shared" si="665"/>
        <v>0</v>
      </c>
      <c r="AA600" s="90">
        <f>SUM(AA205:AA208)</f>
        <v>0</v>
      </c>
      <c r="AB600" s="90">
        <f>SUM(AB205:AB208)</f>
        <v>0</v>
      </c>
      <c r="AC600" s="90">
        <f>SUM(AC205:AC208)</f>
        <v>0</v>
      </c>
      <c r="AD600" s="90">
        <f>SUM(AD205:AD208)</f>
        <v>0</v>
      </c>
      <c r="AE600" s="90">
        <f>SUM(AE205:AE208)</f>
        <v>0</v>
      </c>
      <c r="AF600" s="315">
        <f>SUM(AF205:AF208)</f>
        <v>0</v>
      </c>
      <c r="AG600" s="311">
        <f>SUM(AG205:AG208)</f>
        <v>0</v>
      </c>
      <c r="AH600" s="124">
        <f t="shared" si="665"/>
        <v>0</v>
      </c>
      <c r="AI600" s="103">
        <f t="shared" si="665"/>
        <v>0</v>
      </c>
      <c r="AJ600" s="375">
        <f>SUM(AJ205:AJ208)</f>
        <v>0</v>
      </c>
      <c r="AK600" s="91">
        <f t="shared" si="665"/>
        <v>0</v>
      </c>
      <c r="AL600" s="90">
        <f t="shared" si="665"/>
        <v>0</v>
      </c>
      <c r="AM600" s="315">
        <f>SUM(AM205:AM208)</f>
        <v>0</v>
      </c>
      <c r="AN600" s="315">
        <f>SUM(AN205:AN208)</f>
        <v>0</v>
      </c>
      <c r="AO600" s="315">
        <f>SUM(AO205:AO208)</f>
        <v>0</v>
      </c>
      <c r="AP600" s="375">
        <f>SUM(AP205:AP208)</f>
        <v>0</v>
      </c>
      <c r="AQ600" s="104">
        <f t="shared" si="665"/>
        <v>0</v>
      </c>
      <c r="AR600" s="103">
        <f t="shared" si="665"/>
        <v>0</v>
      </c>
      <c r="AS600" s="375">
        <f>SUM(AS205:AS208)</f>
        <v>0</v>
      </c>
      <c r="AT600" s="315">
        <f>SUM(AT205:AT208)</f>
        <v>0</v>
      </c>
      <c r="AU600" s="375">
        <f>SUM(AU205:AU208)</f>
        <v>0</v>
      </c>
      <c r="AV600" s="315">
        <f>SUM(AV205:AV208)</f>
        <v>0</v>
      </c>
      <c r="AW600" s="375">
        <f>SUM(AW205:AW208)</f>
        <v>0</v>
      </c>
      <c r="AX600" s="315">
        <f>SUM(AX205:AX208)</f>
        <v>0</v>
      </c>
      <c r="AY600" s="124">
        <f t="shared" si="665"/>
        <v>0</v>
      </c>
      <c r="AZ600" s="90">
        <f t="shared" si="665"/>
        <v>0</v>
      </c>
      <c r="BA600" s="315">
        <f>SUM(BA205:BA208)</f>
        <v>0</v>
      </c>
      <c r="BB600" s="124">
        <f t="shared" si="665"/>
        <v>0</v>
      </c>
      <c r="BC600" s="90">
        <f t="shared" si="665"/>
        <v>0</v>
      </c>
      <c r="BD600" s="315">
        <f t="shared" ref="BD600" si="666">SUM(BD205:BD208)</f>
        <v>0</v>
      </c>
      <c r="BE600" s="124">
        <f t="shared" si="665"/>
        <v>0</v>
      </c>
      <c r="BF600" s="90">
        <f t="shared" si="665"/>
        <v>0</v>
      </c>
      <c r="BG600" s="90">
        <f t="shared" ref="BG600" si="667">SUM(BG205:BG208)</f>
        <v>0</v>
      </c>
      <c r="BH600" s="315">
        <f>SUM(BH205:BH208)</f>
        <v>0</v>
      </c>
      <c r="BI600" s="124">
        <f t="shared" si="665"/>
        <v>0</v>
      </c>
      <c r="BJ600" s="90">
        <f t="shared" si="665"/>
        <v>0</v>
      </c>
      <c r="BK600" s="375">
        <f t="shared" ref="BK600" si="668">SUM(BK205:BK208)</f>
        <v>0</v>
      </c>
      <c r="BL600" s="91">
        <f t="shared" si="665"/>
        <v>0</v>
      </c>
      <c r="BM600" s="90">
        <f t="shared" si="665"/>
        <v>0</v>
      </c>
      <c r="BN600" s="90">
        <f t="shared" ref="BN600" si="669">SUM(BN205:BN208)</f>
        <v>0</v>
      </c>
      <c r="BO600" s="315">
        <f t="shared" ref="BO600:BP600" si="670">SUM(BO205:BO208)</f>
        <v>0</v>
      </c>
      <c r="BP600" s="311">
        <f t="shared" si="670"/>
        <v>0</v>
      </c>
      <c r="BQ600" s="124">
        <f t="shared" si="665"/>
        <v>0</v>
      </c>
      <c r="BR600" s="90">
        <f t="shared" si="665"/>
        <v>0</v>
      </c>
      <c r="BS600" s="315">
        <f t="shared" ref="BS600" si="671">SUM(BS205:BS208)</f>
        <v>0</v>
      </c>
      <c r="BT600" s="124">
        <f t="shared" si="665"/>
        <v>0</v>
      </c>
      <c r="BU600" s="90">
        <f t="shared" si="665"/>
        <v>0</v>
      </c>
      <c r="BV600" s="315">
        <f t="shared" ref="BV600:BY600" si="672">SUM(BV205:BV208)</f>
        <v>0</v>
      </c>
      <c r="BW600" s="90">
        <f t="shared" si="672"/>
        <v>0</v>
      </c>
      <c r="BX600" s="375">
        <f t="shared" si="672"/>
        <v>0</v>
      </c>
      <c r="BY600" s="315">
        <f t="shared" si="672"/>
        <v>0</v>
      </c>
      <c r="BZ600" s="90">
        <f>SUM(BZ205:BZ208)</f>
        <v>0</v>
      </c>
      <c r="CA600" s="124">
        <f t="shared" si="665"/>
        <v>0</v>
      </c>
      <c r="CB600" s="90">
        <f t="shared" si="665"/>
        <v>0</v>
      </c>
      <c r="CC600" s="90">
        <f t="shared" ref="CC600:CE600" si="673">SUM(CC205:CC208)</f>
        <v>0</v>
      </c>
      <c r="CD600" s="90">
        <f t="shared" si="673"/>
        <v>0</v>
      </c>
      <c r="CE600" s="90">
        <f t="shared" si="673"/>
        <v>0</v>
      </c>
      <c r="CF600" s="90">
        <f t="shared" ref="CF600:CH600" si="674">SUM(CF205:CF208)</f>
        <v>0</v>
      </c>
      <c r="CG600" s="311">
        <f t="shared" si="674"/>
        <v>0</v>
      </c>
      <c r="CH600" s="90">
        <f t="shared" si="674"/>
        <v>0</v>
      </c>
      <c r="CI600" s="124">
        <f t="shared" si="665"/>
        <v>0</v>
      </c>
      <c r="CJ600" s="90">
        <f t="shared" si="665"/>
        <v>0</v>
      </c>
      <c r="CK600" s="375">
        <f t="shared" ref="CK600:CO600" si="675">SUM(CK205:CK208)</f>
        <v>0</v>
      </c>
      <c r="CL600" s="315">
        <f t="shared" si="675"/>
        <v>0</v>
      </c>
      <c r="CM600" s="375">
        <f t="shared" si="675"/>
        <v>0</v>
      </c>
      <c r="CN600" s="315">
        <f t="shared" si="675"/>
        <v>0</v>
      </c>
      <c r="CO600" s="375">
        <f t="shared" si="675"/>
        <v>0</v>
      </c>
      <c r="CP600" s="91">
        <f t="shared" si="665"/>
        <v>0</v>
      </c>
      <c r="CQ600" s="90">
        <f t="shared" si="665"/>
        <v>0</v>
      </c>
      <c r="CR600" s="315">
        <f t="shared" ref="CR600:CS600" si="676">SUM(CR205:CR208)</f>
        <v>2</v>
      </c>
      <c r="CS600" s="375">
        <f t="shared" si="676"/>
        <v>1</v>
      </c>
      <c r="CT600" s="91">
        <f t="shared" si="665"/>
        <v>1</v>
      </c>
      <c r="CU600" s="90">
        <f t="shared" ref="CU600" si="677">SUM(CU205:CU208)</f>
        <v>0</v>
      </c>
      <c r="CV600" s="375">
        <f t="shared" ref="CV600:CY600" si="678">SUM(CV205:CV208)</f>
        <v>0</v>
      </c>
      <c r="CW600" s="315">
        <f t="shared" si="678"/>
        <v>0</v>
      </c>
      <c r="CX600" s="375">
        <f t="shared" si="678"/>
        <v>0</v>
      </c>
      <c r="CY600" s="315">
        <f t="shared" si="678"/>
        <v>0</v>
      </c>
      <c r="CZ600" s="91">
        <f t="shared" si="665"/>
        <v>0</v>
      </c>
      <c r="DA600" s="90">
        <f t="shared" si="665"/>
        <v>0</v>
      </c>
      <c r="DB600" s="375">
        <f t="shared" ref="DB600:DE600" si="679">SUM(DB205:DB208)</f>
        <v>0</v>
      </c>
      <c r="DC600" s="315">
        <f t="shared" si="679"/>
        <v>0</v>
      </c>
      <c r="DD600" s="375">
        <f t="shared" si="679"/>
        <v>0</v>
      </c>
      <c r="DE600" s="315">
        <f t="shared" si="679"/>
        <v>0</v>
      </c>
      <c r="DF600" s="90">
        <f>SUM(DF205:DF208)</f>
        <v>0</v>
      </c>
      <c r="DG600" s="310">
        <f t="shared" ref="DG600" si="680">SUM(DG205:DG208)</f>
        <v>0</v>
      </c>
      <c r="DH600" s="375">
        <f>SUM(DH205:DH208)</f>
        <v>0</v>
      </c>
      <c r="DI600" s="315">
        <f t="shared" ref="DI600" si="681">SUM(DI205:DI208)</f>
        <v>0</v>
      </c>
      <c r="DJ600" s="124">
        <f t="shared" si="665"/>
        <v>0</v>
      </c>
      <c r="DK600" s="90">
        <f t="shared" si="665"/>
        <v>0</v>
      </c>
      <c r="DL600" s="315">
        <f t="shared" ref="DL600:DM600" si="682">SUM(DL205:DL208)</f>
        <v>0</v>
      </c>
      <c r="DM600" s="375">
        <f t="shared" si="682"/>
        <v>0</v>
      </c>
      <c r="DN600" s="91">
        <f t="shared" si="665"/>
        <v>0</v>
      </c>
      <c r="DO600" s="90">
        <f t="shared" si="665"/>
        <v>0</v>
      </c>
      <c r="DP600" s="375">
        <f t="shared" ref="DP600:DQ600" si="683">SUM(DP205:DP208)</f>
        <v>0</v>
      </c>
      <c r="DQ600" s="104">
        <f t="shared" si="683"/>
        <v>0</v>
      </c>
      <c r="DR600" s="315">
        <f>SUM(DR205:DR208)</f>
        <v>0</v>
      </c>
      <c r="DS600" s="124">
        <f t="shared" si="665"/>
        <v>0</v>
      </c>
      <c r="DT600" s="90">
        <f t="shared" si="665"/>
        <v>2</v>
      </c>
      <c r="DU600" s="315">
        <f t="shared" ref="DU600:DW600" si="684">SUM(DU205:DU208)</f>
        <v>0</v>
      </c>
      <c r="DV600" s="90">
        <f t="shared" si="684"/>
        <v>2</v>
      </c>
      <c r="DW600" s="375">
        <f t="shared" si="684"/>
        <v>0</v>
      </c>
      <c r="DX600" s="91">
        <f t="shared" si="665"/>
        <v>3</v>
      </c>
      <c r="DY600" s="90">
        <f t="shared" si="665"/>
        <v>0</v>
      </c>
      <c r="DZ600" s="311">
        <f t="shared" ref="DZ600:EA600" si="685">SUM(DZ205:DZ208)</f>
        <v>0</v>
      </c>
      <c r="EA600" s="375">
        <f t="shared" si="685"/>
        <v>0</v>
      </c>
      <c r="EB600" s="91">
        <f t="shared" si="665"/>
        <v>0</v>
      </c>
      <c r="EC600" s="90">
        <f t="shared" si="665"/>
        <v>0</v>
      </c>
      <c r="ED600" s="315">
        <f t="shared" ref="ED600" si="686">SUM(ED205:ED208)</f>
        <v>0</v>
      </c>
      <c r="EE600" s="124">
        <f t="shared" si="665"/>
        <v>0</v>
      </c>
    </row>
    <row r="601" spans="1:135" x14ac:dyDescent="0.3">
      <c r="A601" s="38"/>
      <c r="B601" s="27" t="s">
        <v>8</v>
      </c>
      <c r="C601" s="22">
        <f>SUM(C209:C212)</f>
        <v>3931</v>
      </c>
      <c r="D601" s="22">
        <f>SUM(D209:D212)</f>
        <v>1134</v>
      </c>
      <c r="E601" s="63">
        <f t="shared" si="48"/>
        <v>0.28847621470363777</v>
      </c>
      <c r="F601" s="90">
        <f>SUM(F209:F212)</f>
        <v>0</v>
      </c>
      <c r="G601" s="90">
        <f>SUM(G209:G212)</f>
        <v>0</v>
      </c>
      <c r="H601" s="90">
        <f>SUM(H209:H212)</f>
        <v>0</v>
      </c>
      <c r="I601" s="90">
        <f>SUM(I209:I212)</f>
        <v>0</v>
      </c>
      <c r="J601" s="90">
        <f>SUM(J209:J212)</f>
        <v>0</v>
      </c>
      <c r="K601" s="91">
        <f t="shared" ref="K601:EE601" si="687">SUM(K209:K212)</f>
        <v>0</v>
      </c>
      <c r="L601" s="90">
        <f t="shared" si="687"/>
        <v>560</v>
      </c>
      <c r="M601" s="375">
        <f>SUM(M209:M212)</f>
        <v>482</v>
      </c>
      <c r="N601" s="91">
        <f t="shared" si="687"/>
        <v>491</v>
      </c>
      <c r="O601" s="90">
        <f t="shared" si="687"/>
        <v>0</v>
      </c>
      <c r="P601" s="375">
        <f>SUM(P209:P212)</f>
        <v>0</v>
      </c>
      <c r="Q601" s="315">
        <f>SUM(Q209:Q212)</f>
        <v>0</v>
      </c>
      <c r="R601" s="375">
        <f>SUM(R209:R212)</f>
        <v>0</v>
      </c>
      <c r="S601" s="315">
        <f>SUM(S209:S212)</f>
        <v>0</v>
      </c>
      <c r="T601" s="375">
        <f>SUM(T209:T212)</f>
        <v>0</v>
      </c>
      <c r="U601" s="315">
        <f>SUM(U209:U212)</f>
        <v>0</v>
      </c>
      <c r="V601" s="375">
        <f>SUM(V209:V212)</f>
        <v>0</v>
      </c>
      <c r="W601" s="104">
        <f>SUM(W209:W212)</f>
        <v>0</v>
      </c>
      <c r="X601" s="104">
        <f>SUM(X209:X212)</f>
        <v>0</v>
      </c>
      <c r="Y601" s="104">
        <f t="shared" si="687"/>
        <v>0</v>
      </c>
      <c r="Z601" s="103">
        <f t="shared" si="687"/>
        <v>0</v>
      </c>
      <c r="AA601" s="90">
        <f>SUM(AA209:AA212)</f>
        <v>0</v>
      </c>
      <c r="AB601" s="90">
        <f>SUM(AB209:AB212)</f>
        <v>0</v>
      </c>
      <c r="AC601" s="90">
        <f>SUM(AC209:AC212)</f>
        <v>0</v>
      </c>
      <c r="AD601" s="90">
        <f>SUM(AD209:AD212)</f>
        <v>0</v>
      </c>
      <c r="AE601" s="90">
        <f>SUM(AE209:AE212)</f>
        <v>0</v>
      </c>
      <c r="AF601" s="315">
        <f>SUM(AF209:AF212)</f>
        <v>0</v>
      </c>
      <c r="AG601" s="311">
        <f>SUM(AG209:AG212)</f>
        <v>0</v>
      </c>
      <c r="AH601" s="124">
        <f t="shared" si="687"/>
        <v>0</v>
      </c>
      <c r="AI601" s="103">
        <f t="shared" si="687"/>
        <v>0</v>
      </c>
      <c r="AJ601" s="375">
        <f>SUM(AJ209:AJ212)</f>
        <v>0</v>
      </c>
      <c r="AK601" s="91">
        <f t="shared" si="687"/>
        <v>0</v>
      </c>
      <c r="AL601" s="90">
        <f t="shared" si="687"/>
        <v>0</v>
      </c>
      <c r="AM601" s="315">
        <f>SUM(AM209:AM212)</f>
        <v>0</v>
      </c>
      <c r="AN601" s="315">
        <f>SUM(AN209:AN212)</f>
        <v>0</v>
      </c>
      <c r="AO601" s="315">
        <f>SUM(AO209:AO212)</f>
        <v>0</v>
      </c>
      <c r="AP601" s="375">
        <f>SUM(AP209:AP212)</f>
        <v>0</v>
      </c>
      <c r="AQ601" s="104">
        <f t="shared" si="687"/>
        <v>0</v>
      </c>
      <c r="AR601" s="103">
        <f t="shared" si="687"/>
        <v>0</v>
      </c>
      <c r="AS601" s="375">
        <f>SUM(AS209:AS212)</f>
        <v>0</v>
      </c>
      <c r="AT601" s="315">
        <f>SUM(AT209:AT212)</f>
        <v>0</v>
      </c>
      <c r="AU601" s="375">
        <f>SUM(AU209:AU212)</f>
        <v>0</v>
      </c>
      <c r="AV601" s="315">
        <f>SUM(AV209:AV212)</f>
        <v>0</v>
      </c>
      <c r="AW601" s="375">
        <f>SUM(AW209:AW212)</f>
        <v>0</v>
      </c>
      <c r="AX601" s="315">
        <f>SUM(AX209:AX212)</f>
        <v>0</v>
      </c>
      <c r="AY601" s="124">
        <f t="shared" si="687"/>
        <v>0</v>
      </c>
      <c r="AZ601" s="90">
        <f t="shared" si="687"/>
        <v>0</v>
      </c>
      <c r="BA601" s="315">
        <f>SUM(BA209:BA212)</f>
        <v>0</v>
      </c>
      <c r="BB601" s="124">
        <f t="shared" si="687"/>
        <v>0</v>
      </c>
      <c r="BC601" s="90">
        <f t="shared" si="687"/>
        <v>0</v>
      </c>
      <c r="BD601" s="315">
        <f t="shared" ref="BD601" si="688">SUM(BD209:BD212)</f>
        <v>0</v>
      </c>
      <c r="BE601" s="124">
        <f t="shared" si="687"/>
        <v>0</v>
      </c>
      <c r="BF601" s="90">
        <f t="shared" si="687"/>
        <v>0</v>
      </c>
      <c r="BG601" s="90">
        <f t="shared" ref="BG601" si="689">SUM(BG209:BG212)</f>
        <v>0</v>
      </c>
      <c r="BH601" s="315">
        <f>SUM(BH209:BH212)</f>
        <v>0</v>
      </c>
      <c r="BI601" s="124">
        <f t="shared" si="687"/>
        <v>0</v>
      </c>
      <c r="BJ601" s="90">
        <f t="shared" si="687"/>
        <v>0</v>
      </c>
      <c r="BK601" s="375">
        <f t="shared" ref="BK601" si="690">SUM(BK209:BK212)</f>
        <v>0</v>
      </c>
      <c r="BL601" s="91">
        <f t="shared" si="687"/>
        <v>0</v>
      </c>
      <c r="BM601" s="90">
        <f t="shared" si="687"/>
        <v>0</v>
      </c>
      <c r="BN601" s="90">
        <f t="shared" ref="BN601" si="691">SUM(BN209:BN212)</f>
        <v>0</v>
      </c>
      <c r="BO601" s="315">
        <f t="shared" ref="BO601:BP601" si="692">SUM(BO209:BO212)</f>
        <v>0</v>
      </c>
      <c r="BP601" s="311">
        <f t="shared" si="692"/>
        <v>0</v>
      </c>
      <c r="BQ601" s="124">
        <f t="shared" si="687"/>
        <v>0</v>
      </c>
      <c r="BR601" s="90">
        <f t="shared" si="687"/>
        <v>0</v>
      </c>
      <c r="BS601" s="315">
        <f t="shared" ref="BS601" si="693">SUM(BS209:BS212)</f>
        <v>0</v>
      </c>
      <c r="BT601" s="124">
        <f t="shared" si="687"/>
        <v>0</v>
      </c>
      <c r="BU601" s="90">
        <f t="shared" si="687"/>
        <v>0</v>
      </c>
      <c r="BV601" s="315">
        <f t="shared" ref="BV601:BY601" si="694">SUM(BV209:BV212)</f>
        <v>0</v>
      </c>
      <c r="BW601" s="90">
        <f t="shared" si="694"/>
        <v>0</v>
      </c>
      <c r="BX601" s="375">
        <f t="shared" si="694"/>
        <v>0</v>
      </c>
      <c r="BY601" s="315">
        <f t="shared" si="694"/>
        <v>0</v>
      </c>
      <c r="BZ601" s="90">
        <f>SUM(BZ209:BZ212)</f>
        <v>0</v>
      </c>
      <c r="CA601" s="124">
        <f t="shared" si="687"/>
        <v>0</v>
      </c>
      <c r="CB601" s="90">
        <f t="shared" si="687"/>
        <v>0</v>
      </c>
      <c r="CC601" s="90">
        <f t="shared" ref="CC601:CE601" si="695">SUM(CC209:CC212)</f>
        <v>0</v>
      </c>
      <c r="CD601" s="90">
        <f t="shared" si="695"/>
        <v>0</v>
      </c>
      <c r="CE601" s="90">
        <f t="shared" si="695"/>
        <v>0</v>
      </c>
      <c r="CF601" s="90">
        <f t="shared" ref="CF601:CH601" si="696">SUM(CF209:CF212)</f>
        <v>0</v>
      </c>
      <c r="CG601" s="311">
        <f t="shared" si="696"/>
        <v>0</v>
      </c>
      <c r="CH601" s="90">
        <f t="shared" si="696"/>
        <v>0</v>
      </c>
      <c r="CI601" s="124">
        <f t="shared" si="687"/>
        <v>0</v>
      </c>
      <c r="CJ601" s="90">
        <f t="shared" si="687"/>
        <v>0</v>
      </c>
      <c r="CK601" s="375">
        <f t="shared" ref="CK601:CO601" si="697">SUM(CK209:CK212)</f>
        <v>0</v>
      </c>
      <c r="CL601" s="315">
        <f t="shared" si="697"/>
        <v>0</v>
      </c>
      <c r="CM601" s="375">
        <f t="shared" si="697"/>
        <v>0</v>
      </c>
      <c r="CN601" s="315">
        <f t="shared" si="697"/>
        <v>0</v>
      </c>
      <c r="CO601" s="375">
        <f t="shared" si="697"/>
        <v>0</v>
      </c>
      <c r="CP601" s="91">
        <f t="shared" si="687"/>
        <v>0</v>
      </c>
      <c r="CQ601" s="90">
        <f t="shared" si="687"/>
        <v>0</v>
      </c>
      <c r="CR601" s="315">
        <f t="shared" ref="CR601:CS601" si="698">SUM(CR209:CR212)</f>
        <v>0</v>
      </c>
      <c r="CS601" s="375">
        <f t="shared" si="698"/>
        <v>0</v>
      </c>
      <c r="CT601" s="91">
        <f t="shared" si="687"/>
        <v>0</v>
      </c>
      <c r="CU601" s="90">
        <f t="shared" ref="CU601" si="699">SUM(CU209:CU212)</f>
        <v>0</v>
      </c>
      <c r="CV601" s="375">
        <f t="shared" ref="CV601:CY601" si="700">SUM(CV209:CV212)</f>
        <v>0</v>
      </c>
      <c r="CW601" s="315">
        <f t="shared" si="700"/>
        <v>0</v>
      </c>
      <c r="CX601" s="375">
        <f t="shared" si="700"/>
        <v>0</v>
      </c>
      <c r="CY601" s="315">
        <f t="shared" si="700"/>
        <v>0</v>
      </c>
      <c r="CZ601" s="91">
        <f t="shared" si="687"/>
        <v>0</v>
      </c>
      <c r="DA601" s="90">
        <f t="shared" si="687"/>
        <v>0</v>
      </c>
      <c r="DB601" s="375">
        <f t="shared" ref="DB601:DE601" si="701">SUM(DB209:DB212)</f>
        <v>0</v>
      </c>
      <c r="DC601" s="315">
        <f t="shared" si="701"/>
        <v>0</v>
      </c>
      <c r="DD601" s="375">
        <f t="shared" si="701"/>
        <v>0</v>
      </c>
      <c r="DE601" s="315">
        <f t="shared" si="701"/>
        <v>0</v>
      </c>
      <c r="DF601" s="90">
        <f>SUM(DF209:DF212)</f>
        <v>0</v>
      </c>
      <c r="DG601" s="310">
        <f t="shared" ref="DG601" si="702">SUM(DG209:DG212)</f>
        <v>0</v>
      </c>
      <c r="DH601" s="375">
        <f>SUM(DH209:DH212)</f>
        <v>0</v>
      </c>
      <c r="DI601" s="315">
        <f t="shared" ref="DI601" si="703">SUM(DI209:DI212)</f>
        <v>0</v>
      </c>
      <c r="DJ601" s="124">
        <f t="shared" si="687"/>
        <v>0</v>
      </c>
      <c r="DK601" s="90">
        <f t="shared" si="687"/>
        <v>0</v>
      </c>
      <c r="DL601" s="315">
        <f t="shared" ref="DL601:DM601" si="704">SUM(DL209:DL212)</f>
        <v>0</v>
      </c>
      <c r="DM601" s="375">
        <f t="shared" si="704"/>
        <v>0</v>
      </c>
      <c r="DN601" s="91">
        <f t="shared" si="687"/>
        <v>0</v>
      </c>
      <c r="DO601" s="90">
        <f t="shared" si="687"/>
        <v>0</v>
      </c>
      <c r="DP601" s="375">
        <f t="shared" ref="DP601:DQ601" si="705">SUM(DP209:DP212)</f>
        <v>0</v>
      </c>
      <c r="DQ601" s="104">
        <f t="shared" si="705"/>
        <v>0</v>
      </c>
      <c r="DR601" s="315">
        <f>SUM(DR209:DR212)</f>
        <v>0</v>
      </c>
      <c r="DS601" s="124">
        <f t="shared" si="687"/>
        <v>0</v>
      </c>
      <c r="DT601" s="90">
        <f t="shared" si="687"/>
        <v>0</v>
      </c>
      <c r="DU601" s="315">
        <f t="shared" ref="DU601:DW601" si="706">SUM(DU209:DU212)</f>
        <v>0</v>
      </c>
      <c r="DV601" s="90">
        <f t="shared" si="706"/>
        <v>0</v>
      </c>
      <c r="DW601" s="375">
        <f t="shared" si="706"/>
        <v>0</v>
      </c>
      <c r="DX601" s="91">
        <f t="shared" si="687"/>
        <v>0</v>
      </c>
      <c r="DY601" s="90">
        <f t="shared" si="687"/>
        <v>0</v>
      </c>
      <c r="DZ601" s="311">
        <f t="shared" ref="DZ601:EA601" si="707">SUM(DZ209:DZ212)</f>
        <v>0</v>
      </c>
      <c r="EA601" s="375">
        <f t="shared" si="707"/>
        <v>0</v>
      </c>
      <c r="EB601" s="91">
        <f t="shared" si="687"/>
        <v>0</v>
      </c>
      <c r="EC601" s="90">
        <f t="shared" si="687"/>
        <v>0</v>
      </c>
      <c r="ED601" s="315">
        <f t="shared" ref="ED601" si="708">SUM(ED209:ED212)</f>
        <v>0</v>
      </c>
      <c r="EE601" s="124">
        <f t="shared" si="687"/>
        <v>0</v>
      </c>
    </row>
    <row r="602" spans="1:135" x14ac:dyDescent="0.3">
      <c r="A602" s="38"/>
      <c r="B602" s="27" t="s">
        <v>17</v>
      </c>
      <c r="C602" s="22">
        <f>SUM(C213:C225)</f>
        <v>12479</v>
      </c>
      <c r="D602" s="22">
        <f>SUM(D213:D225)</f>
        <v>2077</v>
      </c>
      <c r="E602" s="63">
        <f t="shared" si="48"/>
        <v>0.16643961855917941</v>
      </c>
      <c r="F602" s="90">
        <f>SUM(F213:F225)</f>
        <v>0</v>
      </c>
      <c r="G602" s="90">
        <f>SUM(G213:G225)</f>
        <v>0</v>
      </c>
      <c r="H602" s="90">
        <f>SUM(H213:H225)</f>
        <v>0</v>
      </c>
      <c r="I602" s="90">
        <f>SUM(I213:I225)</f>
        <v>0</v>
      </c>
      <c r="J602" s="90">
        <f>SUM(J213:J225)</f>
        <v>0</v>
      </c>
      <c r="K602" s="91">
        <f t="shared" ref="K602:EE602" si="709">SUM(K213:K225)</f>
        <v>0</v>
      </c>
      <c r="L602" s="90">
        <f t="shared" si="709"/>
        <v>0</v>
      </c>
      <c r="M602" s="375">
        <f>SUM(M213:M225)</f>
        <v>0</v>
      </c>
      <c r="N602" s="91">
        <f t="shared" si="709"/>
        <v>0</v>
      </c>
      <c r="O602" s="90">
        <f t="shared" si="709"/>
        <v>0</v>
      </c>
      <c r="P602" s="375">
        <f>SUM(P213:P225)</f>
        <v>0</v>
      </c>
      <c r="Q602" s="315">
        <f>SUM(Q213:Q225)</f>
        <v>0</v>
      </c>
      <c r="R602" s="375">
        <f>SUM(R213:R225)</f>
        <v>0</v>
      </c>
      <c r="S602" s="315">
        <f>SUM(S213:S225)</f>
        <v>0</v>
      </c>
      <c r="T602" s="375">
        <f>SUM(T213:T225)</f>
        <v>0</v>
      </c>
      <c r="U602" s="315">
        <f>SUM(U213:U225)</f>
        <v>0</v>
      </c>
      <c r="V602" s="375">
        <f>SUM(V213:V225)</f>
        <v>0</v>
      </c>
      <c r="W602" s="104">
        <f>SUM(W213:W225)</f>
        <v>0</v>
      </c>
      <c r="X602" s="104">
        <f>SUM(X213:X225)</f>
        <v>0</v>
      </c>
      <c r="Y602" s="104">
        <f t="shared" si="709"/>
        <v>0</v>
      </c>
      <c r="Z602" s="103">
        <f t="shared" si="709"/>
        <v>0</v>
      </c>
      <c r="AA602" s="90">
        <f>SUM(AA213:AA225)</f>
        <v>0</v>
      </c>
      <c r="AB602" s="90">
        <f>SUM(AB213:AB225)</f>
        <v>0</v>
      </c>
      <c r="AC602" s="90">
        <f>SUM(AC213:AC225)</f>
        <v>0</v>
      </c>
      <c r="AD602" s="90">
        <f>SUM(AD213:AD225)</f>
        <v>0</v>
      </c>
      <c r="AE602" s="90">
        <f>SUM(AE213:AE225)</f>
        <v>0</v>
      </c>
      <c r="AF602" s="315">
        <f>SUM(AF213:AF225)</f>
        <v>0</v>
      </c>
      <c r="AG602" s="311">
        <f>SUM(AG213:AG225)</f>
        <v>0</v>
      </c>
      <c r="AH602" s="124">
        <f t="shared" si="709"/>
        <v>0</v>
      </c>
      <c r="AI602" s="103">
        <f t="shared" si="709"/>
        <v>0</v>
      </c>
      <c r="AJ602" s="375">
        <f>SUM(AJ213:AJ225)</f>
        <v>0</v>
      </c>
      <c r="AK602" s="91">
        <f t="shared" si="709"/>
        <v>0</v>
      </c>
      <c r="AL602" s="90">
        <f t="shared" si="709"/>
        <v>0</v>
      </c>
      <c r="AM602" s="315">
        <f>SUM(AM213:AM225)</f>
        <v>0</v>
      </c>
      <c r="AN602" s="315">
        <f>SUM(AN213:AN225)</f>
        <v>0</v>
      </c>
      <c r="AO602" s="315">
        <f>SUM(AO213:AO225)</f>
        <v>0</v>
      </c>
      <c r="AP602" s="375">
        <f>SUM(AP213:AP225)</f>
        <v>0</v>
      </c>
      <c r="AQ602" s="104">
        <f t="shared" si="709"/>
        <v>0</v>
      </c>
      <c r="AR602" s="103">
        <f t="shared" si="709"/>
        <v>0</v>
      </c>
      <c r="AS602" s="375">
        <f>SUM(AS213:AS225)</f>
        <v>0</v>
      </c>
      <c r="AT602" s="315">
        <f>SUM(AT213:AT225)</f>
        <v>0</v>
      </c>
      <c r="AU602" s="375">
        <f>SUM(AU213:AU225)</f>
        <v>0</v>
      </c>
      <c r="AV602" s="315">
        <f>SUM(AV213:AV225)</f>
        <v>0</v>
      </c>
      <c r="AW602" s="375">
        <f>SUM(AW213:AW225)</f>
        <v>0</v>
      </c>
      <c r="AX602" s="315">
        <f>SUM(AX213:AX225)</f>
        <v>0</v>
      </c>
      <c r="AY602" s="124">
        <f t="shared" si="709"/>
        <v>0</v>
      </c>
      <c r="AZ602" s="90">
        <f t="shared" si="709"/>
        <v>0</v>
      </c>
      <c r="BA602" s="315">
        <f>SUM(BA213:BA225)</f>
        <v>0</v>
      </c>
      <c r="BB602" s="124">
        <f t="shared" si="709"/>
        <v>0</v>
      </c>
      <c r="BC602" s="90">
        <f t="shared" si="709"/>
        <v>0</v>
      </c>
      <c r="BD602" s="315">
        <f t="shared" ref="BD602" si="710">SUM(BD213:BD225)</f>
        <v>0</v>
      </c>
      <c r="BE602" s="124">
        <f t="shared" si="709"/>
        <v>0</v>
      </c>
      <c r="BF602" s="90">
        <f t="shared" si="709"/>
        <v>0</v>
      </c>
      <c r="BG602" s="90">
        <f t="shared" ref="BG602" si="711">SUM(BG213:BG225)</f>
        <v>0</v>
      </c>
      <c r="BH602" s="315">
        <f>SUM(BH213:BH225)</f>
        <v>0</v>
      </c>
      <c r="BI602" s="124">
        <f t="shared" si="709"/>
        <v>0</v>
      </c>
      <c r="BJ602" s="90">
        <f t="shared" si="709"/>
        <v>0</v>
      </c>
      <c r="BK602" s="375">
        <f t="shared" ref="BK602" si="712">SUM(BK213:BK225)</f>
        <v>0</v>
      </c>
      <c r="BL602" s="91">
        <f t="shared" si="709"/>
        <v>0</v>
      </c>
      <c r="BM602" s="90">
        <f t="shared" si="709"/>
        <v>0</v>
      </c>
      <c r="BN602" s="90">
        <f t="shared" ref="BN602" si="713">SUM(BN213:BN225)</f>
        <v>0</v>
      </c>
      <c r="BO602" s="315">
        <f t="shared" ref="BO602:BP602" si="714">SUM(BO213:BO225)</f>
        <v>0</v>
      </c>
      <c r="BP602" s="311">
        <f t="shared" si="714"/>
        <v>0</v>
      </c>
      <c r="BQ602" s="124">
        <f t="shared" si="709"/>
        <v>0</v>
      </c>
      <c r="BR602" s="90">
        <f t="shared" si="709"/>
        <v>0</v>
      </c>
      <c r="BS602" s="315">
        <f t="shared" ref="BS602" si="715">SUM(BS213:BS225)</f>
        <v>0</v>
      </c>
      <c r="BT602" s="124">
        <f t="shared" si="709"/>
        <v>0</v>
      </c>
      <c r="BU602" s="90">
        <f t="shared" si="709"/>
        <v>0</v>
      </c>
      <c r="BV602" s="315">
        <f t="shared" ref="BV602:BY602" si="716">SUM(BV213:BV225)</f>
        <v>0</v>
      </c>
      <c r="BW602" s="90">
        <f t="shared" si="716"/>
        <v>0</v>
      </c>
      <c r="BX602" s="375">
        <f t="shared" si="716"/>
        <v>0</v>
      </c>
      <c r="BY602" s="315">
        <f t="shared" si="716"/>
        <v>0</v>
      </c>
      <c r="BZ602" s="90">
        <f>SUM(BZ213:BZ225)</f>
        <v>0</v>
      </c>
      <c r="CA602" s="124">
        <f t="shared" si="709"/>
        <v>0</v>
      </c>
      <c r="CB602" s="90">
        <f t="shared" si="709"/>
        <v>986</v>
      </c>
      <c r="CC602" s="90">
        <f t="shared" ref="CC602:CE602" si="717">SUM(CC213:CC225)</f>
        <v>415</v>
      </c>
      <c r="CD602" s="90">
        <f t="shared" si="717"/>
        <v>715</v>
      </c>
      <c r="CE602" s="90">
        <f t="shared" si="717"/>
        <v>743</v>
      </c>
      <c r="CF602" s="90">
        <f t="shared" ref="CF602:CH602" si="718">SUM(CF213:CF225)</f>
        <v>447</v>
      </c>
      <c r="CG602" s="311">
        <f t="shared" si="718"/>
        <v>627</v>
      </c>
      <c r="CH602" s="90">
        <f t="shared" si="718"/>
        <v>1071</v>
      </c>
      <c r="CI602" s="124">
        <f t="shared" si="709"/>
        <v>134</v>
      </c>
      <c r="CJ602" s="90">
        <f t="shared" si="709"/>
        <v>0</v>
      </c>
      <c r="CK602" s="375">
        <f t="shared" ref="CK602:CO602" si="719">SUM(CK213:CK225)</f>
        <v>0</v>
      </c>
      <c r="CL602" s="315">
        <f t="shared" si="719"/>
        <v>0</v>
      </c>
      <c r="CM602" s="375">
        <f t="shared" si="719"/>
        <v>0</v>
      </c>
      <c r="CN602" s="315">
        <f t="shared" si="719"/>
        <v>0</v>
      </c>
      <c r="CO602" s="375">
        <f t="shared" si="719"/>
        <v>0</v>
      </c>
      <c r="CP602" s="91">
        <f t="shared" si="709"/>
        <v>0</v>
      </c>
      <c r="CQ602" s="90">
        <f t="shared" si="709"/>
        <v>32</v>
      </c>
      <c r="CR602" s="315">
        <f t="shared" ref="CR602:CS602" si="720">SUM(CR213:CR225)</f>
        <v>38</v>
      </c>
      <c r="CS602" s="375">
        <f t="shared" si="720"/>
        <v>43</v>
      </c>
      <c r="CT602" s="91">
        <f t="shared" si="709"/>
        <v>33</v>
      </c>
      <c r="CU602" s="90">
        <f t="shared" ref="CU602" si="721">SUM(CU213:CU225)</f>
        <v>0</v>
      </c>
      <c r="CV602" s="375">
        <f t="shared" ref="CV602:CY602" si="722">SUM(CV213:CV225)</f>
        <v>0</v>
      </c>
      <c r="CW602" s="315">
        <f t="shared" si="722"/>
        <v>0</v>
      </c>
      <c r="CX602" s="375">
        <f t="shared" si="722"/>
        <v>0</v>
      </c>
      <c r="CY602" s="315">
        <f t="shared" si="722"/>
        <v>0</v>
      </c>
      <c r="CZ602" s="91">
        <f t="shared" si="709"/>
        <v>0</v>
      </c>
      <c r="DA602" s="90">
        <f t="shared" si="709"/>
        <v>0</v>
      </c>
      <c r="DB602" s="375">
        <f t="shared" ref="DB602:DE602" si="723">SUM(DB213:DB225)</f>
        <v>0</v>
      </c>
      <c r="DC602" s="315">
        <f t="shared" si="723"/>
        <v>0</v>
      </c>
      <c r="DD602" s="375">
        <f t="shared" si="723"/>
        <v>0</v>
      </c>
      <c r="DE602" s="315">
        <f t="shared" si="723"/>
        <v>0</v>
      </c>
      <c r="DF602" s="90">
        <f>SUM(DF213:DF225)</f>
        <v>0</v>
      </c>
      <c r="DG602" s="310">
        <f t="shared" ref="DG602" si="724">SUM(DG213:DG225)</f>
        <v>0</v>
      </c>
      <c r="DH602" s="375">
        <f>SUM(DH213:DH225)</f>
        <v>0</v>
      </c>
      <c r="DI602" s="315">
        <f t="shared" ref="DI602" si="725">SUM(DI213:DI225)</f>
        <v>0</v>
      </c>
      <c r="DJ602" s="124">
        <f t="shared" si="709"/>
        <v>0</v>
      </c>
      <c r="DK602" s="90">
        <f t="shared" si="709"/>
        <v>0</v>
      </c>
      <c r="DL602" s="315">
        <f t="shared" ref="DL602:DM602" si="726">SUM(DL213:DL225)</f>
        <v>0</v>
      </c>
      <c r="DM602" s="375">
        <f t="shared" si="726"/>
        <v>0</v>
      </c>
      <c r="DN602" s="91">
        <f t="shared" si="709"/>
        <v>0</v>
      </c>
      <c r="DO602" s="90">
        <f t="shared" si="709"/>
        <v>63</v>
      </c>
      <c r="DP602" s="375">
        <f t="shared" ref="DP602:DQ602" si="727">SUM(DP213:DP225)</f>
        <v>32</v>
      </c>
      <c r="DQ602" s="104">
        <f t="shared" si="727"/>
        <v>18</v>
      </c>
      <c r="DR602" s="315">
        <f>SUM(DR213:DR225)</f>
        <v>37</v>
      </c>
      <c r="DS602" s="124">
        <f t="shared" si="709"/>
        <v>32</v>
      </c>
      <c r="DT602" s="90">
        <f t="shared" si="709"/>
        <v>0</v>
      </c>
      <c r="DU602" s="315">
        <f t="shared" ref="DU602:DW602" si="728">SUM(DU213:DU225)</f>
        <v>0</v>
      </c>
      <c r="DV602" s="90">
        <f t="shared" si="728"/>
        <v>0</v>
      </c>
      <c r="DW602" s="375">
        <f t="shared" si="728"/>
        <v>0</v>
      </c>
      <c r="DX602" s="91">
        <f t="shared" si="709"/>
        <v>0</v>
      </c>
      <c r="DY602" s="90">
        <f t="shared" si="709"/>
        <v>0</v>
      </c>
      <c r="DZ602" s="311">
        <f t="shared" ref="DZ602:EA602" si="729">SUM(DZ213:DZ225)</f>
        <v>0</v>
      </c>
      <c r="EA602" s="375">
        <f t="shared" si="729"/>
        <v>0</v>
      </c>
      <c r="EB602" s="91">
        <f t="shared" si="709"/>
        <v>0</v>
      </c>
      <c r="EC602" s="90">
        <f t="shared" si="709"/>
        <v>0</v>
      </c>
      <c r="ED602" s="315">
        <f t="shared" ref="ED602" si="730">SUM(ED213:ED225)</f>
        <v>0</v>
      </c>
      <c r="EE602" s="124">
        <f t="shared" si="709"/>
        <v>0</v>
      </c>
    </row>
    <row r="603" spans="1:135" x14ac:dyDescent="0.3">
      <c r="A603" s="38"/>
      <c r="B603" s="27" t="s">
        <v>839</v>
      </c>
      <c r="C603" s="22">
        <f>SUM(C226:C232)</f>
        <v>8874</v>
      </c>
      <c r="D603" s="22">
        <f>SUM(D226:D232)</f>
        <v>1847</v>
      </c>
      <c r="E603" s="63">
        <f t="shared" si="48"/>
        <v>0.20813612801442416</v>
      </c>
      <c r="F603" s="90">
        <f>SUM(F226:F231)</f>
        <v>0</v>
      </c>
      <c r="G603" s="90">
        <f>SUM(G226:G231)</f>
        <v>0</v>
      </c>
      <c r="H603" s="90">
        <f>SUM(H226:H231)</f>
        <v>0</v>
      </c>
      <c r="I603" s="90">
        <f>SUM(I226:I231)</f>
        <v>0</v>
      </c>
      <c r="J603" s="90">
        <f>SUM(J226:J231)</f>
        <v>0</v>
      </c>
      <c r="K603" s="91">
        <f t="shared" ref="K603:EE603" si="731">SUM(K226:K231)</f>
        <v>0</v>
      </c>
      <c r="L603" s="90">
        <f t="shared" si="731"/>
        <v>0</v>
      </c>
      <c r="M603" s="375">
        <f>SUM(M226:M231)</f>
        <v>0</v>
      </c>
      <c r="N603" s="91">
        <f t="shared" si="731"/>
        <v>0</v>
      </c>
      <c r="O603" s="90">
        <f t="shared" si="731"/>
        <v>0</v>
      </c>
      <c r="P603" s="375">
        <f>SUM(P226:P231)</f>
        <v>0</v>
      </c>
      <c r="Q603" s="315">
        <f>SUM(Q226:Q231)</f>
        <v>0</v>
      </c>
      <c r="R603" s="375">
        <f>SUM(R226:R231)</f>
        <v>0</v>
      </c>
      <c r="S603" s="315">
        <f>SUM(S226:S231)</f>
        <v>0</v>
      </c>
      <c r="T603" s="375">
        <f>SUM(T226:T231)</f>
        <v>0</v>
      </c>
      <c r="U603" s="315">
        <f>SUM(U226:U231)</f>
        <v>0</v>
      </c>
      <c r="V603" s="375">
        <f>SUM(V226:V231)</f>
        <v>0</v>
      </c>
      <c r="W603" s="104">
        <f>SUM(W226:W231)</f>
        <v>0</v>
      </c>
      <c r="X603" s="104">
        <f>SUM(X226:X231)</f>
        <v>0</v>
      </c>
      <c r="Y603" s="104">
        <f t="shared" si="731"/>
        <v>0</v>
      </c>
      <c r="Z603" s="103">
        <f t="shared" si="731"/>
        <v>0</v>
      </c>
      <c r="AA603" s="90">
        <f>SUM(AA226:AA231)</f>
        <v>0</v>
      </c>
      <c r="AB603" s="90">
        <f>SUM(AB226:AB231)</f>
        <v>0</v>
      </c>
      <c r="AC603" s="90">
        <f>SUM(AC226:AC231)</f>
        <v>0</v>
      </c>
      <c r="AD603" s="90">
        <f>SUM(AD226:AD231)</f>
        <v>0</v>
      </c>
      <c r="AE603" s="90">
        <f>SUM(AE226:AE231)</f>
        <v>0</v>
      </c>
      <c r="AF603" s="315">
        <f>SUM(AF226:AF231)</f>
        <v>0</v>
      </c>
      <c r="AG603" s="311">
        <f>SUM(AG226:AG231)</f>
        <v>0</v>
      </c>
      <c r="AH603" s="124">
        <f t="shared" si="731"/>
        <v>0</v>
      </c>
      <c r="AI603" s="103">
        <f t="shared" si="731"/>
        <v>0</v>
      </c>
      <c r="AJ603" s="375">
        <f>SUM(AJ226:AJ231)</f>
        <v>0</v>
      </c>
      <c r="AK603" s="91">
        <f t="shared" si="731"/>
        <v>0</v>
      </c>
      <c r="AL603" s="90">
        <f t="shared" si="731"/>
        <v>0</v>
      </c>
      <c r="AM603" s="315">
        <f>SUM(AM226:AM231)</f>
        <v>0</v>
      </c>
      <c r="AN603" s="315">
        <f>SUM(AN226:AN231)</f>
        <v>0</v>
      </c>
      <c r="AO603" s="315">
        <f>SUM(AO226:AO231)</f>
        <v>0</v>
      </c>
      <c r="AP603" s="375">
        <f>SUM(AP226:AP231)</f>
        <v>0</v>
      </c>
      <c r="AQ603" s="104">
        <f t="shared" si="731"/>
        <v>0</v>
      </c>
      <c r="AR603" s="103">
        <f t="shared" si="731"/>
        <v>0</v>
      </c>
      <c r="AS603" s="375">
        <f>SUM(AS226:AS231)</f>
        <v>0</v>
      </c>
      <c r="AT603" s="315">
        <f>SUM(AT226:AT231)</f>
        <v>0</v>
      </c>
      <c r="AU603" s="375">
        <f>SUM(AU226:AU231)</f>
        <v>0</v>
      </c>
      <c r="AV603" s="315">
        <f>SUM(AV226:AV231)</f>
        <v>0</v>
      </c>
      <c r="AW603" s="375">
        <f>SUM(AW226:AW231)</f>
        <v>0</v>
      </c>
      <c r="AX603" s="315">
        <f>SUM(AX226:AX231)</f>
        <v>0</v>
      </c>
      <c r="AY603" s="124">
        <f t="shared" si="731"/>
        <v>0</v>
      </c>
      <c r="AZ603" s="90">
        <f t="shared" si="731"/>
        <v>0</v>
      </c>
      <c r="BA603" s="315">
        <f>SUM(BA226:BA231)</f>
        <v>0</v>
      </c>
      <c r="BB603" s="124">
        <f t="shared" si="731"/>
        <v>0</v>
      </c>
      <c r="BC603" s="90">
        <f t="shared" si="731"/>
        <v>0</v>
      </c>
      <c r="BD603" s="315">
        <f t="shared" ref="BD603" si="732">SUM(BD226:BD231)</f>
        <v>0</v>
      </c>
      <c r="BE603" s="124">
        <f t="shared" si="731"/>
        <v>0</v>
      </c>
      <c r="BF603" s="90">
        <f t="shared" si="731"/>
        <v>0</v>
      </c>
      <c r="BG603" s="90">
        <f t="shared" ref="BG603" si="733">SUM(BG226:BG231)</f>
        <v>0</v>
      </c>
      <c r="BH603" s="315">
        <f>SUM(BH226:BH231)</f>
        <v>0</v>
      </c>
      <c r="BI603" s="124">
        <f t="shared" si="731"/>
        <v>0</v>
      </c>
      <c r="BJ603" s="90">
        <f t="shared" si="731"/>
        <v>0</v>
      </c>
      <c r="BK603" s="375">
        <f t="shared" ref="BK603" si="734">SUM(BK226:BK231)</f>
        <v>0</v>
      </c>
      <c r="BL603" s="91">
        <f t="shared" si="731"/>
        <v>0</v>
      </c>
      <c r="BM603" s="90">
        <f t="shared" si="731"/>
        <v>0</v>
      </c>
      <c r="BN603" s="90">
        <f t="shared" ref="BN603" si="735">SUM(BN226:BN231)</f>
        <v>0</v>
      </c>
      <c r="BO603" s="315">
        <f t="shared" ref="BO603:BP603" si="736">SUM(BO226:BO231)</f>
        <v>0</v>
      </c>
      <c r="BP603" s="311">
        <f t="shared" si="736"/>
        <v>0</v>
      </c>
      <c r="BQ603" s="124">
        <f t="shared" si="731"/>
        <v>0</v>
      </c>
      <c r="BR603" s="90">
        <f t="shared" si="731"/>
        <v>0</v>
      </c>
      <c r="BS603" s="315">
        <f t="shared" ref="BS603" si="737">SUM(BS226:BS231)</f>
        <v>0</v>
      </c>
      <c r="BT603" s="124">
        <f t="shared" si="731"/>
        <v>0</v>
      </c>
      <c r="BU603" s="90">
        <f t="shared" si="731"/>
        <v>0</v>
      </c>
      <c r="BV603" s="315">
        <f t="shared" ref="BV603:BY603" si="738">SUM(BV226:BV231)</f>
        <v>0</v>
      </c>
      <c r="BW603" s="90">
        <f t="shared" si="738"/>
        <v>0</v>
      </c>
      <c r="BX603" s="375">
        <f t="shared" si="738"/>
        <v>0</v>
      </c>
      <c r="BY603" s="315">
        <f t="shared" si="738"/>
        <v>0</v>
      </c>
      <c r="BZ603" s="90">
        <f>SUM(BZ226:BZ231)</f>
        <v>0</v>
      </c>
      <c r="CA603" s="124">
        <f t="shared" si="731"/>
        <v>0</v>
      </c>
      <c r="CB603" s="90">
        <f t="shared" si="731"/>
        <v>0</v>
      </c>
      <c r="CC603" s="90">
        <f t="shared" ref="CC603:CE603" si="739">SUM(CC226:CC231)</f>
        <v>0</v>
      </c>
      <c r="CD603" s="90">
        <f t="shared" si="739"/>
        <v>0</v>
      </c>
      <c r="CE603" s="90">
        <f t="shared" si="739"/>
        <v>0</v>
      </c>
      <c r="CF603" s="90">
        <f t="shared" ref="CF603:CH603" si="740">SUM(CF226:CF231)</f>
        <v>0</v>
      </c>
      <c r="CG603" s="311">
        <f t="shared" si="740"/>
        <v>0</v>
      </c>
      <c r="CH603" s="90">
        <f t="shared" si="740"/>
        <v>0</v>
      </c>
      <c r="CI603" s="124">
        <f t="shared" si="731"/>
        <v>0</v>
      </c>
      <c r="CJ603" s="90">
        <f t="shared" si="731"/>
        <v>0</v>
      </c>
      <c r="CK603" s="375">
        <f t="shared" ref="CK603:CO603" si="741">SUM(CK226:CK231)</f>
        <v>0</v>
      </c>
      <c r="CL603" s="315">
        <f t="shared" si="741"/>
        <v>0</v>
      </c>
      <c r="CM603" s="375">
        <f t="shared" si="741"/>
        <v>0</v>
      </c>
      <c r="CN603" s="315">
        <f t="shared" si="741"/>
        <v>0</v>
      </c>
      <c r="CO603" s="375">
        <f t="shared" si="741"/>
        <v>0</v>
      </c>
      <c r="CP603" s="91">
        <f t="shared" si="731"/>
        <v>0</v>
      </c>
      <c r="CQ603" s="90">
        <f t="shared" si="731"/>
        <v>424</v>
      </c>
      <c r="CR603" s="315">
        <f t="shared" ref="CR603:CS603" si="742">SUM(CR226:CR231)</f>
        <v>665</v>
      </c>
      <c r="CS603" s="375">
        <f t="shared" si="742"/>
        <v>723</v>
      </c>
      <c r="CT603" s="91">
        <f t="shared" si="731"/>
        <v>732</v>
      </c>
      <c r="CU603" s="90">
        <f t="shared" ref="CU603" si="743">SUM(CU226:CU231)</f>
        <v>0</v>
      </c>
      <c r="CV603" s="375">
        <f t="shared" ref="CV603:CY603" si="744">SUM(CV226:CV231)</f>
        <v>0</v>
      </c>
      <c r="CW603" s="315">
        <f t="shared" si="744"/>
        <v>0</v>
      </c>
      <c r="CX603" s="375">
        <f t="shared" si="744"/>
        <v>0</v>
      </c>
      <c r="CY603" s="315">
        <f t="shared" si="744"/>
        <v>0</v>
      </c>
      <c r="CZ603" s="91">
        <f t="shared" si="731"/>
        <v>0</v>
      </c>
      <c r="DA603" s="90">
        <f t="shared" si="731"/>
        <v>0</v>
      </c>
      <c r="DB603" s="375">
        <f t="shared" ref="DB603:DE603" si="745">SUM(DB226:DB231)</f>
        <v>0</v>
      </c>
      <c r="DC603" s="315">
        <f t="shared" si="745"/>
        <v>0</v>
      </c>
      <c r="DD603" s="375">
        <f t="shared" si="745"/>
        <v>0</v>
      </c>
      <c r="DE603" s="315">
        <f t="shared" si="745"/>
        <v>0</v>
      </c>
      <c r="DF603" s="90">
        <f>SUM(DF226:DF231)</f>
        <v>0</v>
      </c>
      <c r="DG603" s="310">
        <f t="shared" ref="DG603" si="746">SUM(DG226:DG231)</f>
        <v>0</v>
      </c>
      <c r="DH603" s="375">
        <f>SUM(DH226:DH231)</f>
        <v>0</v>
      </c>
      <c r="DI603" s="315">
        <f t="shared" ref="DI603" si="747">SUM(DI226:DI231)</f>
        <v>0</v>
      </c>
      <c r="DJ603" s="124">
        <f t="shared" si="731"/>
        <v>0</v>
      </c>
      <c r="DK603" s="90">
        <f t="shared" si="731"/>
        <v>0</v>
      </c>
      <c r="DL603" s="315">
        <f t="shared" ref="DL603:DM603" si="748">SUM(DL226:DL231)</f>
        <v>0</v>
      </c>
      <c r="DM603" s="375">
        <f t="shared" si="748"/>
        <v>0</v>
      </c>
      <c r="DN603" s="91">
        <f t="shared" si="731"/>
        <v>0</v>
      </c>
      <c r="DO603" s="90">
        <f t="shared" si="731"/>
        <v>0</v>
      </c>
      <c r="DP603" s="375">
        <f t="shared" ref="DP603:DQ603" si="749">SUM(DP226:DP231)</f>
        <v>0</v>
      </c>
      <c r="DQ603" s="104">
        <f t="shared" si="749"/>
        <v>0</v>
      </c>
      <c r="DR603" s="315">
        <f>SUM(DR226:DR231)</f>
        <v>0</v>
      </c>
      <c r="DS603" s="124">
        <f t="shared" si="731"/>
        <v>0</v>
      </c>
      <c r="DT603" s="90">
        <f t="shared" si="731"/>
        <v>0</v>
      </c>
      <c r="DU603" s="315">
        <f t="shared" ref="DU603:DW603" si="750">SUM(DU226:DU231)</f>
        <v>0</v>
      </c>
      <c r="DV603" s="90">
        <f t="shared" si="750"/>
        <v>0</v>
      </c>
      <c r="DW603" s="375">
        <f t="shared" si="750"/>
        <v>0</v>
      </c>
      <c r="DX603" s="91">
        <f t="shared" si="731"/>
        <v>0</v>
      </c>
      <c r="DY603" s="90">
        <f t="shared" si="731"/>
        <v>885</v>
      </c>
      <c r="DZ603" s="311">
        <f t="shared" ref="DZ603:EA603" si="751">SUM(DZ226:DZ231)</f>
        <v>946</v>
      </c>
      <c r="EA603" s="375">
        <f t="shared" si="751"/>
        <v>647</v>
      </c>
      <c r="EB603" s="91">
        <f t="shared" si="731"/>
        <v>709</v>
      </c>
      <c r="EC603" s="90">
        <f t="shared" si="731"/>
        <v>0</v>
      </c>
      <c r="ED603" s="315">
        <f t="shared" ref="ED603" si="752">SUM(ED226:ED231)</f>
        <v>0</v>
      </c>
      <c r="EE603" s="124">
        <f t="shared" si="731"/>
        <v>0</v>
      </c>
    </row>
    <row r="604" spans="1:135" x14ac:dyDescent="0.3">
      <c r="A604" s="38"/>
      <c r="B604" s="27" t="s">
        <v>18</v>
      </c>
      <c r="C604" s="22">
        <f>SUM(C233:C238)</f>
        <v>5236</v>
      </c>
      <c r="D604" s="22">
        <f>SUM(D233:D238)</f>
        <v>1794</v>
      </c>
      <c r="E604" s="63">
        <f t="shared" si="48"/>
        <v>0.34262796027501907</v>
      </c>
      <c r="F604" s="90">
        <f>SUM(F233:F238)</f>
        <v>0</v>
      </c>
      <c r="G604" s="90">
        <f>SUM(G233:G238)</f>
        <v>0</v>
      </c>
      <c r="H604" s="90">
        <f>SUM(H233:H238)</f>
        <v>0</v>
      </c>
      <c r="I604" s="90">
        <f>SUM(I233:I238)</f>
        <v>0</v>
      </c>
      <c r="J604" s="90">
        <f>SUM(J233:J238)</f>
        <v>0</v>
      </c>
      <c r="K604" s="91">
        <f t="shared" ref="K604:EE604" si="753">SUM(K233:K238)</f>
        <v>0</v>
      </c>
      <c r="L604" s="90">
        <f t="shared" si="753"/>
        <v>0</v>
      </c>
      <c r="M604" s="375">
        <f>SUM(M233:M238)</f>
        <v>0</v>
      </c>
      <c r="N604" s="91">
        <f t="shared" si="753"/>
        <v>0</v>
      </c>
      <c r="O604" s="90">
        <f t="shared" si="753"/>
        <v>265</v>
      </c>
      <c r="P604" s="375">
        <f>SUM(P233:P238)</f>
        <v>232</v>
      </c>
      <c r="Q604" s="315">
        <f>SUM(Q233:Q238)</f>
        <v>180</v>
      </c>
      <c r="R604" s="375">
        <f>SUM(R233:R238)</f>
        <v>146</v>
      </c>
      <c r="S604" s="315">
        <f>SUM(S233:S238)</f>
        <v>727</v>
      </c>
      <c r="T604" s="375">
        <f>SUM(T233:T238)</f>
        <v>537</v>
      </c>
      <c r="U604" s="315">
        <f>SUM(U233:U238)</f>
        <v>740</v>
      </c>
      <c r="V604" s="375">
        <f>SUM(V233:V238)</f>
        <v>418</v>
      </c>
      <c r="W604" s="104">
        <f>SUM(W233:W238)</f>
        <v>844</v>
      </c>
      <c r="X604" s="104">
        <f>SUM(X233:X238)</f>
        <v>158</v>
      </c>
      <c r="Y604" s="104">
        <f t="shared" si="753"/>
        <v>435</v>
      </c>
      <c r="Z604" s="103">
        <f t="shared" si="753"/>
        <v>0</v>
      </c>
      <c r="AA604" s="90">
        <f>SUM(AA233:AA238)</f>
        <v>0</v>
      </c>
      <c r="AB604" s="90">
        <f>SUM(AB233:AB238)</f>
        <v>0</v>
      </c>
      <c r="AC604" s="90">
        <f>SUM(AC233:AC238)</f>
        <v>0</v>
      </c>
      <c r="AD604" s="90">
        <f>SUM(AD233:AD238)</f>
        <v>0</v>
      </c>
      <c r="AE604" s="90">
        <f>SUM(AE233:AE238)</f>
        <v>0</v>
      </c>
      <c r="AF604" s="315">
        <f>SUM(AF233:AF238)</f>
        <v>0</v>
      </c>
      <c r="AG604" s="311">
        <f>SUM(AG233:AG238)</f>
        <v>0</v>
      </c>
      <c r="AH604" s="124">
        <f t="shared" si="753"/>
        <v>0</v>
      </c>
      <c r="AI604" s="103">
        <f t="shared" si="753"/>
        <v>6</v>
      </c>
      <c r="AJ604" s="375">
        <f>SUM(AJ233:AJ238)</f>
        <v>6</v>
      </c>
      <c r="AK604" s="91">
        <f t="shared" si="753"/>
        <v>0</v>
      </c>
      <c r="AL604" s="90">
        <f t="shared" si="753"/>
        <v>0</v>
      </c>
      <c r="AM604" s="315">
        <f>SUM(AM233:AM238)</f>
        <v>1</v>
      </c>
      <c r="AN604" s="315">
        <f>SUM(AN233:AN238)</f>
        <v>1</v>
      </c>
      <c r="AO604" s="315">
        <f>SUM(AO233:AO238)</f>
        <v>1</v>
      </c>
      <c r="AP604" s="375">
        <f>SUM(AP233:AP238)</f>
        <v>0</v>
      </c>
      <c r="AQ604" s="104">
        <f t="shared" si="753"/>
        <v>0</v>
      </c>
      <c r="AR604" s="103">
        <f t="shared" si="753"/>
        <v>0</v>
      </c>
      <c r="AS604" s="375">
        <f>SUM(AS233:AS238)</f>
        <v>0</v>
      </c>
      <c r="AT604" s="315">
        <f>SUM(AT233:AT238)</f>
        <v>0</v>
      </c>
      <c r="AU604" s="375">
        <f>SUM(AU233:AU238)</f>
        <v>0</v>
      </c>
      <c r="AV604" s="315">
        <f>SUM(AV233:AV238)</f>
        <v>0</v>
      </c>
      <c r="AW604" s="375">
        <f>SUM(AW233:AW238)</f>
        <v>0</v>
      </c>
      <c r="AX604" s="315">
        <f>SUM(AX233:AX238)</f>
        <v>0</v>
      </c>
      <c r="AY604" s="124">
        <f t="shared" si="753"/>
        <v>0</v>
      </c>
      <c r="AZ604" s="90">
        <f t="shared" si="753"/>
        <v>0</v>
      </c>
      <c r="BA604" s="315">
        <f>SUM(BA233:BA238)</f>
        <v>0</v>
      </c>
      <c r="BB604" s="124">
        <f t="shared" si="753"/>
        <v>0</v>
      </c>
      <c r="BC604" s="90">
        <f t="shared" si="753"/>
        <v>0</v>
      </c>
      <c r="BD604" s="315">
        <f t="shared" ref="BD604" si="754">SUM(BD233:BD238)</f>
        <v>0</v>
      </c>
      <c r="BE604" s="124">
        <f t="shared" si="753"/>
        <v>0</v>
      </c>
      <c r="BF604" s="90">
        <f t="shared" si="753"/>
        <v>0</v>
      </c>
      <c r="BG604" s="90">
        <f t="shared" ref="BG604" si="755">SUM(BG233:BG238)</f>
        <v>0</v>
      </c>
      <c r="BH604" s="315">
        <f>SUM(BH233:BH238)</f>
        <v>0</v>
      </c>
      <c r="BI604" s="124">
        <f t="shared" si="753"/>
        <v>0</v>
      </c>
      <c r="BJ604" s="90">
        <f t="shared" si="753"/>
        <v>0</v>
      </c>
      <c r="BK604" s="375">
        <f t="shared" ref="BK604" si="756">SUM(BK233:BK238)</f>
        <v>0</v>
      </c>
      <c r="BL604" s="91">
        <f t="shared" si="753"/>
        <v>0</v>
      </c>
      <c r="BM604" s="90">
        <f t="shared" si="753"/>
        <v>0</v>
      </c>
      <c r="BN604" s="90">
        <f t="shared" ref="BN604" si="757">SUM(BN233:BN238)</f>
        <v>0</v>
      </c>
      <c r="BO604" s="315">
        <f t="shared" ref="BO604:BP604" si="758">SUM(BO233:BO238)</f>
        <v>0</v>
      </c>
      <c r="BP604" s="311">
        <f t="shared" si="758"/>
        <v>0</v>
      </c>
      <c r="BQ604" s="124">
        <f t="shared" si="753"/>
        <v>0</v>
      </c>
      <c r="BR604" s="90">
        <f t="shared" si="753"/>
        <v>0</v>
      </c>
      <c r="BS604" s="315">
        <f t="shared" ref="BS604" si="759">SUM(BS233:BS238)</f>
        <v>0</v>
      </c>
      <c r="BT604" s="124">
        <f t="shared" si="753"/>
        <v>0</v>
      </c>
      <c r="BU604" s="90">
        <f t="shared" si="753"/>
        <v>0</v>
      </c>
      <c r="BV604" s="315">
        <f t="shared" ref="BV604:BY604" si="760">SUM(BV233:BV238)</f>
        <v>0</v>
      </c>
      <c r="BW604" s="90">
        <f t="shared" si="760"/>
        <v>0</v>
      </c>
      <c r="BX604" s="375">
        <f t="shared" si="760"/>
        <v>0</v>
      </c>
      <c r="BY604" s="315">
        <f t="shared" si="760"/>
        <v>0</v>
      </c>
      <c r="BZ604" s="90">
        <f>SUM(BZ233:BZ238)</f>
        <v>0</v>
      </c>
      <c r="CA604" s="124">
        <f t="shared" si="753"/>
        <v>0</v>
      </c>
      <c r="CB604" s="90">
        <f t="shared" si="753"/>
        <v>0</v>
      </c>
      <c r="CC604" s="90">
        <f t="shared" ref="CC604:CE604" si="761">SUM(CC233:CC238)</f>
        <v>0</v>
      </c>
      <c r="CD604" s="90">
        <f t="shared" si="761"/>
        <v>0</v>
      </c>
      <c r="CE604" s="90">
        <f t="shared" si="761"/>
        <v>0</v>
      </c>
      <c r="CF604" s="90">
        <f t="shared" ref="CF604:CH604" si="762">SUM(CF233:CF238)</f>
        <v>0</v>
      </c>
      <c r="CG604" s="311">
        <f t="shared" si="762"/>
        <v>0</v>
      </c>
      <c r="CH604" s="90">
        <f t="shared" si="762"/>
        <v>0</v>
      </c>
      <c r="CI604" s="124">
        <f t="shared" si="753"/>
        <v>0</v>
      </c>
      <c r="CJ604" s="90">
        <f t="shared" si="753"/>
        <v>0</v>
      </c>
      <c r="CK604" s="375">
        <f t="shared" ref="CK604:CO604" si="763">SUM(CK233:CK238)</f>
        <v>0</v>
      </c>
      <c r="CL604" s="315">
        <f t="shared" si="763"/>
        <v>0</v>
      </c>
      <c r="CM604" s="375">
        <f t="shared" si="763"/>
        <v>0</v>
      </c>
      <c r="CN604" s="315">
        <f t="shared" si="763"/>
        <v>0</v>
      </c>
      <c r="CO604" s="375">
        <f t="shared" si="763"/>
        <v>0</v>
      </c>
      <c r="CP604" s="91">
        <f t="shared" si="753"/>
        <v>0</v>
      </c>
      <c r="CQ604" s="90">
        <f t="shared" si="753"/>
        <v>0</v>
      </c>
      <c r="CR604" s="315">
        <f t="shared" ref="CR604:CS604" si="764">SUM(CR233:CR238)</f>
        <v>0</v>
      </c>
      <c r="CS604" s="375">
        <f t="shared" si="764"/>
        <v>0</v>
      </c>
      <c r="CT604" s="91">
        <f t="shared" si="753"/>
        <v>0</v>
      </c>
      <c r="CU604" s="90">
        <f t="shared" ref="CU604" si="765">SUM(CU233:CU238)</f>
        <v>0</v>
      </c>
      <c r="CV604" s="375">
        <f t="shared" ref="CV604:CY604" si="766">SUM(CV233:CV238)</f>
        <v>0</v>
      </c>
      <c r="CW604" s="315">
        <f t="shared" si="766"/>
        <v>0</v>
      </c>
      <c r="CX604" s="375">
        <f t="shared" si="766"/>
        <v>0</v>
      </c>
      <c r="CY604" s="315">
        <f t="shared" si="766"/>
        <v>0</v>
      </c>
      <c r="CZ604" s="91">
        <f t="shared" si="753"/>
        <v>0</v>
      </c>
      <c r="DA604" s="90">
        <f t="shared" si="753"/>
        <v>0</v>
      </c>
      <c r="DB604" s="375">
        <f t="shared" ref="DB604:DE604" si="767">SUM(DB233:DB238)</f>
        <v>0</v>
      </c>
      <c r="DC604" s="315">
        <f t="shared" si="767"/>
        <v>0</v>
      </c>
      <c r="DD604" s="375">
        <f t="shared" si="767"/>
        <v>0</v>
      </c>
      <c r="DE604" s="315">
        <f t="shared" si="767"/>
        <v>0</v>
      </c>
      <c r="DF604" s="90">
        <f>SUM(DF233:DF238)</f>
        <v>0</v>
      </c>
      <c r="DG604" s="310">
        <f t="shared" ref="DG604" si="768">SUM(DG233:DG238)</f>
        <v>0</v>
      </c>
      <c r="DH604" s="375">
        <f>SUM(DH233:DH238)</f>
        <v>0</v>
      </c>
      <c r="DI604" s="315">
        <f t="shared" ref="DI604" si="769">SUM(DI233:DI238)</f>
        <v>0</v>
      </c>
      <c r="DJ604" s="124">
        <f t="shared" si="753"/>
        <v>0</v>
      </c>
      <c r="DK604" s="90">
        <f t="shared" si="753"/>
        <v>0</v>
      </c>
      <c r="DL604" s="315">
        <f t="shared" ref="DL604:DM604" si="770">SUM(DL233:DL238)</f>
        <v>0</v>
      </c>
      <c r="DM604" s="375">
        <f t="shared" si="770"/>
        <v>0</v>
      </c>
      <c r="DN604" s="91">
        <f t="shared" si="753"/>
        <v>0</v>
      </c>
      <c r="DO604" s="90">
        <f t="shared" si="753"/>
        <v>0</v>
      </c>
      <c r="DP604" s="375">
        <f t="shared" ref="DP604:DQ604" si="771">SUM(DP233:DP238)</f>
        <v>0</v>
      </c>
      <c r="DQ604" s="104">
        <f t="shared" si="771"/>
        <v>0</v>
      </c>
      <c r="DR604" s="315">
        <f>SUM(DR233:DR238)</f>
        <v>0</v>
      </c>
      <c r="DS604" s="124">
        <f t="shared" si="753"/>
        <v>0</v>
      </c>
      <c r="DT604" s="90">
        <f t="shared" si="753"/>
        <v>0</v>
      </c>
      <c r="DU604" s="315">
        <f t="shared" ref="DU604:DW604" si="772">SUM(DU233:DU238)</f>
        <v>0</v>
      </c>
      <c r="DV604" s="90">
        <f t="shared" si="772"/>
        <v>0</v>
      </c>
      <c r="DW604" s="375">
        <f t="shared" si="772"/>
        <v>0</v>
      </c>
      <c r="DX604" s="91">
        <f t="shared" si="753"/>
        <v>0</v>
      </c>
      <c r="DY604" s="90">
        <f t="shared" si="753"/>
        <v>0</v>
      </c>
      <c r="DZ604" s="311">
        <f t="shared" ref="DZ604:EA604" si="773">SUM(DZ233:DZ238)</f>
        <v>0</v>
      </c>
      <c r="EA604" s="375">
        <f t="shared" si="773"/>
        <v>0</v>
      </c>
      <c r="EB604" s="91">
        <f t="shared" si="753"/>
        <v>0</v>
      </c>
      <c r="EC604" s="90">
        <f t="shared" si="753"/>
        <v>0</v>
      </c>
      <c r="ED604" s="315">
        <f t="shared" ref="ED604" si="774">SUM(ED233:ED238)</f>
        <v>0</v>
      </c>
      <c r="EE604" s="124">
        <f t="shared" si="753"/>
        <v>0</v>
      </c>
    </row>
    <row r="605" spans="1:135" x14ac:dyDescent="0.3">
      <c r="A605" s="38"/>
      <c r="B605" s="27" t="s">
        <v>708</v>
      </c>
      <c r="C605" s="22">
        <f>SUM(C239:C245)</f>
        <v>6668</v>
      </c>
      <c r="D605" s="22">
        <f>SUM(D239:D245)</f>
        <v>1975</v>
      </c>
      <c r="E605" s="63">
        <f t="shared" si="48"/>
        <v>0.29619076184763049</v>
      </c>
      <c r="F605" s="90">
        <f>SUM(F239:F245)</f>
        <v>0</v>
      </c>
      <c r="G605" s="90">
        <f>SUM(G239:G245)</f>
        <v>0</v>
      </c>
      <c r="H605" s="90">
        <f>SUM(H239:H245)</f>
        <v>0</v>
      </c>
      <c r="I605" s="90">
        <f>SUM(I239:I245)</f>
        <v>0</v>
      </c>
      <c r="J605" s="90">
        <f>SUM(J239:J245)</f>
        <v>0</v>
      </c>
      <c r="K605" s="91">
        <f t="shared" ref="K605:EE605" si="775">SUM(K239:K245)</f>
        <v>0</v>
      </c>
      <c r="L605" s="90">
        <f t="shared" si="775"/>
        <v>0</v>
      </c>
      <c r="M605" s="375">
        <f>SUM(M239:M245)</f>
        <v>0</v>
      </c>
      <c r="N605" s="91">
        <f t="shared" si="775"/>
        <v>0</v>
      </c>
      <c r="O605" s="90">
        <f t="shared" si="775"/>
        <v>0</v>
      </c>
      <c r="P605" s="375">
        <f>SUM(P239:P245)</f>
        <v>0</v>
      </c>
      <c r="Q605" s="315">
        <f>SUM(Q239:Q245)</f>
        <v>0</v>
      </c>
      <c r="R605" s="375">
        <f>SUM(R239:R245)</f>
        <v>0</v>
      </c>
      <c r="S605" s="315">
        <f>SUM(S239:S245)</f>
        <v>0</v>
      </c>
      <c r="T605" s="375">
        <f>SUM(T239:T245)</f>
        <v>0</v>
      </c>
      <c r="U605" s="315">
        <f>SUM(U239:U245)</f>
        <v>0</v>
      </c>
      <c r="V605" s="375">
        <f>SUM(V239:V245)</f>
        <v>0</v>
      </c>
      <c r="W605" s="104">
        <f>SUM(W239:W245)</f>
        <v>0</v>
      </c>
      <c r="X605" s="104">
        <f>SUM(X239:X245)</f>
        <v>0</v>
      </c>
      <c r="Y605" s="104">
        <f t="shared" si="775"/>
        <v>0</v>
      </c>
      <c r="Z605" s="103">
        <f t="shared" si="775"/>
        <v>573</v>
      </c>
      <c r="AA605" s="90">
        <f>SUM(AA239:AA245)</f>
        <v>330</v>
      </c>
      <c r="AB605" s="90">
        <f>SUM(AB239:AB245)</f>
        <v>868</v>
      </c>
      <c r="AC605" s="90">
        <f>SUM(AC239:AC245)</f>
        <v>485</v>
      </c>
      <c r="AD605" s="90">
        <f>SUM(AD239:AD245)</f>
        <v>578</v>
      </c>
      <c r="AE605" s="90">
        <f>SUM(AE239:AE245)</f>
        <v>614</v>
      </c>
      <c r="AF605" s="315">
        <f>SUM(AF239:AF245)</f>
        <v>687</v>
      </c>
      <c r="AG605" s="311">
        <f>SUM(AG239:AG245)</f>
        <v>735</v>
      </c>
      <c r="AH605" s="124">
        <f t="shared" si="775"/>
        <v>1051</v>
      </c>
      <c r="AI605" s="103">
        <f t="shared" si="775"/>
        <v>0</v>
      </c>
      <c r="AJ605" s="375">
        <f>SUM(AJ239:AJ245)</f>
        <v>0</v>
      </c>
      <c r="AK605" s="91">
        <f t="shared" si="775"/>
        <v>0</v>
      </c>
      <c r="AL605" s="90">
        <f t="shared" si="775"/>
        <v>0</v>
      </c>
      <c r="AM605" s="315">
        <f>SUM(AM239:AM245)</f>
        <v>0</v>
      </c>
      <c r="AN605" s="315">
        <f>SUM(AN239:AN245)</f>
        <v>0</v>
      </c>
      <c r="AO605" s="315">
        <f>SUM(AO239:AO245)</f>
        <v>0</v>
      </c>
      <c r="AP605" s="375">
        <f>SUM(AP239:AP245)</f>
        <v>0</v>
      </c>
      <c r="AQ605" s="104">
        <f t="shared" si="775"/>
        <v>0</v>
      </c>
      <c r="AR605" s="103">
        <f t="shared" si="775"/>
        <v>0</v>
      </c>
      <c r="AS605" s="375">
        <f>SUM(AS239:AS245)</f>
        <v>0</v>
      </c>
      <c r="AT605" s="315">
        <f>SUM(AT239:AT245)</f>
        <v>0</v>
      </c>
      <c r="AU605" s="375">
        <f>SUM(AU239:AU245)</f>
        <v>0</v>
      </c>
      <c r="AV605" s="315">
        <f>SUM(AV239:AV245)</f>
        <v>0</v>
      </c>
      <c r="AW605" s="375">
        <f>SUM(AW239:AW245)</f>
        <v>0</v>
      </c>
      <c r="AX605" s="315">
        <f>SUM(AX239:AX245)</f>
        <v>0</v>
      </c>
      <c r="AY605" s="124">
        <f t="shared" si="775"/>
        <v>0</v>
      </c>
      <c r="AZ605" s="90">
        <f t="shared" si="775"/>
        <v>0</v>
      </c>
      <c r="BA605" s="315">
        <f>SUM(BA239:BA245)</f>
        <v>0</v>
      </c>
      <c r="BB605" s="124">
        <f t="shared" si="775"/>
        <v>0</v>
      </c>
      <c r="BC605" s="90">
        <f t="shared" si="775"/>
        <v>0</v>
      </c>
      <c r="BD605" s="315">
        <f t="shared" ref="BD605" si="776">SUM(BD239:BD245)</f>
        <v>0</v>
      </c>
      <c r="BE605" s="124">
        <f t="shared" si="775"/>
        <v>0</v>
      </c>
      <c r="BF605" s="90">
        <f t="shared" si="775"/>
        <v>0</v>
      </c>
      <c r="BG605" s="90">
        <f t="shared" ref="BG605" si="777">SUM(BG239:BG245)</f>
        <v>0</v>
      </c>
      <c r="BH605" s="315">
        <f>SUM(BH239:BH245)</f>
        <v>0</v>
      </c>
      <c r="BI605" s="124">
        <f t="shared" si="775"/>
        <v>0</v>
      </c>
      <c r="BJ605" s="90">
        <f t="shared" si="775"/>
        <v>0</v>
      </c>
      <c r="BK605" s="375">
        <f t="shared" ref="BK605" si="778">SUM(BK239:BK245)</f>
        <v>0</v>
      </c>
      <c r="BL605" s="91">
        <f t="shared" si="775"/>
        <v>0</v>
      </c>
      <c r="BM605" s="90">
        <f t="shared" si="775"/>
        <v>0</v>
      </c>
      <c r="BN605" s="90">
        <f t="shared" ref="BN605" si="779">SUM(BN239:BN245)</f>
        <v>0</v>
      </c>
      <c r="BO605" s="315">
        <f t="shared" ref="BO605:BP605" si="780">SUM(BO239:BO245)</f>
        <v>0</v>
      </c>
      <c r="BP605" s="311">
        <f t="shared" si="780"/>
        <v>0</v>
      </c>
      <c r="BQ605" s="124">
        <f t="shared" si="775"/>
        <v>0</v>
      </c>
      <c r="BR605" s="90">
        <f t="shared" si="775"/>
        <v>0</v>
      </c>
      <c r="BS605" s="315">
        <f t="shared" ref="BS605" si="781">SUM(BS239:BS245)</f>
        <v>0</v>
      </c>
      <c r="BT605" s="124">
        <f t="shared" si="775"/>
        <v>0</v>
      </c>
      <c r="BU605" s="90">
        <f t="shared" si="775"/>
        <v>35</v>
      </c>
      <c r="BV605" s="315">
        <f t="shared" ref="BV605:BY605" si="782">SUM(BV239:BV245)</f>
        <v>41</v>
      </c>
      <c r="BW605" s="90">
        <f t="shared" si="782"/>
        <v>26</v>
      </c>
      <c r="BX605" s="375">
        <f t="shared" si="782"/>
        <v>39</v>
      </c>
      <c r="BY605" s="315">
        <f t="shared" si="782"/>
        <v>13</v>
      </c>
      <c r="BZ605" s="90">
        <f>SUM(BZ239:BZ245)</f>
        <v>31</v>
      </c>
      <c r="CA605" s="124">
        <f t="shared" si="775"/>
        <v>41</v>
      </c>
      <c r="CB605" s="90">
        <f t="shared" si="775"/>
        <v>0</v>
      </c>
      <c r="CC605" s="90">
        <f t="shared" ref="CC605:CE605" si="783">SUM(CC239:CC245)</f>
        <v>0</v>
      </c>
      <c r="CD605" s="90">
        <f t="shared" si="783"/>
        <v>0</v>
      </c>
      <c r="CE605" s="90">
        <f t="shared" si="783"/>
        <v>0</v>
      </c>
      <c r="CF605" s="90">
        <f t="shared" ref="CF605:CH605" si="784">SUM(CF239:CF245)</f>
        <v>0</v>
      </c>
      <c r="CG605" s="311">
        <f t="shared" si="784"/>
        <v>0</v>
      </c>
      <c r="CH605" s="90">
        <f t="shared" si="784"/>
        <v>0</v>
      </c>
      <c r="CI605" s="124">
        <f t="shared" si="775"/>
        <v>0</v>
      </c>
      <c r="CJ605" s="90">
        <f t="shared" si="775"/>
        <v>0</v>
      </c>
      <c r="CK605" s="375">
        <f t="shared" ref="CK605:CO605" si="785">SUM(CK239:CK245)</f>
        <v>0</v>
      </c>
      <c r="CL605" s="315">
        <f t="shared" si="785"/>
        <v>0</v>
      </c>
      <c r="CM605" s="375">
        <f t="shared" si="785"/>
        <v>0</v>
      </c>
      <c r="CN605" s="315">
        <f t="shared" si="785"/>
        <v>0</v>
      </c>
      <c r="CO605" s="375">
        <f t="shared" si="785"/>
        <v>0</v>
      </c>
      <c r="CP605" s="91">
        <f t="shared" si="775"/>
        <v>0</v>
      </c>
      <c r="CQ605" s="90">
        <f t="shared" si="775"/>
        <v>0</v>
      </c>
      <c r="CR605" s="315">
        <f t="shared" ref="CR605:CS605" si="786">SUM(CR239:CR245)</f>
        <v>0</v>
      </c>
      <c r="CS605" s="375">
        <f t="shared" si="786"/>
        <v>0</v>
      </c>
      <c r="CT605" s="91">
        <f t="shared" si="775"/>
        <v>0</v>
      </c>
      <c r="CU605" s="90">
        <f t="shared" ref="CU605" si="787">SUM(CU239:CU245)</f>
        <v>0</v>
      </c>
      <c r="CV605" s="375">
        <f t="shared" ref="CV605:CY605" si="788">SUM(CV239:CV245)</f>
        <v>0</v>
      </c>
      <c r="CW605" s="315">
        <f t="shared" si="788"/>
        <v>0</v>
      </c>
      <c r="CX605" s="375">
        <f t="shared" si="788"/>
        <v>0</v>
      </c>
      <c r="CY605" s="315">
        <f t="shared" si="788"/>
        <v>0</v>
      </c>
      <c r="CZ605" s="91">
        <f t="shared" si="775"/>
        <v>0</v>
      </c>
      <c r="DA605" s="90">
        <f t="shared" si="775"/>
        <v>0</v>
      </c>
      <c r="DB605" s="375">
        <f t="shared" ref="DB605:DE605" si="789">SUM(DB239:DB245)</f>
        <v>0</v>
      </c>
      <c r="DC605" s="315">
        <f t="shared" si="789"/>
        <v>0</v>
      </c>
      <c r="DD605" s="375">
        <f t="shared" si="789"/>
        <v>0</v>
      </c>
      <c r="DE605" s="315">
        <f t="shared" si="789"/>
        <v>0</v>
      </c>
      <c r="DF605" s="90">
        <f>SUM(DF239:DF245)</f>
        <v>0</v>
      </c>
      <c r="DG605" s="310">
        <f t="shared" ref="DG605" si="790">SUM(DG239:DG245)</f>
        <v>0</v>
      </c>
      <c r="DH605" s="375">
        <f>SUM(DH239:DH245)</f>
        <v>0</v>
      </c>
      <c r="DI605" s="315">
        <f t="shared" ref="DI605" si="791">SUM(DI239:DI245)</f>
        <v>0</v>
      </c>
      <c r="DJ605" s="124">
        <f t="shared" si="775"/>
        <v>0</v>
      </c>
      <c r="DK605" s="90">
        <f t="shared" si="775"/>
        <v>0</v>
      </c>
      <c r="DL605" s="315">
        <f t="shared" ref="DL605:DM605" si="792">SUM(DL239:DL245)</f>
        <v>0</v>
      </c>
      <c r="DM605" s="375">
        <f t="shared" si="792"/>
        <v>0</v>
      </c>
      <c r="DN605" s="91">
        <f t="shared" si="775"/>
        <v>0</v>
      </c>
      <c r="DO605" s="90">
        <f t="shared" si="775"/>
        <v>0</v>
      </c>
      <c r="DP605" s="375">
        <f t="shared" ref="DP605:DQ605" si="793">SUM(DP239:DP245)</f>
        <v>0</v>
      </c>
      <c r="DQ605" s="104">
        <f t="shared" si="793"/>
        <v>0</v>
      </c>
      <c r="DR605" s="315">
        <f>SUM(DR239:DR245)</f>
        <v>0</v>
      </c>
      <c r="DS605" s="124">
        <f t="shared" si="775"/>
        <v>0</v>
      </c>
      <c r="DT605" s="90">
        <f t="shared" si="775"/>
        <v>0</v>
      </c>
      <c r="DU605" s="315">
        <f t="shared" ref="DU605:DW605" si="794">SUM(DU239:DU245)</f>
        <v>0</v>
      </c>
      <c r="DV605" s="90">
        <f t="shared" si="794"/>
        <v>0</v>
      </c>
      <c r="DW605" s="375">
        <f t="shared" si="794"/>
        <v>0</v>
      </c>
      <c r="DX605" s="91">
        <f t="shared" si="775"/>
        <v>0</v>
      </c>
      <c r="DY605" s="90">
        <f t="shared" si="775"/>
        <v>0</v>
      </c>
      <c r="DZ605" s="311">
        <f t="shared" ref="DZ605:EA605" si="795">SUM(DZ239:DZ245)</f>
        <v>0</v>
      </c>
      <c r="EA605" s="375">
        <f t="shared" si="795"/>
        <v>0</v>
      </c>
      <c r="EB605" s="91">
        <f t="shared" si="775"/>
        <v>0</v>
      </c>
      <c r="EC605" s="90">
        <f t="shared" si="775"/>
        <v>0</v>
      </c>
      <c r="ED605" s="315">
        <f t="shared" ref="ED605" si="796">SUM(ED239:ED245)</f>
        <v>0</v>
      </c>
      <c r="EE605" s="124">
        <f t="shared" si="775"/>
        <v>0</v>
      </c>
    </row>
    <row r="606" spans="1:135" x14ac:dyDescent="0.3">
      <c r="A606" s="38"/>
      <c r="B606" s="27" t="s">
        <v>709</v>
      </c>
      <c r="C606" s="22">
        <f>SUM(C246:C253)</f>
        <v>7128</v>
      </c>
      <c r="D606" s="22">
        <f>SUM(D246:D253)</f>
        <v>3564</v>
      </c>
      <c r="E606" s="63">
        <f t="shared" si="48"/>
        <v>0.5</v>
      </c>
      <c r="F606" s="90">
        <f>SUM(F246:F253)</f>
        <v>0</v>
      </c>
      <c r="G606" s="90">
        <f>SUM(G246:G253)</f>
        <v>0</v>
      </c>
      <c r="H606" s="90">
        <f>SUM(H246:H253)</f>
        <v>0</v>
      </c>
      <c r="I606" s="90">
        <f>SUM(I246:I253)</f>
        <v>0</v>
      </c>
      <c r="J606" s="90">
        <f>SUM(J246:J253)</f>
        <v>1</v>
      </c>
      <c r="K606" s="91">
        <f t="shared" ref="K606:EE606" si="797">SUM(K246:K253)</f>
        <v>1</v>
      </c>
      <c r="L606" s="90">
        <f t="shared" si="797"/>
        <v>0</v>
      </c>
      <c r="M606" s="375">
        <f>SUM(M246:M253)</f>
        <v>0</v>
      </c>
      <c r="N606" s="91">
        <f t="shared" si="797"/>
        <v>0</v>
      </c>
      <c r="O606" s="90">
        <f t="shared" si="797"/>
        <v>7</v>
      </c>
      <c r="P606" s="375">
        <f>SUM(P246:P253)</f>
        <v>3</v>
      </c>
      <c r="Q606" s="315">
        <f>SUM(Q246:Q253)</f>
        <v>2</v>
      </c>
      <c r="R606" s="375">
        <f>SUM(R246:R253)</f>
        <v>8</v>
      </c>
      <c r="S606" s="315">
        <f>SUM(S246:S253)</f>
        <v>9</v>
      </c>
      <c r="T606" s="375">
        <f>SUM(T246:T253)</f>
        <v>2</v>
      </c>
      <c r="U606" s="315">
        <f>SUM(U246:U253)</f>
        <v>12</v>
      </c>
      <c r="V606" s="375">
        <f>SUM(V246:V253)</f>
        <v>3</v>
      </c>
      <c r="W606" s="104">
        <f>SUM(W246:W253)</f>
        <v>10</v>
      </c>
      <c r="X606" s="104">
        <f>SUM(X246:X253)</f>
        <v>10</v>
      </c>
      <c r="Y606" s="104">
        <f t="shared" si="797"/>
        <v>5</v>
      </c>
      <c r="Z606" s="103">
        <f t="shared" si="797"/>
        <v>0</v>
      </c>
      <c r="AA606" s="90">
        <f>SUM(AA246:AA253)</f>
        <v>0</v>
      </c>
      <c r="AB606" s="90">
        <f>SUM(AB246:AB253)</f>
        <v>0</v>
      </c>
      <c r="AC606" s="90">
        <f>SUM(AC246:AC253)</f>
        <v>0</v>
      </c>
      <c r="AD606" s="90">
        <f>SUM(AD246:AD253)</f>
        <v>0</v>
      </c>
      <c r="AE606" s="90">
        <f>SUM(AE246:AE253)</f>
        <v>0</v>
      </c>
      <c r="AF606" s="315">
        <f>SUM(AF246:AF253)</f>
        <v>0</v>
      </c>
      <c r="AG606" s="311">
        <f>SUM(AG246:AG253)</f>
        <v>0</v>
      </c>
      <c r="AH606" s="124">
        <f t="shared" si="797"/>
        <v>0</v>
      </c>
      <c r="AI606" s="103">
        <f t="shared" si="797"/>
        <v>1771</v>
      </c>
      <c r="AJ606" s="375">
        <f>SUM(AJ246:AJ253)</f>
        <v>1613</v>
      </c>
      <c r="AK606" s="91">
        <f t="shared" si="797"/>
        <v>201</v>
      </c>
      <c r="AL606" s="90">
        <f t="shared" si="797"/>
        <v>0</v>
      </c>
      <c r="AM606" s="315">
        <f>SUM(AM246:AM253)</f>
        <v>0</v>
      </c>
      <c r="AN606" s="315">
        <f>SUM(AN246:AN253)</f>
        <v>0</v>
      </c>
      <c r="AO606" s="315">
        <f>SUM(AO246:AO253)</f>
        <v>0</v>
      </c>
      <c r="AP606" s="375">
        <f>SUM(AP246:AP253)</f>
        <v>0</v>
      </c>
      <c r="AQ606" s="104">
        <f t="shared" si="797"/>
        <v>0</v>
      </c>
      <c r="AR606" s="103">
        <f t="shared" si="797"/>
        <v>0</v>
      </c>
      <c r="AS606" s="375">
        <f>SUM(AS246:AS253)</f>
        <v>0</v>
      </c>
      <c r="AT606" s="315">
        <f>SUM(AT246:AT253)</f>
        <v>0</v>
      </c>
      <c r="AU606" s="375">
        <f>SUM(AU246:AU253)</f>
        <v>0</v>
      </c>
      <c r="AV606" s="315">
        <f>SUM(AV246:AV253)</f>
        <v>0</v>
      </c>
      <c r="AW606" s="375">
        <f>SUM(AW246:AW253)</f>
        <v>0</v>
      </c>
      <c r="AX606" s="315">
        <f>SUM(AX246:AX253)</f>
        <v>0</v>
      </c>
      <c r="AY606" s="124">
        <f t="shared" si="797"/>
        <v>0</v>
      </c>
      <c r="AZ606" s="90">
        <f t="shared" si="797"/>
        <v>0</v>
      </c>
      <c r="BA606" s="315">
        <f>SUM(BA246:BA253)</f>
        <v>0</v>
      </c>
      <c r="BB606" s="124">
        <f t="shared" si="797"/>
        <v>0</v>
      </c>
      <c r="BC606" s="90">
        <f t="shared" si="797"/>
        <v>0</v>
      </c>
      <c r="BD606" s="315">
        <f t="shared" ref="BD606" si="798">SUM(BD246:BD253)</f>
        <v>0</v>
      </c>
      <c r="BE606" s="124">
        <f t="shared" si="797"/>
        <v>0</v>
      </c>
      <c r="BF606" s="90">
        <f t="shared" si="797"/>
        <v>0</v>
      </c>
      <c r="BG606" s="90">
        <f t="shared" ref="BG606" si="799">SUM(BG246:BG253)</f>
        <v>0</v>
      </c>
      <c r="BH606" s="315">
        <f>SUM(BH246:BH253)</f>
        <v>0</v>
      </c>
      <c r="BI606" s="124">
        <f t="shared" si="797"/>
        <v>0</v>
      </c>
      <c r="BJ606" s="90">
        <f t="shared" si="797"/>
        <v>0</v>
      </c>
      <c r="BK606" s="375">
        <f t="shared" ref="BK606" si="800">SUM(BK246:BK253)</f>
        <v>0</v>
      </c>
      <c r="BL606" s="91">
        <f t="shared" si="797"/>
        <v>0</v>
      </c>
      <c r="BM606" s="90">
        <f t="shared" si="797"/>
        <v>0</v>
      </c>
      <c r="BN606" s="90">
        <f t="shared" ref="BN606" si="801">SUM(BN246:BN253)</f>
        <v>0</v>
      </c>
      <c r="BO606" s="315">
        <f t="shared" ref="BO606:BP606" si="802">SUM(BO246:BO253)</f>
        <v>0</v>
      </c>
      <c r="BP606" s="311">
        <f t="shared" si="802"/>
        <v>0</v>
      </c>
      <c r="BQ606" s="124">
        <f t="shared" si="797"/>
        <v>0</v>
      </c>
      <c r="BR606" s="90">
        <f t="shared" si="797"/>
        <v>0</v>
      </c>
      <c r="BS606" s="315">
        <f t="shared" ref="BS606" si="803">SUM(BS246:BS253)</f>
        <v>0</v>
      </c>
      <c r="BT606" s="124">
        <f t="shared" si="797"/>
        <v>0</v>
      </c>
      <c r="BU606" s="90">
        <f t="shared" si="797"/>
        <v>0</v>
      </c>
      <c r="BV606" s="315">
        <f t="shared" ref="BV606:BY606" si="804">SUM(BV246:BV253)</f>
        <v>0</v>
      </c>
      <c r="BW606" s="90">
        <f t="shared" si="804"/>
        <v>0</v>
      </c>
      <c r="BX606" s="375">
        <f t="shared" si="804"/>
        <v>0</v>
      </c>
      <c r="BY606" s="315">
        <f t="shared" si="804"/>
        <v>0</v>
      </c>
      <c r="BZ606" s="90">
        <f>SUM(BZ246:BZ253)</f>
        <v>0</v>
      </c>
      <c r="CA606" s="124">
        <f t="shared" si="797"/>
        <v>0</v>
      </c>
      <c r="CB606" s="90">
        <f t="shared" si="797"/>
        <v>0</v>
      </c>
      <c r="CC606" s="90">
        <f t="shared" ref="CC606:CE606" si="805">SUM(CC246:CC253)</f>
        <v>0</v>
      </c>
      <c r="CD606" s="90">
        <f t="shared" si="805"/>
        <v>0</v>
      </c>
      <c r="CE606" s="90">
        <f t="shared" si="805"/>
        <v>0</v>
      </c>
      <c r="CF606" s="90">
        <f t="shared" ref="CF606:CH606" si="806">SUM(CF246:CF253)</f>
        <v>0</v>
      </c>
      <c r="CG606" s="311">
        <f t="shared" si="806"/>
        <v>0</v>
      </c>
      <c r="CH606" s="90">
        <f t="shared" si="806"/>
        <v>0</v>
      </c>
      <c r="CI606" s="124">
        <f t="shared" si="797"/>
        <v>0</v>
      </c>
      <c r="CJ606" s="90">
        <f t="shared" si="797"/>
        <v>0</v>
      </c>
      <c r="CK606" s="375">
        <f t="shared" ref="CK606:CO606" si="807">SUM(CK246:CK253)</f>
        <v>0</v>
      </c>
      <c r="CL606" s="315">
        <f t="shared" si="807"/>
        <v>0</v>
      </c>
      <c r="CM606" s="375">
        <f t="shared" si="807"/>
        <v>0</v>
      </c>
      <c r="CN606" s="315">
        <f t="shared" si="807"/>
        <v>0</v>
      </c>
      <c r="CO606" s="375">
        <f t="shared" si="807"/>
        <v>0</v>
      </c>
      <c r="CP606" s="91">
        <f t="shared" si="797"/>
        <v>0</v>
      </c>
      <c r="CQ606" s="90">
        <f t="shared" si="797"/>
        <v>0</v>
      </c>
      <c r="CR606" s="315">
        <f t="shared" ref="CR606:CS606" si="808">SUM(CR246:CR253)</f>
        <v>0</v>
      </c>
      <c r="CS606" s="375">
        <f t="shared" si="808"/>
        <v>0</v>
      </c>
      <c r="CT606" s="91">
        <f t="shared" si="797"/>
        <v>0</v>
      </c>
      <c r="CU606" s="90">
        <f t="shared" ref="CU606" si="809">SUM(CU246:CU253)</f>
        <v>0</v>
      </c>
      <c r="CV606" s="375">
        <f t="shared" ref="CV606:CY606" si="810">SUM(CV246:CV253)</f>
        <v>0</v>
      </c>
      <c r="CW606" s="315">
        <f t="shared" si="810"/>
        <v>0</v>
      </c>
      <c r="CX606" s="375">
        <f t="shared" si="810"/>
        <v>0</v>
      </c>
      <c r="CY606" s="315">
        <f t="shared" si="810"/>
        <v>0</v>
      </c>
      <c r="CZ606" s="91">
        <f t="shared" si="797"/>
        <v>0</v>
      </c>
      <c r="DA606" s="90">
        <f t="shared" si="797"/>
        <v>0</v>
      </c>
      <c r="DB606" s="375">
        <f t="shared" ref="DB606:DE606" si="811">SUM(DB246:DB253)</f>
        <v>0</v>
      </c>
      <c r="DC606" s="315">
        <f t="shared" si="811"/>
        <v>0</v>
      </c>
      <c r="DD606" s="375">
        <f t="shared" si="811"/>
        <v>0</v>
      </c>
      <c r="DE606" s="315">
        <f t="shared" si="811"/>
        <v>0</v>
      </c>
      <c r="DF606" s="90">
        <f>SUM(DF246:DF253)</f>
        <v>0</v>
      </c>
      <c r="DG606" s="310">
        <f t="shared" ref="DG606" si="812">SUM(DG246:DG253)</f>
        <v>0</v>
      </c>
      <c r="DH606" s="375">
        <f>SUM(DH246:DH253)</f>
        <v>0</v>
      </c>
      <c r="DI606" s="315">
        <f t="shared" ref="DI606" si="813">SUM(DI246:DI253)</f>
        <v>0</v>
      </c>
      <c r="DJ606" s="124">
        <f t="shared" si="797"/>
        <v>0</v>
      </c>
      <c r="DK606" s="90">
        <f t="shared" si="797"/>
        <v>0</v>
      </c>
      <c r="DL606" s="315">
        <f t="shared" ref="DL606:DM606" si="814">SUM(DL246:DL253)</f>
        <v>0</v>
      </c>
      <c r="DM606" s="375">
        <f t="shared" si="814"/>
        <v>0</v>
      </c>
      <c r="DN606" s="91">
        <f t="shared" si="797"/>
        <v>0</v>
      </c>
      <c r="DO606" s="90">
        <f t="shared" si="797"/>
        <v>0</v>
      </c>
      <c r="DP606" s="375">
        <f t="shared" ref="DP606:DQ606" si="815">SUM(DP246:DP253)</f>
        <v>0</v>
      </c>
      <c r="DQ606" s="104">
        <f t="shared" si="815"/>
        <v>0</v>
      </c>
      <c r="DR606" s="315">
        <f>SUM(DR246:DR253)</f>
        <v>0</v>
      </c>
      <c r="DS606" s="124">
        <f t="shared" si="797"/>
        <v>0</v>
      </c>
      <c r="DT606" s="90">
        <f t="shared" si="797"/>
        <v>0</v>
      </c>
      <c r="DU606" s="315">
        <f t="shared" ref="DU606:DW606" si="816">SUM(DU246:DU253)</f>
        <v>0</v>
      </c>
      <c r="DV606" s="90">
        <f t="shared" si="816"/>
        <v>0</v>
      </c>
      <c r="DW606" s="375">
        <f t="shared" si="816"/>
        <v>0</v>
      </c>
      <c r="DX606" s="91">
        <f t="shared" si="797"/>
        <v>0</v>
      </c>
      <c r="DY606" s="90">
        <f t="shared" si="797"/>
        <v>0</v>
      </c>
      <c r="DZ606" s="311">
        <f t="shared" ref="DZ606:EA606" si="817">SUM(DZ246:DZ253)</f>
        <v>0</v>
      </c>
      <c r="EA606" s="375">
        <f t="shared" si="817"/>
        <v>0</v>
      </c>
      <c r="EB606" s="91">
        <f t="shared" si="797"/>
        <v>0</v>
      </c>
      <c r="EC606" s="90">
        <f t="shared" si="797"/>
        <v>0</v>
      </c>
      <c r="ED606" s="315">
        <f t="shared" ref="ED606" si="818">SUM(ED246:ED253)</f>
        <v>0</v>
      </c>
      <c r="EE606" s="124">
        <f t="shared" si="797"/>
        <v>0</v>
      </c>
    </row>
    <row r="607" spans="1:135" x14ac:dyDescent="0.3">
      <c r="A607" s="38"/>
      <c r="B607" s="27" t="s">
        <v>9</v>
      </c>
      <c r="C607" s="12">
        <f>SUM(C397:C399)</f>
        <v>25</v>
      </c>
      <c r="D607" s="12">
        <f>SUM(D397:D399)</f>
        <v>5</v>
      </c>
      <c r="E607" s="63">
        <f t="shared" si="48"/>
        <v>0.2</v>
      </c>
      <c r="F607" s="90">
        <f>SUM(F397:F399)</f>
        <v>0</v>
      </c>
      <c r="G607" s="90">
        <f>SUM(G397:G399)</f>
        <v>0</v>
      </c>
      <c r="H607" s="90">
        <f>SUM(H397:H399)</f>
        <v>0</v>
      </c>
      <c r="I607" s="90">
        <f>SUM(I397:I399)</f>
        <v>0</v>
      </c>
      <c r="J607" s="90">
        <f>SUM(J397:J399)</f>
        <v>0</v>
      </c>
      <c r="K607" s="91">
        <f t="shared" ref="K607:EE607" si="819">SUM(K397:K399)</f>
        <v>0</v>
      </c>
      <c r="L607" s="90">
        <f t="shared" si="819"/>
        <v>0</v>
      </c>
      <c r="M607" s="375">
        <f>SUM(M397:M399)</f>
        <v>0</v>
      </c>
      <c r="N607" s="91">
        <f t="shared" si="819"/>
        <v>0</v>
      </c>
      <c r="O607" s="90">
        <f t="shared" si="819"/>
        <v>1</v>
      </c>
      <c r="P607" s="375">
        <f>SUM(P397:P399)</f>
        <v>0</v>
      </c>
      <c r="Q607" s="315">
        <f>SUM(Q397:Q399)</f>
        <v>0</v>
      </c>
      <c r="R607" s="375">
        <f>SUM(R397:R399)</f>
        <v>1</v>
      </c>
      <c r="S607" s="315">
        <f>SUM(S397:S399)</f>
        <v>0</v>
      </c>
      <c r="T607" s="375">
        <f>SUM(T397:T399)</f>
        <v>2</v>
      </c>
      <c r="U607" s="315">
        <f>SUM(U397:U399)</f>
        <v>2</v>
      </c>
      <c r="V607" s="375">
        <f>SUM(V397:V399)</f>
        <v>4</v>
      </c>
      <c r="W607" s="104">
        <f>SUM(W397:W399)</f>
        <v>2</v>
      </c>
      <c r="X607" s="104">
        <f>SUM(X397:X399)</f>
        <v>0</v>
      </c>
      <c r="Y607" s="104">
        <f t="shared" si="819"/>
        <v>3</v>
      </c>
      <c r="Z607" s="103">
        <f t="shared" si="819"/>
        <v>0</v>
      </c>
      <c r="AA607" s="90">
        <f>SUM(AA397:AA399)</f>
        <v>0</v>
      </c>
      <c r="AB607" s="90">
        <f>SUM(AB397:AB399)</f>
        <v>0</v>
      </c>
      <c r="AC607" s="90">
        <f>SUM(AC397:AC399)</f>
        <v>0</v>
      </c>
      <c r="AD607" s="90">
        <f>SUM(AD397:AD399)</f>
        <v>0</v>
      </c>
      <c r="AE607" s="90">
        <f>SUM(AE397:AE399)</f>
        <v>0</v>
      </c>
      <c r="AF607" s="315">
        <f>SUM(AF397:AF399)</f>
        <v>0</v>
      </c>
      <c r="AG607" s="311">
        <f>SUM(AG397:AG399)</f>
        <v>0</v>
      </c>
      <c r="AH607" s="124">
        <f t="shared" si="819"/>
        <v>0</v>
      </c>
      <c r="AI607" s="103">
        <f t="shared" si="819"/>
        <v>0</v>
      </c>
      <c r="AJ607" s="375">
        <f>SUM(AJ397:AJ399)</f>
        <v>0</v>
      </c>
      <c r="AK607" s="91">
        <f t="shared" si="819"/>
        <v>0</v>
      </c>
      <c r="AL607" s="90">
        <f t="shared" si="819"/>
        <v>0</v>
      </c>
      <c r="AM607" s="315">
        <f>SUM(AM397:AM399)</f>
        <v>0</v>
      </c>
      <c r="AN607" s="315">
        <f>SUM(AN397:AN399)</f>
        <v>0</v>
      </c>
      <c r="AO607" s="315">
        <f>SUM(AO397:AO399)</f>
        <v>0</v>
      </c>
      <c r="AP607" s="375">
        <f>SUM(AP397:AP399)</f>
        <v>0</v>
      </c>
      <c r="AQ607" s="104">
        <f t="shared" si="819"/>
        <v>0</v>
      </c>
      <c r="AR607" s="103">
        <f t="shared" si="819"/>
        <v>0</v>
      </c>
      <c r="AS607" s="375">
        <f>SUM(AS397:AS399)</f>
        <v>0</v>
      </c>
      <c r="AT607" s="315">
        <f>SUM(AT397:AT399)</f>
        <v>0</v>
      </c>
      <c r="AU607" s="375">
        <f>SUM(AU397:AU399)</f>
        <v>0</v>
      </c>
      <c r="AV607" s="315">
        <f>SUM(AV397:AV399)</f>
        <v>0</v>
      </c>
      <c r="AW607" s="375">
        <f>SUM(AW397:AW399)</f>
        <v>0</v>
      </c>
      <c r="AX607" s="315">
        <f>SUM(AX397:AX399)</f>
        <v>0</v>
      </c>
      <c r="AY607" s="124">
        <f t="shared" si="819"/>
        <v>0</v>
      </c>
      <c r="AZ607" s="90">
        <f t="shared" si="819"/>
        <v>0</v>
      </c>
      <c r="BA607" s="315">
        <f>SUM(BA397:BA399)</f>
        <v>0</v>
      </c>
      <c r="BB607" s="124">
        <f t="shared" si="819"/>
        <v>0</v>
      </c>
      <c r="BC607" s="90">
        <f t="shared" si="819"/>
        <v>0</v>
      </c>
      <c r="BD607" s="315">
        <f t="shared" ref="BD607" si="820">SUM(BD397:BD399)</f>
        <v>0</v>
      </c>
      <c r="BE607" s="124">
        <f t="shared" si="819"/>
        <v>0</v>
      </c>
      <c r="BF607" s="90">
        <f t="shared" si="819"/>
        <v>0</v>
      </c>
      <c r="BG607" s="90">
        <f t="shared" ref="BG607" si="821">SUM(BG397:BG399)</f>
        <v>0</v>
      </c>
      <c r="BH607" s="315">
        <f>SUM(BH397:BH399)</f>
        <v>0</v>
      </c>
      <c r="BI607" s="124">
        <f t="shared" si="819"/>
        <v>0</v>
      </c>
      <c r="BJ607" s="90">
        <f t="shared" si="819"/>
        <v>0</v>
      </c>
      <c r="BK607" s="375">
        <f t="shared" ref="BK607" si="822">SUM(BK397:BK399)</f>
        <v>0</v>
      </c>
      <c r="BL607" s="91">
        <f t="shared" si="819"/>
        <v>0</v>
      </c>
      <c r="BM607" s="90">
        <f t="shared" si="819"/>
        <v>0</v>
      </c>
      <c r="BN607" s="90">
        <f t="shared" ref="BN607" si="823">SUM(BN397:BN399)</f>
        <v>0</v>
      </c>
      <c r="BO607" s="315">
        <f t="shared" ref="BO607:BP607" si="824">SUM(BO397:BO399)</f>
        <v>0</v>
      </c>
      <c r="BP607" s="311">
        <f t="shared" si="824"/>
        <v>0</v>
      </c>
      <c r="BQ607" s="124">
        <f t="shared" si="819"/>
        <v>0</v>
      </c>
      <c r="BR607" s="90">
        <f t="shared" si="819"/>
        <v>0</v>
      </c>
      <c r="BS607" s="315">
        <f t="shared" ref="BS607" si="825">SUM(BS397:BS399)</f>
        <v>0</v>
      </c>
      <c r="BT607" s="124">
        <f t="shared" si="819"/>
        <v>0</v>
      </c>
      <c r="BU607" s="90">
        <f t="shared" si="819"/>
        <v>0</v>
      </c>
      <c r="BV607" s="315">
        <f t="shared" ref="BV607:BY607" si="826">SUM(BV397:BV399)</f>
        <v>0</v>
      </c>
      <c r="BW607" s="90">
        <f t="shared" si="826"/>
        <v>0</v>
      </c>
      <c r="BX607" s="375">
        <f t="shared" si="826"/>
        <v>0</v>
      </c>
      <c r="BY607" s="315">
        <f t="shared" si="826"/>
        <v>0</v>
      </c>
      <c r="BZ607" s="90">
        <f>SUM(BZ397:BZ399)</f>
        <v>0</v>
      </c>
      <c r="CA607" s="124">
        <f t="shared" si="819"/>
        <v>0</v>
      </c>
      <c r="CB607" s="90">
        <f t="shared" si="819"/>
        <v>0</v>
      </c>
      <c r="CC607" s="90">
        <f t="shared" ref="CC607:CE607" si="827">SUM(CC397:CC399)</f>
        <v>0</v>
      </c>
      <c r="CD607" s="90">
        <f t="shared" si="827"/>
        <v>0</v>
      </c>
      <c r="CE607" s="90">
        <f t="shared" si="827"/>
        <v>0</v>
      </c>
      <c r="CF607" s="90">
        <f t="shared" ref="CF607:CH607" si="828">SUM(CF397:CF399)</f>
        <v>0</v>
      </c>
      <c r="CG607" s="311">
        <f t="shared" si="828"/>
        <v>0</v>
      </c>
      <c r="CH607" s="90">
        <f t="shared" si="828"/>
        <v>0</v>
      </c>
      <c r="CI607" s="124">
        <f t="shared" si="819"/>
        <v>0</v>
      </c>
      <c r="CJ607" s="90">
        <f t="shared" si="819"/>
        <v>0</v>
      </c>
      <c r="CK607" s="375">
        <f t="shared" ref="CK607:CO607" si="829">SUM(CK397:CK399)</f>
        <v>0</v>
      </c>
      <c r="CL607" s="315">
        <f t="shared" si="829"/>
        <v>0</v>
      </c>
      <c r="CM607" s="375">
        <f t="shared" si="829"/>
        <v>0</v>
      </c>
      <c r="CN607" s="315">
        <f t="shared" si="829"/>
        <v>0</v>
      </c>
      <c r="CO607" s="375">
        <f t="shared" si="829"/>
        <v>0</v>
      </c>
      <c r="CP607" s="91">
        <f t="shared" si="819"/>
        <v>0</v>
      </c>
      <c r="CQ607" s="90">
        <f t="shared" si="819"/>
        <v>0</v>
      </c>
      <c r="CR607" s="315">
        <f t="shared" ref="CR607:CS607" si="830">SUM(CR397:CR399)</f>
        <v>0</v>
      </c>
      <c r="CS607" s="375">
        <f t="shared" si="830"/>
        <v>0</v>
      </c>
      <c r="CT607" s="91">
        <f t="shared" si="819"/>
        <v>0</v>
      </c>
      <c r="CU607" s="90">
        <f t="shared" ref="CU607" si="831">SUM(CU397:CU399)</f>
        <v>0</v>
      </c>
      <c r="CV607" s="375">
        <f t="shared" ref="CV607:CY607" si="832">SUM(CV397:CV399)</f>
        <v>0</v>
      </c>
      <c r="CW607" s="315">
        <f t="shared" si="832"/>
        <v>0</v>
      </c>
      <c r="CX607" s="375">
        <f t="shared" si="832"/>
        <v>0</v>
      </c>
      <c r="CY607" s="315">
        <f t="shared" si="832"/>
        <v>0</v>
      </c>
      <c r="CZ607" s="91">
        <f t="shared" si="819"/>
        <v>0</v>
      </c>
      <c r="DA607" s="90">
        <f t="shared" si="819"/>
        <v>0</v>
      </c>
      <c r="DB607" s="375">
        <f t="shared" ref="DB607:DE607" si="833">SUM(DB397:DB399)</f>
        <v>0</v>
      </c>
      <c r="DC607" s="315">
        <f t="shared" si="833"/>
        <v>0</v>
      </c>
      <c r="DD607" s="375">
        <f t="shared" si="833"/>
        <v>0</v>
      </c>
      <c r="DE607" s="315">
        <f t="shared" si="833"/>
        <v>0</v>
      </c>
      <c r="DF607" s="90">
        <f>SUM(DF397:DF399)</f>
        <v>0</v>
      </c>
      <c r="DG607" s="310">
        <f t="shared" ref="DG607" si="834">SUM(DG397:DG399)</f>
        <v>0</v>
      </c>
      <c r="DH607" s="375">
        <f>SUM(DH397:DH399)</f>
        <v>0</v>
      </c>
      <c r="DI607" s="315">
        <f t="shared" ref="DI607" si="835">SUM(DI397:DI399)</f>
        <v>0</v>
      </c>
      <c r="DJ607" s="124">
        <f t="shared" si="819"/>
        <v>0</v>
      </c>
      <c r="DK607" s="90">
        <f t="shared" si="819"/>
        <v>0</v>
      </c>
      <c r="DL607" s="315">
        <f t="shared" ref="DL607:DM607" si="836">SUM(DL397:DL399)</f>
        <v>0</v>
      </c>
      <c r="DM607" s="375">
        <f t="shared" si="836"/>
        <v>0</v>
      </c>
      <c r="DN607" s="91">
        <f t="shared" si="819"/>
        <v>0</v>
      </c>
      <c r="DO607" s="90">
        <f t="shared" si="819"/>
        <v>0</v>
      </c>
      <c r="DP607" s="375">
        <f t="shared" ref="DP607:DQ607" si="837">SUM(DP397:DP399)</f>
        <v>0</v>
      </c>
      <c r="DQ607" s="104">
        <f t="shared" si="837"/>
        <v>0</v>
      </c>
      <c r="DR607" s="315">
        <f>SUM(DR397:DR399)</f>
        <v>0</v>
      </c>
      <c r="DS607" s="124">
        <f t="shared" si="819"/>
        <v>0</v>
      </c>
      <c r="DT607" s="90">
        <f t="shared" si="819"/>
        <v>0</v>
      </c>
      <c r="DU607" s="315">
        <f t="shared" ref="DU607:DW607" si="838">SUM(DU397:DU399)</f>
        <v>0</v>
      </c>
      <c r="DV607" s="90">
        <f t="shared" si="838"/>
        <v>0</v>
      </c>
      <c r="DW607" s="375">
        <f t="shared" si="838"/>
        <v>0</v>
      </c>
      <c r="DX607" s="91">
        <f t="shared" si="819"/>
        <v>0</v>
      </c>
      <c r="DY607" s="90">
        <f t="shared" si="819"/>
        <v>0</v>
      </c>
      <c r="DZ607" s="311">
        <f t="shared" ref="DZ607:EA607" si="839">SUM(DZ397:DZ399)</f>
        <v>0</v>
      </c>
      <c r="EA607" s="375">
        <f t="shared" si="839"/>
        <v>0</v>
      </c>
      <c r="EB607" s="91">
        <f t="shared" si="819"/>
        <v>0</v>
      </c>
      <c r="EC607" s="90">
        <f t="shared" si="819"/>
        <v>0</v>
      </c>
      <c r="ED607" s="315">
        <f t="shared" ref="ED607" si="840">SUM(ED397:ED399)</f>
        <v>0</v>
      </c>
      <c r="EE607" s="124">
        <f t="shared" si="819"/>
        <v>0</v>
      </c>
    </row>
    <row r="608" spans="1:135" x14ac:dyDescent="0.3">
      <c r="A608" s="38"/>
      <c r="B608" s="27" t="s">
        <v>710</v>
      </c>
      <c r="C608" s="22">
        <f>SUM(C254:C262)</f>
        <v>8793</v>
      </c>
      <c r="D608" s="22">
        <f>SUM(D254:D262)</f>
        <v>3834</v>
      </c>
      <c r="E608" s="63">
        <f t="shared" si="48"/>
        <v>0.436028659160696</v>
      </c>
      <c r="F608" s="90">
        <f>SUM(F254:F262)</f>
        <v>0</v>
      </c>
      <c r="G608" s="90">
        <f>SUM(G254:G262)</f>
        <v>0</v>
      </c>
      <c r="H608" s="90">
        <f>SUM(H254:H262)</f>
        <v>0</v>
      </c>
      <c r="I608" s="90">
        <f>SUM(I254:I262)</f>
        <v>0</v>
      </c>
      <c r="J608" s="90">
        <f>SUM(J254:J262)</f>
        <v>0</v>
      </c>
      <c r="K608" s="91">
        <f t="shared" ref="K608:EE608" si="841">SUM(K254:K262)</f>
        <v>0</v>
      </c>
      <c r="L608" s="90">
        <f t="shared" si="841"/>
        <v>0</v>
      </c>
      <c r="M608" s="375">
        <f>SUM(M254:M262)</f>
        <v>0</v>
      </c>
      <c r="N608" s="91">
        <f t="shared" si="841"/>
        <v>0</v>
      </c>
      <c r="O608" s="90">
        <f t="shared" si="841"/>
        <v>0</v>
      </c>
      <c r="P608" s="375">
        <f>SUM(P254:P262)</f>
        <v>0</v>
      </c>
      <c r="Q608" s="315">
        <f>SUM(Q254:Q262)</f>
        <v>0</v>
      </c>
      <c r="R608" s="375">
        <f>SUM(R254:R262)</f>
        <v>0</v>
      </c>
      <c r="S608" s="315">
        <f>SUM(S254:S262)</f>
        <v>0</v>
      </c>
      <c r="T608" s="375">
        <f>SUM(T254:T262)</f>
        <v>0</v>
      </c>
      <c r="U608" s="315">
        <f>SUM(U254:U262)</f>
        <v>0</v>
      </c>
      <c r="V608" s="375">
        <f>SUM(V254:V262)</f>
        <v>0</v>
      </c>
      <c r="W608" s="104">
        <f>SUM(W254:W262)</f>
        <v>0</v>
      </c>
      <c r="X608" s="104">
        <f>SUM(X254:X262)</f>
        <v>0</v>
      </c>
      <c r="Y608" s="104">
        <f t="shared" si="841"/>
        <v>0</v>
      </c>
      <c r="Z608" s="103">
        <f t="shared" si="841"/>
        <v>0</v>
      </c>
      <c r="AA608" s="90">
        <f>SUM(AA254:AA262)</f>
        <v>0</v>
      </c>
      <c r="AB608" s="90">
        <f>SUM(AB254:AB262)</f>
        <v>0</v>
      </c>
      <c r="AC608" s="90">
        <f>SUM(AC254:AC262)</f>
        <v>0</v>
      </c>
      <c r="AD608" s="90">
        <f>SUM(AD254:AD262)</f>
        <v>0</v>
      </c>
      <c r="AE608" s="90">
        <f>SUM(AE254:AE262)</f>
        <v>0</v>
      </c>
      <c r="AF608" s="315">
        <f>SUM(AF254:AF262)</f>
        <v>0</v>
      </c>
      <c r="AG608" s="311">
        <f>SUM(AG254:AG262)</f>
        <v>0</v>
      </c>
      <c r="AH608" s="124">
        <f t="shared" si="841"/>
        <v>0</v>
      </c>
      <c r="AI608" s="103">
        <f t="shared" si="841"/>
        <v>0</v>
      </c>
      <c r="AJ608" s="375">
        <f>SUM(AJ254:AJ262)</f>
        <v>0</v>
      </c>
      <c r="AK608" s="91">
        <f t="shared" si="841"/>
        <v>0</v>
      </c>
      <c r="AL608" s="90">
        <f t="shared" si="841"/>
        <v>0</v>
      </c>
      <c r="AM608" s="315">
        <f>SUM(AM254:AM262)</f>
        <v>0</v>
      </c>
      <c r="AN608" s="315">
        <f>SUM(AN254:AN262)</f>
        <v>0</v>
      </c>
      <c r="AO608" s="315">
        <f>SUM(AO254:AO262)</f>
        <v>0</v>
      </c>
      <c r="AP608" s="375">
        <f>SUM(AP254:AP262)</f>
        <v>0</v>
      </c>
      <c r="AQ608" s="104">
        <f t="shared" si="841"/>
        <v>0</v>
      </c>
      <c r="AR608" s="103">
        <f t="shared" si="841"/>
        <v>0</v>
      </c>
      <c r="AS608" s="375">
        <f>SUM(AS254:AS262)</f>
        <v>0</v>
      </c>
      <c r="AT608" s="315">
        <f>SUM(AT254:AT262)</f>
        <v>0</v>
      </c>
      <c r="AU608" s="375">
        <f>SUM(AU254:AU262)</f>
        <v>0</v>
      </c>
      <c r="AV608" s="315">
        <f>SUM(AV254:AV262)</f>
        <v>0</v>
      </c>
      <c r="AW608" s="375">
        <f>SUM(AW254:AW262)</f>
        <v>0</v>
      </c>
      <c r="AX608" s="315">
        <f>SUM(AX254:AX262)</f>
        <v>0</v>
      </c>
      <c r="AY608" s="124">
        <f t="shared" si="841"/>
        <v>0</v>
      </c>
      <c r="AZ608" s="90">
        <f t="shared" si="841"/>
        <v>0</v>
      </c>
      <c r="BA608" s="315">
        <f>SUM(BA254:BA262)</f>
        <v>0</v>
      </c>
      <c r="BB608" s="124">
        <f t="shared" si="841"/>
        <v>0</v>
      </c>
      <c r="BC608" s="90">
        <f t="shared" si="841"/>
        <v>0</v>
      </c>
      <c r="BD608" s="315">
        <f t="shared" ref="BD608" si="842">SUM(BD254:BD262)</f>
        <v>0</v>
      </c>
      <c r="BE608" s="124">
        <f t="shared" si="841"/>
        <v>0</v>
      </c>
      <c r="BF608" s="90">
        <f t="shared" si="841"/>
        <v>0</v>
      </c>
      <c r="BG608" s="90">
        <f t="shared" ref="BG608" si="843">SUM(BG254:BG262)</f>
        <v>0</v>
      </c>
      <c r="BH608" s="315">
        <f>SUM(BH254:BH262)</f>
        <v>0</v>
      </c>
      <c r="BI608" s="124">
        <f t="shared" si="841"/>
        <v>0</v>
      </c>
      <c r="BJ608" s="90">
        <f t="shared" si="841"/>
        <v>0</v>
      </c>
      <c r="BK608" s="375">
        <f t="shared" ref="BK608" si="844">SUM(BK254:BK262)</f>
        <v>0</v>
      </c>
      <c r="BL608" s="91">
        <f t="shared" si="841"/>
        <v>0</v>
      </c>
      <c r="BM608" s="90">
        <f t="shared" si="841"/>
        <v>0</v>
      </c>
      <c r="BN608" s="90">
        <f t="shared" ref="BN608" si="845">SUM(BN254:BN262)</f>
        <v>0</v>
      </c>
      <c r="BO608" s="315">
        <f t="shared" ref="BO608:BP608" si="846">SUM(BO254:BO262)</f>
        <v>0</v>
      </c>
      <c r="BP608" s="311">
        <f t="shared" si="846"/>
        <v>0</v>
      </c>
      <c r="BQ608" s="124">
        <f t="shared" si="841"/>
        <v>0</v>
      </c>
      <c r="BR608" s="90">
        <f t="shared" si="841"/>
        <v>0</v>
      </c>
      <c r="BS608" s="315">
        <f t="shared" ref="BS608" si="847">SUM(BS254:BS262)</f>
        <v>0</v>
      </c>
      <c r="BT608" s="124">
        <f t="shared" si="841"/>
        <v>0</v>
      </c>
      <c r="BU608" s="90">
        <f t="shared" si="841"/>
        <v>1996</v>
      </c>
      <c r="BV608" s="315">
        <f t="shared" ref="BV608:BY608" si="848">SUM(BV254:BV262)</f>
        <v>2019</v>
      </c>
      <c r="BW608" s="90">
        <f t="shared" si="848"/>
        <v>757</v>
      </c>
      <c r="BX608" s="375">
        <f t="shared" si="848"/>
        <v>1288</v>
      </c>
      <c r="BY608" s="315">
        <f t="shared" si="848"/>
        <v>1017</v>
      </c>
      <c r="BZ608" s="90">
        <f>SUM(BZ254:BZ262)</f>
        <v>1601</v>
      </c>
      <c r="CA608" s="124">
        <f t="shared" si="841"/>
        <v>1312</v>
      </c>
      <c r="CB608" s="90">
        <f t="shared" si="841"/>
        <v>0</v>
      </c>
      <c r="CC608" s="90">
        <f t="shared" ref="CC608:CE608" si="849">SUM(CC254:CC262)</f>
        <v>0</v>
      </c>
      <c r="CD608" s="90">
        <f t="shared" si="849"/>
        <v>0</v>
      </c>
      <c r="CE608" s="90">
        <f t="shared" si="849"/>
        <v>0</v>
      </c>
      <c r="CF608" s="90">
        <f t="shared" ref="CF608:CH608" si="850">SUM(CF254:CF262)</f>
        <v>0</v>
      </c>
      <c r="CG608" s="311">
        <f t="shared" si="850"/>
        <v>0</v>
      </c>
      <c r="CH608" s="90">
        <f t="shared" si="850"/>
        <v>0</v>
      </c>
      <c r="CI608" s="124">
        <f t="shared" si="841"/>
        <v>0</v>
      </c>
      <c r="CJ608" s="90">
        <f t="shared" si="841"/>
        <v>0</v>
      </c>
      <c r="CK608" s="375">
        <f t="shared" ref="CK608:CO608" si="851">SUM(CK254:CK262)</f>
        <v>0</v>
      </c>
      <c r="CL608" s="315">
        <f t="shared" si="851"/>
        <v>0</v>
      </c>
      <c r="CM608" s="375">
        <f t="shared" si="851"/>
        <v>0</v>
      </c>
      <c r="CN608" s="315">
        <f t="shared" si="851"/>
        <v>0</v>
      </c>
      <c r="CO608" s="375">
        <f t="shared" si="851"/>
        <v>0</v>
      </c>
      <c r="CP608" s="91">
        <f t="shared" si="841"/>
        <v>0</v>
      </c>
      <c r="CQ608" s="90">
        <f t="shared" si="841"/>
        <v>0</v>
      </c>
      <c r="CR608" s="315">
        <f t="shared" ref="CR608:CS608" si="852">SUM(CR254:CR262)</f>
        <v>0</v>
      </c>
      <c r="CS608" s="375">
        <f t="shared" si="852"/>
        <v>0</v>
      </c>
      <c r="CT608" s="91">
        <f t="shared" si="841"/>
        <v>0</v>
      </c>
      <c r="CU608" s="90">
        <f t="shared" ref="CU608" si="853">SUM(CU254:CU262)</f>
        <v>0</v>
      </c>
      <c r="CV608" s="375">
        <f t="shared" ref="CV608:CY608" si="854">SUM(CV254:CV262)</f>
        <v>0</v>
      </c>
      <c r="CW608" s="315">
        <f t="shared" si="854"/>
        <v>0</v>
      </c>
      <c r="CX608" s="375">
        <f t="shared" si="854"/>
        <v>0</v>
      </c>
      <c r="CY608" s="315">
        <f t="shared" si="854"/>
        <v>0</v>
      </c>
      <c r="CZ608" s="91">
        <f t="shared" si="841"/>
        <v>0</v>
      </c>
      <c r="DA608" s="90">
        <f t="shared" si="841"/>
        <v>0</v>
      </c>
      <c r="DB608" s="375">
        <f t="shared" ref="DB608:DE608" si="855">SUM(DB254:DB262)</f>
        <v>0</v>
      </c>
      <c r="DC608" s="315">
        <f t="shared" si="855"/>
        <v>0</v>
      </c>
      <c r="DD608" s="375">
        <f t="shared" si="855"/>
        <v>0</v>
      </c>
      <c r="DE608" s="315">
        <f t="shared" si="855"/>
        <v>0</v>
      </c>
      <c r="DF608" s="90">
        <f>SUM(DF254:DF262)</f>
        <v>0</v>
      </c>
      <c r="DG608" s="310">
        <f t="shared" ref="DG608" si="856">SUM(DG254:DG262)</f>
        <v>0</v>
      </c>
      <c r="DH608" s="375">
        <f>SUM(DH254:DH262)</f>
        <v>0</v>
      </c>
      <c r="DI608" s="315">
        <f t="shared" ref="DI608" si="857">SUM(DI254:DI262)</f>
        <v>0</v>
      </c>
      <c r="DJ608" s="124">
        <f t="shared" si="841"/>
        <v>0</v>
      </c>
      <c r="DK608" s="90">
        <f t="shared" si="841"/>
        <v>0</v>
      </c>
      <c r="DL608" s="315">
        <f t="shared" ref="DL608:DM608" si="858">SUM(DL254:DL262)</f>
        <v>0</v>
      </c>
      <c r="DM608" s="375">
        <f t="shared" si="858"/>
        <v>0</v>
      </c>
      <c r="DN608" s="91">
        <f t="shared" si="841"/>
        <v>0</v>
      </c>
      <c r="DO608" s="90">
        <f t="shared" si="841"/>
        <v>0</v>
      </c>
      <c r="DP608" s="375">
        <f t="shared" ref="DP608:DQ608" si="859">SUM(DP254:DP262)</f>
        <v>0</v>
      </c>
      <c r="DQ608" s="104">
        <f t="shared" si="859"/>
        <v>0</v>
      </c>
      <c r="DR608" s="315">
        <f>SUM(DR254:DR262)</f>
        <v>0</v>
      </c>
      <c r="DS608" s="124">
        <f t="shared" si="841"/>
        <v>0</v>
      </c>
      <c r="DT608" s="90">
        <f t="shared" si="841"/>
        <v>0</v>
      </c>
      <c r="DU608" s="315">
        <f t="shared" ref="DU608:DW608" si="860">SUM(DU254:DU262)</f>
        <v>0</v>
      </c>
      <c r="DV608" s="90">
        <f t="shared" si="860"/>
        <v>0</v>
      </c>
      <c r="DW608" s="375">
        <f t="shared" si="860"/>
        <v>0</v>
      </c>
      <c r="DX608" s="91">
        <f t="shared" si="841"/>
        <v>0</v>
      </c>
      <c r="DY608" s="90">
        <f t="shared" si="841"/>
        <v>0</v>
      </c>
      <c r="DZ608" s="311">
        <f t="shared" ref="DZ608:EA608" si="861">SUM(DZ254:DZ262)</f>
        <v>0</v>
      </c>
      <c r="EA608" s="375">
        <f t="shared" si="861"/>
        <v>0</v>
      </c>
      <c r="EB608" s="91">
        <f t="shared" si="841"/>
        <v>0</v>
      </c>
      <c r="EC608" s="90">
        <f t="shared" si="841"/>
        <v>0</v>
      </c>
      <c r="ED608" s="315">
        <f t="shared" ref="ED608" si="862">SUM(ED254:ED262)</f>
        <v>0</v>
      </c>
      <c r="EE608" s="124">
        <f t="shared" si="841"/>
        <v>0</v>
      </c>
    </row>
    <row r="609" spans="1:135" x14ac:dyDescent="0.3">
      <c r="A609" s="38"/>
      <c r="B609" s="27" t="s">
        <v>711</v>
      </c>
      <c r="C609" s="22">
        <f>SUM(C263:C266)</f>
        <v>4550</v>
      </c>
      <c r="D609" s="22">
        <f>SUM(D263:D266)</f>
        <v>636</v>
      </c>
      <c r="E609" s="63">
        <f t="shared" si="48"/>
        <v>0.13978021978021979</v>
      </c>
      <c r="F609" s="90">
        <f>SUM(F263:F266)</f>
        <v>0</v>
      </c>
      <c r="G609" s="90">
        <f>SUM(G263:G266)</f>
        <v>0</v>
      </c>
      <c r="H609" s="90">
        <f>SUM(H263:H266)</f>
        <v>0</v>
      </c>
      <c r="I609" s="90">
        <f>SUM(I263:I266)</f>
        <v>0</v>
      </c>
      <c r="J609" s="90">
        <f>SUM(J263:J266)</f>
        <v>0</v>
      </c>
      <c r="K609" s="91">
        <f t="shared" ref="K609:EE609" si="863">SUM(K263:K266)</f>
        <v>0</v>
      </c>
      <c r="L609" s="90">
        <f t="shared" si="863"/>
        <v>0</v>
      </c>
      <c r="M609" s="375">
        <f>SUM(M263:M266)</f>
        <v>0</v>
      </c>
      <c r="N609" s="91">
        <f t="shared" si="863"/>
        <v>0</v>
      </c>
      <c r="O609" s="90">
        <f t="shared" si="863"/>
        <v>0</v>
      </c>
      <c r="P609" s="375">
        <f>SUM(P263:P266)</f>
        <v>0</v>
      </c>
      <c r="Q609" s="315">
        <f>SUM(Q263:Q266)</f>
        <v>0</v>
      </c>
      <c r="R609" s="375">
        <f>SUM(R263:R266)</f>
        <v>0</v>
      </c>
      <c r="S609" s="315">
        <f>SUM(S263:S266)</f>
        <v>0</v>
      </c>
      <c r="T609" s="375">
        <f>SUM(T263:T266)</f>
        <v>0</v>
      </c>
      <c r="U609" s="315">
        <f>SUM(U263:U266)</f>
        <v>0</v>
      </c>
      <c r="V609" s="375">
        <f>SUM(V263:V266)</f>
        <v>0</v>
      </c>
      <c r="W609" s="104">
        <f>SUM(W263:W266)</f>
        <v>0</v>
      </c>
      <c r="X609" s="104">
        <f>SUM(X263:X266)</f>
        <v>0</v>
      </c>
      <c r="Y609" s="104">
        <f t="shared" si="863"/>
        <v>0</v>
      </c>
      <c r="Z609" s="103">
        <f t="shared" si="863"/>
        <v>0</v>
      </c>
      <c r="AA609" s="90">
        <f>SUM(AA263:AA266)</f>
        <v>0</v>
      </c>
      <c r="AB609" s="90">
        <f>SUM(AB263:AB266)</f>
        <v>0</v>
      </c>
      <c r="AC609" s="90">
        <f>SUM(AC263:AC266)</f>
        <v>0</v>
      </c>
      <c r="AD609" s="90">
        <f>SUM(AD263:AD266)</f>
        <v>0</v>
      </c>
      <c r="AE609" s="90">
        <f>SUM(AE263:AE266)</f>
        <v>0</v>
      </c>
      <c r="AF609" s="315">
        <f>SUM(AF263:AF266)</f>
        <v>0</v>
      </c>
      <c r="AG609" s="311">
        <f>SUM(AG263:AG266)</f>
        <v>0</v>
      </c>
      <c r="AH609" s="124">
        <f t="shared" si="863"/>
        <v>0</v>
      </c>
      <c r="AI609" s="103">
        <f t="shared" si="863"/>
        <v>0</v>
      </c>
      <c r="AJ609" s="375">
        <f>SUM(AJ263:AJ266)</f>
        <v>0</v>
      </c>
      <c r="AK609" s="91">
        <f t="shared" si="863"/>
        <v>0</v>
      </c>
      <c r="AL609" s="90">
        <f t="shared" si="863"/>
        <v>0</v>
      </c>
      <c r="AM609" s="315">
        <f>SUM(AM263:AM266)</f>
        <v>0</v>
      </c>
      <c r="AN609" s="315">
        <f>SUM(AN263:AN266)</f>
        <v>0</v>
      </c>
      <c r="AO609" s="315">
        <f>SUM(AO263:AO266)</f>
        <v>0</v>
      </c>
      <c r="AP609" s="375">
        <f>SUM(AP263:AP266)</f>
        <v>0</v>
      </c>
      <c r="AQ609" s="104">
        <f t="shared" si="863"/>
        <v>0</v>
      </c>
      <c r="AR609" s="103">
        <f t="shared" si="863"/>
        <v>0</v>
      </c>
      <c r="AS609" s="375">
        <f>SUM(AS263:AS266)</f>
        <v>0</v>
      </c>
      <c r="AT609" s="315">
        <f>SUM(AT263:AT266)</f>
        <v>0</v>
      </c>
      <c r="AU609" s="375">
        <f>SUM(AU263:AU266)</f>
        <v>0</v>
      </c>
      <c r="AV609" s="315">
        <f>SUM(AV263:AV266)</f>
        <v>0</v>
      </c>
      <c r="AW609" s="375">
        <f>SUM(AW263:AW266)</f>
        <v>0</v>
      </c>
      <c r="AX609" s="315">
        <f>SUM(AX263:AX266)</f>
        <v>0</v>
      </c>
      <c r="AY609" s="124">
        <f t="shared" si="863"/>
        <v>0</v>
      </c>
      <c r="AZ609" s="90">
        <f t="shared" si="863"/>
        <v>340</v>
      </c>
      <c r="BA609" s="315">
        <f>SUM(BA263:BA266)</f>
        <v>273</v>
      </c>
      <c r="BB609" s="124">
        <f t="shared" si="863"/>
        <v>281</v>
      </c>
      <c r="BC609" s="90">
        <f t="shared" si="863"/>
        <v>0</v>
      </c>
      <c r="BD609" s="315">
        <f t="shared" ref="BD609" si="864">SUM(BD263:BD266)</f>
        <v>0</v>
      </c>
      <c r="BE609" s="124">
        <f t="shared" si="863"/>
        <v>0</v>
      </c>
      <c r="BF609" s="90">
        <f t="shared" si="863"/>
        <v>0</v>
      </c>
      <c r="BG609" s="90">
        <f t="shared" ref="BG609" si="865">SUM(BG263:BG266)</f>
        <v>0</v>
      </c>
      <c r="BH609" s="315">
        <f>SUM(BH263:BH266)</f>
        <v>0</v>
      </c>
      <c r="BI609" s="124">
        <f t="shared" si="863"/>
        <v>0</v>
      </c>
      <c r="BJ609" s="90">
        <f t="shared" si="863"/>
        <v>0</v>
      </c>
      <c r="BK609" s="375">
        <f t="shared" ref="BK609" si="866">SUM(BK263:BK266)</f>
        <v>0</v>
      </c>
      <c r="BL609" s="91">
        <f t="shared" si="863"/>
        <v>0</v>
      </c>
      <c r="BM609" s="90">
        <f t="shared" si="863"/>
        <v>0</v>
      </c>
      <c r="BN609" s="90">
        <f t="shared" ref="BN609" si="867">SUM(BN263:BN266)</f>
        <v>0</v>
      </c>
      <c r="BO609" s="315">
        <f t="shared" ref="BO609:BP609" si="868">SUM(BO263:BO266)</f>
        <v>0</v>
      </c>
      <c r="BP609" s="311">
        <f t="shared" si="868"/>
        <v>0</v>
      </c>
      <c r="BQ609" s="124">
        <f t="shared" si="863"/>
        <v>0</v>
      </c>
      <c r="BR609" s="90">
        <f t="shared" si="863"/>
        <v>0</v>
      </c>
      <c r="BS609" s="315">
        <f t="shared" ref="BS609" si="869">SUM(BS263:BS266)</f>
        <v>0</v>
      </c>
      <c r="BT609" s="124">
        <f t="shared" si="863"/>
        <v>0</v>
      </c>
      <c r="BU609" s="90">
        <f t="shared" si="863"/>
        <v>0</v>
      </c>
      <c r="BV609" s="315">
        <f t="shared" ref="BV609:BY609" si="870">SUM(BV263:BV266)</f>
        <v>0</v>
      </c>
      <c r="BW609" s="90">
        <f t="shared" si="870"/>
        <v>0</v>
      </c>
      <c r="BX609" s="375">
        <f t="shared" si="870"/>
        <v>0</v>
      </c>
      <c r="BY609" s="315">
        <f t="shared" si="870"/>
        <v>0</v>
      </c>
      <c r="BZ609" s="90">
        <f>SUM(BZ263:BZ266)</f>
        <v>0</v>
      </c>
      <c r="CA609" s="124">
        <f t="shared" si="863"/>
        <v>0</v>
      </c>
      <c r="CB609" s="90">
        <f t="shared" si="863"/>
        <v>0</v>
      </c>
      <c r="CC609" s="90">
        <f t="shared" ref="CC609:CE609" si="871">SUM(CC263:CC266)</f>
        <v>0</v>
      </c>
      <c r="CD609" s="90">
        <f t="shared" si="871"/>
        <v>0</v>
      </c>
      <c r="CE609" s="90">
        <f t="shared" si="871"/>
        <v>0</v>
      </c>
      <c r="CF609" s="90">
        <f t="shared" ref="CF609:CH609" si="872">SUM(CF263:CF266)</f>
        <v>0</v>
      </c>
      <c r="CG609" s="311">
        <f t="shared" si="872"/>
        <v>0</v>
      </c>
      <c r="CH609" s="90">
        <f t="shared" si="872"/>
        <v>0</v>
      </c>
      <c r="CI609" s="124">
        <f t="shared" si="863"/>
        <v>0</v>
      </c>
      <c r="CJ609" s="90">
        <f t="shared" si="863"/>
        <v>0</v>
      </c>
      <c r="CK609" s="375">
        <f t="shared" ref="CK609:CO609" si="873">SUM(CK263:CK266)</f>
        <v>0</v>
      </c>
      <c r="CL609" s="315">
        <f t="shared" si="873"/>
        <v>0</v>
      </c>
      <c r="CM609" s="375">
        <f t="shared" si="873"/>
        <v>0</v>
      </c>
      <c r="CN609" s="315">
        <f t="shared" si="873"/>
        <v>0</v>
      </c>
      <c r="CO609" s="375">
        <f t="shared" si="873"/>
        <v>0</v>
      </c>
      <c r="CP609" s="91">
        <f t="shared" si="863"/>
        <v>0</v>
      </c>
      <c r="CQ609" s="90">
        <f t="shared" si="863"/>
        <v>0</v>
      </c>
      <c r="CR609" s="315">
        <f t="shared" ref="CR609:CS609" si="874">SUM(CR263:CR266)</f>
        <v>0</v>
      </c>
      <c r="CS609" s="375">
        <f t="shared" si="874"/>
        <v>0</v>
      </c>
      <c r="CT609" s="91">
        <f t="shared" si="863"/>
        <v>0</v>
      </c>
      <c r="CU609" s="90">
        <f t="shared" ref="CU609" si="875">SUM(CU263:CU266)</f>
        <v>0</v>
      </c>
      <c r="CV609" s="375">
        <f t="shared" ref="CV609:CY609" si="876">SUM(CV263:CV266)</f>
        <v>0</v>
      </c>
      <c r="CW609" s="315">
        <f t="shared" si="876"/>
        <v>0</v>
      </c>
      <c r="CX609" s="375">
        <f t="shared" si="876"/>
        <v>0</v>
      </c>
      <c r="CY609" s="315">
        <f t="shared" si="876"/>
        <v>0</v>
      </c>
      <c r="CZ609" s="91">
        <f t="shared" si="863"/>
        <v>0</v>
      </c>
      <c r="DA609" s="90">
        <f t="shared" si="863"/>
        <v>0</v>
      </c>
      <c r="DB609" s="375">
        <f t="shared" ref="DB609:DE609" si="877">SUM(DB263:DB266)</f>
        <v>0</v>
      </c>
      <c r="DC609" s="315">
        <f t="shared" si="877"/>
        <v>0</v>
      </c>
      <c r="DD609" s="375">
        <f t="shared" si="877"/>
        <v>0</v>
      </c>
      <c r="DE609" s="315">
        <f t="shared" si="877"/>
        <v>0</v>
      </c>
      <c r="DF609" s="90">
        <f>SUM(DF263:DF266)</f>
        <v>0</v>
      </c>
      <c r="DG609" s="310">
        <f t="shared" ref="DG609" si="878">SUM(DG263:DG266)</f>
        <v>0</v>
      </c>
      <c r="DH609" s="375">
        <f>SUM(DH263:DH266)</f>
        <v>0</v>
      </c>
      <c r="DI609" s="315">
        <f t="shared" ref="DI609" si="879">SUM(DI263:DI266)</f>
        <v>0</v>
      </c>
      <c r="DJ609" s="124">
        <f t="shared" si="863"/>
        <v>0</v>
      </c>
      <c r="DK609" s="90">
        <f t="shared" si="863"/>
        <v>0</v>
      </c>
      <c r="DL609" s="315">
        <f t="shared" ref="DL609:DM609" si="880">SUM(DL263:DL266)</f>
        <v>0</v>
      </c>
      <c r="DM609" s="375">
        <f t="shared" si="880"/>
        <v>0</v>
      </c>
      <c r="DN609" s="91">
        <f t="shared" si="863"/>
        <v>0</v>
      </c>
      <c r="DO609" s="90">
        <f t="shared" si="863"/>
        <v>0</v>
      </c>
      <c r="DP609" s="375">
        <f t="shared" ref="DP609:DQ609" si="881">SUM(DP263:DP266)</f>
        <v>0</v>
      </c>
      <c r="DQ609" s="104">
        <f t="shared" si="881"/>
        <v>0</v>
      </c>
      <c r="DR609" s="315">
        <f>SUM(DR263:DR266)</f>
        <v>0</v>
      </c>
      <c r="DS609" s="124">
        <f t="shared" si="863"/>
        <v>0</v>
      </c>
      <c r="DT609" s="90">
        <f t="shared" si="863"/>
        <v>0</v>
      </c>
      <c r="DU609" s="315">
        <f t="shared" ref="DU609:DW609" si="882">SUM(DU263:DU266)</f>
        <v>0</v>
      </c>
      <c r="DV609" s="90">
        <f t="shared" si="882"/>
        <v>0</v>
      </c>
      <c r="DW609" s="375">
        <f t="shared" si="882"/>
        <v>0</v>
      </c>
      <c r="DX609" s="91">
        <f t="shared" si="863"/>
        <v>0</v>
      </c>
      <c r="DY609" s="90">
        <f t="shared" si="863"/>
        <v>0</v>
      </c>
      <c r="DZ609" s="311">
        <f t="shared" ref="DZ609:EA609" si="883">SUM(DZ263:DZ266)</f>
        <v>0</v>
      </c>
      <c r="EA609" s="375">
        <f t="shared" si="883"/>
        <v>0</v>
      </c>
      <c r="EB609" s="91">
        <f t="shared" si="863"/>
        <v>0</v>
      </c>
      <c r="EC609" s="90">
        <f t="shared" si="863"/>
        <v>0</v>
      </c>
      <c r="ED609" s="315">
        <f t="shared" ref="ED609" si="884">SUM(ED263:ED266)</f>
        <v>0</v>
      </c>
      <c r="EE609" s="124">
        <f t="shared" si="863"/>
        <v>0</v>
      </c>
    </row>
    <row r="610" spans="1:135" x14ac:dyDescent="0.3">
      <c r="A610" s="38"/>
      <c r="B610" s="27" t="s">
        <v>19</v>
      </c>
      <c r="C610" s="22">
        <f>SUM(C267:C273)</f>
        <v>6443</v>
      </c>
      <c r="D610" s="22">
        <f>SUM(D267:D273)</f>
        <v>1152</v>
      </c>
      <c r="E610" s="63">
        <f t="shared" si="48"/>
        <v>0.17879869625950645</v>
      </c>
      <c r="F610" s="90">
        <f>SUM(F267:F273)</f>
        <v>0</v>
      </c>
      <c r="G610" s="90">
        <f>SUM(G267:G273)</f>
        <v>0</v>
      </c>
      <c r="H610" s="90">
        <f>SUM(H267:H273)</f>
        <v>0</v>
      </c>
      <c r="I610" s="90">
        <f>SUM(I267:I273)</f>
        <v>0</v>
      </c>
      <c r="J610" s="90">
        <f>SUM(J267:J273)</f>
        <v>0</v>
      </c>
      <c r="K610" s="91">
        <f t="shared" ref="K610:EE610" si="885">SUM(K267:K273)</f>
        <v>0</v>
      </c>
      <c r="L610" s="90">
        <f t="shared" si="885"/>
        <v>0</v>
      </c>
      <c r="M610" s="375">
        <f>SUM(M267:M273)</f>
        <v>0</v>
      </c>
      <c r="N610" s="91">
        <f t="shared" si="885"/>
        <v>0</v>
      </c>
      <c r="O610" s="90">
        <f t="shared" si="885"/>
        <v>0</v>
      </c>
      <c r="P610" s="375">
        <f>SUM(P267:P273)</f>
        <v>0</v>
      </c>
      <c r="Q610" s="315">
        <f>SUM(Q267:Q273)</f>
        <v>0</v>
      </c>
      <c r="R610" s="375">
        <f>SUM(R267:R273)</f>
        <v>0</v>
      </c>
      <c r="S610" s="315">
        <f>SUM(S267:S273)</f>
        <v>0</v>
      </c>
      <c r="T610" s="375">
        <f>SUM(T267:T273)</f>
        <v>0</v>
      </c>
      <c r="U610" s="315">
        <f>SUM(U267:U273)</f>
        <v>0</v>
      </c>
      <c r="V610" s="375">
        <f>SUM(V267:V273)</f>
        <v>0</v>
      </c>
      <c r="W610" s="104">
        <f>SUM(W267:W273)</f>
        <v>0</v>
      </c>
      <c r="X610" s="104">
        <f>SUM(X267:X273)</f>
        <v>0</v>
      </c>
      <c r="Y610" s="104">
        <f t="shared" si="885"/>
        <v>0</v>
      </c>
      <c r="Z610" s="103">
        <f t="shared" si="885"/>
        <v>0</v>
      </c>
      <c r="AA610" s="90">
        <f>SUM(AA267:AA273)</f>
        <v>0</v>
      </c>
      <c r="AB610" s="90">
        <f>SUM(AB267:AB273)</f>
        <v>0</v>
      </c>
      <c r="AC610" s="90">
        <f>SUM(AC267:AC273)</f>
        <v>0</v>
      </c>
      <c r="AD610" s="90">
        <f>SUM(AD267:AD273)</f>
        <v>0</v>
      </c>
      <c r="AE610" s="90">
        <f>SUM(AE267:AE273)</f>
        <v>0</v>
      </c>
      <c r="AF610" s="315">
        <f>SUM(AF267:AF273)</f>
        <v>0</v>
      </c>
      <c r="AG610" s="311">
        <f>SUM(AG267:AG273)</f>
        <v>0</v>
      </c>
      <c r="AH610" s="124">
        <f t="shared" si="885"/>
        <v>0</v>
      </c>
      <c r="AI610" s="103">
        <f t="shared" si="885"/>
        <v>0</v>
      </c>
      <c r="AJ610" s="375">
        <f>SUM(AJ267:AJ273)</f>
        <v>0</v>
      </c>
      <c r="AK610" s="91">
        <f t="shared" si="885"/>
        <v>0</v>
      </c>
      <c r="AL610" s="90">
        <f t="shared" si="885"/>
        <v>0</v>
      </c>
      <c r="AM610" s="315">
        <f>SUM(AM267:AM273)</f>
        <v>0</v>
      </c>
      <c r="AN610" s="315">
        <f>SUM(AN267:AN273)</f>
        <v>0</v>
      </c>
      <c r="AO610" s="315">
        <f>SUM(AO267:AO273)</f>
        <v>0</v>
      </c>
      <c r="AP610" s="375">
        <f>SUM(AP267:AP273)</f>
        <v>0</v>
      </c>
      <c r="AQ610" s="104">
        <f t="shared" si="885"/>
        <v>0</v>
      </c>
      <c r="AR610" s="103">
        <f t="shared" si="885"/>
        <v>0</v>
      </c>
      <c r="AS610" s="375">
        <f>SUM(AS267:AS273)</f>
        <v>0</v>
      </c>
      <c r="AT610" s="315">
        <f>SUM(AT267:AT273)</f>
        <v>0</v>
      </c>
      <c r="AU610" s="375">
        <f>SUM(AU267:AU273)</f>
        <v>0</v>
      </c>
      <c r="AV610" s="315">
        <f>SUM(AV267:AV273)</f>
        <v>0</v>
      </c>
      <c r="AW610" s="375">
        <f>SUM(AW267:AW273)</f>
        <v>0</v>
      </c>
      <c r="AX610" s="315">
        <f>SUM(AX267:AX273)</f>
        <v>0</v>
      </c>
      <c r="AY610" s="124">
        <f t="shared" si="885"/>
        <v>0</v>
      </c>
      <c r="AZ610" s="90">
        <f t="shared" si="885"/>
        <v>0</v>
      </c>
      <c r="BA610" s="315">
        <f>SUM(BA267:BA273)</f>
        <v>0</v>
      </c>
      <c r="BB610" s="124">
        <f t="shared" si="885"/>
        <v>0</v>
      </c>
      <c r="BC610" s="90">
        <f t="shared" si="885"/>
        <v>443</v>
      </c>
      <c r="BD610" s="315">
        <f t="shared" ref="BD610" si="886">SUM(BD267:BD273)</f>
        <v>516</v>
      </c>
      <c r="BE610" s="124">
        <f t="shared" si="885"/>
        <v>449</v>
      </c>
      <c r="BF610" s="90">
        <f t="shared" si="885"/>
        <v>0</v>
      </c>
      <c r="BG610" s="90">
        <f t="shared" ref="BG610" si="887">SUM(BG267:BG273)</f>
        <v>0</v>
      </c>
      <c r="BH610" s="315">
        <f>SUM(BH267:BH273)</f>
        <v>0</v>
      </c>
      <c r="BI610" s="124">
        <f t="shared" si="885"/>
        <v>0</v>
      </c>
      <c r="BJ610" s="90">
        <f t="shared" si="885"/>
        <v>0</v>
      </c>
      <c r="BK610" s="375">
        <f t="shared" ref="BK610" si="888">SUM(BK267:BK273)</f>
        <v>0</v>
      </c>
      <c r="BL610" s="91">
        <f t="shared" si="885"/>
        <v>0</v>
      </c>
      <c r="BM610" s="90">
        <f t="shared" si="885"/>
        <v>0</v>
      </c>
      <c r="BN610" s="90">
        <f t="shared" ref="BN610" si="889">SUM(BN267:BN273)</f>
        <v>0</v>
      </c>
      <c r="BO610" s="315">
        <f t="shared" ref="BO610:BP610" si="890">SUM(BO267:BO273)</f>
        <v>0</v>
      </c>
      <c r="BP610" s="311">
        <f t="shared" si="890"/>
        <v>0</v>
      </c>
      <c r="BQ610" s="124">
        <f t="shared" si="885"/>
        <v>0</v>
      </c>
      <c r="BR610" s="90">
        <f t="shared" si="885"/>
        <v>0</v>
      </c>
      <c r="BS610" s="315">
        <f t="shared" ref="BS610" si="891">SUM(BS267:BS273)</f>
        <v>0</v>
      </c>
      <c r="BT610" s="124">
        <f t="shared" si="885"/>
        <v>0</v>
      </c>
      <c r="BU610" s="90">
        <f t="shared" si="885"/>
        <v>0</v>
      </c>
      <c r="BV610" s="315">
        <f t="shared" ref="BV610:BY610" si="892">SUM(BV267:BV273)</f>
        <v>0</v>
      </c>
      <c r="BW610" s="90">
        <f t="shared" si="892"/>
        <v>0</v>
      </c>
      <c r="BX610" s="375">
        <f t="shared" si="892"/>
        <v>0</v>
      </c>
      <c r="BY610" s="315">
        <f t="shared" si="892"/>
        <v>0</v>
      </c>
      <c r="BZ610" s="90">
        <f>SUM(BZ267:BZ273)</f>
        <v>0</v>
      </c>
      <c r="CA610" s="124">
        <f t="shared" si="885"/>
        <v>0</v>
      </c>
      <c r="CB610" s="90">
        <f t="shared" si="885"/>
        <v>0</v>
      </c>
      <c r="CC610" s="90">
        <f t="shared" ref="CC610:CE610" si="893">SUM(CC267:CC273)</f>
        <v>0</v>
      </c>
      <c r="CD610" s="90">
        <f t="shared" si="893"/>
        <v>0</v>
      </c>
      <c r="CE610" s="90">
        <f t="shared" si="893"/>
        <v>0</v>
      </c>
      <c r="CF610" s="90">
        <f t="shared" ref="CF610:CH610" si="894">SUM(CF267:CF273)</f>
        <v>0</v>
      </c>
      <c r="CG610" s="311">
        <f t="shared" si="894"/>
        <v>0</v>
      </c>
      <c r="CH610" s="90">
        <f t="shared" si="894"/>
        <v>0</v>
      </c>
      <c r="CI610" s="124">
        <f t="shared" si="885"/>
        <v>0</v>
      </c>
      <c r="CJ610" s="90">
        <f t="shared" si="885"/>
        <v>0</v>
      </c>
      <c r="CK610" s="375">
        <f t="shared" ref="CK610:CO610" si="895">SUM(CK267:CK273)</f>
        <v>0</v>
      </c>
      <c r="CL610" s="315">
        <f t="shared" si="895"/>
        <v>0</v>
      </c>
      <c r="CM610" s="375">
        <f t="shared" si="895"/>
        <v>0</v>
      </c>
      <c r="CN610" s="315">
        <f t="shared" si="895"/>
        <v>0</v>
      </c>
      <c r="CO610" s="375">
        <f t="shared" si="895"/>
        <v>0</v>
      </c>
      <c r="CP610" s="91">
        <f t="shared" si="885"/>
        <v>0</v>
      </c>
      <c r="CQ610" s="90">
        <f t="shared" si="885"/>
        <v>11</v>
      </c>
      <c r="CR610" s="315">
        <f t="shared" ref="CR610:CS610" si="896">SUM(CR267:CR273)</f>
        <v>10</v>
      </c>
      <c r="CS610" s="375">
        <f t="shared" si="896"/>
        <v>12</v>
      </c>
      <c r="CT610" s="91">
        <f t="shared" si="885"/>
        <v>13</v>
      </c>
      <c r="CU610" s="90">
        <f t="shared" ref="CU610" si="897">SUM(CU267:CU273)</f>
        <v>0</v>
      </c>
      <c r="CV610" s="375">
        <f t="shared" ref="CV610:CY610" si="898">SUM(CV267:CV273)</f>
        <v>0</v>
      </c>
      <c r="CW610" s="315">
        <f t="shared" si="898"/>
        <v>0</v>
      </c>
      <c r="CX610" s="375">
        <f t="shared" si="898"/>
        <v>0</v>
      </c>
      <c r="CY610" s="315">
        <f t="shared" si="898"/>
        <v>0</v>
      </c>
      <c r="CZ610" s="91">
        <f t="shared" si="885"/>
        <v>0</v>
      </c>
      <c r="DA610" s="90">
        <f t="shared" si="885"/>
        <v>0</v>
      </c>
      <c r="DB610" s="375">
        <f t="shared" ref="DB610:DE610" si="899">SUM(DB267:DB273)</f>
        <v>0</v>
      </c>
      <c r="DC610" s="315">
        <f t="shared" si="899"/>
        <v>0</v>
      </c>
      <c r="DD610" s="375">
        <f t="shared" si="899"/>
        <v>0</v>
      </c>
      <c r="DE610" s="315">
        <f t="shared" si="899"/>
        <v>0</v>
      </c>
      <c r="DF610" s="90">
        <f>SUM(DF267:DF273)</f>
        <v>0</v>
      </c>
      <c r="DG610" s="310">
        <f t="shared" ref="DG610" si="900">SUM(DG267:DG273)</f>
        <v>0</v>
      </c>
      <c r="DH610" s="375">
        <f>SUM(DH267:DH273)</f>
        <v>0</v>
      </c>
      <c r="DI610" s="315">
        <f t="shared" ref="DI610" si="901">SUM(DI267:DI273)</f>
        <v>0</v>
      </c>
      <c r="DJ610" s="124">
        <f t="shared" si="885"/>
        <v>0</v>
      </c>
      <c r="DK610" s="90">
        <f t="shared" si="885"/>
        <v>0</v>
      </c>
      <c r="DL610" s="315">
        <f t="shared" ref="DL610:DM610" si="902">SUM(DL267:DL273)</f>
        <v>0</v>
      </c>
      <c r="DM610" s="375">
        <f t="shared" si="902"/>
        <v>0</v>
      </c>
      <c r="DN610" s="91">
        <f t="shared" si="885"/>
        <v>0</v>
      </c>
      <c r="DO610" s="90">
        <f t="shared" si="885"/>
        <v>11</v>
      </c>
      <c r="DP610" s="375">
        <f t="shared" ref="DP610:DQ610" si="903">SUM(DP267:DP273)</f>
        <v>10</v>
      </c>
      <c r="DQ610" s="104">
        <f t="shared" si="903"/>
        <v>7</v>
      </c>
      <c r="DR610" s="315">
        <f>SUM(DR267:DR273)</f>
        <v>9</v>
      </c>
      <c r="DS610" s="124">
        <f t="shared" si="885"/>
        <v>4</v>
      </c>
      <c r="DT610" s="90">
        <f t="shared" si="885"/>
        <v>0</v>
      </c>
      <c r="DU610" s="315">
        <f t="shared" ref="DU610:DW610" si="904">SUM(DU267:DU273)</f>
        <v>0</v>
      </c>
      <c r="DV610" s="90">
        <f t="shared" si="904"/>
        <v>0</v>
      </c>
      <c r="DW610" s="375">
        <f t="shared" si="904"/>
        <v>0</v>
      </c>
      <c r="DX610" s="91">
        <f t="shared" si="885"/>
        <v>0</v>
      </c>
      <c r="DY610" s="90">
        <f t="shared" si="885"/>
        <v>0</v>
      </c>
      <c r="DZ610" s="311">
        <f t="shared" ref="DZ610:EA610" si="905">SUM(DZ267:DZ273)</f>
        <v>0</v>
      </c>
      <c r="EA610" s="375">
        <f t="shared" si="905"/>
        <v>0</v>
      </c>
      <c r="EB610" s="91">
        <f t="shared" si="885"/>
        <v>0</v>
      </c>
      <c r="EC610" s="90">
        <f t="shared" si="885"/>
        <v>0</v>
      </c>
      <c r="ED610" s="315">
        <f t="shared" ref="ED610" si="906">SUM(ED267:ED273)</f>
        <v>0</v>
      </c>
      <c r="EE610" s="124">
        <f t="shared" si="885"/>
        <v>0</v>
      </c>
    </row>
    <row r="611" spans="1:135" x14ac:dyDescent="0.3">
      <c r="A611" s="38"/>
      <c r="B611" s="27" t="s">
        <v>788</v>
      </c>
      <c r="C611" s="22">
        <f>SUM(C274:C285)</f>
        <v>12931</v>
      </c>
      <c r="D611" s="22">
        <f>SUM(D274:D285)</f>
        <v>2460</v>
      </c>
      <c r="E611" s="63">
        <f t="shared" si="48"/>
        <v>0.1902405073080195</v>
      </c>
      <c r="F611" s="90">
        <f>SUM(F274:F285)</f>
        <v>0</v>
      </c>
      <c r="G611" s="90">
        <f>SUM(G274:G285)</f>
        <v>0</v>
      </c>
      <c r="H611" s="90">
        <f>SUM(H274:H285)</f>
        <v>0</v>
      </c>
      <c r="I611" s="90">
        <f>SUM(I274:I285)</f>
        <v>0</v>
      </c>
      <c r="J611" s="90">
        <f>SUM(J274:J285)</f>
        <v>0</v>
      </c>
      <c r="K611" s="91">
        <f t="shared" ref="K611:EE611" si="907">SUM(K274:K285)</f>
        <v>0</v>
      </c>
      <c r="L611" s="90">
        <f t="shared" si="907"/>
        <v>0</v>
      </c>
      <c r="M611" s="375">
        <f>SUM(M274:M285)</f>
        <v>0</v>
      </c>
      <c r="N611" s="91">
        <f t="shared" si="907"/>
        <v>0</v>
      </c>
      <c r="O611" s="90">
        <f t="shared" si="907"/>
        <v>0</v>
      </c>
      <c r="P611" s="375">
        <f>SUM(P274:P285)</f>
        <v>0</v>
      </c>
      <c r="Q611" s="315">
        <f>SUM(Q274:Q285)</f>
        <v>0</v>
      </c>
      <c r="R611" s="375">
        <f>SUM(R274:R285)</f>
        <v>0</v>
      </c>
      <c r="S611" s="315">
        <f>SUM(S274:S285)</f>
        <v>0</v>
      </c>
      <c r="T611" s="375">
        <f>SUM(T274:T285)</f>
        <v>0</v>
      </c>
      <c r="U611" s="315">
        <f>SUM(U274:U285)</f>
        <v>0</v>
      </c>
      <c r="V611" s="375">
        <f>SUM(V274:V285)</f>
        <v>0</v>
      </c>
      <c r="W611" s="104">
        <f>SUM(W274:W285)</f>
        <v>0</v>
      </c>
      <c r="X611" s="104">
        <f>SUM(X274:X285)</f>
        <v>0</v>
      </c>
      <c r="Y611" s="104">
        <f t="shared" si="907"/>
        <v>0</v>
      </c>
      <c r="Z611" s="103">
        <f t="shared" si="907"/>
        <v>0</v>
      </c>
      <c r="AA611" s="90">
        <f>SUM(AA274:AA285)</f>
        <v>0</v>
      </c>
      <c r="AB611" s="90">
        <f>SUM(AB274:AB285)</f>
        <v>0</v>
      </c>
      <c r="AC611" s="90">
        <f>SUM(AC274:AC285)</f>
        <v>0</v>
      </c>
      <c r="AD611" s="90">
        <f>SUM(AD274:AD285)</f>
        <v>0</v>
      </c>
      <c r="AE611" s="90">
        <f>SUM(AE274:AE285)</f>
        <v>0</v>
      </c>
      <c r="AF611" s="315">
        <f>SUM(AF274:AF285)</f>
        <v>0</v>
      </c>
      <c r="AG611" s="311">
        <f>SUM(AG274:AG285)</f>
        <v>0</v>
      </c>
      <c r="AH611" s="124">
        <f t="shared" si="907"/>
        <v>0</v>
      </c>
      <c r="AI611" s="103">
        <f t="shared" si="907"/>
        <v>0</v>
      </c>
      <c r="AJ611" s="375">
        <f>SUM(AJ274:AJ285)</f>
        <v>0</v>
      </c>
      <c r="AK611" s="91">
        <f t="shared" si="907"/>
        <v>0</v>
      </c>
      <c r="AL611" s="90">
        <f t="shared" si="907"/>
        <v>0</v>
      </c>
      <c r="AM611" s="315">
        <f>SUM(AM274:AM285)</f>
        <v>0</v>
      </c>
      <c r="AN611" s="315">
        <f>SUM(AN274:AN285)</f>
        <v>0</v>
      </c>
      <c r="AO611" s="315">
        <f>SUM(AO274:AO285)</f>
        <v>0</v>
      </c>
      <c r="AP611" s="375">
        <f>SUM(AP274:AP285)</f>
        <v>0</v>
      </c>
      <c r="AQ611" s="104">
        <f t="shared" si="907"/>
        <v>0</v>
      </c>
      <c r="AR611" s="103">
        <f t="shared" si="907"/>
        <v>0</v>
      </c>
      <c r="AS611" s="375">
        <f>SUM(AS274:AS285)</f>
        <v>0</v>
      </c>
      <c r="AT611" s="315">
        <f>SUM(AT274:AT285)</f>
        <v>0</v>
      </c>
      <c r="AU611" s="375">
        <f>SUM(AU274:AU285)</f>
        <v>0</v>
      </c>
      <c r="AV611" s="315">
        <f>SUM(AV274:AV285)</f>
        <v>0</v>
      </c>
      <c r="AW611" s="375">
        <f>SUM(AW274:AW285)</f>
        <v>0</v>
      </c>
      <c r="AX611" s="315">
        <f>SUM(AX274:AX285)</f>
        <v>0</v>
      </c>
      <c r="AY611" s="124">
        <f t="shared" si="907"/>
        <v>0</v>
      </c>
      <c r="AZ611" s="90">
        <f t="shared" si="907"/>
        <v>0</v>
      </c>
      <c r="BA611" s="315">
        <f>SUM(BA274:BA285)</f>
        <v>0</v>
      </c>
      <c r="BB611" s="124">
        <f t="shared" si="907"/>
        <v>0</v>
      </c>
      <c r="BC611" s="90">
        <f t="shared" si="907"/>
        <v>0</v>
      </c>
      <c r="BD611" s="315">
        <f t="shared" ref="BD611" si="908">SUM(BD274:BD285)</f>
        <v>0</v>
      </c>
      <c r="BE611" s="124">
        <f t="shared" si="907"/>
        <v>0</v>
      </c>
      <c r="BF611" s="90">
        <f t="shared" si="907"/>
        <v>1265</v>
      </c>
      <c r="BG611" s="90">
        <f t="shared" ref="BG611" si="909">SUM(BG274:BG285)</f>
        <v>1177</v>
      </c>
      <c r="BH611" s="315">
        <f>SUM(BH274:BH285)</f>
        <v>913</v>
      </c>
      <c r="BI611" s="124">
        <f t="shared" si="907"/>
        <v>917</v>
      </c>
      <c r="BJ611" s="90">
        <f t="shared" si="907"/>
        <v>0</v>
      </c>
      <c r="BK611" s="375">
        <f t="shared" ref="BK611" si="910">SUM(BK274:BK285)</f>
        <v>0</v>
      </c>
      <c r="BL611" s="91">
        <f t="shared" si="907"/>
        <v>0</v>
      </c>
      <c r="BM611" s="90">
        <f t="shared" si="907"/>
        <v>0</v>
      </c>
      <c r="BN611" s="90">
        <f t="shared" ref="BN611" si="911">SUM(BN274:BN285)</f>
        <v>0</v>
      </c>
      <c r="BO611" s="315">
        <f t="shared" ref="BO611:BP611" si="912">SUM(BO274:BO285)</f>
        <v>0</v>
      </c>
      <c r="BP611" s="311">
        <f t="shared" si="912"/>
        <v>0</v>
      </c>
      <c r="BQ611" s="124">
        <f t="shared" si="907"/>
        <v>0</v>
      </c>
      <c r="BR611" s="90">
        <f t="shared" si="907"/>
        <v>0</v>
      </c>
      <c r="BS611" s="315">
        <f t="shared" ref="BS611" si="913">SUM(BS274:BS285)</f>
        <v>0</v>
      </c>
      <c r="BT611" s="124">
        <f t="shared" si="907"/>
        <v>0</v>
      </c>
      <c r="BU611" s="90">
        <f t="shared" si="907"/>
        <v>0</v>
      </c>
      <c r="BV611" s="315">
        <f t="shared" ref="BV611:BY611" si="914">SUM(BV274:BV285)</f>
        <v>0</v>
      </c>
      <c r="BW611" s="90">
        <f t="shared" si="914"/>
        <v>0</v>
      </c>
      <c r="BX611" s="375">
        <f t="shared" si="914"/>
        <v>0</v>
      </c>
      <c r="BY611" s="315">
        <f t="shared" si="914"/>
        <v>0</v>
      </c>
      <c r="BZ611" s="90">
        <f>SUM(BZ274:BZ285)</f>
        <v>0</v>
      </c>
      <c r="CA611" s="124">
        <f t="shared" si="907"/>
        <v>0</v>
      </c>
      <c r="CB611" s="90">
        <f t="shared" si="907"/>
        <v>0</v>
      </c>
      <c r="CC611" s="90">
        <f t="shared" ref="CC611:CE611" si="915">SUM(CC274:CC285)</f>
        <v>0</v>
      </c>
      <c r="CD611" s="90">
        <f t="shared" si="915"/>
        <v>0</v>
      </c>
      <c r="CE611" s="90">
        <f t="shared" si="915"/>
        <v>0</v>
      </c>
      <c r="CF611" s="90">
        <f t="shared" ref="CF611:CH611" si="916">SUM(CF274:CF285)</f>
        <v>0</v>
      </c>
      <c r="CG611" s="311">
        <f t="shared" si="916"/>
        <v>0</v>
      </c>
      <c r="CH611" s="90">
        <f t="shared" si="916"/>
        <v>0</v>
      </c>
      <c r="CI611" s="124">
        <f t="shared" si="907"/>
        <v>0</v>
      </c>
      <c r="CJ611" s="90">
        <f t="shared" si="907"/>
        <v>0</v>
      </c>
      <c r="CK611" s="375">
        <f t="shared" ref="CK611:CO611" si="917">SUM(CK274:CK285)</f>
        <v>0</v>
      </c>
      <c r="CL611" s="315">
        <f t="shared" si="917"/>
        <v>0</v>
      </c>
      <c r="CM611" s="375">
        <f t="shared" si="917"/>
        <v>0</v>
      </c>
      <c r="CN611" s="315">
        <f t="shared" si="917"/>
        <v>0</v>
      </c>
      <c r="CO611" s="375">
        <f t="shared" si="917"/>
        <v>0</v>
      </c>
      <c r="CP611" s="91">
        <f t="shared" si="907"/>
        <v>0</v>
      </c>
      <c r="CQ611" s="90">
        <f t="shared" si="907"/>
        <v>0</v>
      </c>
      <c r="CR611" s="315">
        <f t="shared" ref="CR611:CS611" si="918">SUM(CR274:CR285)</f>
        <v>0</v>
      </c>
      <c r="CS611" s="375">
        <f t="shared" si="918"/>
        <v>0</v>
      </c>
      <c r="CT611" s="91">
        <f t="shared" si="907"/>
        <v>0</v>
      </c>
      <c r="CU611" s="90">
        <f t="shared" ref="CU611" si="919">SUM(CU274:CU285)</f>
        <v>0</v>
      </c>
      <c r="CV611" s="375">
        <f t="shared" ref="CV611:CY611" si="920">SUM(CV274:CV285)</f>
        <v>0</v>
      </c>
      <c r="CW611" s="315">
        <f t="shared" si="920"/>
        <v>0</v>
      </c>
      <c r="CX611" s="375">
        <f t="shared" si="920"/>
        <v>0</v>
      </c>
      <c r="CY611" s="315">
        <f t="shared" si="920"/>
        <v>0</v>
      </c>
      <c r="CZ611" s="91">
        <f t="shared" si="907"/>
        <v>0</v>
      </c>
      <c r="DA611" s="90">
        <f t="shared" si="907"/>
        <v>0</v>
      </c>
      <c r="DB611" s="375">
        <f t="shared" ref="DB611:DE611" si="921">SUM(DB274:DB285)</f>
        <v>0</v>
      </c>
      <c r="DC611" s="315">
        <f t="shared" si="921"/>
        <v>0</v>
      </c>
      <c r="DD611" s="375">
        <f t="shared" si="921"/>
        <v>0</v>
      </c>
      <c r="DE611" s="315">
        <f t="shared" si="921"/>
        <v>0</v>
      </c>
      <c r="DF611" s="90">
        <f>SUM(DF274:DF285)</f>
        <v>0</v>
      </c>
      <c r="DG611" s="310">
        <f t="shared" ref="DG611" si="922">SUM(DG274:DG285)</f>
        <v>0</v>
      </c>
      <c r="DH611" s="375">
        <f>SUM(DH274:DH285)</f>
        <v>0</v>
      </c>
      <c r="DI611" s="315">
        <f t="shared" ref="DI611" si="923">SUM(DI274:DI285)</f>
        <v>0</v>
      </c>
      <c r="DJ611" s="124">
        <f t="shared" si="907"/>
        <v>0</v>
      </c>
      <c r="DK611" s="90">
        <f t="shared" si="907"/>
        <v>0</v>
      </c>
      <c r="DL611" s="315">
        <f t="shared" ref="DL611:DM611" si="924">SUM(DL274:DL285)</f>
        <v>0</v>
      </c>
      <c r="DM611" s="375">
        <f t="shared" si="924"/>
        <v>0</v>
      </c>
      <c r="DN611" s="91">
        <f t="shared" si="907"/>
        <v>0</v>
      </c>
      <c r="DO611" s="90">
        <f t="shared" si="907"/>
        <v>0</v>
      </c>
      <c r="DP611" s="375">
        <f t="shared" ref="DP611:DQ611" si="925">SUM(DP274:DP285)</f>
        <v>0</v>
      </c>
      <c r="DQ611" s="104">
        <f t="shared" si="925"/>
        <v>0</v>
      </c>
      <c r="DR611" s="315">
        <f>SUM(DR274:DR285)</f>
        <v>0</v>
      </c>
      <c r="DS611" s="124">
        <f t="shared" si="907"/>
        <v>0</v>
      </c>
      <c r="DT611" s="90">
        <f t="shared" si="907"/>
        <v>0</v>
      </c>
      <c r="DU611" s="315">
        <f t="shared" ref="DU611:DW611" si="926">SUM(DU274:DU285)</f>
        <v>0</v>
      </c>
      <c r="DV611" s="90">
        <f t="shared" si="926"/>
        <v>0</v>
      </c>
      <c r="DW611" s="375">
        <f t="shared" si="926"/>
        <v>0</v>
      </c>
      <c r="DX611" s="91">
        <f t="shared" si="907"/>
        <v>0</v>
      </c>
      <c r="DY611" s="90">
        <f t="shared" si="907"/>
        <v>0</v>
      </c>
      <c r="DZ611" s="311">
        <f t="shared" ref="DZ611:EA611" si="927">SUM(DZ274:DZ285)</f>
        <v>0</v>
      </c>
      <c r="EA611" s="375">
        <f t="shared" si="927"/>
        <v>0</v>
      </c>
      <c r="EB611" s="91">
        <f t="shared" si="907"/>
        <v>0</v>
      </c>
      <c r="EC611" s="90">
        <f t="shared" si="907"/>
        <v>0</v>
      </c>
      <c r="ED611" s="315">
        <f t="shared" ref="ED611" si="928">SUM(ED274:ED285)</f>
        <v>0</v>
      </c>
      <c r="EE611" s="124">
        <f t="shared" si="907"/>
        <v>0</v>
      </c>
    </row>
    <row r="612" spans="1:135" x14ac:dyDescent="0.3">
      <c r="A612" s="38"/>
      <c r="B612" s="27" t="s">
        <v>712</v>
      </c>
      <c r="C612" s="22">
        <f>SUM(C286:C293)</f>
        <v>7249</v>
      </c>
      <c r="D612" s="22">
        <f>SUM(D286:D293)</f>
        <v>1911</v>
      </c>
      <c r="E612" s="63">
        <f t="shared" si="48"/>
        <v>0.26362256863015587</v>
      </c>
      <c r="F612" s="90">
        <f>SUM(F286:F293)</f>
        <v>0</v>
      </c>
      <c r="G612" s="90">
        <f>SUM(G286:G293)</f>
        <v>0</v>
      </c>
      <c r="H612" s="90">
        <f>SUM(H286:H293)</f>
        <v>0</v>
      </c>
      <c r="I612" s="90">
        <f>SUM(I286:I293)</f>
        <v>0</v>
      </c>
      <c r="J612" s="90">
        <f>SUM(J286:J293)</f>
        <v>0</v>
      </c>
      <c r="K612" s="91">
        <f t="shared" ref="K612:EE612" si="929">SUM(K286:K293)</f>
        <v>0</v>
      </c>
      <c r="L612" s="90">
        <f t="shared" si="929"/>
        <v>0</v>
      </c>
      <c r="M612" s="375">
        <f>SUM(M286:M293)</f>
        <v>0</v>
      </c>
      <c r="N612" s="91">
        <f t="shared" si="929"/>
        <v>0</v>
      </c>
      <c r="O612" s="90">
        <f t="shared" si="929"/>
        <v>0</v>
      </c>
      <c r="P612" s="375">
        <f>SUM(P286:P293)</f>
        <v>0</v>
      </c>
      <c r="Q612" s="315">
        <f>SUM(Q286:Q293)</f>
        <v>0</v>
      </c>
      <c r="R612" s="375">
        <f>SUM(R286:R293)</f>
        <v>0</v>
      </c>
      <c r="S612" s="315">
        <f>SUM(S286:S293)</f>
        <v>0</v>
      </c>
      <c r="T612" s="375">
        <f>SUM(T286:T293)</f>
        <v>0</v>
      </c>
      <c r="U612" s="315">
        <f>SUM(U286:U293)</f>
        <v>0</v>
      </c>
      <c r="V612" s="375">
        <f>SUM(V286:V293)</f>
        <v>0</v>
      </c>
      <c r="W612" s="104">
        <f>SUM(W286:W293)</f>
        <v>0</v>
      </c>
      <c r="X612" s="104">
        <f>SUM(X286:X293)</f>
        <v>0</v>
      </c>
      <c r="Y612" s="104">
        <f t="shared" si="929"/>
        <v>0</v>
      </c>
      <c r="Z612" s="103">
        <f t="shared" si="929"/>
        <v>0</v>
      </c>
      <c r="AA612" s="90">
        <f>SUM(AA286:AA293)</f>
        <v>0</v>
      </c>
      <c r="AB612" s="90">
        <f>SUM(AB286:AB293)</f>
        <v>0</v>
      </c>
      <c r="AC612" s="90">
        <f>SUM(AC286:AC293)</f>
        <v>0</v>
      </c>
      <c r="AD612" s="90">
        <f>SUM(AD286:AD293)</f>
        <v>0</v>
      </c>
      <c r="AE612" s="90">
        <f>SUM(AE286:AE293)</f>
        <v>0</v>
      </c>
      <c r="AF612" s="315">
        <f>SUM(AF286:AF293)</f>
        <v>0</v>
      </c>
      <c r="AG612" s="311">
        <f>SUM(AG286:AG293)</f>
        <v>0</v>
      </c>
      <c r="AH612" s="124">
        <f t="shared" si="929"/>
        <v>0</v>
      </c>
      <c r="AI612" s="103">
        <f t="shared" si="929"/>
        <v>0</v>
      </c>
      <c r="AJ612" s="375">
        <f>SUM(AJ286:AJ293)</f>
        <v>0</v>
      </c>
      <c r="AK612" s="91">
        <f t="shared" si="929"/>
        <v>0</v>
      </c>
      <c r="AL612" s="90">
        <f t="shared" si="929"/>
        <v>0</v>
      </c>
      <c r="AM612" s="315">
        <f>SUM(AM286:AM293)</f>
        <v>0</v>
      </c>
      <c r="AN612" s="315">
        <f>SUM(AN286:AN293)</f>
        <v>0</v>
      </c>
      <c r="AO612" s="315">
        <f>SUM(AO286:AO293)</f>
        <v>0</v>
      </c>
      <c r="AP612" s="375">
        <f>SUM(AP286:AP293)</f>
        <v>0</v>
      </c>
      <c r="AQ612" s="104">
        <f t="shared" si="929"/>
        <v>0</v>
      </c>
      <c r="AR612" s="103">
        <f t="shared" si="929"/>
        <v>0</v>
      </c>
      <c r="AS612" s="375">
        <f>SUM(AS286:AS293)</f>
        <v>0</v>
      </c>
      <c r="AT612" s="315">
        <f>SUM(AT286:AT293)</f>
        <v>0</v>
      </c>
      <c r="AU612" s="375">
        <f>SUM(AU286:AU293)</f>
        <v>0</v>
      </c>
      <c r="AV612" s="315">
        <f>SUM(AV286:AV293)</f>
        <v>0</v>
      </c>
      <c r="AW612" s="375">
        <f>SUM(AW286:AW293)</f>
        <v>0</v>
      </c>
      <c r="AX612" s="315">
        <f>SUM(AX286:AX293)</f>
        <v>0</v>
      </c>
      <c r="AY612" s="124">
        <f t="shared" si="929"/>
        <v>0</v>
      </c>
      <c r="AZ612" s="90">
        <f t="shared" si="929"/>
        <v>0</v>
      </c>
      <c r="BA612" s="315">
        <f>SUM(BA286:BA293)</f>
        <v>0</v>
      </c>
      <c r="BB612" s="124">
        <f t="shared" si="929"/>
        <v>0</v>
      </c>
      <c r="BC612" s="90">
        <f t="shared" si="929"/>
        <v>0</v>
      </c>
      <c r="BD612" s="315">
        <f t="shared" ref="BD612" si="930">SUM(BD286:BD293)</f>
        <v>0</v>
      </c>
      <c r="BE612" s="124">
        <f t="shared" si="929"/>
        <v>0</v>
      </c>
      <c r="BF612" s="90">
        <f t="shared" si="929"/>
        <v>0</v>
      </c>
      <c r="BG612" s="90">
        <f t="shared" ref="BG612" si="931">SUM(BG286:BG293)</f>
        <v>0</v>
      </c>
      <c r="BH612" s="315">
        <f>SUM(BH286:BH293)</f>
        <v>0</v>
      </c>
      <c r="BI612" s="124">
        <f t="shared" si="929"/>
        <v>0</v>
      </c>
      <c r="BJ612" s="90">
        <f t="shared" si="929"/>
        <v>0</v>
      </c>
      <c r="BK612" s="375">
        <f t="shared" ref="BK612" si="932">SUM(BK286:BK293)</f>
        <v>0</v>
      </c>
      <c r="BL612" s="91">
        <f t="shared" si="929"/>
        <v>0</v>
      </c>
      <c r="BM612" s="90">
        <f t="shared" si="929"/>
        <v>1024</v>
      </c>
      <c r="BN612" s="90">
        <f t="shared" ref="BN612" si="933">SUM(BN286:BN293)</f>
        <v>1017</v>
      </c>
      <c r="BO612" s="315">
        <f t="shared" ref="BO612:BP612" si="934">SUM(BO286:BO293)</f>
        <v>1163</v>
      </c>
      <c r="BP612" s="311">
        <f t="shared" si="934"/>
        <v>159</v>
      </c>
      <c r="BQ612" s="124">
        <f t="shared" si="929"/>
        <v>1234</v>
      </c>
      <c r="BR612" s="90">
        <f t="shared" si="929"/>
        <v>0</v>
      </c>
      <c r="BS612" s="315">
        <f t="shared" ref="BS612" si="935">SUM(BS286:BS293)</f>
        <v>0</v>
      </c>
      <c r="BT612" s="124">
        <f t="shared" si="929"/>
        <v>0</v>
      </c>
      <c r="BU612" s="90">
        <f t="shared" si="929"/>
        <v>0</v>
      </c>
      <c r="BV612" s="315">
        <f t="shared" ref="BV612:BY612" si="936">SUM(BV286:BV293)</f>
        <v>0</v>
      </c>
      <c r="BW612" s="90">
        <f t="shared" si="936"/>
        <v>0</v>
      </c>
      <c r="BX612" s="375">
        <f t="shared" si="936"/>
        <v>0</v>
      </c>
      <c r="BY612" s="315">
        <f t="shared" si="936"/>
        <v>0</v>
      </c>
      <c r="BZ612" s="90">
        <f>SUM(BZ286:BZ293)</f>
        <v>0</v>
      </c>
      <c r="CA612" s="124">
        <f t="shared" si="929"/>
        <v>0</v>
      </c>
      <c r="CB612" s="90">
        <f t="shared" si="929"/>
        <v>0</v>
      </c>
      <c r="CC612" s="90">
        <f t="shared" ref="CC612:CE612" si="937">SUM(CC286:CC293)</f>
        <v>0</v>
      </c>
      <c r="CD612" s="90">
        <f t="shared" si="937"/>
        <v>0</v>
      </c>
      <c r="CE612" s="90">
        <f t="shared" si="937"/>
        <v>0</v>
      </c>
      <c r="CF612" s="90">
        <f t="shared" ref="CF612:CH612" si="938">SUM(CF286:CF293)</f>
        <v>0</v>
      </c>
      <c r="CG612" s="311">
        <f t="shared" si="938"/>
        <v>0</v>
      </c>
      <c r="CH612" s="90">
        <f t="shared" si="938"/>
        <v>0</v>
      </c>
      <c r="CI612" s="124">
        <f t="shared" si="929"/>
        <v>0</v>
      </c>
      <c r="CJ612" s="90">
        <f t="shared" si="929"/>
        <v>0</v>
      </c>
      <c r="CK612" s="375">
        <f t="shared" ref="CK612:CO612" si="939">SUM(CK286:CK293)</f>
        <v>0</v>
      </c>
      <c r="CL612" s="315">
        <f t="shared" si="939"/>
        <v>0</v>
      </c>
      <c r="CM612" s="375">
        <f t="shared" si="939"/>
        <v>0</v>
      </c>
      <c r="CN612" s="315">
        <f t="shared" si="939"/>
        <v>0</v>
      </c>
      <c r="CO612" s="375">
        <f t="shared" si="939"/>
        <v>0</v>
      </c>
      <c r="CP612" s="91">
        <f t="shared" si="929"/>
        <v>0</v>
      </c>
      <c r="CQ612" s="90">
        <f t="shared" si="929"/>
        <v>0</v>
      </c>
      <c r="CR612" s="315">
        <f t="shared" ref="CR612:CS612" si="940">SUM(CR286:CR293)</f>
        <v>0</v>
      </c>
      <c r="CS612" s="375">
        <f t="shared" si="940"/>
        <v>0</v>
      </c>
      <c r="CT612" s="91">
        <f t="shared" si="929"/>
        <v>0</v>
      </c>
      <c r="CU612" s="90">
        <f t="shared" ref="CU612" si="941">SUM(CU286:CU293)</f>
        <v>0</v>
      </c>
      <c r="CV612" s="375">
        <f t="shared" ref="CV612:CY612" si="942">SUM(CV286:CV293)</f>
        <v>0</v>
      </c>
      <c r="CW612" s="315">
        <f t="shared" si="942"/>
        <v>0</v>
      </c>
      <c r="CX612" s="375">
        <f t="shared" si="942"/>
        <v>0</v>
      </c>
      <c r="CY612" s="315">
        <f t="shared" si="942"/>
        <v>0</v>
      </c>
      <c r="CZ612" s="91">
        <f t="shared" si="929"/>
        <v>0</v>
      </c>
      <c r="DA612" s="90">
        <f t="shared" si="929"/>
        <v>0</v>
      </c>
      <c r="DB612" s="375">
        <f t="shared" ref="DB612:DE612" si="943">SUM(DB286:DB293)</f>
        <v>0</v>
      </c>
      <c r="DC612" s="315">
        <f t="shared" si="943"/>
        <v>0</v>
      </c>
      <c r="DD612" s="375">
        <f t="shared" si="943"/>
        <v>0</v>
      </c>
      <c r="DE612" s="315">
        <f t="shared" si="943"/>
        <v>0</v>
      </c>
      <c r="DF612" s="90">
        <f>SUM(DF286:DF293)</f>
        <v>0</v>
      </c>
      <c r="DG612" s="310">
        <f t="shared" ref="DG612" si="944">SUM(DG286:DG293)</f>
        <v>0</v>
      </c>
      <c r="DH612" s="375">
        <f>SUM(DH286:DH293)</f>
        <v>0</v>
      </c>
      <c r="DI612" s="315">
        <f t="shared" ref="DI612" si="945">SUM(DI286:DI293)</f>
        <v>0</v>
      </c>
      <c r="DJ612" s="124">
        <f t="shared" si="929"/>
        <v>0</v>
      </c>
      <c r="DK612" s="90">
        <f t="shared" si="929"/>
        <v>0</v>
      </c>
      <c r="DL612" s="315">
        <f t="shared" ref="DL612:DM612" si="946">SUM(DL286:DL293)</f>
        <v>0</v>
      </c>
      <c r="DM612" s="375">
        <f t="shared" si="946"/>
        <v>0</v>
      </c>
      <c r="DN612" s="91">
        <f t="shared" si="929"/>
        <v>0</v>
      </c>
      <c r="DO612" s="90">
        <f t="shared" si="929"/>
        <v>0</v>
      </c>
      <c r="DP612" s="375">
        <f t="shared" ref="DP612:DQ612" si="947">SUM(DP286:DP293)</f>
        <v>0</v>
      </c>
      <c r="DQ612" s="104">
        <f t="shared" si="947"/>
        <v>0</v>
      </c>
      <c r="DR612" s="315">
        <f>SUM(DR286:DR293)</f>
        <v>0</v>
      </c>
      <c r="DS612" s="124">
        <f t="shared" si="929"/>
        <v>0</v>
      </c>
      <c r="DT612" s="90">
        <f t="shared" si="929"/>
        <v>0</v>
      </c>
      <c r="DU612" s="315">
        <f t="shared" ref="DU612:DW612" si="948">SUM(DU286:DU293)</f>
        <v>0</v>
      </c>
      <c r="DV612" s="90">
        <f t="shared" si="948"/>
        <v>0</v>
      </c>
      <c r="DW612" s="375">
        <f t="shared" si="948"/>
        <v>0</v>
      </c>
      <c r="DX612" s="91">
        <f t="shared" si="929"/>
        <v>0</v>
      </c>
      <c r="DY612" s="90">
        <f t="shared" si="929"/>
        <v>0</v>
      </c>
      <c r="DZ612" s="311">
        <f t="shared" ref="DZ612:EA612" si="949">SUM(DZ286:DZ293)</f>
        <v>0</v>
      </c>
      <c r="EA612" s="375">
        <f t="shared" si="949"/>
        <v>0</v>
      </c>
      <c r="EB612" s="91">
        <f t="shared" si="929"/>
        <v>0</v>
      </c>
      <c r="EC612" s="90">
        <f t="shared" si="929"/>
        <v>0</v>
      </c>
      <c r="ED612" s="315">
        <f t="shared" ref="ED612" si="950">SUM(ED286:ED293)</f>
        <v>0</v>
      </c>
      <c r="EE612" s="124">
        <f t="shared" si="929"/>
        <v>0</v>
      </c>
    </row>
    <row r="613" spans="1:135" x14ac:dyDescent="0.3">
      <c r="A613" s="38"/>
      <c r="B613" s="27" t="s">
        <v>713</v>
      </c>
      <c r="C613" s="22">
        <f>SUM(C294:C300)</f>
        <v>7799</v>
      </c>
      <c r="D613" s="22">
        <f>SUM(D294:D300)</f>
        <v>1599</v>
      </c>
      <c r="E613" s="63">
        <f t="shared" si="48"/>
        <v>0.20502628542120785</v>
      </c>
      <c r="F613" s="90">
        <f>SUM(F294:F300)</f>
        <v>0</v>
      </c>
      <c r="G613" s="90">
        <f>SUM(G294:G300)</f>
        <v>0</v>
      </c>
      <c r="H613" s="90">
        <f>SUM(H294:H300)</f>
        <v>0</v>
      </c>
      <c r="I613" s="90">
        <f>SUM(I294:I300)</f>
        <v>0</v>
      </c>
      <c r="J613" s="90">
        <f>SUM(J294:J300)</f>
        <v>0</v>
      </c>
      <c r="K613" s="91">
        <f t="shared" ref="K613:EE613" si="951">SUM(K294:K300)</f>
        <v>0</v>
      </c>
      <c r="L613" s="90">
        <f t="shared" si="951"/>
        <v>0</v>
      </c>
      <c r="M613" s="375">
        <f>SUM(M294:M300)</f>
        <v>0</v>
      </c>
      <c r="N613" s="91">
        <f t="shared" si="951"/>
        <v>0</v>
      </c>
      <c r="O613" s="90">
        <f t="shared" si="951"/>
        <v>0</v>
      </c>
      <c r="P613" s="375">
        <f>SUM(P294:P300)</f>
        <v>0</v>
      </c>
      <c r="Q613" s="315">
        <f>SUM(Q294:Q300)</f>
        <v>0</v>
      </c>
      <c r="R613" s="375">
        <f>SUM(R294:R300)</f>
        <v>0</v>
      </c>
      <c r="S613" s="315">
        <f>SUM(S294:S300)</f>
        <v>0</v>
      </c>
      <c r="T613" s="375">
        <f>SUM(T294:T300)</f>
        <v>0</v>
      </c>
      <c r="U613" s="315">
        <f>SUM(U294:U300)</f>
        <v>0</v>
      </c>
      <c r="V613" s="375">
        <f>SUM(V294:V300)</f>
        <v>0</v>
      </c>
      <c r="W613" s="104">
        <f>SUM(W294:W300)</f>
        <v>0</v>
      </c>
      <c r="X613" s="104">
        <f>SUM(X294:X300)</f>
        <v>0</v>
      </c>
      <c r="Y613" s="104">
        <f t="shared" si="951"/>
        <v>0</v>
      </c>
      <c r="Z613" s="103">
        <f t="shared" si="951"/>
        <v>0</v>
      </c>
      <c r="AA613" s="90">
        <f>SUM(AA294:AA300)</f>
        <v>0</v>
      </c>
      <c r="AB613" s="90">
        <f>SUM(AB294:AB300)</f>
        <v>0</v>
      </c>
      <c r="AC613" s="90">
        <f>SUM(AC294:AC300)</f>
        <v>0</v>
      </c>
      <c r="AD613" s="90">
        <f>SUM(AD294:AD300)</f>
        <v>0</v>
      </c>
      <c r="AE613" s="90">
        <f>SUM(AE294:AE300)</f>
        <v>0</v>
      </c>
      <c r="AF613" s="315">
        <f>SUM(AF294:AF300)</f>
        <v>0</v>
      </c>
      <c r="AG613" s="311">
        <f>SUM(AG294:AG300)</f>
        <v>0</v>
      </c>
      <c r="AH613" s="124">
        <f t="shared" si="951"/>
        <v>0</v>
      </c>
      <c r="AI613" s="103">
        <f t="shared" si="951"/>
        <v>0</v>
      </c>
      <c r="AJ613" s="375">
        <f>SUM(AJ294:AJ300)</f>
        <v>0</v>
      </c>
      <c r="AK613" s="91">
        <f t="shared" si="951"/>
        <v>0</v>
      </c>
      <c r="AL613" s="90">
        <f t="shared" si="951"/>
        <v>0</v>
      </c>
      <c r="AM613" s="315">
        <f>SUM(AM294:AM300)</f>
        <v>0</v>
      </c>
      <c r="AN613" s="315">
        <f>SUM(AN294:AN300)</f>
        <v>0</v>
      </c>
      <c r="AO613" s="315">
        <f>SUM(AO294:AO300)</f>
        <v>0</v>
      </c>
      <c r="AP613" s="375">
        <f>SUM(AP294:AP300)</f>
        <v>0</v>
      </c>
      <c r="AQ613" s="104">
        <f t="shared" si="951"/>
        <v>0</v>
      </c>
      <c r="AR613" s="103">
        <f t="shared" si="951"/>
        <v>0</v>
      </c>
      <c r="AS613" s="375">
        <f>SUM(AS294:AS300)</f>
        <v>0</v>
      </c>
      <c r="AT613" s="315">
        <f>SUM(AT294:AT300)</f>
        <v>0</v>
      </c>
      <c r="AU613" s="375">
        <f>SUM(AU294:AU300)</f>
        <v>0</v>
      </c>
      <c r="AV613" s="315">
        <f>SUM(AV294:AV300)</f>
        <v>0</v>
      </c>
      <c r="AW613" s="375">
        <f>SUM(AW294:AW300)</f>
        <v>0</v>
      </c>
      <c r="AX613" s="315">
        <f>SUM(AX294:AX300)</f>
        <v>0</v>
      </c>
      <c r="AY613" s="124">
        <f t="shared" si="951"/>
        <v>0</v>
      </c>
      <c r="AZ613" s="90">
        <f t="shared" si="951"/>
        <v>0</v>
      </c>
      <c r="BA613" s="315">
        <f>SUM(BA294:BA300)</f>
        <v>0</v>
      </c>
      <c r="BB613" s="124">
        <f t="shared" si="951"/>
        <v>0</v>
      </c>
      <c r="BC613" s="90">
        <f t="shared" si="951"/>
        <v>0</v>
      </c>
      <c r="BD613" s="315">
        <f t="shared" ref="BD613" si="952">SUM(BD294:BD300)</f>
        <v>0</v>
      </c>
      <c r="BE613" s="124">
        <f t="shared" si="951"/>
        <v>0</v>
      </c>
      <c r="BF613" s="90">
        <f t="shared" si="951"/>
        <v>0</v>
      </c>
      <c r="BG613" s="90">
        <f t="shared" ref="BG613" si="953">SUM(BG294:BG300)</f>
        <v>0</v>
      </c>
      <c r="BH613" s="315">
        <f>SUM(BH294:BH300)</f>
        <v>0</v>
      </c>
      <c r="BI613" s="124">
        <f t="shared" si="951"/>
        <v>0</v>
      </c>
      <c r="BJ613" s="90">
        <f t="shared" si="951"/>
        <v>748</v>
      </c>
      <c r="BK613" s="375">
        <f t="shared" ref="BK613" si="954">SUM(BK294:BK300)</f>
        <v>499</v>
      </c>
      <c r="BL613" s="91">
        <f t="shared" si="951"/>
        <v>920</v>
      </c>
      <c r="BM613" s="90">
        <f t="shared" si="951"/>
        <v>0</v>
      </c>
      <c r="BN613" s="90">
        <f t="shared" ref="BN613" si="955">SUM(BN294:BN300)</f>
        <v>0</v>
      </c>
      <c r="BO613" s="315">
        <f t="shared" ref="BO613:BP613" si="956">SUM(BO294:BO300)</f>
        <v>0</v>
      </c>
      <c r="BP613" s="311">
        <f t="shared" si="956"/>
        <v>0</v>
      </c>
      <c r="BQ613" s="124">
        <f t="shared" si="951"/>
        <v>0</v>
      </c>
      <c r="BR613" s="90">
        <f t="shared" si="951"/>
        <v>0</v>
      </c>
      <c r="BS613" s="315">
        <f t="shared" ref="BS613" si="957">SUM(BS294:BS300)</f>
        <v>0</v>
      </c>
      <c r="BT613" s="124">
        <f t="shared" si="951"/>
        <v>0</v>
      </c>
      <c r="BU613" s="90">
        <f t="shared" si="951"/>
        <v>0</v>
      </c>
      <c r="BV613" s="315">
        <f t="shared" ref="BV613:BY613" si="958">SUM(BV294:BV300)</f>
        <v>0</v>
      </c>
      <c r="BW613" s="90">
        <f t="shared" si="958"/>
        <v>0</v>
      </c>
      <c r="BX613" s="375">
        <f t="shared" si="958"/>
        <v>0</v>
      </c>
      <c r="BY613" s="315">
        <f t="shared" si="958"/>
        <v>0</v>
      </c>
      <c r="BZ613" s="90">
        <f>SUM(BZ294:BZ300)</f>
        <v>0</v>
      </c>
      <c r="CA613" s="124">
        <f t="shared" si="951"/>
        <v>0</v>
      </c>
      <c r="CB613" s="90">
        <f t="shared" si="951"/>
        <v>0</v>
      </c>
      <c r="CC613" s="90">
        <f t="shared" ref="CC613:CE613" si="959">SUM(CC294:CC300)</f>
        <v>0</v>
      </c>
      <c r="CD613" s="90">
        <f t="shared" si="959"/>
        <v>0</v>
      </c>
      <c r="CE613" s="90">
        <f t="shared" si="959"/>
        <v>0</v>
      </c>
      <c r="CF613" s="90">
        <f t="shared" ref="CF613:CH613" si="960">SUM(CF294:CF300)</f>
        <v>0</v>
      </c>
      <c r="CG613" s="311">
        <f t="shared" si="960"/>
        <v>0</v>
      </c>
      <c r="CH613" s="90">
        <f t="shared" si="960"/>
        <v>0</v>
      </c>
      <c r="CI613" s="124">
        <f t="shared" si="951"/>
        <v>0</v>
      </c>
      <c r="CJ613" s="90">
        <f t="shared" si="951"/>
        <v>0</v>
      </c>
      <c r="CK613" s="375">
        <f t="shared" ref="CK613:CO613" si="961">SUM(CK294:CK300)</f>
        <v>0</v>
      </c>
      <c r="CL613" s="315">
        <f t="shared" si="961"/>
        <v>0</v>
      </c>
      <c r="CM613" s="375">
        <f t="shared" si="961"/>
        <v>0</v>
      </c>
      <c r="CN613" s="315">
        <f t="shared" si="961"/>
        <v>0</v>
      </c>
      <c r="CO613" s="375">
        <f t="shared" si="961"/>
        <v>0</v>
      </c>
      <c r="CP613" s="91">
        <f t="shared" si="951"/>
        <v>0</v>
      </c>
      <c r="CQ613" s="90">
        <f t="shared" si="951"/>
        <v>0</v>
      </c>
      <c r="CR613" s="315">
        <f t="shared" ref="CR613:CS613" si="962">SUM(CR294:CR300)</f>
        <v>0</v>
      </c>
      <c r="CS613" s="375">
        <f t="shared" si="962"/>
        <v>0</v>
      </c>
      <c r="CT613" s="91">
        <f t="shared" si="951"/>
        <v>0</v>
      </c>
      <c r="CU613" s="90">
        <f t="shared" ref="CU613" si="963">SUM(CU294:CU300)</f>
        <v>0</v>
      </c>
      <c r="CV613" s="375">
        <f t="shared" ref="CV613:CY613" si="964">SUM(CV294:CV300)</f>
        <v>0</v>
      </c>
      <c r="CW613" s="315">
        <f t="shared" si="964"/>
        <v>0</v>
      </c>
      <c r="CX613" s="375">
        <f t="shared" si="964"/>
        <v>0</v>
      </c>
      <c r="CY613" s="315">
        <f t="shared" si="964"/>
        <v>0</v>
      </c>
      <c r="CZ613" s="91">
        <f t="shared" si="951"/>
        <v>0</v>
      </c>
      <c r="DA613" s="90">
        <f t="shared" si="951"/>
        <v>0</v>
      </c>
      <c r="DB613" s="375">
        <f t="shared" ref="DB613:DE613" si="965">SUM(DB294:DB300)</f>
        <v>0</v>
      </c>
      <c r="DC613" s="315">
        <f t="shared" si="965"/>
        <v>0</v>
      </c>
      <c r="DD613" s="375">
        <f t="shared" si="965"/>
        <v>0</v>
      </c>
      <c r="DE613" s="315">
        <f t="shared" si="965"/>
        <v>0</v>
      </c>
      <c r="DF613" s="90">
        <f>SUM(DF294:DF300)</f>
        <v>0</v>
      </c>
      <c r="DG613" s="310">
        <f t="shared" ref="DG613" si="966">SUM(DG294:DG300)</f>
        <v>0</v>
      </c>
      <c r="DH613" s="375">
        <f>SUM(DH294:DH300)</f>
        <v>0</v>
      </c>
      <c r="DI613" s="315">
        <f t="shared" ref="DI613" si="967">SUM(DI294:DI300)</f>
        <v>0</v>
      </c>
      <c r="DJ613" s="124">
        <f t="shared" si="951"/>
        <v>0</v>
      </c>
      <c r="DK613" s="90">
        <f t="shared" si="951"/>
        <v>0</v>
      </c>
      <c r="DL613" s="315">
        <f t="shared" ref="DL613:DM613" si="968">SUM(DL294:DL300)</f>
        <v>0</v>
      </c>
      <c r="DM613" s="375">
        <f t="shared" si="968"/>
        <v>0</v>
      </c>
      <c r="DN613" s="91">
        <f t="shared" si="951"/>
        <v>0</v>
      </c>
      <c r="DO613" s="90">
        <f t="shared" si="951"/>
        <v>0</v>
      </c>
      <c r="DP613" s="375">
        <f t="shared" ref="DP613:DQ613" si="969">SUM(DP294:DP300)</f>
        <v>0</v>
      </c>
      <c r="DQ613" s="104">
        <f t="shared" si="969"/>
        <v>0</v>
      </c>
      <c r="DR613" s="315">
        <f>SUM(DR294:DR300)</f>
        <v>0</v>
      </c>
      <c r="DS613" s="124">
        <f t="shared" si="951"/>
        <v>0</v>
      </c>
      <c r="DT613" s="90">
        <f t="shared" si="951"/>
        <v>0</v>
      </c>
      <c r="DU613" s="315">
        <f t="shared" ref="DU613:DW613" si="970">SUM(DU294:DU300)</f>
        <v>0</v>
      </c>
      <c r="DV613" s="90">
        <f t="shared" si="970"/>
        <v>0</v>
      </c>
      <c r="DW613" s="375">
        <f t="shared" si="970"/>
        <v>0</v>
      </c>
      <c r="DX613" s="91">
        <f t="shared" si="951"/>
        <v>0</v>
      </c>
      <c r="DY613" s="90">
        <f t="shared" si="951"/>
        <v>0</v>
      </c>
      <c r="DZ613" s="311">
        <f t="shared" ref="DZ613:EA613" si="971">SUM(DZ294:DZ300)</f>
        <v>0</v>
      </c>
      <c r="EA613" s="375">
        <f t="shared" si="971"/>
        <v>0</v>
      </c>
      <c r="EB613" s="91">
        <f t="shared" si="951"/>
        <v>0</v>
      </c>
      <c r="EC613" s="90">
        <f t="shared" si="951"/>
        <v>0</v>
      </c>
      <c r="ED613" s="315">
        <f t="shared" ref="ED613" si="972">SUM(ED294:ED300)</f>
        <v>0</v>
      </c>
      <c r="EE613" s="124">
        <f t="shared" si="951"/>
        <v>0</v>
      </c>
    </row>
    <row r="614" spans="1:135" x14ac:dyDescent="0.3">
      <c r="A614" s="38"/>
      <c r="B614" s="27" t="s">
        <v>740</v>
      </c>
      <c r="C614" s="22">
        <f>SUM(C301:C308)</f>
        <v>6723</v>
      </c>
      <c r="D614" s="22">
        <f>SUM(D301:D308)</f>
        <v>1266</v>
      </c>
      <c r="E614" s="63">
        <f t="shared" si="48"/>
        <v>0.18830879071842926</v>
      </c>
      <c r="F614" s="90">
        <f>SUM(F301:F308)</f>
        <v>0</v>
      </c>
      <c r="G614" s="90">
        <f>SUM(G301:G308)</f>
        <v>0</v>
      </c>
      <c r="H614" s="90">
        <f>SUM(H301:H308)</f>
        <v>0</v>
      </c>
      <c r="I614" s="90">
        <f>SUM(I301:I308)</f>
        <v>0</v>
      </c>
      <c r="J614" s="90">
        <f>SUM(J301:J308)</f>
        <v>0</v>
      </c>
      <c r="K614" s="91">
        <f t="shared" ref="K614:EE614" si="973">SUM(K301:K308)</f>
        <v>0</v>
      </c>
      <c r="L614" s="90">
        <f t="shared" si="973"/>
        <v>0</v>
      </c>
      <c r="M614" s="375">
        <f>SUM(M301:M308)</f>
        <v>0</v>
      </c>
      <c r="N614" s="91">
        <f t="shared" si="973"/>
        <v>0</v>
      </c>
      <c r="O614" s="90">
        <f t="shared" si="973"/>
        <v>0</v>
      </c>
      <c r="P614" s="375">
        <f>SUM(P301:P308)</f>
        <v>0</v>
      </c>
      <c r="Q614" s="315">
        <f>SUM(Q301:Q308)</f>
        <v>0</v>
      </c>
      <c r="R614" s="375">
        <f>SUM(R301:R308)</f>
        <v>0</v>
      </c>
      <c r="S614" s="315">
        <f>SUM(S301:S308)</f>
        <v>0</v>
      </c>
      <c r="T614" s="375">
        <f>SUM(T301:T308)</f>
        <v>0</v>
      </c>
      <c r="U614" s="315">
        <f>SUM(U301:U308)</f>
        <v>0</v>
      </c>
      <c r="V614" s="375">
        <f>SUM(V301:V308)</f>
        <v>0</v>
      </c>
      <c r="W614" s="104">
        <f>SUM(W301:W308)</f>
        <v>0</v>
      </c>
      <c r="X614" s="104">
        <f>SUM(X301:X308)</f>
        <v>0</v>
      </c>
      <c r="Y614" s="104">
        <f t="shared" si="973"/>
        <v>0</v>
      </c>
      <c r="Z614" s="103">
        <f t="shared" si="973"/>
        <v>0</v>
      </c>
      <c r="AA614" s="90">
        <f>SUM(AA301:AA308)</f>
        <v>0</v>
      </c>
      <c r="AB614" s="90">
        <f>SUM(AB301:AB308)</f>
        <v>0</v>
      </c>
      <c r="AC614" s="90">
        <f>SUM(AC301:AC308)</f>
        <v>0</v>
      </c>
      <c r="AD614" s="90">
        <f>SUM(AD301:AD308)</f>
        <v>0</v>
      </c>
      <c r="AE614" s="90">
        <f>SUM(AE301:AE308)</f>
        <v>0</v>
      </c>
      <c r="AF614" s="315">
        <f>SUM(AF301:AF308)</f>
        <v>0</v>
      </c>
      <c r="AG614" s="311">
        <f>SUM(AG301:AG308)</f>
        <v>0</v>
      </c>
      <c r="AH614" s="124">
        <f t="shared" si="973"/>
        <v>0</v>
      </c>
      <c r="AI614" s="103">
        <f t="shared" si="973"/>
        <v>0</v>
      </c>
      <c r="AJ614" s="375">
        <f>SUM(AJ301:AJ308)</f>
        <v>0</v>
      </c>
      <c r="AK614" s="91">
        <f t="shared" si="973"/>
        <v>0</v>
      </c>
      <c r="AL614" s="90">
        <f t="shared" si="973"/>
        <v>0</v>
      </c>
      <c r="AM614" s="315">
        <f>SUM(AM301:AM308)</f>
        <v>0</v>
      </c>
      <c r="AN614" s="315">
        <f>SUM(AN301:AN308)</f>
        <v>0</v>
      </c>
      <c r="AO614" s="315">
        <f>SUM(AO301:AO308)</f>
        <v>0</v>
      </c>
      <c r="AP614" s="375">
        <f>SUM(AP301:AP308)</f>
        <v>0</v>
      </c>
      <c r="AQ614" s="104">
        <f t="shared" si="973"/>
        <v>0</v>
      </c>
      <c r="AR614" s="103">
        <f t="shared" si="973"/>
        <v>0</v>
      </c>
      <c r="AS614" s="375">
        <f>SUM(AS301:AS308)</f>
        <v>0</v>
      </c>
      <c r="AT614" s="315">
        <f>SUM(AT301:AT308)</f>
        <v>0</v>
      </c>
      <c r="AU614" s="375">
        <f>SUM(AU301:AU308)</f>
        <v>0</v>
      </c>
      <c r="AV614" s="315">
        <f>SUM(AV301:AV308)</f>
        <v>0</v>
      </c>
      <c r="AW614" s="375">
        <f>SUM(AW301:AW308)</f>
        <v>0</v>
      </c>
      <c r="AX614" s="315">
        <f>SUM(AX301:AX308)</f>
        <v>0</v>
      </c>
      <c r="AY614" s="124">
        <f t="shared" si="973"/>
        <v>0</v>
      </c>
      <c r="AZ614" s="90">
        <f t="shared" si="973"/>
        <v>0</v>
      </c>
      <c r="BA614" s="315">
        <f>SUM(BA301:BA308)</f>
        <v>0</v>
      </c>
      <c r="BB614" s="124">
        <f t="shared" si="973"/>
        <v>0</v>
      </c>
      <c r="BC614" s="90">
        <f t="shared" si="973"/>
        <v>0</v>
      </c>
      <c r="BD614" s="315">
        <f t="shared" ref="BD614" si="974">SUM(BD301:BD308)</f>
        <v>0</v>
      </c>
      <c r="BE614" s="124">
        <f t="shared" si="973"/>
        <v>0</v>
      </c>
      <c r="BF614" s="90">
        <f t="shared" si="973"/>
        <v>0</v>
      </c>
      <c r="BG614" s="90">
        <f t="shared" ref="BG614" si="975">SUM(BG301:BG308)</f>
        <v>0</v>
      </c>
      <c r="BH614" s="315">
        <f>SUM(BH301:BH308)</f>
        <v>0</v>
      </c>
      <c r="BI614" s="124">
        <f t="shared" si="973"/>
        <v>0</v>
      </c>
      <c r="BJ614" s="90">
        <f t="shared" si="973"/>
        <v>606</v>
      </c>
      <c r="BK614" s="375">
        <f t="shared" ref="BK614" si="976">SUM(BK301:BK308)</f>
        <v>482</v>
      </c>
      <c r="BL614" s="91">
        <f t="shared" si="973"/>
        <v>655</v>
      </c>
      <c r="BM614" s="90">
        <f t="shared" si="973"/>
        <v>0</v>
      </c>
      <c r="BN614" s="90">
        <f t="shared" ref="BN614" si="977">SUM(BN301:BN308)</f>
        <v>0</v>
      </c>
      <c r="BO614" s="315">
        <f t="shared" ref="BO614:BP614" si="978">SUM(BO301:BO308)</f>
        <v>0</v>
      </c>
      <c r="BP614" s="311">
        <f t="shared" si="978"/>
        <v>0</v>
      </c>
      <c r="BQ614" s="124">
        <f t="shared" si="973"/>
        <v>0</v>
      </c>
      <c r="BR614" s="90">
        <f t="shared" si="973"/>
        <v>0</v>
      </c>
      <c r="BS614" s="315">
        <f t="shared" ref="BS614" si="979">SUM(BS301:BS308)</f>
        <v>0</v>
      </c>
      <c r="BT614" s="124">
        <f t="shared" si="973"/>
        <v>0</v>
      </c>
      <c r="BU614" s="90">
        <f t="shared" si="973"/>
        <v>0</v>
      </c>
      <c r="BV614" s="315">
        <f t="shared" ref="BV614:BY614" si="980">SUM(BV301:BV308)</f>
        <v>0</v>
      </c>
      <c r="BW614" s="90">
        <f t="shared" si="980"/>
        <v>0</v>
      </c>
      <c r="BX614" s="375">
        <f t="shared" si="980"/>
        <v>0</v>
      </c>
      <c r="BY614" s="315">
        <f t="shared" si="980"/>
        <v>0</v>
      </c>
      <c r="BZ614" s="90">
        <f>SUM(BZ301:BZ308)</f>
        <v>0</v>
      </c>
      <c r="CA614" s="124">
        <f t="shared" si="973"/>
        <v>0</v>
      </c>
      <c r="CB614" s="90">
        <f t="shared" si="973"/>
        <v>0</v>
      </c>
      <c r="CC614" s="90">
        <f t="shared" ref="CC614:CE614" si="981">SUM(CC301:CC308)</f>
        <v>0</v>
      </c>
      <c r="CD614" s="90">
        <f t="shared" si="981"/>
        <v>0</v>
      </c>
      <c r="CE614" s="90">
        <f t="shared" si="981"/>
        <v>0</v>
      </c>
      <c r="CF614" s="90">
        <f t="shared" ref="CF614:CH614" si="982">SUM(CF301:CF308)</f>
        <v>0</v>
      </c>
      <c r="CG614" s="311">
        <f t="shared" si="982"/>
        <v>0</v>
      </c>
      <c r="CH614" s="90">
        <f t="shared" si="982"/>
        <v>0</v>
      </c>
      <c r="CI614" s="124">
        <f t="shared" si="973"/>
        <v>0</v>
      </c>
      <c r="CJ614" s="90">
        <f t="shared" si="973"/>
        <v>0</v>
      </c>
      <c r="CK614" s="375">
        <f t="shared" ref="CK614:CO614" si="983">SUM(CK301:CK308)</f>
        <v>0</v>
      </c>
      <c r="CL614" s="315">
        <f t="shared" si="983"/>
        <v>0</v>
      </c>
      <c r="CM614" s="375">
        <f t="shared" si="983"/>
        <v>0</v>
      </c>
      <c r="CN614" s="315">
        <f t="shared" si="983"/>
        <v>0</v>
      </c>
      <c r="CO614" s="375">
        <f t="shared" si="983"/>
        <v>0</v>
      </c>
      <c r="CP614" s="91">
        <f t="shared" si="973"/>
        <v>0</v>
      </c>
      <c r="CQ614" s="90">
        <f t="shared" si="973"/>
        <v>0</v>
      </c>
      <c r="CR614" s="315">
        <f t="shared" ref="CR614:CS614" si="984">SUM(CR301:CR308)</f>
        <v>0</v>
      </c>
      <c r="CS614" s="375">
        <f t="shared" si="984"/>
        <v>0</v>
      </c>
      <c r="CT614" s="91">
        <f t="shared" si="973"/>
        <v>0</v>
      </c>
      <c r="CU614" s="90">
        <f t="shared" ref="CU614" si="985">SUM(CU301:CU308)</f>
        <v>0</v>
      </c>
      <c r="CV614" s="375">
        <f t="shared" ref="CV614:CY614" si="986">SUM(CV301:CV308)</f>
        <v>0</v>
      </c>
      <c r="CW614" s="315">
        <f t="shared" si="986"/>
        <v>0</v>
      </c>
      <c r="CX614" s="375">
        <f t="shared" si="986"/>
        <v>0</v>
      </c>
      <c r="CY614" s="315">
        <f t="shared" si="986"/>
        <v>0</v>
      </c>
      <c r="CZ614" s="91">
        <f t="shared" si="973"/>
        <v>0</v>
      </c>
      <c r="DA614" s="90">
        <f t="shared" si="973"/>
        <v>0</v>
      </c>
      <c r="DB614" s="375">
        <f t="shared" ref="DB614:DE614" si="987">SUM(DB301:DB308)</f>
        <v>0</v>
      </c>
      <c r="DC614" s="315">
        <f t="shared" si="987"/>
        <v>0</v>
      </c>
      <c r="DD614" s="375">
        <f t="shared" si="987"/>
        <v>0</v>
      </c>
      <c r="DE614" s="315">
        <f t="shared" si="987"/>
        <v>0</v>
      </c>
      <c r="DF614" s="90">
        <f>SUM(DF301:DF308)</f>
        <v>0</v>
      </c>
      <c r="DG614" s="310">
        <f t="shared" ref="DG614" si="988">SUM(DG301:DG308)</f>
        <v>0</v>
      </c>
      <c r="DH614" s="375">
        <f>SUM(DH301:DH308)</f>
        <v>0</v>
      </c>
      <c r="DI614" s="315">
        <f t="shared" ref="DI614" si="989">SUM(DI301:DI308)</f>
        <v>0</v>
      </c>
      <c r="DJ614" s="124">
        <f t="shared" si="973"/>
        <v>0</v>
      </c>
      <c r="DK614" s="90">
        <f t="shared" si="973"/>
        <v>0</v>
      </c>
      <c r="DL614" s="315">
        <f t="shared" ref="DL614:DM614" si="990">SUM(DL301:DL308)</f>
        <v>0</v>
      </c>
      <c r="DM614" s="375">
        <f t="shared" si="990"/>
        <v>0</v>
      </c>
      <c r="DN614" s="91">
        <f t="shared" si="973"/>
        <v>0</v>
      </c>
      <c r="DO614" s="90">
        <f t="shared" si="973"/>
        <v>0</v>
      </c>
      <c r="DP614" s="375">
        <f t="shared" ref="DP614:DQ614" si="991">SUM(DP301:DP308)</f>
        <v>0</v>
      </c>
      <c r="DQ614" s="104">
        <f t="shared" si="991"/>
        <v>0</v>
      </c>
      <c r="DR614" s="315">
        <f>SUM(DR301:DR308)</f>
        <v>0</v>
      </c>
      <c r="DS614" s="124">
        <f t="shared" si="973"/>
        <v>0</v>
      </c>
      <c r="DT614" s="90">
        <f t="shared" si="973"/>
        <v>0</v>
      </c>
      <c r="DU614" s="315">
        <f t="shared" ref="DU614:DW614" si="992">SUM(DU301:DU308)</f>
        <v>0</v>
      </c>
      <c r="DV614" s="90">
        <f t="shared" si="992"/>
        <v>0</v>
      </c>
      <c r="DW614" s="375">
        <f t="shared" si="992"/>
        <v>0</v>
      </c>
      <c r="DX614" s="91">
        <f t="shared" si="973"/>
        <v>0</v>
      </c>
      <c r="DY614" s="90">
        <f t="shared" si="973"/>
        <v>0</v>
      </c>
      <c r="DZ614" s="311">
        <f t="shared" ref="DZ614:EA614" si="993">SUM(DZ301:DZ308)</f>
        <v>0</v>
      </c>
      <c r="EA614" s="375">
        <f t="shared" si="993"/>
        <v>0</v>
      </c>
      <c r="EB614" s="91">
        <f t="shared" si="973"/>
        <v>0</v>
      </c>
      <c r="EC614" s="90">
        <f t="shared" si="973"/>
        <v>0</v>
      </c>
      <c r="ED614" s="315">
        <f t="shared" ref="ED614" si="994">SUM(ED301:ED308)</f>
        <v>0</v>
      </c>
      <c r="EE614" s="124">
        <f t="shared" si="973"/>
        <v>0</v>
      </c>
    </row>
    <row r="615" spans="1:135" x14ac:dyDescent="0.3">
      <c r="A615" s="38"/>
      <c r="B615" s="27" t="s">
        <v>20</v>
      </c>
      <c r="C615" s="22">
        <f>SUM(C309:C313)</f>
        <v>6954</v>
      </c>
      <c r="D615" s="22">
        <f>SUM(D309:D313)</f>
        <v>3643</v>
      </c>
      <c r="E615" s="63">
        <f t="shared" si="48"/>
        <v>0.52387115329306877</v>
      </c>
      <c r="F615" s="90">
        <f>SUM(F309:F313)</f>
        <v>0</v>
      </c>
      <c r="G615" s="90">
        <f>SUM(G309:G313)</f>
        <v>0</v>
      </c>
      <c r="H615" s="90">
        <f>SUM(H309:H313)</f>
        <v>0</v>
      </c>
      <c r="I615" s="90">
        <f>SUM(I309:I313)</f>
        <v>0</v>
      </c>
      <c r="J615" s="90">
        <f>SUM(J309:J313)</f>
        <v>0</v>
      </c>
      <c r="K615" s="91">
        <f t="shared" ref="K615:EE615" si="995">SUM(K309:K313)</f>
        <v>0</v>
      </c>
      <c r="L615" s="90">
        <f t="shared" si="995"/>
        <v>0</v>
      </c>
      <c r="M615" s="375">
        <f>SUM(M309:M313)</f>
        <v>0</v>
      </c>
      <c r="N615" s="91">
        <f t="shared" si="995"/>
        <v>0</v>
      </c>
      <c r="O615" s="90">
        <f t="shared" si="995"/>
        <v>0</v>
      </c>
      <c r="P615" s="375">
        <f>SUM(P309:P313)</f>
        <v>0</v>
      </c>
      <c r="Q615" s="315">
        <f>SUM(Q309:Q313)</f>
        <v>0</v>
      </c>
      <c r="R615" s="375">
        <f>SUM(R309:R313)</f>
        <v>0</v>
      </c>
      <c r="S615" s="315">
        <f>SUM(S309:S313)</f>
        <v>0</v>
      </c>
      <c r="T615" s="375">
        <f>SUM(T309:T313)</f>
        <v>0</v>
      </c>
      <c r="U615" s="315">
        <f>SUM(U309:U313)</f>
        <v>0</v>
      </c>
      <c r="V615" s="375">
        <f>SUM(V309:V313)</f>
        <v>0</v>
      </c>
      <c r="W615" s="104">
        <f>SUM(W309:W313)</f>
        <v>0</v>
      </c>
      <c r="X615" s="104">
        <f>SUM(X309:X313)</f>
        <v>0</v>
      </c>
      <c r="Y615" s="104">
        <f t="shared" si="995"/>
        <v>0</v>
      </c>
      <c r="Z615" s="103">
        <f t="shared" si="995"/>
        <v>0</v>
      </c>
      <c r="AA615" s="90">
        <f>SUM(AA309:AA313)</f>
        <v>0</v>
      </c>
      <c r="AB615" s="90">
        <f>SUM(AB309:AB313)</f>
        <v>0</v>
      </c>
      <c r="AC615" s="90">
        <f>SUM(AC309:AC313)</f>
        <v>0</v>
      </c>
      <c r="AD615" s="90">
        <f>SUM(AD309:AD313)</f>
        <v>0</v>
      </c>
      <c r="AE615" s="90">
        <f>SUM(AE309:AE313)</f>
        <v>0</v>
      </c>
      <c r="AF615" s="315">
        <f>SUM(AF309:AF313)</f>
        <v>0</v>
      </c>
      <c r="AG615" s="311">
        <f>SUM(AG309:AG313)</f>
        <v>0</v>
      </c>
      <c r="AH615" s="124">
        <f t="shared" si="995"/>
        <v>0</v>
      </c>
      <c r="AI615" s="103">
        <f t="shared" si="995"/>
        <v>0</v>
      </c>
      <c r="AJ615" s="375">
        <f>SUM(AJ309:AJ313)</f>
        <v>0</v>
      </c>
      <c r="AK615" s="91">
        <f t="shared" si="995"/>
        <v>0</v>
      </c>
      <c r="AL615" s="90">
        <f t="shared" si="995"/>
        <v>0</v>
      </c>
      <c r="AM615" s="315">
        <f>SUM(AM309:AM313)</f>
        <v>0</v>
      </c>
      <c r="AN615" s="315">
        <f>SUM(AN309:AN313)</f>
        <v>0</v>
      </c>
      <c r="AO615" s="315">
        <f>SUM(AO309:AO313)</f>
        <v>0</v>
      </c>
      <c r="AP615" s="375">
        <f>SUM(AP309:AP313)</f>
        <v>0</v>
      </c>
      <c r="AQ615" s="104">
        <f t="shared" si="995"/>
        <v>0</v>
      </c>
      <c r="AR615" s="103">
        <f t="shared" si="995"/>
        <v>0</v>
      </c>
      <c r="AS615" s="375">
        <f>SUM(AS309:AS313)</f>
        <v>0</v>
      </c>
      <c r="AT615" s="315">
        <f>SUM(AT309:AT313)</f>
        <v>0</v>
      </c>
      <c r="AU615" s="375">
        <f>SUM(AU309:AU313)</f>
        <v>0</v>
      </c>
      <c r="AV615" s="315">
        <f>SUM(AV309:AV313)</f>
        <v>0</v>
      </c>
      <c r="AW615" s="375">
        <f>SUM(AW309:AW313)</f>
        <v>0</v>
      </c>
      <c r="AX615" s="315">
        <f>SUM(AX309:AX313)</f>
        <v>0</v>
      </c>
      <c r="AY615" s="124">
        <f t="shared" si="995"/>
        <v>0</v>
      </c>
      <c r="AZ615" s="90">
        <f t="shared" si="995"/>
        <v>0</v>
      </c>
      <c r="BA615" s="315">
        <f>SUM(BA309:BA313)</f>
        <v>0</v>
      </c>
      <c r="BB615" s="124">
        <f t="shared" si="995"/>
        <v>0</v>
      </c>
      <c r="BC615" s="90">
        <f t="shared" si="995"/>
        <v>0</v>
      </c>
      <c r="BD615" s="315">
        <f t="shared" ref="BD615" si="996">SUM(BD309:BD313)</f>
        <v>0</v>
      </c>
      <c r="BE615" s="124">
        <f t="shared" si="995"/>
        <v>0</v>
      </c>
      <c r="BF615" s="90">
        <f t="shared" si="995"/>
        <v>0</v>
      </c>
      <c r="BG615" s="90">
        <f t="shared" ref="BG615" si="997">SUM(BG309:BG313)</f>
        <v>0</v>
      </c>
      <c r="BH615" s="315">
        <f>SUM(BH309:BH313)</f>
        <v>0</v>
      </c>
      <c r="BI615" s="124">
        <f t="shared" si="995"/>
        <v>0</v>
      </c>
      <c r="BJ615" s="90">
        <f t="shared" si="995"/>
        <v>0</v>
      </c>
      <c r="BK615" s="375">
        <f t="shared" ref="BK615" si="998">SUM(BK309:BK313)</f>
        <v>0</v>
      </c>
      <c r="BL615" s="91">
        <f t="shared" si="995"/>
        <v>0</v>
      </c>
      <c r="BM615" s="90">
        <f t="shared" si="995"/>
        <v>0</v>
      </c>
      <c r="BN615" s="90">
        <f t="shared" ref="BN615" si="999">SUM(BN309:BN313)</f>
        <v>0</v>
      </c>
      <c r="BO615" s="315">
        <f t="shared" ref="BO615:BP615" si="1000">SUM(BO309:BO313)</f>
        <v>0</v>
      </c>
      <c r="BP615" s="311">
        <f t="shared" si="1000"/>
        <v>0</v>
      </c>
      <c r="BQ615" s="124">
        <f t="shared" si="995"/>
        <v>0</v>
      </c>
      <c r="BR615" s="90">
        <f t="shared" si="995"/>
        <v>0</v>
      </c>
      <c r="BS615" s="315">
        <f t="shared" ref="BS615" si="1001">SUM(BS309:BS313)</f>
        <v>0</v>
      </c>
      <c r="BT615" s="124">
        <f t="shared" si="995"/>
        <v>0</v>
      </c>
      <c r="BU615" s="90">
        <f t="shared" si="995"/>
        <v>0</v>
      </c>
      <c r="BV615" s="315">
        <f t="shared" ref="BV615:BY615" si="1002">SUM(BV309:BV313)</f>
        <v>0</v>
      </c>
      <c r="BW615" s="90">
        <f t="shared" si="1002"/>
        <v>0</v>
      </c>
      <c r="BX615" s="375">
        <f t="shared" si="1002"/>
        <v>0</v>
      </c>
      <c r="BY615" s="315">
        <f t="shared" si="1002"/>
        <v>0</v>
      </c>
      <c r="BZ615" s="90">
        <f>SUM(BZ309:BZ313)</f>
        <v>0</v>
      </c>
      <c r="CA615" s="124">
        <f t="shared" si="995"/>
        <v>0</v>
      </c>
      <c r="CB615" s="90">
        <f t="shared" si="995"/>
        <v>15</v>
      </c>
      <c r="CC615" s="90">
        <f t="shared" ref="CC615:CE615" si="1003">SUM(CC309:CC313)</f>
        <v>4</v>
      </c>
      <c r="CD615" s="90">
        <f t="shared" si="1003"/>
        <v>16</v>
      </c>
      <c r="CE615" s="90">
        <f t="shared" si="1003"/>
        <v>8</v>
      </c>
      <c r="CF615" s="90">
        <f t="shared" ref="CF615:CH615" si="1004">SUM(CF309:CF313)</f>
        <v>8</v>
      </c>
      <c r="CG615" s="311">
        <f t="shared" si="1004"/>
        <v>11</v>
      </c>
      <c r="CH615" s="90">
        <f t="shared" si="1004"/>
        <v>22</v>
      </c>
      <c r="CI615" s="124">
        <f t="shared" si="995"/>
        <v>0</v>
      </c>
      <c r="CJ615" s="90">
        <f t="shared" si="995"/>
        <v>1103</v>
      </c>
      <c r="CK615" s="375">
        <f t="shared" ref="CK615:CO615" si="1005">SUM(CK309:CK313)</f>
        <v>2043</v>
      </c>
      <c r="CL615" s="315">
        <f t="shared" si="1005"/>
        <v>2187</v>
      </c>
      <c r="CM615" s="375">
        <f t="shared" si="1005"/>
        <v>1067</v>
      </c>
      <c r="CN615" s="315">
        <f t="shared" si="1005"/>
        <v>700</v>
      </c>
      <c r="CO615" s="375">
        <f t="shared" si="1005"/>
        <v>872</v>
      </c>
      <c r="CP615" s="91">
        <f t="shared" si="995"/>
        <v>2036</v>
      </c>
      <c r="CQ615" s="90">
        <f t="shared" si="995"/>
        <v>0</v>
      </c>
      <c r="CR615" s="315">
        <f t="shared" ref="CR615:CS615" si="1006">SUM(CR309:CR313)</f>
        <v>0</v>
      </c>
      <c r="CS615" s="375">
        <f t="shared" si="1006"/>
        <v>0</v>
      </c>
      <c r="CT615" s="91">
        <f t="shared" si="995"/>
        <v>0</v>
      </c>
      <c r="CU615" s="90">
        <f t="shared" ref="CU615" si="1007">SUM(CU309:CU313)</f>
        <v>0</v>
      </c>
      <c r="CV615" s="375">
        <f t="shared" ref="CV615:CY615" si="1008">SUM(CV309:CV313)</f>
        <v>0</v>
      </c>
      <c r="CW615" s="315">
        <f t="shared" si="1008"/>
        <v>0</v>
      </c>
      <c r="CX615" s="375">
        <f t="shared" si="1008"/>
        <v>0</v>
      </c>
      <c r="CY615" s="315">
        <f t="shared" si="1008"/>
        <v>0</v>
      </c>
      <c r="CZ615" s="91">
        <f t="shared" si="995"/>
        <v>0</v>
      </c>
      <c r="DA615" s="90">
        <f t="shared" si="995"/>
        <v>0</v>
      </c>
      <c r="DB615" s="375">
        <f t="shared" ref="DB615:DE615" si="1009">SUM(DB309:DB313)</f>
        <v>0</v>
      </c>
      <c r="DC615" s="315">
        <f t="shared" si="1009"/>
        <v>0</v>
      </c>
      <c r="DD615" s="375">
        <f t="shared" si="1009"/>
        <v>0</v>
      </c>
      <c r="DE615" s="315">
        <f t="shared" si="1009"/>
        <v>0</v>
      </c>
      <c r="DF615" s="90">
        <f>SUM(DF309:DF313)</f>
        <v>0</v>
      </c>
      <c r="DG615" s="310">
        <f t="shared" ref="DG615" si="1010">SUM(DG309:DG313)</f>
        <v>0</v>
      </c>
      <c r="DH615" s="375">
        <f>SUM(DH309:DH313)</f>
        <v>0</v>
      </c>
      <c r="DI615" s="315">
        <f t="shared" ref="DI615" si="1011">SUM(DI309:DI313)</f>
        <v>0</v>
      </c>
      <c r="DJ615" s="124">
        <f t="shared" si="995"/>
        <v>0</v>
      </c>
      <c r="DK615" s="90">
        <f t="shared" si="995"/>
        <v>0</v>
      </c>
      <c r="DL615" s="315">
        <f t="shared" ref="DL615:DM615" si="1012">SUM(DL309:DL313)</f>
        <v>0</v>
      </c>
      <c r="DM615" s="375">
        <f t="shared" si="1012"/>
        <v>0</v>
      </c>
      <c r="DN615" s="91">
        <f t="shared" si="995"/>
        <v>0</v>
      </c>
      <c r="DO615" s="90">
        <f t="shared" si="995"/>
        <v>0</v>
      </c>
      <c r="DP615" s="375">
        <f t="shared" ref="DP615:DQ615" si="1013">SUM(DP309:DP313)</f>
        <v>0</v>
      </c>
      <c r="DQ615" s="104">
        <f t="shared" si="1013"/>
        <v>0</v>
      </c>
      <c r="DR615" s="315">
        <f>SUM(DR309:DR313)</f>
        <v>0</v>
      </c>
      <c r="DS615" s="124">
        <f t="shared" si="995"/>
        <v>0</v>
      </c>
      <c r="DT615" s="90">
        <f t="shared" si="995"/>
        <v>0</v>
      </c>
      <c r="DU615" s="315">
        <f t="shared" ref="DU615:DW615" si="1014">SUM(DU309:DU313)</f>
        <v>0</v>
      </c>
      <c r="DV615" s="90">
        <f t="shared" si="1014"/>
        <v>0</v>
      </c>
      <c r="DW615" s="375">
        <f t="shared" si="1014"/>
        <v>0</v>
      </c>
      <c r="DX615" s="91">
        <f t="shared" si="995"/>
        <v>0</v>
      </c>
      <c r="DY615" s="90">
        <f t="shared" si="995"/>
        <v>0</v>
      </c>
      <c r="DZ615" s="311">
        <f t="shared" ref="DZ615:EA615" si="1015">SUM(DZ309:DZ313)</f>
        <v>0</v>
      </c>
      <c r="EA615" s="375">
        <f t="shared" si="1015"/>
        <v>0</v>
      </c>
      <c r="EB615" s="91">
        <f t="shared" si="995"/>
        <v>0</v>
      </c>
      <c r="EC615" s="90">
        <f t="shared" si="995"/>
        <v>0</v>
      </c>
      <c r="ED615" s="315">
        <f t="shared" ref="ED615" si="1016">SUM(ED309:ED313)</f>
        <v>0</v>
      </c>
      <c r="EE615" s="124">
        <f t="shared" si="995"/>
        <v>0</v>
      </c>
    </row>
    <row r="616" spans="1:135" x14ac:dyDescent="0.3">
      <c r="A616" s="38"/>
      <c r="B616" s="27" t="s">
        <v>714</v>
      </c>
      <c r="C616" s="22">
        <f>SUM(C318:C349)</f>
        <v>33763</v>
      </c>
      <c r="D616" s="22">
        <f>SUM(D318:D349)</f>
        <v>13422</v>
      </c>
      <c r="E616" s="63">
        <f t="shared" si="48"/>
        <v>0.39753576400201401</v>
      </c>
      <c r="F616" s="90">
        <f>SUM(F318:F349)</f>
        <v>0</v>
      </c>
      <c r="G616" s="90">
        <f>SUM(G318:G349)</f>
        <v>0</v>
      </c>
      <c r="H616" s="90">
        <f>SUM(H318:H349)</f>
        <v>0</v>
      </c>
      <c r="I616" s="90">
        <f>SUM(I318:I349)</f>
        <v>0</v>
      </c>
      <c r="J616" s="90">
        <f>SUM(J318:J349)</f>
        <v>0</v>
      </c>
      <c r="K616" s="91">
        <f t="shared" ref="K616:EE616" si="1017">SUM(K318:K349)</f>
        <v>0</v>
      </c>
      <c r="L616" s="90">
        <f t="shared" si="1017"/>
        <v>0</v>
      </c>
      <c r="M616" s="375">
        <f>SUM(M318:M349)</f>
        <v>0</v>
      </c>
      <c r="N616" s="91">
        <f t="shared" si="1017"/>
        <v>0</v>
      </c>
      <c r="O616" s="90">
        <f t="shared" si="1017"/>
        <v>0</v>
      </c>
      <c r="P616" s="375">
        <f>SUM(P318:P349)</f>
        <v>0</v>
      </c>
      <c r="Q616" s="315">
        <f>SUM(Q318:Q349)</f>
        <v>0</v>
      </c>
      <c r="R616" s="375">
        <f>SUM(R318:R349)</f>
        <v>0</v>
      </c>
      <c r="S616" s="315">
        <f>SUM(S318:S349)</f>
        <v>0</v>
      </c>
      <c r="T616" s="375">
        <f>SUM(T318:T349)</f>
        <v>0</v>
      </c>
      <c r="U616" s="315">
        <f>SUM(U318:U349)</f>
        <v>0</v>
      </c>
      <c r="V616" s="375">
        <f>SUM(V318:V349)</f>
        <v>0</v>
      </c>
      <c r="W616" s="104">
        <f>SUM(W318:W349)</f>
        <v>0</v>
      </c>
      <c r="X616" s="104">
        <f>SUM(X318:X349)</f>
        <v>0</v>
      </c>
      <c r="Y616" s="104">
        <f t="shared" si="1017"/>
        <v>0</v>
      </c>
      <c r="Z616" s="103">
        <f t="shared" si="1017"/>
        <v>0</v>
      </c>
      <c r="AA616" s="90">
        <f>SUM(AA318:AA349)</f>
        <v>0</v>
      </c>
      <c r="AB616" s="90">
        <f>SUM(AB318:AB349)</f>
        <v>0</v>
      </c>
      <c r="AC616" s="90">
        <f>SUM(AC318:AC349)</f>
        <v>0</v>
      </c>
      <c r="AD616" s="90">
        <f>SUM(AD318:AD349)</f>
        <v>0</v>
      </c>
      <c r="AE616" s="90">
        <f>SUM(AE318:AE349)</f>
        <v>0</v>
      </c>
      <c r="AF616" s="315">
        <f>SUM(AF318:AF349)</f>
        <v>0</v>
      </c>
      <c r="AG616" s="311">
        <f>SUM(AG318:AG349)</f>
        <v>0</v>
      </c>
      <c r="AH616" s="124">
        <f t="shared" si="1017"/>
        <v>0</v>
      </c>
      <c r="AI616" s="103">
        <f t="shared" si="1017"/>
        <v>0</v>
      </c>
      <c r="AJ616" s="375">
        <f>SUM(AJ318:AJ349)</f>
        <v>0</v>
      </c>
      <c r="AK616" s="91">
        <f t="shared" si="1017"/>
        <v>0</v>
      </c>
      <c r="AL616" s="90">
        <f t="shared" si="1017"/>
        <v>0</v>
      </c>
      <c r="AM616" s="315">
        <f>SUM(AM318:AM349)</f>
        <v>0</v>
      </c>
      <c r="AN616" s="315">
        <f>SUM(AN318:AN349)</f>
        <v>0</v>
      </c>
      <c r="AO616" s="315">
        <f>SUM(AO318:AO349)</f>
        <v>0</v>
      </c>
      <c r="AP616" s="375">
        <f>SUM(AP318:AP349)</f>
        <v>0</v>
      </c>
      <c r="AQ616" s="104">
        <f t="shared" si="1017"/>
        <v>0</v>
      </c>
      <c r="AR616" s="103">
        <f t="shared" si="1017"/>
        <v>0</v>
      </c>
      <c r="AS616" s="375">
        <f>SUM(AS318:AS349)</f>
        <v>0</v>
      </c>
      <c r="AT616" s="315">
        <f>SUM(AT318:AT349)</f>
        <v>0</v>
      </c>
      <c r="AU616" s="375">
        <f>SUM(AU318:AU349)</f>
        <v>0</v>
      </c>
      <c r="AV616" s="315">
        <f>SUM(AV318:AV349)</f>
        <v>0</v>
      </c>
      <c r="AW616" s="375">
        <f>SUM(AW318:AW349)</f>
        <v>0</v>
      </c>
      <c r="AX616" s="315">
        <f>SUM(AX318:AX349)</f>
        <v>0</v>
      </c>
      <c r="AY616" s="124">
        <f t="shared" si="1017"/>
        <v>0</v>
      </c>
      <c r="AZ616" s="90">
        <f t="shared" si="1017"/>
        <v>0</v>
      </c>
      <c r="BA616" s="315">
        <f>SUM(BA318:BA349)</f>
        <v>0</v>
      </c>
      <c r="BB616" s="124">
        <f t="shared" si="1017"/>
        <v>0</v>
      </c>
      <c r="BC616" s="90">
        <f t="shared" si="1017"/>
        <v>0</v>
      </c>
      <c r="BD616" s="315">
        <f t="shared" ref="BD616" si="1018">SUM(BD318:BD349)</f>
        <v>0</v>
      </c>
      <c r="BE616" s="124">
        <f t="shared" si="1017"/>
        <v>0</v>
      </c>
      <c r="BF616" s="90">
        <f t="shared" si="1017"/>
        <v>0</v>
      </c>
      <c r="BG616" s="90">
        <f t="shared" ref="BG616" si="1019">SUM(BG318:BG349)</f>
        <v>0</v>
      </c>
      <c r="BH616" s="315">
        <f>SUM(BH318:BH349)</f>
        <v>0</v>
      </c>
      <c r="BI616" s="124">
        <f t="shared" si="1017"/>
        <v>0</v>
      </c>
      <c r="BJ616" s="90">
        <f t="shared" si="1017"/>
        <v>0</v>
      </c>
      <c r="BK616" s="375">
        <f t="shared" ref="BK616" si="1020">SUM(BK318:BK349)</f>
        <v>0</v>
      </c>
      <c r="BL616" s="91">
        <f t="shared" si="1017"/>
        <v>0</v>
      </c>
      <c r="BM616" s="90">
        <f t="shared" si="1017"/>
        <v>0</v>
      </c>
      <c r="BN616" s="90">
        <f t="shared" ref="BN616" si="1021">SUM(BN318:BN349)</f>
        <v>0</v>
      </c>
      <c r="BO616" s="315">
        <f t="shared" ref="BO616:BP616" si="1022">SUM(BO318:BO349)</f>
        <v>0</v>
      </c>
      <c r="BP616" s="311">
        <f t="shared" si="1022"/>
        <v>0</v>
      </c>
      <c r="BQ616" s="124">
        <f t="shared" si="1017"/>
        <v>0</v>
      </c>
      <c r="BR616" s="90">
        <f t="shared" si="1017"/>
        <v>0</v>
      </c>
      <c r="BS616" s="315">
        <f t="shared" ref="BS616" si="1023">SUM(BS318:BS349)</f>
        <v>0</v>
      </c>
      <c r="BT616" s="124">
        <f t="shared" si="1017"/>
        <v>0</v>
      </c>
      <c r="BU616" s="90">
        <f t="shared" si="1017"/>
        <v>0</v>
      </c>
      <c r="BV616" s="315">
        <f t="shared" ref="BV616:BY616" si="1024">SUM(BV318:BV349)</f>
        <v>0</v>
      </c>
      <c r="BW616" s="90">
        <f t="shared" si="1024"/>
        <v>0</v>
      </c>
      <c r="BX616" s="375">
        <f t="shared" si="1024"/>
        <v>0</v>
      </c>
      <c r="BY616" s="315">
        <f t="shared" si="1024"/>
        <v>0</v>
      </c>
      <c r="BZ616" s="90">
        <f>SUM(BZ318:BZ349)</f>
        <v>0</v>
      </c>
      <c r="CA616" s="124">
        <f t="shared" si="1017"/>
        <v>0</v>
      </c>
      <c r="CB616" s="90">
        <f t="shared" si="1017"/>
        <v>0</v>
      </c>
      <c r="CC616" s="90">
        <f t="shared" ref="CC616:CE616" si="1025">SUM(CC318:CC349)</f>
        <v>0</v>
      </c>
      <c r="CD616" s="90">
        <f t="shared" si="1025"/>
        <v>0</v>
      </c>
      <c r="CE616" s="90">
        <f t="shared" si="1025"/>
        <v>0</v>
      </c>
      <c r="CF616" s="90">
        <f t="shared" ref="CF616:CH616" si="1026">SUM(CF318:CF349)</f>
        <v>0</v>
      </c>
      <c r="CG616" s="311">
        <f t="shared" si="1026"/>
        <v>0</v>
      </c>
      <c r="CH616" s="90">
        <f t="shared" si="1026"/>
        <v>0</v>
      </c>
      <c r="CI616" s="124">
        <f t="shared" si="1017"/>
        <v>0</v>
      </c>
      <c r="CJ616" s="90">
        <f t="shared" si="1017"/>
        <v>0</v>
      </c>
      <c r="CK616" s="375">
        <f t="shared" ref="CK616:CO616" si="1027">SUM(CK318:CK349)</f>
        <v>0</v>
      </c>
      <c r="CL616" s="315">
        <f t="shared" si="1027"/>
        <v>0</v>
      </c>
      <c r="CM616" s="375">
        <f t="shared" si="1027"/>
        <v>0</v>
      </c>
      <c r="CN616" s="315">
        <f t="shared" si="1027"/>
        <v>0</v>
      </c>
      <c r="CO616" s="375">
        <f t="shared" si="1027"/>
        <v>0</v>
      </c>
      <c r="CP616" s="91">
        <f t="shared" si="1017"/>
        <v>0</v>
      </c>
      <c r="CQ616" s="90">
        <f t="shared" si="1017"/>
        <v>2734</v>
      </c>
      <c r="CR616" s="315">
        <f t="shared" ref="CR616:CS616" si="1028">SUM(CR318:CR349)</f>
        <v>3444</v>
      </c>
      <c r="CS616" s="375">
        <f t="shared" si="1028"/>
        <v>3791</v>
      </c>
      <c r="CT616" s="91">
        <f t="shared" si="1017"/>
        <v>5658</v>
      </c>
      <c r="CU616" s="90">
        <f t="shared" ref="CU616" si="1029">SUM(CU318:CU349)</f>
        <v>0</v>
      </c>
      <c r="CV616" s="375">
        <f t="shared" ref="CV616:CY616" si="1030">SUM(CV318:CV349)</f>
        <v>0</v>
      </c>
      <c r="CW616" s="315">
        <f t="shared" si="1030"/>
        <v>0</v>
      </c>
      <c r="CX616" s="375">
        <f t="shared" si="1030"/>
        <v>0</v>
      </c>
      <c r="CY616" s="315">
        <f t="shared" si="1030"/>
        <v>0</v>
      </c>
      <c r="CZ616" s="91">
        <f t="shared" si="1017"/>
        <v>0</v>
      </c>
      <c r="DA616" s="90">
        <f t="shared" si="1017"/>
        <v>5450</v>
      </c>
      <c r="DB616" s="375">
        <f t="shared" ref="DB616:DE616" si="1031">SUM(DB318:DB349)</f>
        <v>5759</v>
      </c>
      <c r="DC616" s="315">
        <f t="shared" si="1031"/>
        <v>5349</v>
      </c>
      <c r="DD616" s="375">
        <f t="shared" si="1031"/>
        <v>2623</v>
      </c>
      <c r="DE616" s="315">
        <f t="shared" si="1031"/>
        <v>4002</v>
      </c>
      <c r="DF616" s="90">
        <f>SUM(DF318:DF349)</f>
        <v>5859</v>
      </c>
      <c r="DG616" s="310">
        <f t="shared" ref="DG616" si="1032">SUM(DG318:DG349)</f>
        <v>5927</v>
      </c>
      <c r="DH616" s="375">
        <f>SUM(DH318:DH349)</f>
        <v>4612</v>
      </c>
      <c r="DI616" s="315">
        <f t="shared" ref="DI616" si="1033">SUM(DI318:DI349)</f>
        <v>5732</v>
      </c>
      <c r="DJ616" s="124">
        <f t="shared" si="1017"/>
        <v>2218</v>
      </c>
      <c r="DK616" s="90">
        <f t="shared" si="1017"/>
        <v>0</v>
      </c>
      <c r="DL616" s="315">
        <f t="shared" ref="DL616:DM616" si="1034">SUM(DL318:DL349)</f>
        <v>0</v>
      </c>
      <c r="DM616" s="375">
        <f t="shared" si="1034"/>
        <v>0</v>
      </c>
      <c r="DN616" s="91">
        <f t="shared" si="1017"/>
        <v>0</v>
      </c>
      <c r="DO616" s="90">
        <f t="shared" si="1017"/>
        <v>0</v>
      </c>
      <c r="DP616" s="375">
        <f t="shared" ref="DP616:DQ616" si="1035">SUM(DP318:DP349)</f>
        <v>0</v>
      </c>
      <c r="DQ616" s="104">
        <f t="shared" si="1035"/>
        <v>0</v>
      </c>
      <c r="DR616" s="315">
        <f>SUM(DR318:DR349)</f>
        <v>0</v>
      </c>
      <c r="DS616" s="124">
        <f t="shared" si="1017"/>
        <v>0</v>
      </c>
      <c r="DT616" s="90">
        <f t="shared" si="1017"/>
        <v>0</v>
      </c>
      <c r="DU616" s="315">
        <f t="shared" ref="DU616:DW616" si="1036">SUM(DU318:DU349)</f>
        <v>0</v>
      </c>
      <c r="DV616" s="90">
        <f t="shared" si="1036"/>
        <v>0</v>
      </c>
      <c r="DW616" s="375">
        <f t="shared" si="1036"/>
        <v>0</v>
      </c>
      <c r="DX616" s="91">
        <f t="shared" si="1017"/>
        <v>0</v>
      </c>
      <c r="DY616" s="90">
        <f t="shared" si="1017"/>
        <v>0</v>
      </c>
      <c r="DZ616" s="311">
        <f t="shared" ref="DZ616:EA616" si="1037">SUM(DZ318:DZ349)</f>
        <v>0</v>
      </c>
      <c r="EA616" s="375">
        <f t="shared" si="1037"/>
        <v>0</v>
      </c>
      <c r="EB616" s="91">
        <f t="shared" si="1017"/>
        <v>0</v>
      </c>
      <c r="EC616" s="90">
        <f t="shared" si="1017"/>
        <v>0</v>
      </c>
      <c r="ED616" s="315">
        <f t="shared" ref="ED616" si="1038">SUM(ED318:ED349)</f>
        <v>0</v>
      </c>
      <c r="EE616" s="124">
        <f t="shared" si="1017"/>
        <v>0</v>
      </c>
    </row>
    <row r="617" spans="1:135" x14ac:dyDescent="0.3">
      <c r="A617" s="38"/>
      <c r="B617" s="27" t="s">
        <v>715</v>
      </c>
      <c r="C617" s="22">
        <f>SUM(C351:C388)</f>
        <v>40884</v>
      </c>
      <c r="D617" s="22">
        <f>SUM(D351:D388)</f>
        <v>8905</v>
      </c>
      <c r="E617" s="63">
        <f t="shared" si="48"/>
        <v>0.21781136875061149</v>
      </c>
      <c r="F617" s="90">
        <f>SUM(F351:F388)</f>
        <v>0</v>
      </c>
      <c r="G617" s="90">
        <f>SUM(G351:G388)</f>
        <v>0</v>
      </c>
      <c r="H617" s="90">
        <f>SUM(H351:H388)</f>
        <v>0</v>
      </c>
      <c r="I617" s="90">
        <f>SUM(I351:I388)</f>
        <v>0</v>
      </c>
      <c r="J617" s="90">
        <f>SUM(J351:J388)</f>
        <v>0</v>
      </c>
      <c r="K617" s="91">
        <f t="shared" ref="K617:EE617" si="1039">SUM(K351:K388)</f>
        <v>0</v>
      </c>
      <c r="L617" s="90">
        <f t="shared" si="1039"/>
        <v>0</v>
      </c>
      <c r="M617" s="375">
        <f>SUM(M351:M388)</f>
        <v>0</v>
      </c>
      <c r="N617" s="91">
        <f t="shared" si="1039"/>
        <v>0</v>
      </c>
      <c r="O617" s="90">
        <f t="shared" si="1039"/>
        <v>0</v>
      </c>
      <c r="P617" s="375">
        <f>SUM(P351:P388)</f>
        <v>0</v>
      </c>
      <c r="Q617" s="315">
        <f>SUM(Q351:Q388)</f>
        <v>0</v>
      </c>
      <c r="R617" s="375">
        <f>SUM(R351:R388)</f>
        <v>0</v>
      </c>
      <c r="S617" s="315">
        <f>SUM(S351:S388)</f>
        <v>0</v>
      </c>
      <c r="T617" s="375">
        <f>SUM(T351:T388)</f>
        <v>0</v>
      </c>
      <c r="U617" s="315">
        <f>SUM(U351:U388)</f>
        <v>0</v>
      </c>
      <c r="V617" s="375">
        <f>SUM(V351:V388)</f>
        <v>0</v>
      </c>
      <c r="W617" s="104">
        <f>SUM(W351:W388)</f>
        <v>0</v>
      </c>
      <c r="X617" s="104">
        <f>SUM(X351:X388)</f>
        <v>0</v>
      </c>
      <c r="Y617" s="104">
        <f t="shared" si="1039"/>
        <v>0</v>
      </c>
      <c r="Z617" s="103">
        <f t="shared" si="1039"/>
        <v>0</v>
      </c>
      <c r="AA617" s="90">
        <f>SUM(AA351:AA388)</f>
        <v>0</v>
      </c>
      <c r="AB617" s="90">
        <f>SUM(AB351:AB388)</f>
        <v>0</v>
      </c>
      <c r="AC617" s="90">
        <f>SUM(AC351:AC388)</f>
        <v>0</v>
      </c>
      <c r="AD617" s="90">
        <f>SUM(AD351:AD388)</f>
        <v>0</v>
      </c>
      <c r="AE617" s="90">
        <f>SUM(AE351:AE388)</f>
        <v>0</v>
      </c>
      <c r="AF617" s="315">
        <f>SUM(AF351:AF388)</f>
        <v>0</v>
      </c>
      <c r="AG617" s="311">
        <f>SUM(AG351:AG388)</f>
        <v>0</v>
      </c>
      <c r="AH617" s="124">
        <f t="shared" si="1039"/>
        <v>0</v>
      </c>
      <c r="AI617" s="103">
        <f t="shared" si="1039"/>
        <v>0</v>
      </c>
      <c r="AJ617" s="375">
        <f>SUM(AJ351:AJ388)</f>
        <v>0</v>
      </c>
      <c r="AK617" s="91">
        <f t="shared" si="1039"/>
        <v>0</v>
      </c>
      <c r="AL617" s="90">
        <f t="shared" si="1039"/>
        <v>0</v>
      </c>
      <c r="AM617" s="315">
        <f>SUM(AM351:AM388)</f>
        <v>0</v>
      </c>
      <c r="AN617" s="315">
        <f>SUM(AN351:AN388)</f>
        <v>0</v>
      </c>
      <c r="AO617" s="315">
        <f>SUM(AO351:AO388)</f>
        <v>0</v>
      </c>
      <c r="AP617" s="375">
        <f>SUM(AP351:AP388)</f>
        <v>0</v>
      </c>
      <c r="AQ617" s="104">
        <f t="shared" si="1039"/>
        <v>0</v>
      </c>
      <c r="AR617" s="103">
        <f t="shared" si="1039"/>
        <v>0</v>
      </c>
      <c r="AS617" s="375">
        <f>SUM(AS351:AS388)</f>
        <v>0</v>
      </c>
      <c r="AT617" s="315">
        <f>SUM(AT351:AT388)</f>
        <v>0</v>
      </c>
      <c r="AU617" s="375">
        <f>SUM(AU351:AU388)</f>
        <v>0</v>
      </c>
      <c r="AV617" s="315">
        <f>SUM(AV351:AV388)</f>
        <v>0</v>
      </c>
      <c r="AW617" s="375">
        <f>SUM(AW351:AW388)</f>
        <v>0</v>
      </c>
      <c r="AX617" s="315">
        <f>SUM(AX351:AX388)</f>
        <v>0</v>
      </c>
      <c r="AY617" s="124">
        <f t="shared" si="1039"/>
        <v>0</v>
      </c>
      <c r="AZ617" s="90">
        <f t="shared" si="1039"/>
        <v>293</v>
      </c>
      <c r="BA617" s="315">
        <f>SUM(BA351:BA388)</f>
        <v>265</v>
      </c>
      <c r="BB617" s="124">
        <f t="shared" si="1039"/>
        <v>259</v>
      </c>
      <c r="BC617" s="90">
        <f t="shared" si="1039"/>
        <v>0</v>
      </c>
      <c r="BD617" s="315">
        <f t="shared" ref="BD617" si="1040">SUM(BD351:BD388)</f>
        <v>0</v>
      </c>
      <c r="BE617" s="124">
        <f t="shared" si="1039"/>
        <v>0</v>
      </c>
      <c r="BF617" s="90">
        <f t="shared" si="1039"/>
        <v>0</v>
      </c>
      <c r="BG617" s="90">
        <f t="shared" ref="BG617" si="1041">SUM(BG351:BG388)</f>
        <v>0</v>
      </c>
      <c r="BH617" s="315">
        <f>SUM(BH351:BH388)</f>
        <v>0</v>
      </c>
      <c r="BI617" s="124">
        <f t="shared" si="1039"/>
        <v>0</v>
      </c>
      <c r="BJ617" s="90">
        <f t="shared" si="1039"/>
        <v>0</v>
      </c>
      <c r="BK617" s="375">
        <f t="shared" ref="BK617" si="1042">SUM(BK351:BK388)</f>
        <v>0</v>
      </c>
      <c r="BL617" s="91">
        <f t="shared" si="1039"/>
        <v>0</v>
      </c>
      <c r="BM617" s="90">
        <f t="shared" si="1039"/>
        <v>0</v>
      </c>
      <c r="BN617" s="90">
        <f t="shared" ref="BN617" si="1043">SUM(BN351:BN388)</f>
        <v>0</v>
      </c>
      <c r="BO617" s="315">
        <f t="shared" ref="BO617:BP617" si="1044">SUM(BO351:BO388)</f>
        <v>0</v>
      </c>
      <c r="BP617" s="311">
        <f t="shared" si="1044"/>
        <v>0</v>
      </c>
      <c r="BQ617" s="124">
        <f t="shared" si="1039"/>
        <v>0</v>
      </c>
      <c r="BR617" s="90">
        <f t="shared" si="1039"/>
        <v>0</v>
      </c>
      <c r="BS617" s="315">
        <f t="shared" ref="BS617" si="1045">SUM(BS351:BS388)</f>
        <v>0</v>
      </c>
      <c r="BT617" s="124">
        <f t="shared" si="1039"/>
        <v>0</v>
      </c>
      <c r="BU617" s="90">
        <f t="shared" si="1039"/>
        <v>0</v>
      </c>
      <c r="BV617" s="315">
        <f t="shared" ref="BV617:BY617" si="1046">SUM(BV351:BV388)</f>
        <v>0</v>
      </c>
      <c r="BW617" s="90">
        <f t="shared" si="1046"/>
        <v>0</v>
      </c>
      <c r="BX617" s="375">
        <f t="shared" si="1046"/>
        <v>0</v>
      </c>
      <c r="BY617" s="315">
        <f t="shared" si="1046"/>
        <v>0</v>
      </c>
      <c r="BZ617" s="90">
        <f>SUM(BZ351:BZ388)</f>
        <v>0</v>
      </c>
      <c r="CA617" s="124">
        <f t="shared" si="1039"/>
        <v>0</v>
      </c>
      <c r="CB617" s="90">
        <f t="shared" si="1039"/>
        <v>0</v>
      </c>
      <c r="CC617" s="90">
        <f t="shared" ref="CC617:CE617" si="1047">SUM(CC351:CC388)</f>
        <v>0</v>
      </c>
      <c r="CD617" s="90">
        <f t="shared" si="1047"/>
        <v>0</v>
      </c>
      <c r="CE617" s="90">
        <f t="shared" si="1047"/>
        <v>0</v>
      </c>
      <c r="CF617" s="90">
        <f t="shared" ref="CF617:CH617" si="1048">SUM(CF351:CF388)</f>
        <v>0</v>
      </c>
      <c r="CG617" s="311">
        <f t="shared" si="1048"/>
        <v>0</v>
      </c>
      <c r="CH617" s="90">
        <f t="shared" si="1048"/>
        <v>0</v>
      </c>
      <c r="CI617" s="124">
        <f t="shared" si="1039"/>
        <v>0</v>
      </c>
      <c r="CJ617" s="90">
        <f t="shared" si="1039"/>
        <v>0</v>
      </c>
      <c r="CK617" s="375">
        <f t="shared" ref="CK617:CO617" si="1049">SUM(CK351:CK388)</f>
        <v>0</v>
      </c>
      <c r="CL617" s="315">
        <f t="shared" si="1049"/>
        <v>0</v>
      </c>
      <c r="CM617" s="375">
        <f t="shared" si="1049"/>
        <v>0</v>
      </c>
      <c r="CN617" s="315">
        <f t="shared" si="1049"/>
        <v>0</v>
      </c>
      <c r="CO617" s="375">
        <f t="shared" si="1049"/>
        <v>0</v>
      </c>
      <c r="CP617" s="91">
        <f t="shared" si="1039"/>
        <v>0</v>
      </c>
      <c r="CQ617" s="90">
        <f t="shared" si="1039"/>
        <v>1927</v>
      </c>
      <c r="CR617" s="315">
        <f t="shared" ref="CR617:CS617" si="1050">SUM(CR351:CR388)</f>
        <v>2812</v>
      </c>
      <c r="CS617" s="375">
        <f t="shared" si="1050"/>
        <v>2934</v>
      </c>
      <c r="CT617" s="91">
        <f t="shared" si="1039"/>
        <v>3525</v>
      </c>
      <c r="CU617" s="90">
        <f t="shared" ref="CU617" si="1051">SUM(CU351:CU388)</f>
        <v>0</v>
      </c>
      <c r="CV617" s="375">
        <f t="shared" ref="CV617:CY617" si="1052">SUM(CV351:CV388)</f>
        <v>0</v>
      </c>
      <c r="CW617" s="315">
        <f t="shared" si="1052"/>
        <v>0</v>
      </c>
      <c r="CX617" s="375">
        <f t="shared" si="1052"/>
        <v>0</v>
      </c>
      <c r="CY617" s="315">
        <f t="shared" si="1052"/>
        <v>0</v>
      </c>
      <c r="CZ617" s="91">
        <f t="shared" si="1039"/>
        <v>0</v>
      </c>
      <c r="DA617" s="90">
        <f t="shared" si="1039"/>
        <v>0</v>
      </c>
      <c r="DB617" s="375">
        <f t="shared" ref="DB617:DE617" si="1053">SUM(DB351:DB388)</f>
        <v>0</v>
      </c>
      <c r="DC617" s="315">
        <f t="shared" si="1053"/>
        <v>0</v>
      </c>
      <c r="DD617" s="375">
        <f t="shared" si="1053"/>
        <v>0</v>
      </c>
      <c r="DE617" s="315">
        <f t="shared" si="1053"/>
        <v>0</v>
      </c>
      <c r="DF617" s="90">
        <f>SUM(DF351:DF388)</f>
        <v>0</v>
      </c>
      <c r="DG617" s="310">
        <f t="shared" ref="DG617" si="1054">SUM(DG351:DG388)</f>
        <v>0</v>
      </c>
      <c r="DH617" s="375">
        <f>SUM(DH351:DH388)</f>
        <v>0</v>
      </c>
      <c r="DI617" s="315">
        <f t="shared" ref="DI617" si="1055">SUM(DI351:DI388)</f>
        <v>0</v>
      </c>
      <c r="DJ617" s="124">
        <f t="shared" si="1039"/>
        <v>0</v>
      </c>
      <c r="DK617" s="90">
        <f t="shared" si="1039"/>
        <v>0</v>
      </c>
      <c r="DL617" s="315">
        <f t="shared" ref="DL617:DM617" si="1056">SUM(DL351:DL388)</f>
        <v>0</v>
      </c>
      <c r="DM617" s="375">
        <f t="shared" si="1056"/>
        <v>0</v>
      </c>
      <c r="DN617" s="91">
        <f t="shared" si="1039"/>
        <v>0</v>
      </c>
      <c r="DO617" s="90">
        <f t="shared" si="1039"/>
        <v>2663</v>
      </c>
      <c r="DP617" s="375">
        <f t="shared" ref="DP617:DQ617" si="1057">SUM(DP351:DP388)</f>
        <v>3922</v>
      </c>
      <c r="DQ617" s="104">
        <f t="shared" si="1057"/>
        <v>3202</v>
      </c>
      <c r="DR617" s="315">
        <f>SUM(DR351:DR388)</f>
        <v>4660</v>
      </c>
      <c r="DS617" s="124">
        <f t="shared" si="1039"/>
        <v>2766</v>
      </c>
      <c r="DT617" s="90">
        <f t="shared" si="1039"/>
        <v>0</v>
      </c>
      <c r="DU617" s="315">
        <f t="shared" ref="DU617:DW617" si="1058">SUM(DU351:DU388)</f>
        <v>0</v>
      </c>
      <c r="DV617" s="90">
        <f t="shared" si="1058"/>
        <v>0</v>
      </c>
      <c r="DW617" s="375">
        <f t="shared" si="1058"/>
        <v>0</v>
      </c>
      <c r="DX617" s="91">
        <f t="shared" si="1039"/>
        <v>0</v>
      </c>
      <c r="DY617" s="90">
        <f t="shared" si="1039"/>
        <v>0</v>
      </c>
      <c r="DZ617" s="311">
        <f t="shared" ref="DZ617:EA617" si="1059">SUM(DZ351:DZ388)</f>
        <v>0</v>
      </c>
      <c r="EA617" s="375">
        <f t="shared" si="1059"/>
        <v>0</v>
      </c>
      <c r="EB617" s="91">
        <f t="shared" si="1039"/>
        <v>0</v>
      </c>
      <c r="EC617" s="90">
        <f t="shared" si="1039"/>
        <v>0</v>
      </c>
      <c r="ED617" s="315">
        <f t="shared" ref="ED617" si="1060">SUM(ED351:ED388)</f>
        <v>0</v>
      </c>
      <c r="EE617" s="124">
        <f t="shared" si="1039"/>
        <v>0</v>
      </c>
    </row>
    <row r="618" spans="1:135" x14ac:dyDescent="0.3">
      <c r="A618" s="38"/>
      <c r="B618" s="27" t="s">
        <v>716</v>
      </c>
      <c r="C618" s="22">
        <f>SUM(C389:C396)+C400</f>
        <v>3387</v>
      </c>
      <c r="D618" s="22">
        <f>SUM(D389:D396)+D400</f>
        <v>1013</v>
      </c>
      <c r="E618" s="63">
        <f t="shared" si="48"/>
        <v>0.2990847357543549</v>
      </c>
      <c r="F618" s="90">
        <f>SUM(F389:F396)+SUM(F400)</f>
        <v>279</v>
      </c>
      <c r="G618" s="90">
        <f>SUM(G389:G396)+SUM(G400)</f>
        <v>336</v>
      </c>
      <c r="H618" s="90">
        <f>SUM(H389:H396)+SUM(H400)</f>
        <v>163</v>
      </c>
      <c r="I618" s="90">
        <f>SUM(I389:I396)+SUM(I400)</f>
        <v>320</v>
      </c>
      <c r="J618" s="90">
        <f>SUM(J389:J396)+SUM(J400)</f>
        <v>379</v>
      </c>
      <c r="K618" s="91">
        <f t="shared" ref="K618:EE618" si="1061">SUM(K389:K396)+SUM(K400)</f>
        <v>436</v>
      </c>
      <c r="L618" s="90">
        <f t="shared" si="1061"/>
        <v>0</v>
      </c>
      <c r="M618" s="375">
        <f>SUM(M389:M396)+SUM(M400)</f>
        <v>0</v>
      </c>
      <c r="N618" s="91">
        <f t="shared" si="1061"/>
        <v>0</v>
      </c>
      <c r="O618" s="90">
        <f t="shared" si="1061"/>
        <v>1</v>
      </c>
      <c r="P618" s="375">
        <f>SUM(P389:P396)+SUM(P400)</f>
        <v>1</v>
      </c>
      <c r="Q618" s="315">
        <f>SUM(Q389:Q396)+SUM(Q400)</f>
        <v>1</v>
      </c>
      <c r="R618" s="375">
        <f>SUM(R389:R396)+SUM(R400)</f>
        <v>0</v>
      </c>
      <c r="S618" s="315">
        <f>SUM(S389:S396)+SUM(S400)</f>
        <v>0</v>
      </c>
      <c r="T618" s="375">
        <f>SUM(T389:T396)+SUM(T400)</f>
        <v>0</v>
      </c>
      <c r="U618" s="315">
        <f>SUM(U389:U396)+SUM(U400)</f>
        <v>0</v>
      </c>
      <c r="V618" s="375">
        <f>SUM(V389:V396)+SUM(V400)</f>
        <v>0</v>
      </c>
      <c r="W618" s="104">
        <f>SUM(W389:W396)+SUM(W400)</f>
        <v>0</v>
      </c>
      <c r="X618" s="104">
        <f>SUM(X389:X396)+SUM(X400)</f>
        <v>0</v>
      </c>
      <c r="Y618" s="104">
        <f t="shared" si="1061"/>
        <v>0</v>
      </c>
      <c r="Z618" s="103">
        <f t="shared" si="1061"/>
        <v>0</v>
      </c>
      <c r="AA618" s="90">
        <f>SUM(AA389:AA396)+SUM(AA400)</f>
        <v>0</v>
      </c>
      <c r="AB618" s="90">
        <f>SUM(AB389:AB396)+SUM(AB400)</f>
        <v>0</v>
      </c>
      <c r="AC618" s="90">
        <f>SUM(AC389:AC396)+SUM(AC400)</f>
        <v>0</v>
      </c>
      <c r="AD618" s="90">
        <f>SUM(AD389:AD396)+SUM(AD400)</f>
        <v>0</v>
      </c>
      <c r="AE618" s="90">
        <f>SUM(AE389:AE396)+SUM(AE400)</f>
        <v>0</v>
      </c>
      <c r="AF618" s="315">
        <f>SUM(AF389:AF396)+SUM(AF400)</f>
        <v>0</v>
      </c>
      <c r="AG618" s="311">
        <f>SUM(AG389:AG396)+SUM(AG400)</f>
        <v>0</v>
      </c>
      <c r="AH618" s="124">
        <f t="shared" si="1061"/>
        <v>0</v>
      </c>
      <c r="AI618" s="103">
        <f t="shared" si="1061"/>
        <v>0</v>
      </c>
      <c r="AJ618" s="375">
        <f>SUM(AJ389:AJ396)+SUM(AJ400)</f>
        <v>0</v>
      </c>
      <c r="AK618" s="91">
        <f t="shared" si="1061"/>
        <v>0</v>
      </c>
      <c r="AL618" s="90">
        <f t="shared" si="1061"/>
        <v>69</v>
      </c>
      <c r="AM618" s="315">
        <f>SUM(AM389:AM396)+SUM(AM400)</f>
        <v>163</v>
      </c>
      <c r="AN618" s="315">
        <f>SUM(AN389:AN396)+SUM(AN400)</f>
        <v>180</v>
      </c>
      <c r="AO618" s="315">
        <f>SUM(AO389:AO396)+SUM(AO400)</f>
        <v>159</v>
      </c>
      <c r="AP618" s="375">
        <f>SUM(AP389:AP396)+SUM(AP400)</f>
        <v>65</v>
      </c>
      <c r="AQ618" s="104">
        <f t="shared" si="1061"/>
        <v>24</v>
      </c>
      <c r="AR618" s="103">
        <f t="shared" si="1061"/>
        <v>0</v>
      </c>
      <c r="AS618" s="375">
        <f>SUM(AS389:AS396)+SUM(AS400)</f>
        <v>0</v>
      </c>
      <c r="AT618" s="315">
        <f>SUM(AT389:AT396)+SUM(AT400)</f>
        <v>0</v>
      </c>
      <c r="AU618" s="375">
        <f>SUM(AU389:AU396)+SUM(AU400)</f>
        <v>0</v>
      </c>
      <c r="AV618" s="315">
        <f>SUM(AV389:AV396)+SUM(AV400)</f>
        <v>0</v>
      </c>
      <c r="AW618" s="375">
        <f>SUM(AW389:AW396)+SUM(AW400)</f>
        <v>0</v>
      </c>
      <c r="AX618" s="315">
        <f>SUM(AX389:AX396)+SUM(AX400)</f>
        <v>0</v>
      </c>
      <c r="AY618" s="124">
        <f t="shared" si="1061"/>
        <v>0</v>
      </c>
      <c r="AZ618" s="90">
        <f t="shared" si="1061"/>
        <v>0</v>
      </c>
      <c r="BA618" s="315">
        <f>SUM(BA389:BA396)+SUM(BA400)</f>
        <v>0</v>
      </c>
      <c r="BB618" s="124">
        <f t="shared" si="1061"/>
        <v>0</v>
      </c>
      <c r="BC618" s="90">
        <f t="shared" si="1061"/>
        <v>0</v>
      </c>
      <c r="BD618" s="315">
        <f t="shared" ref="BD618" si="1062">SUM(BD389:BD396)+SUM(BD400)</f>
        <v>0</v>
      </c>
      <c r="BE618" s="124">
        <f t="shared" si="1061"/>
        <v>0</v>
      </c>
      <c r="BF618" s="90">
        <f t="shared" si="1061"/>
        <v>0</v>
      </c>
      <c r="BG618" s="90">
        <f t="shared" ref="BG618" si="1063">SUM(BG389:BG396)+SUM(BG400)</f>
        <v>0</v>
      </c>
      <c r="BH618" s="315">
        <f>SUM(BH389:BH396)+SUM(BH400)</f>
        <v>0</v>
      </c>
      <c r="BI618" s="124">
        <f t="shared" si="1061"/>
        <v>0</v>
      </c>
      <c r="BJ618" s="90">
        <f t="shared" si="1061"/>
        <v>0</v>
      </c>
      <c r="BK618" s="375">
        <f t="shared" ref="BK618" si="1064">SUM(BK389:BK396)+SUM(BK400)</f>
        <v>0</v>
      </c>
      <c r="BL618" s="91">
        <f t="shared" si="1061"/>
        <v>0</v>
      </c>
      <c r="BM618" s="90">
        <f t="shared" si="1061"/>
        <v>0</v>
      </c>
      <c r="BN618" s="90">
        <f t="shared" ref="BN618" si="1065">SUM(BN389:BN396)+SUM(BN400)</f>
        <v>0</v>
      </c>
      <c r="BO618" s="315">
        <f t="shared" ref="BO618:BP618" si="1066">SUM(BO389:BO396)+SUM(BO400)</f>
        <v>0</v>
      </c>
      <c r="BP618" s="311">
        <f t="shared" si="1066"/>
        <v>0</v>
      </c>
      <c r="BQ618" s="124">
        <f t="shared" si="1061"/>
        <v>0</v>
      </c>
      <c r="BR618" s="90">
        <f t="shared" si="1061"/>
        <v>0</v>
      </c>
      <c r="BS618" s="315">
        <f t="shared" ref="BS618" si="1067">SUM(BS389:BS396)+SUM(BS400)</f>
        <v>0</v>
      </c>
      <c r="BT618" s="124">
        <f t="shared" si="1061"/>
        <v>0</v>
      </c>
      <c r="BU618" s="90">
        <f t="shared" si="1061"/>
        <v>0</v>
      </c>
      <c r="BV618" s="315">
        <f t="shared" ref="BV618:BY618" si="1068">SUM(BV389:BV396)+SUM(BV400)</f>
        <v>0</v>
      </c>
      <c r="BW618" s="90">
        <f t="shared" si="1068"/>
        <v>0</v>
      </c>
      <c r="BX618" s="375">
        <f t="shared" si="1068"/>
        <v>0</v>
      </c>
      <c r="BY618" s="315">
        <f t="shared" si="1068"/>
        <v>0</v>
      </c>
      <c r="BZ618" s="90">
        <f>SUM(BZ389:BZ396)+SUM(BZ400)</f>
        <v>0</v>
      </c>
      <c r="CA618" s="124">
        <f t="shared" si="1061"/>
        <v>0</v>
      </c>
      <c r="CB618" s="90">
        <f t="shared" si="1061"/>
        <v>0</v>
      </c>
      <c r="CC618" s="90">
        <f t="shared" ref="CC618:CE618" si="1069">SUM(CC389:CC396)+SUM(CC400)</f>
        <v>0</v>
      </c>
      <c r="CD618" s="90">
        <f t="shared" si="1069"/>
        <v>0</v>
      </c>
      <c r="CE618" s="90">
        <f t="shared" si="1069"/>
        <v>0</v>
      </c>
      <c r="CF618" s="90">
        <f t="shared" ref="CF618:CG618" si="1070">SUM(CF389:CF396)+SUM(CF400)</f>
        <v>0</v>
      </c>
      <c r="CG618" s="311">
        <f t="shared" si="1070"/>
        <v>0</v>
      </c>
      <c r="CH618" s="90">
        <f t="shared" ref="CH618" si="1071">SUM(CH389:CH396)+SUM(CH400)</f>
        <v>0</v>
      </c>
      <c r="CI618" s="124">
        <f t="shared" si="1061"/>
        <v>0</v>
      </c>
      <c r="CJ618" s="90">
        <f t="shared" si="1061"/>
        <v>0</v>
      </c>
      <c r="CK618" s="375">
        <f t="shared" ref="CK618:CO618" si="1072">SUM(CK389:CK396)+SUM(CK400)</f>
        <v>0</v>
      </c>
      <c r="CL618" s="315">
        <f t="shared" si="1072"/>
        <v>0</v>
      </c>
      <c r="CM618" s="375">
        <f t="shared" si="1072"/>
        <v>0</v>
      </c>
      <c r="CN618" s="315">
        <f t="shared" si="1072"/>
        <v>0</v>
      </c>
      <c r="CO618" s="375">
        <f t="shared" si="1072"/>
        <v>0</v>
      </c>
      <c r="CP618" s="91">
        <f t="shared" si="1061"/>
        <v>0</v>
      </c>
      <c r="CQ618" s="90">
        <f t="shared" si="1061"/>
        <v>0</v>
      </c>
      <c r="CR618" s="315">
        <f t="shared" ref="CR618:CS618" si="1073">SUM(CR389:CR396)+SUM(CR400)</f>
        <v>0</v>
      </c>
      <c r="CS618" s="375">
        <f t="shared" si="1073"/>
        <v>0</v>
      </c>
      <c r="CT618" s="91">
        <f t="shared" si="1061"/>
        <v>0</v>
      </c>
      <c r="CU618" s="90">
        <f t="shared" ref="CU618" si="1074">SUM(CU389:CU396)+SUM(CU400)</f>
        <v>0</v>
      </c>
      <c r="CV618" s="375">
        <f t="shared" ref="CV618:CY618" si="1075">SUM(CV389:CV396)+SUM(CV400)</f>
        <v>0</v>
      </c>
      <c r="CW618" s="315">
        <f t="shared" si="1075"/>
        <v>0</v>
      </c>
      <c r="CX618" s="375">
        <f t="shared" si="1075"/>
        <v>0</v>
      </c>
      <c r="CY618" s="315">
        <f t="shared" si="1075"/>
        <v>0</v>
      </c>
      <c r="CZ618" s="91">
        <f t="shared" si="1061"/>
        <v>0</v>
      </c>
      <c r="DA618" s="90">
        <f t="shared" si="1061"/>
        <v>0</v>
      </c>
      <c r="DB618" s="375">
        <f t="shared" ref="DB618:DE618" si="1076">SUM(DB389:DB396)+SUM(DB400)</f>
        <v>0</v>
      </c>
      <c r="DC618" s="315">
        <f t="shared" si="1076"/>
        <v>0</v>
      </c>
      <c r="DD618" s="375">
        <f t="shared" si="1076"/>
        <v>0</v>
      </c>
      <c r="DE618" s="315">
        <f t="shared" si="1076"/>
        <v>0</v>
      </c>
      <c r="DF618" s="90">
        <f>SUM(DF389:DF396)+SUM(DF400)</f>
        <v>0</v>
      </c>
      <c r="DG618" s="310">
        <f t="shared" ref="DG618" si="1077">SUM(DG389:DG396)+SUM(DG400)</f>
        <v>0</v>
      </c>
      <c r="DH618" s="375">
        <f>SUM(DH389:DH396)+SUM(DH400)</f>
        <v>0</v>
      </c>
      <c r="DI618" s="315">
        <f t="shared" ref="DI618" si="1078">SUM(DI389:DI396)+SUM(DI400)</f>
        <v>0</v>
      </c>
      <c r="DJ618" s="124">
        <f t="shared" si="1061"/>
        <v>0</v>
      </c>
      <c r="DK618" s="90">
        <f t="shared" si="1061"/>
        <v>0</v>
      </c>
      <c r="DL618" s="315">
        <f t="shared" ref="DL618:DM618" si="1079">SUM(DL389:DL396)+SUM(DL400)</f>
        <v>0</v>
      </c>
      <c r="DM618" s="375">
        <f t="shared" si="1079"/>
        <v>0</v>
      </c>
      <c r="DN618" s="91">
        <f t="shared" si="1061"/>
        <v>0</v>
      </c>
      <c r="DO618" s="90">
        <f t="shared" si="1061"/>
        <v>0</v>
      </c>
      <c r="DP618" s="375">
        <f t="shared" ref="DP618:DQ618" si="1080">SUM(DP389:DP396)+SUM(DP400)</f>
        <v>0</v>
      </c>
      <c r="DQ618" s="104">
        <f t="shared" si="1080"/>
        <v>0</v>
      </c>
      <c r="DR618" s="315">
        <f>SUM(DR389:DR396)+SUM(DR400)</f>
        <v>0</v>
      </c>
      <c r="DS618" s="124">
        <f t="shared" si="1061"/>
        <v>0</v>
      </c>
      <c r="DT618" s="90">
        <f t="shared" si="1061"/>
        <v>0</v>
      </c>
      <c r="DU618" s="315">
        <f t="shared" ref="DU618:DW618" si="1081">SUM(DU389:DU396)+SUM(DU400)</f>
        <v>0</v>
      </c>
      <c r="DV618" s="90">
        <f t="shared" si="1081"/>
        <v>0</v>
      </c>
      <c r="DW618" s="375">
        <f t="shared" si="1081"/>
        <v>0</v>
      </c>
      <c r="DX618" s="91">
        <f t="shared" si="1061"/>
        <v>0</v>
      </c>
      <c r="DY618" s="90">
        <f t="shared" si="1061"/>
        <v>0</v>
      </c>
      <c r="DZ618" s="311">
        <f t="shared" ref="DZ618:EA618" si="1082">SUM(DZ389:DZ396)+SUM(DZ400)</f>
        <v>0</v>
      </c>
      <c r="EA618" s="375">
        <f t="shared" si="1082"/>
        <v>0</v>
      </c>
      <c r="EB618" s="91">
        <f t="shared" si="1061"/>
        <v>0</v>
      </c>
      <c r="EC618" s="90">
        <f t="shared" si="1061"/>
        <v>0</v>
      </c>
      <c r="ED618" s="315">
        <f t="shared" ref="ED618" si="1083">SUM(ED389:ED396)+SUM(ED400)</f>
        <v>0</v>
      </c>
      <c r="EE618" s="124">
        <f t="shared" si="1061"/>
        <v>0</v>
      </c>
    </row>
    <row r="619" spans="1:135" x14ac:dyDescent="0.3">
      <c r="A619" s="38"/>
      <c r="B619" s="27" t="s">
        <v>742</v>
      </c>
      <c r="C619" s="31">
        <f>SUM(C401:C402)+C231</f>
        <v>3923</v>
      </c>
      <c r="D619" s="31">
        <f>SUM(D401:D402)+D231</f>
        <v>1038</v>
      </c>
      <c r="E619" s="63">
        <f t="shared" si="48"/>
        <v>0.26459342340045883</v>
      </c>
      <c r="F619" s="107">
        <f>SUM(F231)+SUM(F401:F402)</f>
        <v>0</v>
      </c>
      <c r="G619" s="107">
        <f>SUM(G231)+SUM(G401:G402)</f>
        <v>0</v>
      </c>
      <c r="H619" s="107">
        <f>SUM(H231)+SUM(H401:H402)</f>
        <v>0</v>
      </c>
      <c r="I619" s="107">
        <f>SUM(I231)+SUM(I401:I402)</f>
        <v>0</v>
      </c>
      <c r="J619" s="107">
        <f>SUM(J231)+SUM(J401:J402)</f>
        <v>0</v>
      </c>
      <c r="K619" s="106">
        <f t="shared" ref="K619:EE619" si="1084">SUM(K231)+SUM(K401:K402)</f>
        <v>0</v>
      </c>
      <c r="L619" s="107">
        <f t="shared" si="1084"/>
        <v>0</v>
      </c>
      <c r="M619" s="401">
        <f>SUM(M231)+SUM(M401:M402)</f>
        <v>0</v>
      </c>
      <c r="N619" s="106">
        <f t="shared" si="1084"/>
        <v>0</v>
      </c>
      <c r="O619" s="107">
        <f t="shared" si="1084"/>
        <v>0</v>
      </c>
      <c r="P619" s="401">
        <f>SUM(P231)+SUM(P401:P402)</f>
        <v>0</v>
      </c>
      <c r="Q619" s="338">
        <f>SUM(Q231)+SUM(Q401:Q402)</f>
        <v>0</v>
      </c>
      <c r="R619" s="401">
        <f>SUM(R231)+SUM(R401:R402)</f>
        <v>0</v>
      </c>
      <c r="S619" s="338">
        <f>SUM(S231)+SUM(S401:S402)</f>
        <v>0</v>
      </c>
      <c r="T619" s="401">
        <f>SUM(T231)+SUM(T401:T402)</f>
        <v>0</v>
      </c>
      <c r="U619" s="338">
        <f>SUM(U231)+SUM(U401:U402)</f>
        <v>0</v>
      </c>
      <c r="V619" s="401">
        <f>SUM(V231)+SUM(V401:V402)</f>
        <v>0</v>
      </c>
      <c r="W619" s="108">
        <f>SUM(W231)+SUM(W401:W402)</f>
        <v>0</v>
      </c>
      <c r="X619" s="108">
        <f>SUM(X231)+SUM(X401:X402)</f>
        <v>0</v>
      </c>
      <c r="Y619" s="108">
        <f t="shared" si="1084"/>
        <v>0</v>
      </c>
      <c r="Z619" s="105">
        <f t="shared" si="1084"/>
        <v>0</v>
      </c>
      <c r="AA619" s="107">
        <f>SUM(AA231)+SUM(AA401:AA402)</f>
        <v>0</v>
      </c>
      <c r="AB619" s="107">
        <f>SUM(AB231)+SUM(AB401:AB402)</f>
        <v>0</v>
      </c>
      <c r="AC619" s="107">
        <f>SUM(AC231)+SUM(AC401:AC402)</f>
        <v>0</v>
      </c>
      <c r="AD619" s="107">
        <f>SUM(AD231)+SUM(AD401:AD402)</f>
        <v>0</v>
      </c>
      <c r="AE619" s="107">
        <f>SUM(AE231)+SUM(AE401:AE402)</f>
        <v>0</v>
      </c>
      <c r="AF619" s="338">
        <f>SUM(AF231)+SUM(AF401:AF402)</f>
        <v>0</v>
      </c>
      <c r="AG619" s="340">
        <f>SUM(AG231)+SUM(AG401:AG402)</f>
        <v>0</v>
      </c>
      <c r="AH619" s="126">
        <f t="shared" si="1084"/>
        <v>0</v>
      </c>
      <c r="AI619" s="105">
        <f t="shared" si="1084"/>
        <v>0</v>
      </c>
      <c r="AJ619" s="401">
        <f>SUM(AJ231)+SUM(AJ401:AJ402)</f>
        <v>0</v>
      </c>
      <c r="AK619" s="106">
        <f t="shared" si="1084"/>
        <v>0</v>
      </c>
      <c r="AL619" s="107">
        <f t="shared" si="1084"/>
        <v>0</v>
      </c>
      <c r="AM619" s="338">
        <f>SUM(AM231)+SUM(AM401:AM402)</f>
        <v>0</v>
      </c>
      <c r="AN619" s="338">
        <f>SUM(AN231)+SUM(AN401:AN402)</f>
        <v>0</v>
      </c>
      <c r="AO619" s="338">
        <f>SUM(AO231)+SUM(AO401:AO402)</f>
        <v>0</v>
      </c>
      <c r="AP619" s="401">
        <f>SUM(AP231)+SUM(AP401:AP402)</f>
        <v>0</v>
      </c>
      <c r="AQ619" s="108">
        <f t="shared" si="1084"/>
        <v>0</v>
      </c>
      <c r="AR619" s="105">
        <f t="shared" si="1084"/>
        <v>0</v>
      </c>
      <c r="AS619" s="401">
        <f>SUM(AS231)+SUM(AS401:AS402)</f>
        <v>0</v>
      </c>
      <c r="AT619" s="338">
        <f>SUM(AT231)+SUM(AT401:AT402)</f>
        <v>0</v>
      </c>
      <c r="AU619" s="401">
        <f>SUM(AU231)+SUM(AU401:AU402)</f>
        <v>0</v>
      </c>
      <c r="AV619" s="338">
        <f>SUM(AV231)+SUM(AV401:AV402)</f>
        <v>0</v>
      </c>
      <c r="AW619" s="401">
        <f>SUM(AW231)+SUM(AW401:AW402)</f>
        <v>0</v>
      </c>
      <c r="AX619" s="338">
        <f>SUM(AX231)+SUM(AX401:AX402)</f>
        <v>0</v>
      </c>
      <c r="AY619" s="126">
        <f t="shared" si="1084"/>
        <v>0</v>
      </c>
      <c r="AZ619" s="107">
        <f t="shared" si="1084"/>
        <v>0</v>
      </c>
      <c r="BA619" s="338">
        <f>SUM(BA231)+SUM(BA401:BA402)</f>
        <v>0</v>
      </c>
      <c r="BB619" s="126">
        <f t="shared" si="1084"/>
        <v>0</v>
      </c>
      <c r="BC619" s="107">
        <f t="shared" si="1084"/>
        <v>0</v>
      </c>
      <c r="BD619" s="338">
        <f t="shared" ref="BD619" si="1085">SUM(BD231)+SUM(BD401:BD402)</f>
        <v>0</v>
      </c>
      <c r="BE619" s="126">
        <f t="shared" si="1084"/>
        <v>0</v>
      </c>
      <c r="BF619" s="107">
        <f t="shared" si="1084"/>
        <v>0</v>
      </c>
      <c r="BG619" s="107">
        <f t="shared" ref="BG619" si="1086">SUM(BG231)+SUM(BG401:BG402)</f>
        <v>0</v>
      </c>
      <c r="BH619" s="338">
        <f>SUM(BH231)+SUM(BH401:BH402)</f>
        <v>0</v>
      </c>
      <c r="BI619" s="126">
        <f t="shared" si="1084"/>
        <v>0</v>
      </c>
      <c r="BJ619" s="107">
        <f t="shared" si="1084"/>
        <v>0</v>
      </c>
      <c r="BK619" s="401">
        <f t="shared" ref="BK619" si="1087">SUM(BK231)+SUM(BK401:BK402)</f>
        <v>0</v>
      </c>
      <c r="BL619" s="106">
        <f t="shared" si="1084"/>
        <v>0</v>
      </c>
      <c r="BM619" s="107">
        <f t="shared" si="1084"/>
        <v>0</v>
      </c>
      <c r="BN619" s="107">
        <f t="shared" ref="BN619" si="1088">SUM(BN231)+SUM(BN401:BN402)</f>
        <v>0</v>
      </c>
      <c r="BO619" s="338">
        <f t="shared" ref="BO619:BP619" si="1089">SUM(BO231)+SUM(BO401:BO402)</f>
        <v>0</v>
      </c>
      <c r="BP619" s="340">
        <f t="shared" si="1089"/>
        <v>0</v>
      </c>
      <c r="BQ619" s="126">
        <f t="shared" si="1084"/>
        <v>0</v>
      </c>
      <c r="BR619" s="107">
        <f t="shared" si="1084"/>
        <v>0</v>
      </c>
      <c r="BS619" s="338">
        <f t="shared" ref="BS619" si="1090">SUM(BS231)+SUM(BS401:BS402)</f>
        <v>0</v>
      </c>
      <c r="BT619" s="126">
        <f t="shared" si="1084"/>
        <v>0</v>
      </c>
      <c r="BU619" s="107">
        <f t="shared" si="1084"/>
        <v>0</v>
      </c>
      <c r="BV619" s="338">
        <f t="shared" ref="BV619:BY619" si="1091">SUM(BV231)+SUM(BV401:BV402)</f>
        <v>0</v>
      </c>
      <c r="BW619" s="107">
        <f t="shared" si="1091"/>
        <v>0</v>
      </c>
      <c r="BX619" s="401">
        <f t="shared" si="1091"/>
        <v>0</v>
      </c>
      <c r="BY619" s="338">
        <f t="shared" si="1091"/>
        <v>0</v>
      </c>
      <c r="BZ619" s="107">
        <f>SUM(BZ231)+SUM(BZ401:BZ402)</f>
        <v>0</v>
      </c>
      <c r="CA619" s="126">
        <f t="shared" si="1084"/>
        <v>0</v>
      </c>
      <c r="CB619" s="107">
        <f t="shared" si="1084"/>
        <v>0</v>
      </c>
      <c r="CC619" s="107">
        <f t="shared" ref="CC619:CE619" si="1092">SUM(CC231)+SUM(CC401:CC402)</f>
        <v>0</v>
      </c>
      <c r="CD619" s="107">
        <f t="shared" si="1092"/>
        <v>0</v>
      </c>
      <c r="CE619" s="107">
        <f t="shared" si="1092"/>
        <v>0</v>
      </c>
      <c r="CF619" s="107">
        <f t="shared" ref="CF619:CG619" si="1093">SUM(CF231)+SUM(CF401:CF402)</f>
        <v>0</v>
      </c>
      <c r="CG619" s="340">
        <f t="shared" si="1093"/>
        <v>0</v>
      </c>
      <c r="CH619" s="107">
        <f t="shared" ref="CH619" si="1094">SUM(CH231)+SUM(CH401:CH402)</f>
        <v>0</v>
      </c>
      <c r="CI619" s="126">
        <f t="shared" si="1084"/>
        <v>0</v>
      </c>
      <c r="CJ619" s="107">
        <f t="shared" si="1084"/>
        <v>0</v>
      </c>
      <c r="CK619" s="401">
        <f t="shared" ref="CK619:CO619" si="1095">SUM(CK231)+SUM(CK401:CK402)</f>
        <v>0</v>
      </c>
      <c r="CL619" s="338">
        <f t="shared" si="1095"/>
        <v>0</v>
      </c>
      <c r="CM619" s="401">
        <f t="shared" si="1095"/>
        <v>0</v>
      </c>
      <c r="CN619" s="338">
        <f t="shared" si="1095"/>
        <v>0</v>
      </c>
      <c r="CO619" s="401">
        <f t="shared" si="1095"/>
        <v>0</v>
      </c>
      <c r="CP619" s="106">
        <f t="shared" si="1084"/>
        <v>0</v>
      </c>
      <c r="CQ619" s="107">
        <f t="shared" si="1084"/>
        <v>254</v>
      </c>
      <c r="CR619" s="338">
        <f t="shared" ref="CR619:CS619" si="1096">SUM(CR231)+SUM(CR401:CR402)</f>
        <v>393</v>
      </c>
      <c r="CS619" s="401">
        <f t="shared" si="1096"/>
        <v>404</v>
      </c>
      <c r="CT619" s="106">
        <f t="shared" si="1084"/>
        <v>388</v>
      </c>
      <c r="CU619" s="107">
        <f t="shared" ref="CU619" si="1097">SUM(CU231)+SUM(CU401:CU402)</f>
        <v>0</v>
      </c>
      <c r="CV619" s="401">
        <f t="shared" ref="CV619:CY619" si="1098">SUM(CV231)+SUM(CV401:CV402)</f>
        <v>0</v>
      </c>
      <c r="CW619" s="338">
        <f t="shared" si="1098"/>
        <v>0</v>
      </c>
      <c r="CX619" s="401">
        <f t="shared" si="1098"/>
        <v>0</v>
      </c>
      <c r="CY619" s="338">
        <f t="shared" si="1098"/>
        <v>0</v>
      </c>
      <c r="CZ619" s="106">
        <f t="shared" si="1084"/>
        <v>0</v>
      </c>
      <c r="DA619" s="107">
        <f t="shared" si="1084"/>
        <v>0</v>
      </c>
      <c r="DB619" s="401">
        <f t="shared" ref="DB619:DE619" si="1099">SUM(DB231)+SUM(DB401:DB402)</f>
        <v>0</v>
      </c>
      <c r="DC619" s="338">
        <f t="shared" si="1099"/>
        <v>0</v>
      </c>
      <c r="DD619" s="401">
        <f t="shared" si="1099"/>
        <v>0</v>
      </c>
      <c r="DE619" s="338">
        <f t="shared" si="1099"/>
        <v>0</v>
      </c>
      <c r="DF619" s="107">
        <f>SUM(DF231)+SUM(DF401:DF402)</f>
        <v>0</v>
      </c>
      <c r="DG619" s="339">
        <f t="shared" ref="DG619" si="1100">SUM(DG231)+SUM(DG401:DG402)</f>
        <v>0</v>
      </c>
      <c r="DH619" s="401">
        <f>SUM(DH231)+SUM(DH401:DH402)</f>
        <v>0</v>
      </c>
      <c r="DI619" s="338">
        <f t="shared" ref="DI619" si="1101">SUM(DI231)+SUM(DI401:DI402)</f>
        <v>0</v>
      </c>
      <c r="DJ619" s="126">
        <f t="shared" si="1084"/>
        <v>0</v>
      </c>
      <c r="DK619" s="107">
        <f t="shared" si="1084"/>
        <v>0</v>
      </c>
      <c r="DL619" s="338">
        <f t="shared" ref="DL619:DM619" si="1102">SUM(DL231)+SUM(DL401:DL402)</f>
        <v>0</v>
      </c>
      <c r="DM619" s="401">
        <f t="shared" si="1102"/>
        <v>0</v>
      </c>
      <c r="DN619" s="106">
        <f t="shared" si="1084"/>
        <v>0</v>
      </c>
      <c r="DO619" s="107">
        <f t="shared" si="1084"/>
        <v>0</v>
      </c>
      <c r="DP619" s="401">
        <f t="shared" ref="DP619:DQ619" si="1103">SUM(DP231)+SUM(DP401:DP402)</f>
        <v>0</v>
      </c>
      <c r="DQ619" s="108">
        <f t="shared" si="1103"/>
        <v>0</v>
      </c>
      <c r="DR619" s="338">
        <f>SUM(DR231)+SUM(DR401:DR402)</f>
        <v>0</v>
      </c>
      <c r="DS619" s="126">
        <f t="shared" si="1084"/>
        <v>0</v>
      </c>
      <c r="DT619" s="107">
        <f t="shared" si="1084"/>
        <v>0</v>
      </c>
      <c r="DU619" s="338">
        <f t="shared" ref="DU619:DW619" si="1104">SUM(DU231)+SUM(DU401:DU402)</f>
        <v>0</v>
      </c>
      <c r="DV619" s="107">
        <f t="shared" si="1104"/>
        <v>0</v>
      </c>
      <c r="DW619" s="401">
        <f t="shared" si="1104"/>
        <v>0</v>
      </c>
      <c r="DX619" s="106">
        <f t="shared" si="1084"/>
        <v>0</v>
      </c>
      <c r="DY619" s="107">
        <f t="shared" si="1084"/>
        <v>551</v>
      </c>
      <c r="DZ619" s="340">
        <f t="shared" ref="DZ619:EA619" si="1105">SUM(DZ231)+SUM(DZ401:DZ402)</f>
        <v>503</v>
      </c>
      <c r="EA619" s="401">
        <f t="shared" si="1105"/>
        <v>419</v>
      </c>
      <c r="EB619" s="106">
        <f t="shared" si="1084"/>
        <v>434</v>
      </c>
      <c r="EC619" s="107">
        <f t="shared" si="1084"/>
        <v>0</v>
      </c>
      <c r="ED619" s="338">
        <f t="shared" ref="ED619" si="1106">SUM(ED231)+SUM(ED401:ED402)</f>
        <v>0</v>
      </c>
      <c r="EE619" s="126">
        <f t="shared" si="1084"/>
        <v>0</v>
      </c>
    </row>
    <row r="620" spans="1:135" x14ac:dyDescent="0.3">
      <c r="A620" s="38"/>
      <c r="B620" s="27" t="s">
        <v>21</v>
      </c>
      <c r="C620" s="22">
        <f>SUM(C403:C421)</f>
        <v>20081</v>
      </c>
      <c r="D620" s="22">
        <f>SUM(D403:D421)</f>
        <v>4812</v>
      </c>
      <c r="E620" s="63">
        <f t="shared" si="48"/>
        <v>0.23962950052288232</v>
      </c>
      <c r="F620" s="107">
        <f>SUM(F403:F421)</f>
        <v>21</v>
      </c>
      <c r="G620" s="107">
        <f>SUM(G403:G421)</f>
        <v>25</v>
      </c>
      <c r="H620" s="107">
        <f>SUM(H403:H421)</f>
        <v>17</v>
      </c>
      <c r="I620" s="107">
        <f>SUM(I403:I421)</f>
        <v>17</v>
      </c>
      <c r="J620" s="107">
        <f>SUM(J403:J421)</f>
        <v>22</v>
      </c>
      <c r="K620" s="106">
        <f t="shared" ref="K620:EE620" si="1107">SUM(K403:K421)</f>
        <v>27</v>
      </c>
      <c r="L620" s="107">
        <f t="shared" si="1107"/>
        <v>0</v>
      </c>
      <c r="M620" s="401">
        <f>SUM(M403:M421)</f>
        <v>0</v>
      </c>
      <c r="N620" s="106">
        <f t="shared" si="1107"/>
        <v>0</v>
      </c>
      <c r="O620" s="107">
        <f t="shared" si="1107"/>
        <v>0</v>
      </c>
      <c r="P620" s="401">
        <f>SUM(P403:P421)</f>
        <v>0</v>
      </c>
      <c r="Q620" s="338">
        <f>SUM(Q403:Q421)</f>
        <v>0</v>
      </c>
      <c r="R620" s="401">
        <f>SUM(R403:R421)</f>
        <v>0</v>
      </c>
      <c r="S620" s="338">
        <f>SUM(S403:S421)</f>
        <v>0</v>
      </c>
      <c r="T620" s="401">
        <f>SUM(T403:T421)</f>
        <v>0</v>
      </c>
      <c r="U620" s="338">
        <f>SUM(U403:U421)</f>
        <v>0</v>
      </c>
      <c r="V620" s="401">
        <f>SUM(V403:V421)</f>
        <v>0</v>
      </c>
      <c r="W620" s="108">
        <f>SUM(W403:W421)</f>
        <v>0</v>
      </c>
      <c r="X620" s="108">
        <f>SUM(X403:X421)</f>
        <v>0</v>
      </c>
      <c r="Y620" s="108">
        <f t="shared" si="1107"/>
        <v>0</v>
      </c>
      <c r="Z620" s="105">
        <f t="shared" si="1107"/>
        <v>0</v>
      </c>
      <c r="AA620" s="107">
        <f>SUM(AA403:AA421)</f>
        <v>0</v>
      </c>
      <c r="AB620" s="107">
        <f>SUM(AB403:AB421)</f>
        <v>0</v>
      </c>
      <c r="AC620" s="107">
        <f>SUM(AC403:AC421)</f>
        <v>0</v>
      </c>
      <c r="AD620" s="107">
        <f>SUM(AD403:AD421)</f>
        <v>0</v>
      </c>
      <c r="AE620" s="107">
        <f>SUM(AE403:AE421)</f>
        <v>0</v>
      </c>
      <c r="AF620" s="338">
        <f>SUM(AF403:AF421)</f>
        <v>0</v>
      </c>
      <c r="AG620" s="340">
        <f>SUM(AG403:AG421)</f>
        <v>0</v>
      </c>
      <c r="AH620" s="126">
        <f t="shared" si="1107"/>
        <v>0</v>
      </c>
      <c r="AI620" s="105">
        <f t="shared" si="1107"/>
        <v>0</v>
      </c>
      <c r="AJ620" s="401">
        <f>SUM(AJ403:AJ421)</f>
        <v>0</v>
      </c>
      <c r="AK620" s="106">
        <f t="shared" si="1107"/>
        <v>0</v>
      </c>
      <c r="AL620" s="107">
        <f t="shared" si="1107"/>
        <v>0</v>
      </c>
      <c r="AM620" s="338">
        <f>SUM(AM403:AM421)</f>
        <v>0</v>
      </c>
      <c r="AN620" s="338">
        <f>SUM(AN403:AN421)</f>
        <v>0</v>
      </c>
      <c r="AO620" s="338">
        <f>SUM(AO403:AO421)</f>
        <v>0</v>
      </c>
      <c r="AP620" s="401">
        <f>SUM(AP403:AP421)</f>
        <v>0</v>
      </c>
      <c r="AQ620" s="108">
        <f t="shared" si="1107"/>
        <v>0</v>
      </c>
      <c r="AR620" s="105">
        <f t="shared" si="1107"/>
        <v>0</v>
      </c>
      <c r="AS620" s="401">
        <f>SUM(AS403:AS421)</f>
        <v>0</v>
      </c>
      <c r="AT620" s="338">
        <f>SUM(AT403:AT421)</f>
        <v>0</v>
      </c>
      <c r="AU620" s="401">
        <f>SUM(AU403:AU421)</f>
        <v>0</v>
      </c>
      <c r="AV620" s="338">
        <f>SUM(AV403:AV421)</f>
        <v>0</v>
      </c>
      <c r="AW620" s="401">
        <f>SUM(AW403:AW421)</f>
        <v>0</v>
      </c>
      <c r="AX620" s="338">
        <f>SUM(AX403:AX421)</f>
        <v>0</v>
      </c>
      <c r="AY620" s="126">
        <f t="shared" si="1107"/>
        <v>0</v>
      </c>
      <c r="AZ620" s="107">
        <f t="shared" si="1107"/>
        <v>0</v>
      </c>
      <c r="BA620" s="338">
        <f>SUM(BA403:BA421)</f>
        <v>0</v>
      </c>
      <c r="BB620" s="126">
        <f t="shared" si="1107"/>
        <v>0</v>
      </c>
      <c r="BC620" s="107">
        <f t="shared" si="1107"/>
        <v>0</v>
      </c>
      <c r="BD620" s="338">
        <f t="shared" ref="BD620" si="1108">SUM(BD403:BD421)</f>
        <v>0</v>
      </c>
      <c r="BE620" s="126">
        <f t="shared" si="1107"/>
        <v>0</v>
      </c>
      <c r="BF620" s="107">
        <f t="shared" si="1107"/>
        <v>0</v>
      </c>
      <c r="BG620" s="107">
        <f t="shared" ref="BG620" si="1109">SUM(BG403:BG421)</f>
        <v>0</v>
      </c>
      <c r="BH620" s="338">
        <f>SUM(BH403:BH421)</f>
        <v>0</v>
      </c>
      <c r="BI620" s="126">
        <f t="shared" si="1107"/>
        <v>0</v>
      </c>
      <c r="BJ620" s="107">
        <f t="shared" si="1107"/>
        <v>0</v>
      </c>
      <c r="BK620" s="401">
        <f t="shared" ref="BK620" si="1110">SUM(BK403:BK421)</f>
        <v>0</v>
      </c>
      <c r="BL620" s="106">
        <f t="shared" si="1107"/>
        <v>0</v>
      </c>
      <c r="BM620" s="107">
        <f t="shared" si="1107"/>
        <v>0</v>
      </c>
      <c r="BN620" s="107">
        <f t="shared" ref="BN620" si="1111">SUM(BN403:BN421)</f>
        <v>0</v>
      </c>
      <c r="BO620" s="338">
        <f t="shared" ref="BO620:BP620" si="1112">SUM(BO403:BO421)</f>
        <v>0</v>
      </c>
      <c r="BP620" s="340">
        <f t="shared" si="1112"/>
        <v>0</v>
      </c>
      <c r="BQ620" s="126">
        <f t="shared" si="1107"/>
        <v>0</v>
      </c>
      <c r="BR620" s="107">
        <f t="shared" si="1107"/>
        <v>0</v>
      </c>
      <c r="BS620" s="338">
        <f t="shared" ref="BS620" si="1113">SUM(BS403:BS421)</f>
        <v>0</v>
      </c>
      <c r="BT620" s="126">
        <f t="shared" si="1107"/>
        <v>0</v>
      </c>
      <c r="BU620" s="107">
        <f t="shared" si="1107"/>
        <v>0</v>
      </c>
      <c r="BV620" s="338">
        <f t="shared" ref="BV620:BY620" si="1114">SUM(BV403:BV421)</f>
        <v>0</v>
      </c>
      <c r="BW620" s="107">
        <f t="shared" si="1114"/>
        <v>0</v>
      </c>
      <c r="BX620" s="401">
        <f t="shared" si="1114"/>
        <v>0</v>
      </c>
      <c r="BY620" s="338">
        <f t="shared" si="1114"/>
        <v>0</v>
      </c>
      <c r="BZ620" s="107">
        <f>SUM(BZ403:BZ421)</f>
        <v>0</v>
      </c>
      <c r="CA620" s="126">
        <f t="shared" si="1107"/>
        <v>0</v>
      </c>
      <c r="CB620" s="107">
        <f t="shared" si="1107"/>
        <v>0</v>
      </c>
      <c r="CC620" s="107">
        <f t="shared" ref="CC620:CE620" si="1115">SUM(CC403:CC421)</f>
        <v>0</v>
      </c>
      <c r="CD620" s="107">
        <f t="shared" si="1115"/>
        <v>0</v>
      </c>
      <c r="CE620" s="107">
        <f t="shared" si="1115"/>
        <v>0</v>
      </c>
      <c r="CF620" s="107">
        <f t="shared" ref="CF620:CH620" si="1116">SUM(CF403:CF421)</f>
        <v>0</v>
      </c>
      <c r="CG620" s="340">
        <f t="shared" si="1116"/>
        <v>0</v>
      </c>
      <c r="CH620" s="107">
        <f t="shared" si="1116"/>
        <v>0</v>
      </c>
      <c r="CI620" s="126">
        <f t="shared" si="1107"/>
        <v>0</v>
      </c>
      <c r="CJ620" s="107">
        <f t="shared" si="1107"/>
        <v>0</v>
      </c>
      <c r="CK620" s="401">
        <f t="shared" ref="CK620:CO620" si="1117">SUM(CK403:CK421)</f>
        <v>0</v>
      </c>
      <c r="CL620" s="338">
        <f t="shared" si="1117"/>
        <v>0</v>
      </c>
      <c r="CM620" s="401">
        <f t="shared" si="1117"/>
        <v>0</v>
      </c>
      <c r="CN620" s="338">
        <f t="shared" si="1117"/>
        <v>0</v>
      </c>
      <c r="CO620" s="401">
        <f t="shared" si="1117"/>
        <v>0</v>
      </c>
      <c r="CP620" s="106">
        <f t="shared" si="1107"/>
        <v>0</v>
      </c>
      <c r="CQ620" s="107">
        <f t="shared" si="1107"/>
        <v>1199</v>
      </c>
      <c r="CR620" s="338">
        <f t="shared" ref="CR620:CS620" si="1118">SUM(CR403:CR421)</f>
        <v>1991</v>
      </c>
      <c r="CS620" s="401">
        <f t="shared" si="1118"/>
        <v>1689</v>
      </c>
      <c r="CT620" s="106">
        <f t="shared" si="1107"/>
        <v>1533</v>
      </c>
      <c r="CU620" s="107">
        <f t="shared" ref="CU620" si="1119">SUM(CU403:CU421)</f>
        <v>0</v>
      </c>
      <c r="CV620" s="401">
        <f t="shared" ref="CV620:CY620" si="1120">SUM(CV403:CV421)</f>
        <v>0</v>
      </c>
      <c r="CW620" s="338">
        <f t="shared" si="1120"/>
        <v>0</v>
      </c>
      <c r="CX620" s="401">
        <f t="shared" si="1120"/>
        <v>0</v>
      </c>
      <c r="CY620" s="338">
        <f t="shared" si="1120"/>
        <v>0</v>
      </c>
      <c r="CZ620" s="106">
        <f t="shared" si="1107"/>
        <v>0</v>
      </c>
      <c r="DA620" s="107">
        <f t="shared" si="1107"/>
        <v>0</v>
      </c>
      <c r="DB620" s="401">
        <f t="shared" ref="DB620:DE620" si="1121">SUM(DB403:DB421)</f>
        <v>0</v>
      </c>
      <c r="DC620" s="338">
        <f t="shared" si="1121"/>
        <v>0</v>
      </c>
      <c r="DD620" s="401">
        <f t="shared" si="1121"/>
        <v>0</v>
      </c>
      <c r="DE620" s="338">
        <f t="shared" si="1121"/>
        <v>0</v>
      </c>
      <c r="DF620" s="107">
        <f>SUM(DF403:DF421)</f>
        <v>0</v>
      </c>
      <c r="DG620" s="339">
        <f t="shared" ref="DG620" si="1122">SUM(DG403:DG421)</f>
        <v>0</v>
      </c>
      <c r="DH620" s="401">
        <f>SUM(DH403:DH421)</f>
        <v>0</v>
      </c>
      <c r="DI620" s="338">
        <f t="shared" ref="DI620" si="1123">SUM(DI403:DI421)</f>
        <v>0</v>
      </c>
      <c r="DJ620" s="126">
        <f t="shared" si="1107"/>
        <v>0</v>
      </c>
      <c r="DK620" s="107">
        <f t="shared" si="1107"/>
        <v>0</v>
      </c>
      <c r="DL620" s="338">
        <f t="shared" ref="DL620:DM620" si="1124">SUM(DL403:DL421)</f>
        <v>0</v>
      </c>
      <c r="DM620" s="401">
        <f t="shared" si="1124"/>
        <v>0</v>
      </c>
      <c r="DN620" s="106">
        <f t="shared" si="1107"/>
        <v>0</v>
      </c>
      <c r="DO620" s="107">
        <f t="shared" si="1107"/>
        <v>0</v>
      </c>
      <c r="DP620" s="401">
        <f t="shared" ref="DP620:DQ620" si="1125">SUM(DP403:DP421)</f>
        <v>0</v>
      </c>
      <c r="DQ620" s="108">
        <f t="shared" si="1125"/>
        <v>0</v>
      </c>
      <c r="DR620" s="338">
        <f>SUM(DR403:DR421)</f>
        <v>0</v>
      </c>
      <c r="DS620" s="126">
        <f t="shared" si="1107"/>
        <v>0</v>
      </c>
      <c r="DT620" s="107">
        <f t="shared" si="1107"/>
        <v>1614</v>
      </c>
      <c r="DU620" s="338">
        <f t="shared" ref="DU620:DW620" si="1126">SUM(DU403:DU421)</f>
        <v>2139</v>
      </c>
      <c r="DV620" s="107">
        <f t="shared" si="1126"/>
        <v>2022</v>
      </c>
      <c r="DW620" s="401">
        <f t="shared" si="1126"/>
        <v>915</v>
      </c>
      <c r="DX620" s="106">
        <f t="shared" si="1107"/>
        <v>2912</v>
      </c>
      <c r="DY620" s="107">
        <f t="shared" si="1107"/>
        <v>0</v>
      </c>
      <c r="DZ620" s="340">
        <f t="shared" ref="DZ620:EA620" si="1127">SUM(DZ403:DZ421)</f>
        <v>0</v>
      </c>
      <c r="EA620" s="401">
        <f t="shared" si="1127"/>
        <v>0</v>
      </c>
      <c r="EB620" s="106">
        <f t="shared" si="1107"/>
        <v>0</v>
      </c>
      <c r="EC620" s="107">
        <f t="shared" si="1107"/>
        <v>0</v>
      </c>
      <c r="ED620" s="338">
        <f t="shared" ref="ED620" si="1128">SUM(ED403:ED421)</f>
        <v>0</v>
      </c>
      <c r="EE620" s="126">
        <f t="shared" si="1107"/>
        <v>0</v>
      </c>
    </row>
    <row r="621" spans="1:135" x14ac:dyDescent="0.3">
      <c r="A621" s="38"/>
      <c r="B621" s="27" t="s">
        <v>22</v>
      </c>
      <c r="C621" s="22">
        <f>SUM(C431:C473)</f>
        <v>44649</v>
      </c>
      <c r="D621" s="22">
        <f>SUM(D431:D473)</f>
        <v>11085</v>
      </c>
      <c r="E621" s="63">
        <f t="shared" si="48"/>
        <v>0.24826983807028152</v>
      </c>
      <c r="F621" s="107">
        <f>SUM(F431:F473)</f>
        <v>424</v>
      </c>
      <c r="G621" s="107">
        <f>SUM(G431:G473)</f>
        <v>446</v>
      </c>
      <c r="H621" s="107">
        <f>SUM(H431:H473)</f>
        <v>376</v>
      </c>
      <c r="I621" s="107">
        <f>SUM(I431:I473)</f>
        <v>342</v>
      </c>
      <c r="J621" s="107">
        <f>SUM(J431:J473)</f>
        <v>527</v>
      </c>
      <c r="K621" s="106">
        <f t="shared" ref="K621:EE621" si="1129">SUM(K431:K473)</f>
        <v>588</v>
      </c>
      <c r="L621" s="107">
        <f t="shared" si="1129"/>
        <v>0</v>
      </c>
      <c r="M621" s="401">
        <f>SUM(M431:M473)</f>
        <v>0</v>
      </c>
      <c r="N621" s="106">
        <f t="shared" si="1129"/>
        <v>0</v>
      </c>
      <c r="O621" s="107">
        <f t="shared" si="1129"/>
        <v>0</v>
      </c>
      <c r="P621" s="401">
        <f>SUM(P431:P473)</f>
        <v>0</v>
      </c>
      <c r="Q621" s="338">
        <f>SUM(Q431:Q473)</f>
        <v>0</v>
      </c>
      <c r="R621" s="401">
        <f>SUM(R431:R473)</f>
        <v>0</v>
      </c>
      <c r="S621" s="338">
        <f>SUM(S431:S473)</f>
        <v>0</v>
      </c>
      <c r="T621" s="401">
        <f>SUM(T431:T473)</f>
        <v>0</v>
      </c>
      <c r="U621" s="338">
        <f>SUM(U431:U473)</f>
        <v>0</v>
      </c>
      <c r="V621" s="401">
        <f>SUM(V431:V473)</f>
        <v>0</v>
      </c>
      <c r="W621" s="108">
        <f>SUM(W431:W473)</f>
        <v>0</v>
      </c>
      <c r="X621" s="108">
        <f>SUM(X431:X473)</f>
        <v>0</v>
      </c>
      <c r="Y621" s="108">
        <f t="shared" si="1129"/>
        <v>0</v>
      </c>
      <c r="Z621" s="105">
        <f t="shared" si="1129"/>
        <v>0</v>
      </c>
      <c r="AA621" s="107">
        <f>SUM(AA431:AA473)</f>
        <v>0</v>
      </c>
      <c r="AB621" s="107">
        <f>SUM(AB431:AB473)</f>
        <v>0</v>
      </c>
      <c r="AC621" s="107">
        <f>SUM(AC431:AC473)</f>
        <v>0</v>
      </c>
      <c r="AD621" s="107">
        <f>SUM(AD431:AD473)</f>
        <v>0</v>
      </c>
      <c r="AE621" s="107">
        <f>SUM(AE431:AE473)</f>
        <v>0</v>
      </c>
      <c r="AF621" s="338">
        <f>SUM(AF431:AF473)</f>
        <v>0</v>
      </c>
      <c r="AG621" s="340">
        <f>SUM(AG431:AG473)</f>
        <v>0</v>
      </c>
      <c r="AH621" s="126">
        <f t="shared" si="1129"/>
        <v>0</v>
      </c>
      <c r="AI621" s="105">
        <f t="shared" si="1129"/>
        <v>0</v>
      </c>
      <c r="AJ621" s="401">
        <f>SUM(AJ431:AJ473)</f>
        <v>0</v>
      </c>
      <c r="AK621" s="106">
        <f t="shared" si="1129"/>
        <v>0</v>
      </c>
      <c r="AL621" s="107">
        <f t="shared" si="1129"/>
        <v>0</v>
      </c>
      <c r="AM621" s="338">
        <f>SUM(AM431:AM473)</f>
        <v>0</v>
      </c>
      <c r="AN621" s="338">
        <f>SUM(AN431:AN473)</f>
        <v>0</v>
      </c>
      <c r="AO621" s="338">
        <f>SUM(AO431:AO473)</f>
        <v>0</v>
      </c>
      <c r="AP621" s="401">
        <f>SUM(AP431:AP473)</f>
        <v>0</v>
      </c>
      <c r="AQ621" s="108">
        <f t="shared" si="1129"/>
        <v>0</v>
      </c>
      <c r="AR621" s="105">
        <f t="shared" si="1129"/>
        <v>0</v>
      </c>
      <c r="AS621" s="401">
        <f>SUM(AS431:AS473)</f>
        <v>0</v>
      </c>
      <c r="AT621" s="338">
        <f>SUM(AT431:AT473)</f>
        <v>0</v>
      </c>
      <c r="AU621" s="401">
        <f>SUM(AU431:AU473)</f>
        <v>0</v>
      </c>
      <c r="AV621" s="338">
        <f>SUM(AV431:AV473)</f>
        <v>0</v>
      </c>
      <c r="AW621" s="401">
        <f>SUM(AW431:AW473)</f>
        <v>0</v>
      </c>
      <c r="AX621" s="338">
        <f>SUM(AX431:AX473)</f>
        <v>0</v>
      </c>
      <c r="AY621" s="126">
        <f t="shared" si="1129"/>
        <v>0</v>
      </c>
      <c r="AZ621" s="107">
        <f t="shared" si="1129"/>
        <v>0</v>
      </c>
      <c r="BA621" s="338">
        <f>SUM(BA431:BA473)</f>
        <v>0</v>
      </c>
      <c r="BB621" s="126">
        <f t="shared" si="1129"/>
        <v>0</v>
      </c>
      <c r="BC621" s="107">
        <f t="shared" si="1129"/>
        <v>0</v>
      </c>
      <c r="BD621" s="338">
        <f t="shared" ref="BD621" si="1130">SUM(BD431:BD473)</f>
        <v>0</v>
      </c>
      <c r="BE621" s="126">
        <f t="shared" si="1129"/>
        <v>0</v>
      </c>
      <c r="BF621" s="107">
        <f t="shared" si="1129"/>
        <v>0</v>
      </c>
      <c r="BG621" s="107">
        <f t="shared" ref="BG621" si="1131">SUM(BG431:BG473)</f>
        <v>0</v>
      </c>
      <c r="BH621" s="338">
        <f>SUM(BH431:BH473)</f>
        <v>0</v>
      </c>
      <c r="BI621" s="126">
        <f t="shared" si="1129"/>
        <v>0</v>
      </c>
      <c r="BJ621" s="107">
        <f t="shared" si="1129"/>
        <v>0</v>
      </c>
      <c r="BK621" s="401">
        <f t="shared" ref="BK621" si="1132">SUM(BK431:BK473)</f>
        <v>0</v>
      </c>
      <c r="BL621" s="106">
        <f t="shared" si="1129"/>
        <v>0</v>
      </c>
      <c r="BM621" s="107">
        <f t="shared" si="1129"/>
        <v>0</v>
      </c>
      <c r="BN621" s="107">
        <f t="shared" ref="BN621" si="1133">SUM(BN431:BN473)</f>
        <v>0</v>
      </c>
      <c r="BO621" s="338">
        <f t="shared" ref="BO621:BP621" si="1134">SUM(BO431:BO473)</f>
        <v>0</v>
      </c>
      <c r="BP621" s="340">
        <f t="shared" si="1134"/>
        <v>0</v>
      </c>
      <c r="BQ621" s="126">
        <f t="shared" si="1129"/>
        <v>0</v>
      </c>
      <c r="BR621" s="107">
        <f t="shared" si="1129"/>
        <v>0</v>
      </c>
      <c r="BS621" s="338">
        <f t="shared" ref="BS621" si="1135">SUM(BS431:BS473)</f>
        <v>0</v>
      </c>
      <c r="BT621" s="126">
        <f t="shared" si="1129"/>
        <v>0</v>
      </c>
      <c r="BU621" s="107">
        <f t="shared" si="1129"/>
        <v>0</v>
      </c>
      <c r="BV621" s="338">
        <f t="shared" ref="BV621:BY621" si="1136">SUM(BV431:BV473)</f>
        <v>0</v>
      </c>
      <c r="BW621" s="107">
        <f t="shared" si="1136"/>
        <v>0</v>
      </c>
      <c r="BX621" s="401">
        <f t="shared" si="1136"/>
        <v>0</v>
      </c>
      <c r="BY621" s="338">
        <f t="shared" si="1136"/>
        <v>0</v>
      </c>
      <c r="BZ621" s="107">
        <f>SUM(BZ431:BZ473)</f>
        <v>0</v>
      </c>
      <c r="CA621" s="126">
        <f t="shared" si="1129"/>
        <v>0</v>
      </c>
      <c r="CB621" s="107">
        <f t="shared" si="1129"/>
        <v>0</v>
      </c>
      <c r="CC621" s="107">
        <f t="shared" ref="CC621:CE621" si="1137">SUM(CC431:CC473)</f>
        <v>0</v>
      </c>
      <c r="CD621" s="107">
        <f t="shared" si="1137"/>
        <v>0</v>
      </c>
      <c r="CE621" s="107">
        <f t="shared" si="1137"/>
        <v>0</v>
      </c>
      <c r="CF621" s="107">
        <f t="shared" ref="CF621:CH621" si="1138">SUM(CF431:CF473)</f>
        <v>0</v>
      </c>
      <c r="CG621" s="340">
        <f t="shared" si="1138"/>
        <v>0</v>
      </c>
      <c r="CH621" s="107">
        <f t="shared" si="1138"/>
        <v>0</v>
      </c>
      <c r="CI621" s="126">
        <f t="shared" si="1129"/>
        <v>0</v>
      </c>
      <c r="CJ621" s="107">
        <f t="shared" si="1129"/>
        <v>0</v>
      </c>
      <c r="CK621" s="401">
        <f t="shared" ref="CK621:CO621" si="1139">SUM(CK431:CK473)</f>
        <v>0</v>
      </c>
      <c r="CL621" s="338">
        <f t="shared" si="1139"/>
        <v>0</v>
      </c>
      <c r="CM621" s="401">
        <f t="shared" si="1139"/>
        <v>0</v>
      </c>
      <c r="CN621" s="338">
        <f t="shared" si="1139"/>
        <v>0</v>
      </c>
      <c r="CO621" s="401">
        <f t="shared" si="1139"/>
        <v>0</v>
      </c>
      <c r="CP621" s="106">
        <f t="shared" si="1129"/>
        <v>0</v>
      </c>
      <c r="CQ621" s="107">
        <f t="shared" si="1129"/>
        <v>2344</v>
      </c>
      <c r="CR621" s="338">
        <f t="shared" ref="CR621:CS621" si="1140">SUM(CR431:CR473)</f>
        <v>3860</v>
      </c>
      <c r="CS621" s="401">
        <f t="shared" si="1140"/>
        <v>3474</v>
      </c>
      <c r="CT621" s="106">
        <f t="shared" si="1129"/>
        <v>3214</v>
      </c>
      <c r="CU621" s="107">
        <f t="shared" ref="CU621" si="1141">SUM(CU431:CU473)</f>
        <v>0</v>
      </c>
      <c r="CV621" s="401">
        <f t="shared" ref="CV621:CY621" si="1142">SUM(CV431:CV473)</f>
        <v>0</v>
      </c>
      <c r="CW621" s="338">
        <f t="shared" si="1142"/>
        <v>0</v>
      </c>
      <c r="CX621" s="401">
        <f t="shared" si="1142"/>
        <v>0</v>
      </c>
      <c r="CY621" s="338">
        <f t="shared" si="1142"/>
        <v>0</v>
      </c>
      <c r="CZ621" s="106">
        <f t="shared" si="1129"/>
        <v>0</v>
      </c>
      <c r="DA621" s="107">
        <f t="shared" si="1129"/>
        <v>0</v>
      </c>
      <c r="DB621" s="401">
        <f t="shared" ref="DB621:DE621" si="1143">SUM(DB431:DB473)</f>
        <v>0</v>
      </c>
      <c r="DC621" s="338">
        <f t="shared" si="1143"/>
        <v>0</v>
      </c>
      <c r="DD621" s="401">
        <f t="shared" si="1143"/>
        <v>0</v>
      </c>
      <c r="DE621" s="338">
        <f t="shared" si="1143"/>
        <v>0</v>
      </c>
      <c r="DF621" s="107">
        <f>SUM(DF431:DF473)</f>
        <v>0</v>
      </c>
      <c r="DG621" s="339">
        <f t="shared" ref="DG621" si="1144">SUM(DG431:DG473)</f>
        <v>0</v>
      </c>
      <c r="DH621" s="401">
        <f>SUM(DH431:DH473)</f>
        <v>0</v>
      </c>
      <c r="DI621" s="338">
        <f t="shared" ref="DI621" si="1145">SUM(DI431:DI473)</f>
        <v>0</v>
      </c>
      <c r="DJ621" s="126">
        <f t="shared" si="1129"/>
        <v>0</v>
      </c>
      <c r="DK621" s="107">
        <f t="shared" si="1129"/>
        <v>0</v>
      </c>
      <c r="DL621" s="338">
        <f t="shared" ref="DL621:DM621" si="1146">SUM(DL431:DL473)</f>
        <v>0</v>
      </c>
      <c r="DM621" s="401">
        <f t="shared" si="1146"/>
        <v>0</v>
      </c>
      <c r="DN621" s="106">
        <f t="shared" si="1129"/>
        <v>0</v>
      </c>
      <c r="DO621" s="107">
        <f t="shared" si="1129"/>
        <v>874</v>
      </c>
      <c r="DP621" s="401">
        <f t="shared" ref="DP621:DQ621" si="1147">SUM(DP431:DP473)</f>
        <v>1310</v>
      </c>
      <c r="DQ621" s="108">
        <f t="shared" si="1147"/>
        <v>1071</v>
      </c>
      <c r="DR621" s="338">
        <f>SUM(DR431:DR473)</f>
        <v>1639</v>
      </c>
      <c r="DS621" s="126">
        <f t="shared" si="1129"/>
        <v>1124</v>
      </c>
      <c r="DT621" s="107">
        <f t="shared" si="1129"/>
        <v>2618</v>
      </c>
      <c r="DU621" s="338">
        <f t="shared" ref="DU621:DW621" si="1148">SUM(DU431:DU473)</f>
        <v>3051</v>
      </c>
      <c r="DV621" s="107">
        <f t="shared" si="1148"/>
        <v>3106</v>
      </c>
      <c r="DW621" s="401">
        <f t="shared" si="1148"/>
        <v>1180</v>
      </c>
      <c r="DX621" s="106">
        <f t="shared" si="1129"/>
        <v>4600</v>
      </c>
      <c r="DY621" s="107">
        <f t="shared" si="1129"/>
        <v>0</v>
      </c>
      <c r="DZ621" s="340">
        <f t="shared" ref="DZ621:EA621" si="1149">SUM(DZ431:DZ473)</f>
        <v>0</v>
      </c>
      <c r="EA621" s="401">
        <f t="shared" si="1149"/>
        <v>0</v>
      </c>
      <c r="EB621" s="106">
        <f t="shared" si="1129"/>
        <v>0</v>
      </c>
      <c r="EC621" s="107">
        <f t="shared" si="1129"/>
        <v>0</v>
      </c>
      <c r="ED621" s="338">
        <f t="shared" ref="ED621" si="1150">SUM(ED431:ED473)</f>
        <v>0</v>
      </c>
      <c r="EE621" s="126">
        <f t="shared" si="1129"/>
        <v>0</v>
      </c>
    </row>
    <row r="622" spans="1:135" x14ac:dyDescent="0.3">
      <c r="A622" s="38"/>
      <c r="B622" s="27" t="s">
        <v>23</v>
      </c>
      <c r="C622" s="31">
        <f>SUM(C226:C230)+SUM(C477:C479)</f>
        <v>10133</v>
      </c>
      <c r="D622" s="31">
        <f>SUM(D226:D230)+SUM(D477:D479)</f>
        <v>2171</v>
      </c>
      <c r="E622" s="63">
        <f t="shared" si="48"/>
        <v>0.21425046876541992</v>
      </c>
      <c r="F622" s="107">
        <f>SUM(F226:F230)+SUM(F477:F479)</f>
        <v>0</v>
      </c>
      <c r="G622" s="107">
        <f>SUM(G226:G230)+SUM(G477:G479)</f>
        <v>0</v>
      </c>
      <c r="H622" s="107">
        <f>SUM(H226:H230)+SUM(H477:H479)</f>
        <v>0</v>
      </c>
      <c r="I622" s="107">
        <f>SUM(I226:I230)+SUM(I477:I479)</f>
        <v>0</v>
      </c>
      <c r="J622" s="107">
        <f>SUM(J226:J230)+SUM(J477:J479)</f>
        <v>0</v>
      </c>
      <c r="K622" s="106">
        <f t="shared" ref="K622:EE622" si="1151">SUM(K226:K230)+SUM(K477:K479)</f>
        <v>0</v>
      </c>
      <c r="L622" s="107">
        <f t="shared" si="1151"/>
        <v>0</v>
      </c>
      <c r="M622" s="401">
        <f>SUM(M226:M230)+SUM(M477:M479)</f>
        <v>0</v>
      </c>
      <c r="N622" s="106">
        <f t="shared" si="1151"/>
        <v>0</v>
      </c>
      <c r="O622" s="107">
        <f t="shared" si="1151"/>
        <v>0</v>
      </c>
      <c r="P622" s="401">
        <f>SUM(P226:P230)+SUM(P477:P479)</f>
        <v>0</v>
      </c>
      <c r="Q622" s="338">
        <f>SUM(Q226:Q230)+SUM(Q477:Q479)</f>
        <v>0</v>
      </c>
      <c r="R622" s="401">
        <f>SUM(R226:R230)+SUM(R477:R479)</f>
        <v>0</v>
      </c>
      <c r="S622" s="338">
        <f>SUM(S226:S230)+SUM(S477:S479)</f>
        <v>0</v>
      </c>
      <c r="T622" s="401">
        <f>SUM(T226:T230)+SUM(T477:T479)</f>
        <v>0</v>
      </c>
      <c r="U622" s="338">
        <f>SUM(U226:U230)+SUM(U477:U479)</f>
        <v>0</v>
      </c>
      <c r="V622" s="401">
        <f>SUM(V226:V230)+SUM(V477:V479)</f>
        <v>0</v>
      </c>
      <c r="W622" s="108">
        <f>SUM(W226:W230)+SUM(W477:W479)</f>
        <v>0</v>
      </c>
      <c r="X622" s="108">
        <f>SUM(X226:X230)+SUM(X477:X479)</f>
        <v>0</v>
      </c>
      <c r="Y622" s="108">
        <f t="shared" si="1151"/>
        <v>0</v>
      </c>
      <c r="Z622" s="105">
        <f t="shared" si="1151"/>
        <v>0</v>
      </c>
      <c r="AA622" s="107">
        <f>SUM(AA226:AA230)+SUM(AA477:AA479)</f>
        <v>0</v>
      </c>
      <c r="AB622" s="107">
        <f>SUM(AB226:AB230)+SUM(AB477:AB479)</f>
        <v>0</v>
      </c>
      <c r="AC622" s="107">
        <f>SUM(AC226:AC230)+SUM(AC477:AC479)</f>
        <v>0</v>
      </c>
      <c r="AD622" s="107">
        <f>SUM(AD226:AD230)+SUM(AD477:AD479)</f>
        <v>0</v>
      </c>
      <c r="AE622" s="107">
        <f>SUM(AE226:AE230)+SUM(AE477:AE479)</f>
        <v>0</v>
      </c>
      <c r="AF622" s="338">
        <f>SUM(AF226:AF230)+SUM(AF477:AF479)</f>
        <v>0</v>
      </c>
      <c r="AG622" s="340">
        <f>SUM(AG226:AG230)+SUM(AG477:AG479)</f>
        <v>0</v>
      </c>
      <c r="AH622" s="126">
        <f t="shared" si="1151"/>
        <v>0</v>
      </c>
      <c r="AI622" s="105">
        <f t="shared" si="1151"/>
        <v>0</v>
      </c>
      <c r="AJ622" s="401">
        <f>SUM(AJ226:AJ230)+SUM(AJ477:AJ479)</f>
        <v>0</v>
      </c>
      <c r="AK622" s="106">
        <f t="shared" si="1151"/>
        <v>0</v>
      </c>
      <c r="AL622" s="107">
        <f t="shared" si="1151"/>
        <v>0</v>
      </c>
      <c r="AM622" s="338">
        <f>SUM(AM226:AM230)+SUM(AM477:AM479)</f>
        <v>0</v>
      </c>
      <c r="AN622" s="338">
        <f>SUM(AN226:AN230)+SUM(AN477:AN479)</f>
        <v>0</v>
      </c>
      <c r="AO622" s="338">
        <f>SUM(AO226:AO230)+SUM(AO477:AO479)</f>
        <v>0</v>
      </c>
      <c r="AP622" s="401">
        <f>SUM(AP226:AP230)+SUM(AP477:AP479)</f>
        <v>0</v>
      </c>
      <c r="AQ622" s="108">
        <f t="shared" si="1151"/>
        <v>0</v>
      </c>
      <c r="AR622" s="105">
        <f t="shared" si="1151"/>
        <v>0</v>
      </c>
      <c r="AS622" s="401">
        <f>SUM(AS226:AS230)+SUM(AS477:AS479)</f>
        <v>0</v>
      </c>
      <c r="AT622" s="338">
        <f>SUM(AT226:AT230)+SUM(AT477:AT479)</f>
        <v>0</v>
      </c>
      <c r="AU622" s="401">
        <f>SUM(AU226:AU230)+SUM(AU477:AU479)</f>
        <v>0</v>
      </c>
      <c r="AV622" s="338">
        <f>SUM(AV226:AV230)+SUM(AV477:AV479)</f>
        <v>0</v>
      </c>
      <c r="AW622" s="401">
        <f>SUM(AW226:AW230)+SUM(AW477:AW479)</f>
        <v>0</v>
      </c>
      <c r="AX622" s="338">
        <f>SUM(AX226:AX230)+SUM(AX477:AX479)</f>
        <v>0</v>
      </c>
      <c r="AY622" s="126">
        <f t="shared" si="1151"/>
        <v>0</v>
      </c>
      <c r="AZ622" s="107">
        <f t="shared" si="1151"/>
        <v>0</v>
      </c>
      <c r="BA622" s="338">
        <f>SUM(BA226:BA230)+SUM(BA477:BA479)</f>
        <v>0</v>
      </c>
      <c r="BB622" s="126">
        <f t="shared" si="1151"/>
        <v>0</v>
      </c>
      <c r="BC622" s="107">
        <f t="shared" si="1151"/>
        <v>0</v>
      </c>
      <c r="BD622" s="338">
        <f t="shared" ref="BD622" si="1152">SUM(BD226:BD230)+SUM(BD477:BD479)</f>
        <v>0</v>
      </c>
      <c r="BE622" s="126">
        <f t="shared" si="1151"/>
        <v>0</v>
      </c>
      <c r="BF622" s="107">
        <f t="shared" si="1151"/>
        <v>0</v>
      </c>
      <c r="BG622" s="107">
        <f t="shared" ref="BG622" si="1153">SUM(BG226:BG230)+SUM(BG477:BG479)</f>
        <v>0</v>
      </c>
      <c r="BH622" s="338">
        <f>SUM(BH226:BH230)+SUM(BH477:BH479)</f>
        <v>0</v>
      </c>
      <c r="BI622" s="126">
        <f t="shared" si="1151"/>
        <v>0</v>
      </c>
      <c r="BJ622" s="107">
        <f t="shared" si="1151"/>
        <v>0</v>
      </c>
      <c r="BK622" s="401">
        <f t="shared" ref="BK622" si="1154">SUM(BK226:BK230)+SUM(BK477:BK479)</f>
        <v>0</v>
      </c>
      <c r="BL622" s="106">
        <f t="shared" si="1151"/>
        <v>0</v>
      </c>
      <c r="BM622" s="107">
        <f t="shared" si="1151"/>
        <v>0</v>
      </c>
      <c r="BN622" s="107">
        <f t="shared" ref="BN622" si="1155">SUM(BN226:BN230)+SUM(BN477:BN479)</f>
        <v>0</v>
      </c>
      <c r="BO622" s="338">
        <f t="shared" ref="BO622:BP622" si="1156">SUM(BO226:BO230)+SUM(BO477:BO479)</f>
        <v>0</v>
      </c>
      <c r="BP622" s="340">
        <f t="shared" si="1156"/>
        <v>0</v>
      </c>
      <c r="BQ622" s="126">
        <f t="shared" si="1151"/>
        <v>0</v>
      </c>
      <c r="BR622" s="107">
        <f t="shared" si="1151"/>
        <v>0</v>
      </c>
      <c r="BS622" s="338">
        <f t="shared" ref="BS622" si="1157">SUM(BS226:BS230)+SUM(BS477:BS479)</f>
        <v>0</v>
      </c>
      <c r="BT622" s="126">
        <f t="shared" si="1151"/>
        <v>0</v>
      </c>
      <c r="BU622" s="107">
        <f t="shared" si="1151"/>
        <v>0</v>
      </c>
      <c r="BV622" s="338">
        <f t="shared" ref="BV622:BY622" si="1158">SUM(BV226:BV230)+SUM(BV477:BV479)</f>
        <v>0</v>
      </c>
      <c r="BW622" s="107">
        <f t="shared" si="1158"/>
        <v>0</v>
      </c>
      <c r="BX622" s="401">
        <f t="shared" si="1158"/>
        <v>0</v>
      </c>
      <c r="BY622" s="338">
        <f t="shared" si="1158"/>
        <v>0</v>
      </c>
      <c r="BZ622" s="107">
        <f>SUM(BZ226:BZ230)+SUM(BZ477:BZ479)</f>
        <v>0</v>
      </c>
      <c r="CA622" s="126">
        <f t="shared" si="1151"/>
        <v>0</v>
      </c>
      <c r="CB622" s="107">
        <f t="shared" si="1151"/>
        <v>0</v>
      </c>
      <c r="CC622" s="107">
        <f t="shared" ref="CC622:CE622" si="1159">SUM(CC226:CC230)+SUM(CC477:CC479)</f>
        <v>0</v>
      </c>
      <c r="CD622" s="107">
        <f t="shared" si="1159"/>
        <v>0</v>
      </c>
      <c r="CE622" s="107">
        <f t="shared" si="1159"/>
        <v>0</v>
      </c>
      <c r="CF622" s="107">
        <f t="shared" ref="CF622:CG622" si="1160">SUM(CF226:CF230)+SUM(CF477:CF479)</f>
        <v>0</v>
      </c>
      <c r="CG622" s="340">
        <f t="shared" si="1160"/>
        <v>0</v>
      </c>
      <c r="CH622" s="107">
        <f t="shared" ref="CH622" si="1161">SUM(CH226:CH230)+SUM(CH477:CH479)</f>
        <v>0</v>
      </c>
      <c r="CI622" s="126">
        <f t="shared" si="1151"/>
        <v>0</v>
      </c>
      <c r="CJ622" s="107">
        <f t="shared" si="1151"/>
        <v>0</v>
      </c>
      <c r="CK622" s="401">
        <f t="shared" ref="CK622:CO622" si="1162">SUM(CK226:CK230)+SUM(CK477:CK479)</f>
        <v>0</v>
      </c>
      <c r="CL622" s="338">
        <f t="shared" si="1162"/>
        <v>0</v>
      </c>
      <c r="CM622" s="401">
        <f t="shared" si="1162"/>
        <v>0</v>
      </c>
      <c r="CN622" s="338">
        <f t="shared" si="1162"/>
        <v>0</v>
      </c>
      <c r="CO622" s="401">
        <f t="shared" si="1162"/>
        <v>0</v>
      </c>
      <c r="CP622" s="106">
        <f t="shared" si="1151"/>
        <v>0</v>
      </c>
      <c r="CQ622" s="107">
        <f t="shared" si="1151"/>
        <v>521</v>
      </c>
      <c r="CR622" s="338">
        <f t="shared" ref="CR622:CS622" si="1163">SUM(CR226:CR230)+SUM(CR477:CR479)</f>
        <v>829</v>
      </c>
      <c r="CS622" s="401">
        <f t="shared" si="1163"/>
        <v>871</v>
      </c>
      <c r="CT622" s="106">
        <f t="shared" si="1151"/>
        <v>850</v>
      </c>
      <c r="CU622" s="107">
        <f t="shared" ref="CU622" si="1164">SUM(CU226:CU230)+SUM(CU477:CU479)</f>
        <v>0</v>
      </c>
      <c r="CV622" s="401">
        <f t="shared" ref="CV622:CY622" si="1165">SUM(CV226:CV230)+SUM(CV477:CV479)</f>
        <v>0</v>
      </c>
      <c r="CW622" s="338">
        <f t="shared" si="1165"/>
        <v>0</v>
      </c>
      <c r="CX622" s="401">
        <f t="shared" si="1165"/>
        <v>0</v>
      </c>
      <c r="CY622" s="338">
        <f t="shared" si="1165"/>
        <v>0</v>
      </c>
      <c r="CZ622" s="106">
        <f t="shared" si="1151"/>
        <v>0</v>
      </c>
      <c r="DA622" s="107">
        <f t="shared" si="1151"/>
        <v>0</v>
      </c>
      <c r="DB622" s="401">
        <f t="shared" ref="DB622:DE622" si="1166">SUM(DB226:DB230)+SUM(DB477:DB479)</f>
        <v>0</v>
      </c>
      <c r="DC622" s="338">
        <f t="shared" si="1166"/>
        <v>0</v>
      </c>
      <c r="DD622" s="401">
        <f t="shared" si="1166"/>
        <v>0</v>
      </c>
      <c r="DE622" s="338">
        <f t="shared" si="1166"/>
        <v>0</v>
      </c>
      <c r="DF622" s="107">
        <f>SUM(DF226:DF230)+SUM(DF477:DF479)</f>
        <v>0</v>
      </c>
      <c r="DG622" s="339">
        <f t="shared" ref="DG622" si="1167">SUM(DG226:DG230)+SUM(DG477:DG479)</f>
        <v>0</v>
      </c>
      <c r="DH622" s="401">
        <f>SUM(DH226:DH230)+SUM(DH477:DH479)</f>
        <v>0</v>
      </c>
      <c r="DI622" s="338">
        <f t="shared" ref="DI622" si="1168">SUM(DI226:DI230)+SUM(DI477:DI479)</f>
        <v>0</v>
      </c>
      <c r="DJ622" s="126">
        <f t="shared" si="1151"/>
        <v>0</v>
      </c>
      <c r="DK622" s="107">
        <f t="shared" si="1151"/>
        <v>0</v>
      </c>
      <c r="DL622" s="338">
        <f t="shared" ref="DL622:DM622" si="1169">SUM(DL226:DL230)+SUM(DL477:DL479)</f>
        <v>0</v>
      </c>
      <c r="DM622" s="401">
        <f t="shared" si="1169"/>
        <v>0</v>
      </c>
      <c r="DN622" s="106">
        <f t="shared" si="1151"/>
        <v>0</v>
      </c>
      <c r="DO622" s="107">
        <f t="shared" si="1151"/>
        <v>0</v>
      </c>
      <c r="DP622" s="401">
        <f t="shared" ref="DP622:DQ622" si="1170">SUM(DP226:DP230)+SUM(DP477:DP479)</f>
        <v>0</v>
      </c>
      <c r="DQ622" s="108">
        <f t="shared" si="1170"/>
        <v>0</v>
      </c>
      <c r="DR622" s="338">
        <f>SUM(DR226:DR230)+SUM(DR477:DR479)</f>
        <v>0</v>
      </c>
      <c r="DS622" s="126">
        <f t="shared" si="1151"/>
        <v>0</v>
      </c>
      <c r="DT622" s="107">
        <f t="shared" si="1151"/>
        <v>0</v>
      </c>
      <c r="DU622" s="338">
        <f t="shared" ref="DU622:DW622" si="1171">SUM(DU226:DU230)+SUM(DU477:DU479)</f>
        <v>0</v>
      </c>
      <c r="DV622" s="107">
        <f t="shared" si="1171"/>
        <v>0</v>
      </c>
      <c r="DW622" s="401">
        <f t="shared" si="1171"/>
        <v>0</v>
      </c>
      <c r="DX622" s="106">
        <f t="shared" si="1151"/>
        <v>0</v>
      </c>
      <c r="DY622" s="107">
        <f t="shared" si="1151"/>
        <v>1079</v>
      </c>
      <c r="DZ622" s="340">
        <f t="shared" ref="DZ622:EA622" si="1172">SUM(DZ226:DZ230)+SUM(DZ477:DZ479)</f>
        <v>1143</v>
      </c>
      <c r="EA622" s="401">
        <f t="shared" si="1172"/>
        <v>818</v>
      </c>
      <c r="EB622" s="106">
        <f t="shared" si="1151"/>
        <v>819</v>
      </c>
      <c r="EC622" s="107">
        <f t="shared" si="1151"/>
        <v>0</v>
      </c>
      <c r="ED622" s="338">
        <f t="shared" ref="ED622" si="1173">SUM(ED226:ED230)+SUM(ED477:ED479)</f>
        <v>0</v>
      </c>
      <c r="EE622" s="126">
        <f t="shared" si="1151"/>
        <v>0</v>
      </c>
    </row>
    <row r="623" spans="1:135" x14ac:dyDescent="0.3">
      <c r="A623" s="38"/>
      <c r="B623" s="27" t="s">
        <v>24</v>
      </c>
      <c r="C623" s="22">
        <f>SUM(C486:C497)</f>
        <v>12008</v>
      </c>
      <c r="D623" s="22">
        <f>SUM(D486:D497)</f>
        <v>2908</v>
      </c>
      <c r="E623" s="63">
        <f t="shared" si="48"/>
        <v>0.24217188540972684</v>
      </c>
      <c r="F623" s="107">
        <f>SUM(F486:F497)</f>
        <v>0</v>
      </c>
      <c r="G623" s="107">
        <f>SUM(G486:G497)</f>
        <v>0</v>
      </c>
      <c r="H623" s="107">
        <f>SUM(H486:H497)</f>
        <v>0</v>
      </c>
      <c r="I623" s="107">
        <f>SUM(I486:I497)</f>
        <v>0</v>
      </c>
      <c r="J623" s="107">
        <f>SUM(J486:J497)</f>
        <v>0</v>
      </c>
      <c r="K623" s="106">
        <f t="shared" ref="K623:EE623" si="1174">SUM(K486:K497)</f>
        <v>0</v>
      </c>
      <c r="L623" s="107">
        <f t="shared" si="1174"/>
        <v>0</v>
      </c>
      <c r="M623" s="401">
        <f>SUM(M486:M497)</f>
        <v>0</v>
      </c>
      <c r="N623" s="106">
        <f t="shared" si="1174"/>
        <v>0</v>
      </c>
      <c r="O623" s="107">
        <f t="shared" si="1174"/>
        <v>0</v>
      </c>
      <c r="P623" s="401">
        <f>SUM(P486:P497)</f>
        <v>0</v>
      </c>
      <c r="Q623" s="338">
        <f>SUM(Q486:Q497)</f>
        <v>0</v>
      </c>
      <c r="R623" s="401">
        <f>SUM(R486:R497)</f>
        <v>0</v>
      </c>
      <c r="S623" s="338">
        <f>SUM(S486:S497)</f>
        <v>0</v>
      </c>
      <c r="T623" s="401">
        <f>SUM(T486:T497)</f>
        <v>0</v>
      </c>
      <c r="U623" s="338">
        <f>SUM(U486:U497)</f>
        <v>0</v>
      </c>
      <c r="V623" s="401">
        <f>SUM(V486:V497)</f>
        <v>0</v>
      </c>
      <c r="W623" s="108">
        <f>SUM(W486:W497)</f>
        <v>0</v>
      </c>
      <c r="X623" s="108">
        <f>SUM(X486:X497)</f>
        <v>0</v>
      </c>
      <c r="Y623" s="108">
        <f t="shared" si="1174"/>
        <v>0</v>
      </c>
      <c r="Z623" s="105">
        <f t="shared" si="1174"/>
        <v>0</v>
      </c>
      <c r="AA623" s="107">
        <f>SUM(AA486:AA497)</f>
        <v>0</v>
      </c>
      <c r="AB623" s="107">
        <f>SUM(AB486:AB497)</f>
        <v>0</v>
      </c>
      <c r="AC623" s="107">
        <f>SUM(AC486:AC497)</f>
        <v>0</v>
      </c>
      <c r="AD623" s="107">
        <f>SUM(AD486:AD497)</f>
        <v>0</v>
      </c>
      <c r="AE623" s="107">
        <f>SUM(AE486:AE497)</f>
        <v>0</v>
      </c>
      <c r="AF623" s="338">
        <f>SUM(AF486:AF497)</f>
        <v>0</v>
      </c>
      <c r="AG623" s="340">
        <f>SUM(AG486:AG497)</f>
        <v>0</v>
      </c>
      <c r="AH623" s="126">
        <f t="shared" si="1174"/>
        <v>0</v>
      </c>
      <c r="AI623" s="105">
        <f t="shared" si="1174"/>
        <v>0</v>
      </c>
      <c r="AJ623" s="401">
        <f>SUM(AJ486:AJ497)</f>
        <v>0</v>
      </c>
      <c r="AK623" s="106">
        <f t="shared" si="1174"/>
        <v>0</v>
      </c>
      <c r="AL623" s="107">
        <f t="shared" si="1174"/>
        <v>0</v>
      </c>
      <c r="AM623" s="338">
        <f>SUM(AM486:AM497)</f>
        <v>0</v>
      </c>
      <c r="AN623" s="338">
        <f>SUM(AN486:AN497)</f>
        <v>0</v>
      </c>
      <c r="AO623" s="338">
        <f>SUM(AO486:AO497)</f>
        <v>0</v>
      </c>
      <c r="AP623" s="401">
        <f>SUM(AP486:AP497)</f>
        <v>0</v>
      </c>
      <c r="AQ623" s="108">
        <f t="shared" si="1174"/>
        <v>0</v>
      </c>
      <c r="AR623" s="105">
        <f t="shared" si="1174"/>
        <v>0</v>
      </c>
      <c r="AS623" s="401">
        <f>SUM(AS486:AS497)</f>
        <v>0</v>
      </c>
      <c r="AT623" s="338">
        <f>SUM(AT486:AT497)</f>
        <v>0</v>
      </c>
      <c r="AU623" s="401">
        <f>SUM(AU486:AU497)</f>
        <v>0</v>
      </c>
      <c r="AV623" s="338">
        <f>SUM(AV486:AV497)</f>
        <v>0</v>
      </c>
      <c r="AW623" s="401">
        <f>SUM(AW486:AW497)</f>
        <v>0</v>
      </c>
      <c r="AX623" s="338">
        <f>SUM(AX486:AX497)</f>
        <v>0</v>
      </c>
      <c r="AY623" s="126">
        <f t="shared" si="1174"/>
        <v>0</v>
      </c>
      <c r="AZ623" s="107">
        <f t="shared" si="1174"/>
        <v>0</v>
      </c>
      <c r="BA623" s="338">
        <f>SUM(BA486:BA497)</f>
        <v>0</v>
      </c>
      <c r="BB623" s="126">
        <f t="shared" si="1174"/>
        <v>0</v>
      </c>
      <c r="BC623" s="107">
        <f t="shared" si="1174"/>
        <v>0</v>
      </c>
      <c r="BD623" s="338">
        <f t="shared" ref="BD623" si="1175">SUM(BD486:BD497)</f>
        <v>0</v>
      </c>
      <c r="BE623" s="126">
        <f t="shared" si="1174"/>
        <v>0</v>
      </c>
      <c r="BF623" s="107">
        <f t="shared" si="1174"/>
        <v>0</v>
      </c>
      <c r="BG623" s="107">
        <f t="shared" ref="BG623" si="1176">SUM(BG486:BG497)</f>
        <v>0</v>
      </c>
      <c r="BH623" s="338">
        <f>SUM(BH486:BH497)</f>
        <v>0</v>
      </c>
      <c r="BI623" s="126">
        <f t="shared" si="1174"/>
        <v>0</v>
      </c>
      <c r="BJ623" s="107">
        <f t="shared" si="1174"/>
        <v>0</v>
      </c>
      <c r="BK623" s="401">
        <f t="shared" ref="BK623" si="1177">SUM(BK486:BK497)</f>
        <v>0</v>
      </c>
      <c r="BL623" s="106">
        <f t="shared" si="1174"/>
        <v>0</v>
      </c>
      <c r="BM623" s="107">
        <f t="shared" si="1174"/>
        <v>0</v>
      </c>
      <c r="BN623" s="107">
        <f t="shared" ref="BN623" si="1178">SUM(BN486:BN497)</f>
        <v>0</v>
      </c>
      <c r="BO623" s="338">
        <f t="shared" ref="BO623:BP623" si="1179">SUM(BO486:BO497)</f>
        <v>0</v>
      </c>
      <c r="BP623" s="340">
        <f t="shared" si="1179"/>
        <v>0</v>
      </c>
      <c r="BQ623" s="126">
        <f t="shared" si="1174"/>
        <v>0</v>
      </c>
      <c r="BR623" s="107">
        <f t="shared" si="1174"/>
        <v>0</v>
      </c>
      <c r="BS623" s="338">
        <f t="shared" ref="BS623" si="1180">SUM(BS486:BS497)</f>
        <v>0</v>
      </c>
      <c r="BT623" s="126">
        <f t="shared" si="1174"/>
        <v>0</v>
      </c>
      <c r="BU623" s="107">
        <f t="shared" si="1174"/>
        <v>0</v>
      </c>
      <c r="BV623" s="338">
        <f t="shared" ref="BV623:BY623" si="1181">SUM(BV486:BV497)</f>
        <v>0</v>
      </c>
      <c r="BW623" s="107">
        <f t="shared" si="1181"/>
        <v>0</v>
      </c>
      <c r="BX623" s="401">
        <f t="shared" si="1181"/>
        <v>0</v>
      </c>
      <c r="BY623" s="338">
        <f t="shared" si="1181"/>
        <v>0</v>
      </c>
      <c r="BZ623" s="107">
        <f>SUM(BZ486:BZ497)</f>
        <v>0</v>
      </c>
      <c r="CA623" s="126">
        <f t="shared" si="1174"/>
        <v>0</v>
      </c>
      <c r="CB623" s="107">
        <f t="shared" si="1174"/>
        <v>0</v>
      </c>
      <c r="CC623" s="107">
        <f t="shared" ref="CC623:CE623" si="1182">SUM(CC486:CC497)</f>
        <v>0</v>
      </c>
      <c r="CD623" s="107">
        <f t="shared" si="1182"/>
        <v>0</v>
      </c>
      <c r="CE623" s="107">
        <f t="shared" si="1182"/>
        <v>0</v>
      </c>
      <c r="CF623" s="107">
        <f t="shared" ref="CF623:CH623" si="1183">SUM(CF486:CF497)</f>
        <v>0</v>
      </c>
      <c r="CG623" s="340">
        <f t="shared" si="1183"/>
        <v>0</v>
      </c>
      <c r="CH623" s="107">
        <f t="shared" si="1183"/>
        <v>0</v>
      </c>
      <c r="CI623" s="126">
        <f t="shared" si="1174"/>
        <v>0</v>
      </c>
      <c r="CJ623" s="107">
        <f t="shared" si="1174"/>
        <v>0</v>
      </c>
      <c r="CK623" s="401">
        <f t="shared" ref="CK623:CO623" si="1184">SUM(CK486:CK497)</f>
        <v>0</v>
      </c>
      <c r="CL623" s="338">
        <f t="shared" si="1184"/>
        <v>0</v>
      </c>
      <c r="CM623" s="401">
        <f t="shared" si="1184"/>
        <v>0</v>
      </c>
      <c r="CN623" s="338">
        <f t="shared" si="1184"/>
        <v>0</v>
      </c>
      <c r="CO623" s="401">
        <f t="shared" si="1184"/>
        <v>0</v>
      </c>
      <c r="CP623" s="106">
        <f t="shared" si="1174"/>
        <v>0</v>
      </c>
      <c r="CQ623" s="107">
        <f t="shared" si="1174"/>
        <v>640</v>
      </c>
      <c r="CR623" s="338">
        <f t="shared" ref="CR623:CS623" si="1185">SUM(CR486:CR497)</f>
        <v>1157</v>
      </c>
      <c r="CS623" s="401">
        <f t="shared" si="1185"/>
        <v>1025</v>
      </c>
      <c r="CT623" s="106">
        <f t="shared" si="1174"/>
        <v>942</v>
      </c>
      <c r="CU623" s="107">
        <f t="shared" ref="CU623" si="1186">SUM(CU486:CU497)</f>
        <v>0</v>
      </c>
      <c r="CV623" s="401">
        <f t="shared" ref="CV623:CY623" si="1187">SUM(CV486:CV497)</f>
        <v>0</v>
      </c>
      <c r="CW623" s="338">
        <f t="shared" si="1187"/>
        <v>0</v>
      </c>
      <c r="CX623" s="401">
        <f t="shared" si="1187"/>
        <v>0</v>
      </c>
      <c r="CY623" s="338">
        <f t="shared" si="1187"/>
        <v>0</v>
      </c>
      <c r="CZ623" s="106">
        <f t="shared" si="1174"/>
        <v>0</v>
      </c>
      <c r="DA623" s="107">
        <f t="shared" si="1174"/>
        <v>0</v>
      </c>
      <c r="DB623" s="401">
        <f t="shared" ref="DB623:DE623" si="1188">SUM(DB486:DB497)</f>
        <v>0</v>
      </c>
      <c r="DC623" s="338">
        <f t="shared" si="1188"/>
        <v>0</v>
      </c>
      <c r="DD623" s="401">
        <f t="shared" si="1188"/>
        <v>0</v>
      </c>
      <c r="DE623" s="338">
        <f t="shared" si="1188"/>
        <v>0</v>
      </c>
      <c r="DF623" s="107">
        <f>SUM(DF486:DF497)</f>
        <v>0</v>
      </c>
      <c r="DG623" s="339">
        <f t="shared" ref="DG623" si="1189">SUM(DG486:DG497)</f>
        <v>0</v>
      </c>
      <c r="DH623" s="401">
        <f>SUM(DH486:DH497)</f>
        <v>0</v>
      </c>
      <c r="DI623" s="338">
        <f t="shared" ref="DI623" si="1190">SUM(DI486:DI497)</f>
        <v>0</v>
      </c>
      <c r="DJ623" s="126">
        <f t="shared" si="1174"/>
        <v>0</v>
      </c>
      <c r="DK623" s="107">
        <f t="shared" si="1174"/>
        <v>0</v>
      </c>
      <c r="DL623" s="338">
        <f t="shared" ref="DL623:DM623" si="1191">SUM(DL486:DL497)</f>
        <v>0</v>
      </c>
      <c r="DM623" s="401">
        <f t="shared" si="1191"/>
        <v>0</v>
      </c>
      <c r="DN623" s="106">
        <f t="shared" si="1174"/>
        <v>0</v>
      </c>
      <c r="DO623" s="107">
        <f t="shared" si="1174"/>
        <v>0</v>
      </c>
      <c r="DP623" s="401">
        <f t="shared" ref="DP623:DQ623" si="1192">SUM(DP486:DP497)</f>
        <v>0</v>
      </c>
      <c r="DQ623" s="108">
        <f t="shared" si="1192"/>
        <v>0</v>
      </c>
      <c r="DR623" s="338">
        <f>SUM(DR486:DR497)</f>
        <v>0</v>
      </c>
      <c r="DS623" s="126">
        <f t="shared" si="1174"/>
        <v>0</v>
      </c>
      <c r="DT623" s="107">
        <f t="shared" si="1174"/>
        <v>0</v>
      </c>
      <c r="DU623" s="338">
        <f t="shared" ref="DU623:DW623" si="1193">SUM(DU486:DU497)</f>
        <v>0</v>
      </c>
      <c r="DV623" s="107">
        <f t="shared" si="1193"/>
        <v>0</v>
      </c>
      <c r="DW623" s="401">
        <f t="shared" si="1193"/>
        <v>0</v>
      </c>
      <c r="DX623" s="106">
        <f t="shared" si="1174"/>
        <v>0</v>
      </c>
      <c r="DY623" s="107">
        <f t="shared" si="1174"/>
        <v>0</v>
      </c>
      <c r="DZ623" s="340">
        <f t="shared" ref="DZ623:EA623" si="1194">SUM(DZ486:DZ497)</f>
        <v>0</v>
      </c>
      <c r="EA623" s="401">
        <f t="shared" si="1194"/>
        <v>0</v>
      </c>
      <c r="EB623" s="106">
        <f t="shared" si="1174"/>
        <v>0</v>
      </c>
      <c r="EC623" s="107">
        <f t="shared" si="1174"/>
        <v>1238</v>
      </c>
      <c r="ED623" s="338">
        <f t="shared" ref="ED623" si="1195">SUM(ED486:ED497)</f>
        <v>1516</v>
      </c>
      <c r="EE623" s="126">
        <f t="shared" si="1174"/>
        <v>86</v>
      </c>
    </row>
    <row r="624" spans="1:135" x14ac:dyDescent="0.3">
      <c r="A624" s="38"/>
      <c r="B624" s="27" t="s">
        <v>25</v>
      </c>
      <c r="C624" s="22">
        <f>SUM(C507:C534)</f>
        <v>26686</v>
      </c>
      <c r="D624" s="22">
        <f>SUM(D507:D534)</f>
        <v>6580</v>
      </c>
      <c r="E624" s="63">
        <f t="shared" si="48"/>
        <v>0.24657123585400584</v>
      </c>
      <c r="F624" s="107">
        <f>SUM(F507:F534)</f>
        <v>117</v>
      </c>
      <c r="G624" s="107">
        <f>SUM(G507:G534)</f>
        <v>127</v>
      </c>
      <c r="H624" s="107">
        <f>SUM(H507:H534)</f>
        <v>76</v>
      </c>
      <c r="I624" s="107">
        <f>SUM(I507:I534)</f>
        <v>98</v>
      </c>
      <c r="J624" s="107">
        <f>SUM(J507:J534)</f>
        <v>114</v>
      </c>
      <c r="K624" s="106">
        <f t="shared" ref="K624:EE624" si="1196">SUM(K507:K534)</f>
        <v>155</v>
      </c>
      <c r="L624" s="107">
        <f t="shared" si="1196"/>
        <v>0</v>
      </c>
      <c r="M624" s="401">
        <f>SUM(M507:M534)</f>
        <v>0</v>
      </c>
      <c r="N624" s="106">
        <f t="shared" si="1196"/>
        <v>0</v>
      </c>
      <c r="O624" s="107">
        <f t="shared" si="1196"/>
        <v>0</v>
      </c>
      <c r="P624" s="401">
        <f>SUM(P507:P534)</f>
        <v>0</v>
      </c>
      <c r="Q624" s="338">
        <f>SUM(Q507:Q534)</f>
        <v>0</v>
      </c>
      <c r="R624" s="401">
        <f>SUM(R507:R534)</f>
        <v>0</v>
      </c>
      <c r="S624" s="338">
        <f>SUM(S507:S534)</f>
        <v>0</v>
      </c>
      <c r="T624" s="401">
        <f>SUM(T507:T534)</f>
        <v>0</v>
      </c>
      <c r="U624" s="338">
        <f>SUM(U507:U534)</f>
        <v>0</v>
      </c>
      <c r="V624" s="401">
        <f>SUM(V507:V534)</f>
        <v>0</v>
      </c>
      <c r="W624" s="108">
        <f>SUM(W507:W534)</f>
        <v>0</v>
      </c>
      <c r="X624" s="108">
        <f>SUM(X507:X534)</f>
        <v>0</v>
      </c>
      <c r="Y624" s="108">
        <f t="shared" si="1196"/>
        <v>0</v>
      </c>
      <c r="Z624" s="105">
        <f t="shared" si="1196"/>
        <v>0</v>
      </c>
      <c r="AA624" s="107">
        <f>SUM(AA507:AA534)</f>
        <v>0</v>
      </c>
      <c r="AB624" s="107">
        <f>SUM(AB507:AB534)</f>
        <v>0</v>
      </c>
      <c r="AC624" s="107">
        <f>SUM(AC507:AC534)</f>
        <v>0</v>
      </c>
      <c r="AD624" s="107">
        <f>SUM(AD507:AD534)</f>
        <v>0</v>
      </c>
      <c r="AE624" s="107">
        <f>SUM(AE507:AE534)</f>
        <v>0</v>
      </c>
      <c r="AF624" s="338">
        <f>SUM(AF507:AF534)</f>
        <v>0</v>
      </c>
      <c r="AG624" s="340">
        <f>SUM(AG507:AG534)</f>
        <v>0</v>
      </c>
      <c r="AH624" s="126">
        <f t="shared" si="1196"/>
        <v>0</v>
      </c>
      <c r="AI624" s="105">
        <f t="shared" si="1196"/>
        <v>0</v>
      </c>
      <c r="AJ624" s="401">
        <f>SUM(AJ507:AJ534)</f>
        <v>0</v>
      </c>
      <c r="AK624" s="106">
        <f t="shared" si="1196"/>
        <v>0</v>
      </c>
      <c r="AL624" s="107">
        <f t="shared" si="1196"/>
        <v>0</v>
      </c>
      <c r="AM624" s="338">
        <f>SUM(AM507:AM534)</f>
        <v>0</v>
      </c>
      <c r="AN624" s="338">
        <f>SUM(AN507:AN534)</f>
        <v>0</v>
      </c>
      <c r="AO624" s="338">
        <f>SUM(AO507:AO534)</f>
        <v>0</v>
      </c>
      <c r="AP624" s="401">
        <f>SUM(AP507:AP534)</f>
        <v>0</v>
      </c>
      <c r="AQ624" s="108">
        <f t="shared" si="1196"/>
        <v>0</v>
      </c>
      <c r="AR624" s="105">
        <f t="shared" si="1196"/>
        <v>0</v>
      </c>
      <c r="AS624" s="401">
        <f>SUM(AS507:AS534)</f>
        <v>0</v>
      </c>
      <c r="AT624" s="338">
        <f>SUM(AT507:AT534)</f>
        <v>0</v>
      </c>
      <c r="AU624" s="401">
        <f>SUM(AU507:AU534)</f>
        <v>0</v>
      </c>
      <c r="AV624" s="338">
        <f>SUM(AV507:AV534)</f>
        <v>0</v>
      </c>
      <c r="AW624" s="401">
        <f>SUM(AW507:AW534)</f>
        <v>0</v>
      </c>
      <c r="AX624" s="338">
        <f>SUM(AX507:AX534)</f>
        <v>0</v>
      </c>
      <c r="AY624" s="126">
        <f t="shared" si="1196"/>
        <v>0</v>
      </c>
      <c r="AZ624" s="107">
        <f t="shared" si="1196"/>
        <v>700</v>
      </c>
      <c r="BA624" s="338">
        <f>SUM(BA507:BA534)</f>
        <v>647</v>
      </c>
      <c r="BB624" s="126">
        <f t="shared" si="1196"/>
        <v>594</v>
      </c>
      <c r="BC624" s="107">
        <f t="shared" si="1196"/>
        <v>42</v>
      </c>
      <c r="BD624" s="338">
        <f t="shared" ref="BD624" si="1197">SUM(BD507:BD534)</f>
        <v>46</v>
      </c>
      <c r="BE624" s="126">
        <f t="shared" si="1196"/>
        <v>38</v>
      </c>
      <c r="BF624" s="107">
        <f t="shared" si="1196"/>
        <v>0</v>
      </c>
      <c r="BG624" s="107">
        <f t="shared" ref="BG624" si="1198">SUM(BG507:BG534)</f>
        <v>0</v>
      </c>
      <c r="BH624" s="338">
        <f>SUM(BH507:BH534)</f>
        <v>0</v>
      </c>
      <c r="BI624" s="126">
        <f t="shared" si="1196"/>
        <v>0</v>
      </c>
      <c r="BJ624" s="107">
        <f t="shared" si="1196"/>
        <v>44</v>
      </c>
      <c r="BK624" s="401">
        <f t="shared" ref="BK624" si="1199">SUM(BK507:BK534)</f>
        <v>22</v>
      </c>
      <c r="BL624" s="106">
        <f t="shared" si="1196"/>
        <v>31</v>
      </c>
      <c r="BM624" s="107">
        <f t="shared" si="1196"/>
        <v>0</v>
      </c>
      <c r="BN624" s="107">
        <f t="shared" ref="BN624" si="1200">SUM(BN507:BN534)</f>
        <v>0</v>
      </c>
      <c r="BO624" s="338">
        <f t="shared" ref="BO624:BP624" si="1201">SUM(BO507:BO534)</f>
        <v>0</v>
      </c>
      <c r="BP624" s="340">
        <f t="shared" si="1201"/>
        <v>0</v>
      </c>
      <c r="BQ624" s="126">
        <f t="shared" si="1196"/>
        <v>0</v>
      </c>
      <c r="BR624" s="107">
        <f t="shared" si="1196"/>
        <v>0</v>
      </c>
      <c r="BS624" s="338">
        <f t="shared" ref="BS624" si="1202">SUM(BS507:BS534)</f>
        <v>0</v>
      </c>
      <c r="BT624" s="126">
        <f t="shared" si="1196"/>
        <v>0</v>
      </c>
      <c r="BU624" s="107">
        <f t="shared" si="1196"/>
        <v>0</v>
      </c>
      <c r="BV624" s="338">
        <f t="shared" ref="BV624:BY624" si="1203">SUM(BV507:BV534)</f>
        <v>0</v>
      </c>
      <c r="BW624" s="107">
        <f t="shared" si="1203"/>
        <v>0</v>
      </c>
      <c r="BX624" s="401">
        <f t="shared" si="1203"/>
        <v>0</v>
      </c>
      <c r="BY624" s="338">
        <f t="shared" si="1203"/>
        <v>0</v>
      </c>
      <c r="BZ624" s="107">
        <f>SUM(BZ507:BZ534)</f>
        <v>0</v>
      </c>
      <c r="CA624" s="126">
        <f t="shared" si="1196"/>
        <v>0</v>
      </c>
      <c r="CB624" s="107">
        <f t="shared" si="1196"/>
        <v>509</v>
      </c>
      <c r="CC624" s="107">
        <f t="shared" ref="CC624:CE624" si="1204">SUM(CC507:CC534)</f>
        <v>219</v>
      </c>
      <c r="CD624" s="107">
        <f t="shared" si="1204"/>
        <v>476</v>
      </c>
      <c r="CE624" s="107">
        <f t="shared" si="1204"/>
        <v>468</v>
      </c>
      <c r="CF624" s="107">
        <f t="shared" ref="CF624:CH624" si="1205">SUM(CF507:CF534)</f>
        <v>615</v>
      </c>
      <c r="CG624" s="340">
        <f t="shared" si="1205"/>
        <v>397</v>
      </c>
      <c r="CH624" s="107">
        <f t="shared" si="1205"/>
        <v>846</v>
      </c>
      <c r="CI624" s="126">
        <f t="shared" si="1196"/>
        <v>13</v>
      </c>
      <c r="CJ624" s="107">
        <f t="shared" si="1196"/>
        <v>0</v>
      </c>
      <c r="CK624" s="401">
        <f t="shared" ref="CK624:CO624" si="1206">SUM(CK507:CK534)</f>
        <v>0</v>
      </c>
      <c r="CL624" s="338">
        <f t="shared" si="1206"/>
        <v>0</v>
      </c>
      <c r="CM624" s="401">
        <f t="shared" si="1206"/>
        <v>0</v>
      </c>
      <c r="CN624" s="338">
        <f t="shared" si="1206"/>
        <v>0</v>
      </c>
      <c r="CO624" s="401">
        <f t="shared" si="1206"/>
        <v>0</v>
      </c>
      <c r="CP624" s="106">
        <f t="shared" si="1196"/>
        <v>0</v>
      </c>
      <c r="CQ624" s="107">
        <f t="shared" si="1196"/>
        <v>1046</v>
      </c>
      <c r="CR624" s="338">
        <f t="shared" ref="CR624:CS624" si="1207">SUM(CR507:CR534)</f>
        <v>1133</v>
      </c>
      <c r="CS624" s="401">
        <f t="shared" si="1207"/>
        <v>1282</v>
      </c>
      <c r="CT624" s="106">
        <f t="shared" si="1196"/>
        <v>1057</v>
      </c>
      <c r="CU624" s="107">
        <f t="shared" ref="CU624" si="1208">SUM(CU507:CU534)</f>
        <v>726</v>
      </c>
      <c r="CV624" s="401">
        <f t="shared" ref="CV624:CY624" si="1209">SUM(CV507:CV534)</f>
        <v>1033</v>
      </c>
      <c r="CW624" s="338">
        <f t="shared" si="1209"/>
        <v>1141</v>
      </c>
      <c r="CX624" s="401">
        <f t="shared" si="1209"/>
        <v>1071</v>
      </c>
      <c r="CY624" s="338">
        <f t="shared" si="1209"/>
        <v>830</v>
      </c>
      <c r="CZ624" s="106">
        <f t="shared" si="1196"/>
        <v>867</v>
      </c>
      <c r="DA624" s="107">
        <f t="shared" si="1196"/>
        <v>0</v>
      </c>
      <c r="DB624" s="401">
        <f t="shared" ref="DB624:DE624" si="1210">SUM(DB507:DB534)</f>
        <v>0</v>
      </c>
      <c r="DC624" s="338">
        <f t="shared" si="1210"/>
        <v>0</v>
      </c>
      <c r="DD624" s="401">
        <f t="shared" si="1210"/>
        <v>0</v>
      </c>
      <c r="DE624" s="338">
        <f t="shared" si="1210"/>
        <v>0</v>
      </c>
      <c r="DF624" s="107">
        <f>SUM(DF507:DF534)</f>
        <v>0</v>
      </c>
      <c r="DG624" s="339">
        <f t="shared" ref="DG624" si="1211">SUM(DG507:DG534)</f>
        <v>0</v>
      </c>
      <c r="DH624" s="401">
        <f>SUM(DH507:DH534)</f>
        <v>0</v>
      </c>
      <c r="DI624" s="338">
        <f t="shared" ref="DI624" si="1212">SUM(DI507:DI534)</f>
        <v>0</v>
      </c>
      <c r="DJ624" s="126">
        <f t="shared" si="1196"/>
        <v>0</v>
      </c>
      <c r="DK624" s="107">
        <f t="shared" si="1196"/>
        <v>0</v>
      </c>
      <c r="DL624" s="338">
        <f t="shared" ref="DL624:DM624" si="1213">SUM(DL507:DL534)</f>
        <v>0</v>
      </c>
      <c r="DM624" s="401">
        <f t="shared" si="1213"/>
        <v>0</v>
      </c>
      <c r="DN624" s="106">
        <f t="shared" si="1196"/>
        <v>0</v>
      </c>
      <c r="DO624" s="107">
        <f t="shared" si="1196"/>
        <v>476</v>
      </c>
      <c r="DP624" s="401">
        <f t="shared" ref="DP624:DQ624" si="1214">SUM(DP507:DP534)</f>
        <v>186</v>
      </c>
      <c r="DQ624" s="108">
        <f t="shared" si="1214"/>
        <v>164</v>
      </c>
      <c r="DR624" s="338">
        <f>SUM(DR507:DR534)</f>
        <v>264</v>
      </c>
      <c r="DS624" s="126">
        <f t="shared" si="1196"/>
        <v>219</v>
      </c>
      <c r="DT624" s="107">
        <f t="shared" si="1196"/>
        <v>0</v>
      </c>
      <c r="DU624" s="338">
        <f t="shared" ref="DU624:DW624" si="1215">SUM(DU507:DU534)</f>
        <v>0</v>
      </c>
      <c r="DV624" s="107">
        <f t="shared" si="1215"/>
        <v>0</v>
      </c>
      <c r="DW624" s="401">
        <f t="shared" si="1215"/>
        <v>0</v>
      </c>
      <c r="DX624" s="106">
        <f t="shared" si="1196"/>
        <v>0</v>
      </c>
      <c r="DY624" s="107">
        <f t="shared" si="1196"/>
        <v>0</v>
      </c>
      <c r="DZ624" s="340">
        <f t="shared" ref="DZ624:EA624" si="1216">SUM(DZ507:DZ534)</f>
        <v>0</v>
      </c>
      <c r="EA624" s="401">
        <f t="shared" si="1216"/>
        <v>0</v>
      </c>
      <c r="EB624" s="106">
        <f t="shared" si="1196"/>
        <v>0</v>
      </c>
      <c r="EC624" s="107">
        <f t="shared" si="1196"/>
        <v>0</v>
      </c>
      <c r="ED624" s="338">
        <f t="shared" ref="ED624" si="1217">SUM(ED507:ED534)</f>
        <v>0</v>
      </c>
      <c r="EE624" s="126">
        <f t="shared" si="1196"/>
        <v>0</v>
      </c>
    </row>
    <row r="625" spans="1:135" x14ac:dyDescent="0.3">
      <c r="A625" s="38"/>
      <c r="B625" s="27" t="s">
        <v>717</v>
      </c>
      <c r="C625" s="22">
        <f>SUM(C535:C548)</f>
        <v>14219</v>
      </c>
      <c r="D625" s="22">
        <f>SUM(D535:D548)</f>
        <v>4638</v>
      </c>
      <c r="E625" s="63">
        <f t="shared" si="48"/>
        <v>0.32618327589844576</v>
      </c>
      <c r="F625" s="107">
        <f>SUM(F535:F548)</f>
        <v>51</v>
      </c>
      <c r="G625" s="107">
        <f>SUM(G535:G548)</f>
        <v>43</v>
      </c>
      <c r="H625" s="107">
        <f>SUM(H535:H548)</f>
        <v>34</v>
      </c>
      <c r="I625" s="107">
        <f>SUM(I535:I548)</f>
        <v>46</v>
      </c>
      <c r="J625" s="107">
        <f>SUM(J535:J548)</f>
        <v>57</v>
      </c>
      <c r="K625" s="106">
        <f t="shared" ref="K625:EE625" si="1218">SUM(K535:K548)</f>
        <v>61</v>
      </c>
      <c r="L625" s="107">
        <f t="shared" si="1218"/>
        <v>763</v>
      </c>
      <c r="M625" s="401">
        <f>SUM(M535:M548)</f>
        <v>686</v>
      </c>
      <c r="N625" s="106">
        <f t="shared" si="1218"/>
        <v>740</v>
      </c>
      <c r="O625" s="107">
        <f t="shared" si="1218"/>
        <v>314</v>
      </c>
      <c r="P625" s="401">
        <f>SUM(P535:P548)</f>
        <v>293</v>
      </c>
      <c r="Q625" s="338">
        <f>SUM(Q535:Q548)</f>
        <v>221</v>
      </c>
      <c r="R625" s="401">
        <f>SUM(R535:R548)</f>
        <v>350</v>
      </c>
      <c r="S625" s="338">
        <f>SUM(S535:S548)</f>
        <v>490</v>
      </c>
      <c r="T625" s="401">
        <f>SUM(T535:T548)</f>
        <v>220</v>
      </c>
      <c r="U625" s="338">
        <f>SUM(U535:U548)</f>
        <v>479</v>
      </c>
      <c r="V625" s="401">
        <f>SUM(V535:V548)</f>
        <v>357</v>
      </c>
      <c r="W625" s="108">
        <f>SUM(W535:W548)</f>
        <v>511</v>
      </c>
      <c r="X625" s="108">
        <f>SUM(X535:X548)</f>
        <v>517</v>
      </c>
      <c r="Y625" s="108">
        <f t="shared" si="1218"/>
        <v>664</v>
      </c>
      <c r="Z625" s="105">
        <f t="shared" si="1218"/>
        <v>0</v>
      </c>
      <c r="AA625" s="107">
        <f>SUM(AA535:AA548)</f>
        <v>0</v>
      </c>
      <c r="AB625" s="107">
        <f>SUM(AB535:AB548)</f>
        <v>0</v>
      </c>
      <c r="AC625" s="107">
        <f>SUM(AC535:AC548)</f>
        <v>0</v>
      </c>
      <c r="AD625" s="107">
        <f>SUM(AD535:AD548)</f>
        <v>0</v>
      </c>
      <c r="AE625" s="107">
        <f>SUM(AE535:AE548)</f>
        <v>0</v>
      </c>
      <c r="AF625" s="338">
        <f>SUM(AF535:AF548)</f>
        <v>0</v>
      </c>
      <c r="AG625" s="340">
        <f>SUM(AG535:AG548)</f>
        <v>0</v>
      </c>
      <c r="AH625" s="126">
        <f t="shared" si="1218"/>
        <v>0</v>
      </c>
      <c r="AI625" s="105">
        <f t="shared" si="1218"/>
        <v>0</v>
      </c>
      <c r="AJ625" s="401">
        <f>SUM(AJ535:AJ548)</f>
        <v>0</v>
      </c>
      <c r="AK625" s="106">
        <f t="shared" si="1218"/>
        <v>0</v>
      </c>
      <c r="AL625" s="107">
        <f t="shared" si="1218"/>
        <v>0</v>
      </c>
      <c r="AM625" s="338">
        <f>SUM(AM535:AM548)</f>
        <v>0</v>
      </c>
      <c r="AN625" s="338">
        <f>SUM(AN535:AN548)</f>
        <v>0</v>
      </c>
      <c r="AO625" s="338">
        <f>SUM(AO535:AO548)</f>
        <v>0</v>
      </c>
      <c r="AP625" s="401">
        <f>SUM(AP535:AP548)</f>
        <v>0</v>
      </c>
      <c r="AQ625" s="108">
        <f t="shared" si="1218"/>
        <v>0</v>
      </c>
      <c r="AR625" s="105">
        <f t="shared" si="1218"/>
        <v>0</v>
      </c>
      <c r="AS625" s="401">
        <f>SUM(AS535:AS548)</f>
        <v>0</v>
      </c>
      <c r="AT625" s="338">
        <f>SUM(AT535:AT548)</f>
        <v>0</v>
      </c>
      <c r="AU625" s="401">
        <f>SUM(AU535:AU548)</f>
        <v>0</v>
      </c>
      <c r="AV625" s="338">
        <f>SUM(AV535:AV548)</f>
        <v>0</v>
      </c>
      <c r="AW625" s="401">
        <f>SUM(AW535:AW548)</f>
        <v>0</v>
      </c>
      <c r="AX625" s="338">
        <f>SUM(AX535:AX548)</f>
        <v>0</v>
      </c>
      <c r="AY625" s="126">
        <f t="shared" si="1218"/>
        <v>0</v>
      </c>
      <c r="AZ625" s="107">
        <f t="shared" si="1218"/>
        <v>0</v>
      </c>
      <c r="BA625" s="338">
        <f>SUM(BA535:BA548)</f>
        <v>0</v>
      </c>
      <c r="BB625" s="126">
        <f t="shared" si="1218"/>
        <v>0</v>
      </c>
      <c r="BC625" s="107">
        <f t="shared" si="1218"/>
        <v>0</v>
      </c>
      <c r="BD625" s="338">
        <f t="shared" ref="BD625" si="1219">SUM(BD535:BD548)</f>
        <v>0</v>
      </c>
      <c r="BE625" s="126">
        <f t="shared" si="1218"/>
        <v>0</v>
      </c>
      <c r="BF625" s="107">
        <f t="shared" si="1218"/>
        <v>0</v>
      </c>
      <c r="BG625" s="107">
        <f t="shared" ref="BG625" si="1220">SUM(BG535:BG548)</f>
        <v>0</v>
      </c>
      <c r="BH625" s="338">
        <f>SUM(BH535:BH548)</f>
        <v>0</v>
      </c>
      <c r="BI625" s="126">
        <f t="shared" si="1218"/>
        <v>0</v>
      </c>
      <c r="BJ625" s="107">
        <f t="shared" si="1218"/>
        <v>327</v>
      </c>
      <c r="BK625" s="401">
        <f t="shared" ref="BK625" si="1221">SUM(BK535:BK548)</f>
        <v>258</v>
      </c>
      <c r="BL625" s="106">
        <f t="shared" si="1218"/>
        <v>388</v>
      </c>
      <c r="BM625" s="107">
        <f t="shared" si="1218"/>
        <v>25</v>
      </c>
      <c r="BN625" s="107">
        <f t="shared" ref="BN625" si="1222">SUM(BN535:BN548)</f>
        <v>14</v>
      </c>
      <c r="BO625" s="338">
        <f t="shared" ref="BO625:BP625" si="1223">SUM(BO535:BO548)</f>
        <v>14</v>
      </c>
      <c r="BP625" s="340">
        <f t="shared" si="1223"/>
        <v>0</v>
      </c>
      <c r="BQ625" s="126">
        <f t="shared" si="1218"/>
        <v>28</v>
      </c>
      <c r="BR625" s="107">
        <f t="shared" si="1218"/>
        <v>0</v>
      </c>
      <c r="BS625" s="338">
        <f t="shared" ref="BS625" si="1224">SUM(BS535:BS548)</f>
        <v>0</v>
      </c>
      <c r="BT625" s="126">
        <f t="shared" si="1218"/>
        <v>0</v>
      </c>
      <c r="BU625" s="107">
        <f t="shared" si="1218"/>
        <v>197</v>
      </c>
      <c r="BV625" s="338">
        <f t="shared" ref="BV625:BY625" si="1225">SUM(BV535:BV548)</f>
        <v>243</v>
      </c>
      <c r="BW625" s="107">
        <f t="shared" si="1225"/>
        <v>97</v>
      </c>
      <c r="BX625" s="401">
        <f t="shared" si="1225"/>
        <v>163</v>
      </c>
      <c r="BY625" s="338">
        <f t="shared" si="1225"/>
        <v>112</v>
      </c>
      <c r="BZ625" s="107">
        <f>SUM(BZ535:BZ548)</f>
        <v>167</v>
      </c>
      <c r="CA625" s="126">
        <f t="shared" si="1218"/>
        <v>165</v>
      </c>
      <c r="CB625" s="107">
        <f t="shared" si="1218"/>
        <v>0</v>
      </c>
      <c r="CC625" s="107">
        <f t="shared" ref="CC625:CE625" si="1226">SUM(CC535:CC548)</f>
        <v>0</v>
      </c>
      <c r="CD625" s="107">
        <f t="shared" si="1226"/>
        <v>0</v>
      </c>
      <c r="CE625" s="107">
        <f t="shared" si="1226"/>
        <v>0</v>
      </c>
      <c r="CF625" s="107">
        <f t="shared" ref="CF625:CH625" si="1227">SUM(CF535:CF548)</f>
        <v>0</v>
      </c>
      <c r="CG625" s="340">
        <f t="shared" si="1227"/>
        <v>0</v>
      </c>
      <c r="CH625" s="107">
        <f t="shared" si="1227"/>
        <v>0</v>
      </c>
      <c r="CI625" s="126">
        <f t="shared" si="1218"/>
        <v>0</v>
      </c>
      <c r="CJ625" s="107">
        <f t="shared" si="1218"/>
        <v>0</v>
      </c>
      <c r="CK625" s="401">
        <f t="shared" ref="CK625:CO625" si="1228">SUM(CK535:CK548)</f>
        <v>0</v>
      </c>
      <c r="CL625" s="338">
        <f t="shared" si="1228"/>
        <v>0</v>
      </c>
      <c r="CM625" s="401">
        <f t="shared" si="1228"/>
        <v>0</v>
      </c>
      <c r="CN625" s="338">
        <f t="shared" si="1228"/>
        <v>0</v>
      </c>
      <c r="CO625" s="401">
        <f t="shared" si="1228"/>
        <v>0</v>
      </c>
      <c r="CP625" s="106">
        <f t="shared" si="1218"/>
        <v>0</v>
      </c>
      <c r="CQ625" s="107">
        <f t="shared" si="1218"/>
        <v>0</v>
      </c>
      <c r="CR625" s="338">
        <f t="shared" ref="CR625:CS625" si="1229">SUM(CR535:CR548)</f>
        <v>0</v>
      </c>
      <c r="CS625" s="401">
        <f t="shared" si="1229"/>
        <v>0</v>
      </c>
      <c r="CT625" s="106">
        <f t="shared" si="1218"/>
        <v>0</v>
      </c>
      <c r="CU625" s="107">
        <f t="shared" ref="CU625" si="1230">SUM(CU535:CU548)</f>
        <v>0</v>
      </c>
      <c r="CV625" s="401">
        <f t="shared" ref="CV625:CY625" si="1231">SUM(CV535:CV548)</f>
        <v>0</v>
      </c>
      <c r="CW625" s="338">
        <f t="shared" si="1231"/>
        <v>0</v>
      </c>
      <c r="CX625" s="401">
        <f t="shared" si="1231"/>
        <v>0</v>
      </c>
      <c r="CY625" s="338">
        <f t="shared" si="1231"/>
        <v>0</v>
      </c>
      <c r="CZ625" s="106">
        <f t="shared" si="1218"/>
        <v>0</v>
      </c>
      <c r="DA625" s="107">
        <f t="shared" si="1218"/>
        <v>0</v>
      </c>
      <c r="DB625" s="401">
        <f t="shared" ref="DB625:DE625" si="1232">SUM(DB535:DB548)</f>
        <v>0</v>
      </c>
      <c r="DC625" s="338">
        <f t="shared" si="1232"/>
        <v>0</v>
      </c>
      <c r="DD625" s="401">
        <f t="shared" si="1232"/>
        <v>0</v>
      </c>
      <c r="DE625" s="338">
        <f t="shared" si="1232"/>
        <v>0</v>
      </c>
      <c r="DF625" s="107">
        <f>SUM(DF535:DF548)</f>
        <v>0</v>
      </c>
      <c r="DG625" s="339">
        <f t="shared" ref="DG625" si="1233">SUM(DG535:DG548)</f>
        <v>0</v>
      </c>
      <c r="DH625" s="401">
        <f>SUM(DH535:DH548)</f>
        <v>0</v>
      </c>
      <c r="DI625" s="338">
        <f t="shared" ref="DI625" si="1234">SUM(DI535:DI548)</f>
        <v>0</v>
      </c>
      <c r="DJ625" s="126">
        <f t="shared" si="1218"/>
        <v>0</v>
      </c>
      <c r="DK625" s="107">
        <f t="shared" si="1218"/>
        <v>0</v>
      </c>
      <c r="DL625" s="338">
        <f t="shared" ref="DL625:DM625" si="1235">SUM(DL535:DL548)</f>
        <v>0</v>
      </c>
      <c r="DM625" s="401">
        <f t="shared" si="1235"/>
        <v>0</v>
      </c>
      <c r="DN625" s="106">
        <f t="shared" si="1218"/>
        <v>0</v>
      </c>
      <c r="DO625" s="107">
        <f t="shared" si="1218"/>
        <v>0</v>
      </c>
      <c r="DP625" s="401">
        <f t="shared" ref="DP625:DQ625" si="1236">SUM(DP535:DP548)</f>
        <v>0</v>
      </c>
      <c r="DQ625" s="108">
        <f t="shared" si="1236"/>
        <v>0</v>
      </c>
      <c r="DR625" s="338">
        <f>SUM(DR535:DR548)</f>
        <v>0</v>
      </c>
      <c r="DS625" s="126">
        <f t="shared" si="1218"/>
        <v>0</v>
      </c>
      <c r="DT625" s="107">
        <f t="shared" si="1218"/>
        <v>0</v>
      </c>
      <c r="DU625" s="338">
        <f t="shared" ref="DU625:DW625" si="1237">SUM(DU535:DU548)</f>
        <v>0</v>
      </c>
      <c r="DV625" s="107">
        <f t="shared" si="1237"/>
        <v>0</v>
      </c>
      <c r="DW625" s="401">
        <f t="shared" si="1237"/>
        <v>0</v>
      </c>
      <c r="DX625" s="106">
        <f t="shared" si="1218"/>
        <v>0</v>
      </c>
      <c r="DY625" s="107">
        <f t="shared" si="1218"/>
        <v>0</v>
      </c>
      <c r="DZ625" s="340">
        <f t="shared" ref="DZ625:EA625" si="1238">SUM(DZ535:DZ548)</f>
        <v>0</v>
      </c>
      <c r="EA625" s="401">
        <f t="shared" si="1238"/>
        <v>0</v>
      </c>
      <c r="EB625" s="106">
        <f t="shared" si="1218"/>
        <v>0</v>
      </c>
      <c r="EC625" s="107">
        <f t="shared" si="1218"/>
        <v>0</v>
      </c>
      <c r="ED625" s="338">
        <f t="shared" ref="ED625" si="1239">SUM(ED535:ED548)</f>
        <v>0</v>
      </c>
      <c r="EE625" s="126">
        <f t="shared" si="1218"/>
        <v>0</v>
      </c>
    </row>
    <row r="626" spans="1:135" x14ac:dyDescent="0.3">
      <c r="A626" s="38"/>
      <c r="B626" s="27" t="s">
        <v>718</v>
      </c>
      <c r="C626" s="22">
        <f>SUM(C549:C560)</f>
        <v>11156</v>
      </c>
      <c r="D626" s="22">
        <f>SUM(D549:D560)</f>
        <v>3751</v>
      </c>
      <c r="E626" s="63">
        <f t="shared" si="48"/>
        <v>0.33623162423807818</v>
      </c>
      <c r="F626" s="107">
        <f>SUM(F549:F560)</f>
        <v>0</v>
      </c>
      <c r="G626" s="107">
        <f>SUM(G549:G560)</f>
        <v>0</v>
      </c>
      <c r="H626" s="107">
        <f>SUM(H549:H560)</f>
        <v>0</v>
      </c>
      <c r="I626" s="107">
        <f>SUM(I549:I560)</f>
        <v>0</v>
      </c>
      <c r="J626" s="107">
        <f>SUM(J549:J560)</f>
        <v>0</v>
      </c>
      <c r="K626" s="106">
        <f t="shared" ref="K626:EE626" si="1240">SUM(K549:K560)</f>
        <v>0</v>
      </c>
      <c r="L626" s="107">
        <f t="shared" si="1240"/>
        <v>0</v>
      </c>
      <c r="M626" s="401">
        <f>SUM(M549:M560)</f>
        <v>0</v>
      </c>
      <c r="N626" s="106">
        <f t="shared" si="1240"/>
        <v>0</v>
      </c>
      <c r="O626" s="107">
        <f t="shared" si="1240"/>
        <v>65</v>
      </c>
      <c r="P626" s="401">
        <f>SUM(P549:P560)</f>
        <v>81</v>
      </c>
      <c r="Q626" s="338">
        <f>SUM(Q549:Q560)</f>
        <v>38</v>
      </c>
      <c r="R626" s="401">
        <f>SUM(R549:R560)</f>
        <v>87</v>
      </c>
      <c r="S626" s="338">
        <f>SUM(S549:S560)</f>
        <v>77</v>
      </c>
      <c r="T626" s="401">
        <f>SUM(T549:T560)</f>
        <v>43</v>
      </c>
      <c r="U626" s="338">
        <f>SUM(U549:U560)</f>
        <v>69</v>
      </c>
      <c r="V626" s="401">
        <f>SUM(V549:V560)</f>
        <v>94</v>
      </c>
      <c r="W626" s="108">
        <f>SUM(W549:W560)</f>
        <v>90</v>
      </c>
      <c r="X626" s="108">
        <f>SUM(X549:X560)</f>
        <v>66</v>
      </c>
      <c r="Y626" s="108">
        <f t="shared" si="1240"/>
        <v>102</v>
      </c>
      <c r="Z626" s="105">
        <f t="shared" si="1240"/>
        <v>487</v>
      </c>
      <c r="AA626" s="107">
        <f>SUM(AA549:AA560)</f>
        <v>285</v>
      </c>
      <c r="AB626" s="107">
        <f>SUM(AB549:AB560)</f>
        <v>686</v>
      </c>
      <c r="AC626" s="107">
        <f>SUM(AC549:AC560)</f>
        <v>448</v>
      </c>
      <c r="AD626" s="107">
        <f>SUM(AD549:AD560)</f>
        <v>494</v>
      </c>
      <c r="AE626" s="107">
        <f>SUM(AE549:AE560)</f>
        <v>481</v>
      </c>
      <c r="AF626" s="338">
        <f>SUM(AF549:AF560)</f>
        <v>644</v>
      </c>
      <c r="AG626" s="340">
        <f>SUM(AG549:AG560)</f>
        <v>623</v>
      </c>
      <c r="AH626" s="126">
        <f t="shared" si="1240"/>
        <v>1008</v>
      </c>
      <c r="AI626" s="105">
        <f t="shared" si="1240"/>
        <v>0</v>
      </c>
      <c r="AJ626" s="401">
        <f>SUM(AJ549:AJ560)</f>
        <v>0</v>
      </c>
      <c r="AK626" s="106">
        <f t="shared" si="1240"/>
        <v>0</v>
      </c>
      <c r="AL626" s="107">
        <f t="shared" si="1240"/>
        <v>0</v>
      </c>
      <c r="AM626" s="338">
        <f>SUM(AM549:AM560)</f>
        <v>0</v>
      </c>
      <c r="AN626" s="338">
        <f>SUM(AN549:AN560)</f>
        <v>0</v>
      </c>
      <c r="AO626" s="338">
        <f>SUM(AO549:AO560)</f>
        <v>0</v>
      </c>
      <c r="AP626" s="401">
        <f>SUM(AP549:AP560)</f>
        <v>0</v>
      </c>
      <c r="AQ626" s="108">
        <f t="shared" si="1240"/>
        <v>0</v>
      </c>
      <c r="AR626" s="105">
        <f t="shared" si="1240"/>
        <v>0</v>
      </c>
      <c r="AS626" s="401">
        <f>SUM(AS549:AS560)</f>
        <v>0</v>
      </c>
      <c r="AT626" s="338">
        <f>SUM(AT549:AT560)</f>
        <v>0</v>
      </c>
      <c r="AU626" s="401">
        <f>SUM(AU549:AU560)</f>
        <v>0</v>
      </c>
      <c r="AV626" s="338">
        <f>SUM(AV549:AV560)</f>
        <v>0</v>
      </c>
      <c r="AW626" s="401">
        <f>SUM(AW549:AW560)</f>
        <v>0</v>
      </c>
      <c r="AX626" s="338">
        <f>SUM(AX549:AX560)</f>
        <v>0</v>
      </c>
      <c r="AY626" s="126">
        <f t="shared" si="1240"/>
        <v>0</v>
      </c>
      <c r="AZ626" s="107">
        <f t="shared" si="1240"/>
        <v>0</v>
      </c>
      <c r="BA626" s="338">
        <f>SUM(BA549:BA560)</f>
        <v>0</v>
      </c>
      <c r="BB626" s="126">
        <f t="shared" si="1240"/>
        <v>0</v>
      </c>
      <c r="BC626" s="107">
        <f t="shared" si="1240"/>
        <v>0</v>
      </c>
      <c r="BD626" s="338">
        <f t="shared" ref="BD626" si="1241">SUM(BD549:BD560)</f>
        <v>0</v>
      </c>
      <c r="BE626" s="126">
        <f t="shared" si="1240"/>
        <v>0</v>
      </c>
      <c r="BF626" s="107">
        <f t="shared" si="1240"/>
        <v>0</v>
      </c>
      <c r="BG626" s="107">
        <f t="shared" ref="BG626" si="1242">SUM(BG549:BG560)</f>
        <v>0</v>
      </c>
      <c r="BH626" s="338">
        <f>SUM(BH549:BH560)</f>
        <v>0</v>
      </c>
      <c r="BI626" s="126">
        <f t="shared" si="1240"/>
        <v>0</v>
      </c>
      <c r="BJ626" s="107">
        <f t="shared" si="1240"/>
        <v>0</v>
      </c>
      <c r="BK626" s="401">
        <f t="shared" ref="BK626" si="1243">SUM(BK549:BK560)</f>
        <v>0</v>
      </c>
      <c r="BL626" s="106">
        <f t="shared" si="1240"/>
        <v>0</v>
      </c>
      <c r="BM626" s="107">
        <f t="shared" si="1240"/>
        <v>0</v>
      </c>
      <c r="BN626" s="107">
        <f t="shared" ref="BN626" si="1244">SUM(BN549:BN560)</f>
        <v>0</v>
      </c>
      <c r="BO626" s="338">
        <f t="shared" ref="BO626:BP626" si="1245">SUM(BO549:BO560)</f>
        <v>0</v>
      </c>
      <c r="BP626" s="340">
        <f t="shared" si="1245"/>
        <v>0</v>
      </c>
      <c r="BQ626" s="126">
        <f t="shared" si="1240"/>
        <v>0</v>
      </c>
      <c r="BR626" s="107">
        <f t="shared" si="1240"/>
        <v>0</v>
      </c>
      <c r="BS626" s="338">
        <f t="shared" ref="BS626" si="1246">SUM(BS549:BS560)</f>
        <v>0</v>
      </c>
      <c r="BT626" s="126">
        <f t="shared" si="1240"/>
        <v>0</v>
      </c>
      <c r="BU626" s="107">
        <f t="shared" si="1240"/>
        <v>807</v>
      </c>
      <c r="BV626" s="338">
        <f t="shared" ref="BV626:BY626" si="1247">SUM(BV549:BV560)</f>
        <v>908</v>
      </c>
      <c r="BW626" s="107">
        <f t="shared" si="1247"/>
        <v>361</v>
      </c>
      <c r="BX626" s="401">
        <f t="shared" si="1247"/>
        <v>649</v>
      </c>
      <c r="BY626" s="338">
        <f t="shared" si="1247"/>
        <v>487</v>
      </c>
      <c r="BZ626" s="107">
        <f>SUM(BZ549:BZ560)</f>
        <v>653</v>
      </c>
      <c r="CA626" s="126">
        <f t="shared" si="1240"/>
        <v>670</v>
      </c>
      <c r="CB626" s="107">
        <f t="shared" si="1240"/>
        <v>0</v>
      </c>
      <c r="CC626" s="107">
        <f t="shared" ref="CC626:CE626" si="1248">SUM(CC549:CC560)</f>
        <v>0</v>
      </c>
      <c r="CD626" s="107">
        <f t="shared" si="1248"/>
        <v>0</v>
      </c>
      <c r="CE626" s="107">
        <f t="shared" si="1248"/>
        <v>0</v>
      </c>
      <c r="CF626" s="107">
        <f t="shared" ref="CF626:CH626" si="1249">SUM(CF549:CF560)</f>
        <v>0</v>
      </c>
      <c r="CG626" s="340">
        <f t="shared" si="1249"/>
        <v>0</v>
      </c>
      <c r="CH626" s="107">
        <f t="shared" si="1249"/>
        <v>0</v>
      </c>
      <c r="CI626" s="126">
        <f t="shared" si="1240"/>
        <v>0</v>
      </c>
      <c r="CJ626" s="107">
        <f t="shared" si="1240"/>
        <v>0</v>
      </c>
      <c r="CK626" s="401">
        <f t="shared" ref="CK626:CO626" si="1250">SUM(CK549:CK560)</f>
        <v>0</v>
      </c>
      <c r="CL626" s="338">
        <f t="shared" si="1250"/>
        <v>0</v>
      </c>
      <c r="CM626" s="401">
        <f t="shared" si="1250"/>
        <v>0</v>
      </c>
      <c r="CN626" s="338">
        <f t="shared" si="1250"/>
        <v>0</v>
      </c>
      <c r="CO626" s="401">
        <f t="shared" si="1250"/>
        <v>0</v>
      </c>
      <c r="CP626" s="106">
        <f t="shared" si="1240"/>
        <v>0</v>
      </c>
      <c r="CQ626" s="107">
        <f t="shared" si="1240"/>
        <v>0</v>
      </c>
      <c r="CR626" s="338">
        <f t="shared" ref="CR626:CS626" si="1251">SUM(CR549:CR560)</f>
        <v>0</v>
      </c>
      <c r="CS626" s="401">
        <f t="shared" si="1251"/>
        <v>0</v>
      </c>
      <c r="CT626" s="106">
        <f t="shared" si="1240"/>
        <v>0</v>
      </c>
      <c r="CU626" s="107">
        <f t="shared" ref="CU626" si="1252">SUM(CU549:CU560)</f>
        <v>0</v>
      </c>
      <c r="CV626" s="401">
        <f t="shared" ref="CV626:CY626" si="1253">SUM(CV549:CV560)</f>
        <v>0</v>
      </c>
      <c r="CW626" s="338">
        <f t="shared" si="1253"/>
        <v>0</v>
      </c>
      <c r="CX626" s="401">
        <f t="shared" si="1253"/>
        <v>0</v>
      </c>
      <c r="CY626" s="338">
        <f t="shared" si="1253"/>
        <v>0</v>
      </c>
      <c r="CZ626" s="106">
        <f t="shared" si="1240"/>
        <v>0</v>
      </c>
      <c r="DA626" s="107">
        <f t="shared" si="1240"/>
        <v>0</v>
      </c>
      <c r="DB626" s="401">
        <f t="shared" ref="DB626:DE626" si="1254">SUM(DB549:DB560)</f>
        <v>0</v>
      </c>
      <c r="DC626" s="338">
        <f t="shared" si="1254"/>
        <v>0</v>
      </c>
      <c r="DD626" s="401">
        <f t="shared" si="1254"/>
        <v>0</v>
      </c>
      <c r="DE626" s="338">
        <f t="shared" si="1254"/>
        <v>0</v>
      </c>
      <c r="DF626" s="107">
        <f>SUM(DF549:DF560)</f>
        <v>0</v>
      </c>
      <c r="DG626" s="339">
        <f t="shared" ref="DG626" si="1255">SUM(DG549:DG560)</f>
        <v>0</v>
      </c>
      <c r="DH626" s="401">
        <f>SUM(DH549:DH560)</f>
        <v>0</v>
      </c>
      <c r="DI626" s="338">
        <f t="shared" ref="DI626" si="1256">SUM(DI549:DI560)</f>
        <v>0</v>
      </c>
      <c r="DJ626" s="126">
        <f t="shared" si="1240"/>
        <v>0</v>
      </c>
      <c r="DK626" s="107">
        <f t="shared" si="1240"/>
        <v>0</v>
      </c>
      <c r="DL626" s="338">
        <f t="shared" ref="DL626:DM626" si="1257">SUM(DL549:DL560)</f>
        <v>0</v>
      </c>
      <c r="DM626" s="401">
        <f t="shared" si="1257"/>
        <v>0</v>
      </c>
      <c r="DN626" s="106">
        <f t="shared" si="1240"/>
        <v>0</v>
      </c>
      <c r="DO626" s="107">
        <f t="shared" si="1240"/>
        <v>0</v>
      </c>
      <c r="DP626" s="401">
        <f t="shared" ref="DP626:DQ626" si="1258">SUM(DP549:DP560)</f>
        <v>0</v>
      </c>
      <c r="DQ626" s="108">
        <f t="shared" si="1258"/>
        <v>0</v>
      </c>
      <c r="DR626" s="338">
        <f>SUM(DR549:DR560)</f>
        <v>0</v>
      </c>
      <c r="DS626" s="126">
        <f t="shared" si="1240"/>
        <v>0</v>
      </c>
      <c r="DT626" s="107">
        <f t="shared" si="1240"/>
        <v>0</v>
      </c>
      <c r="DU626" s="338">
        <f t="shared" ref="DU626:DW626" si="1259">SUM(DU549:DU560)</f>
        <v>0</v>
      </c>
      <c r="DV626" s="107">
        <f t="shared" si="1259"/>
        <v>0</v>
      </c>
      <c r="DW626" s="401">
        <f t="shared" si="1259"/>
        <v>0</v>
      </c>
      <c r="DX626" s="106">
        <f t="shared" si="1240"/>
        <v>0</v>
      </c>
      <c r="DY626" s="107">
        <f t="shared" si="1240"/>
        <v>0</v>
      </c>
      <c r="DZ626" s="340">
        <f t="shared" ref="DZ626:EA626" si="1260">SUM(DZ549:DZ560)</f>
        <v>0</v>
      </c>
      <c r="EA626" s="401">
        <f t="shared" si="1260"/>
        <v>0</v>
      </c>
      <c r="EB626" s="106">
        <f t="shared" si="1240"/>
        <v>0</v>
      </c>
      <c r="EC626" s="107">
        <f t="shared" si="1240"/>
        <v>0</v>
      </c>
      <c r="ED626" s="338">
        <f t="shared" ref="ED626" si="1261">SUM(ED549:ED560)</f>
        <v>0</v>
      </c>
      <c r="EE626" s="126">
        <f t="shared" si="1240"/>
        <v>0</v>
      </c>
    </row>
    <row r="627" spans="1:135" x14ac:dyDescent="0.3">
      <c r="A627" s="38"/>
      <c r="B627" s="27" t="s">
        <v>719</v>
      </c>
      <c r="C627" s="22">
        <f>SUM(C563:C565)</f>
        <v>4031</v>
      </c>
      <c r="D627" s="22">
        <f>SUM(D563:D565)</f>
        <v>533</v>
      </c>
      <c r="E627" s="63">
        <f t="shared" si="48"/>
        <v>0.13222525427933515</v>
      </c>
      <c r="F627" s="107">
        <f>SUM(F563:F565)</f>
        <v>0</v>
      </c>
      <c r="G627" s="107">
        <f>SUM(G563:G565)</f>
        <v>0</v>
      </c>
      <c r="H627" s="107">
        <f>SUM(H563:H565)</f>
        <v>0</v>
      </c>
      <c r="I627" s="107">
        <f>SUM(I563:I565)</f>
        <v>0</v>
      </c>
      <c r="J627" s="107">
        <f>SUM(J563:J565)</f>
        <v>0</v>
      </c>
      <c r="K627" s="106">
        <f t="shared" ref="K627:EE627" si="1262">SUM(K563:K565)</f>
        <v>0</v>
      </c>
      <c r="L627" s="107">
        <f t="shared" si="1262"/>
        <v>0</v>
      </c>
      <c r="M627" s="401">
        <f>SUM(M563:M565)</f>
        <v>0</v>
      </c>
      <c r="N627" s="106">
        <f t="shared" si="1262"/>
        <v>0</v>
      </c>
      <c r="O627" s="107">
        <f t="shared" si="1262"/>
        <v>0</v>
      </c>
      <c r="P627" s="401">
        <f>SUM(P563:P565)</f>
        <v>0</v>
      </c>
      <c r="Q627" s="338">
        <f>SUM(Q563:Q565)</f>
        <v>0</v>
      </c>
      <c r="R627" s="401">
        <f>SUM(R563:R565)</f>
        <v>0</v>
      </c>
      <c r="S627" s="338">
        <f>SUM(S563:S565)</f>
        <v>0</v>
      </c>
      <c r="T627" s="401">
        <f>SUM(T563:T565)</f>
        <v>0</v>
      </c>
      <c r="U627" s="338">
        <f>SUM(U563:U565)</f>
        <v>0</v>
      </c>
      <c r="V627" s="401">
        <f>SUM(V563:V565)</f>
        <v>0</v>
      </c>
      <c r="W627" s="108">
        <f>SUM(W563:W565)</f>
        <v>0</v>
      </c>
      <c r="X627" s="108">
        <f>SUM(X563:X565)</f>
        <v>0</v>
      </c>
      <c r="Y627" s="108">
        <f t="shared" si="1262"/>
        <v>0</v>
      </c>
      <c r="Z627" s="105">
        <f t="shared" si="1262"/>
        <v>0</v>
      </c>
      <c r="AA627" s="107">
        <f>SUM(AA563:AA565)</f>
        <v>0</v>
      </c>
      <c r="AB627" s="107">
        <f>SUM(AB563:AB565)</f>
        <v>0</v>
      </c>
      <c r="AC627" s="107">
        <f>SUM(AC563:AC565)</f>
        <v>0</v>
      </c>
      <c r="AD627" s="107">
        <f>SUM(AD563:AD565)</f>
        <v>0</v>
      </c>
      <c r="AE627" s="107">
        <f>SUM(AE563:AE565)</f>
        <v>0</v>
      </c>
      <c r="AF627" s="338">
        <f>SUM(AF563:AF565)</f>
        <v>0</v>
      </c>
      <c r="AG627" s="340">
        <f>SUM(AG563:AG565)</f>
        <v>0</v>
      </c>
      <c r="AH627" s="126">
        <f t="shared" si="1262"/>
        <v>0</v>
      </c>
      <c r="AI627" s="105">
        <f t="shared" si="1262"/>
        <v>0</v>
      </c>
      <c r="AJ627" s="401">
        <f>SUM(AJ563:AJ565)</f>
        <v>0</v>
      </c>
      <c r="AK627" s="106">
        <f t="shared" si="1262"/>
        <v>0</v>
      </c>
      <c r="AL627" s="107">
        <f t="shared" si="1262"/>
        <v>0</v>
      </c>
      <c r="AM627" s="338">
        <f>SUM(AM563:AM565)</f>
        <v>0</v>
      </c>
      <c r="AN627" s="338">
        <f>SUM(AN563:AN565)</f>
        <v>0</v>
      </c>
      <c r="AO627" s="338">
        <f>SUM(AO563:AO565)</f>
        <v>0</v>
      </c>
      <c r="AP627" s="401">
        <f>SUM(AP563:AP565)</f>
        <v>0</v>
      </c>
      <c r="AQ627" s="108">
        <f t="shared" si="1262"/>
        <v>0</v>
      </c>
      <c r="AR627" s="105">
        <f t="shared" si="1262"/>
        <v>0</v>
      </c>
      <c r="AS627" s="401">
        <f>SUM(AS563:AS565)</f>
        <v>0</v>
      </c>
      <c r="AT627" s="338">
        <f>SUM(AT563:AT565)</f>
        <v>0</v>
      </c>
      <c r="AU627" s="401">
        <f>SUM(AU563:AU565)</f>
        <v>0</v>
      </c>
      <c r="AV627" s="338">
        <f>SUM(AV563:AV565)</f>
        <v>0</v>
      </c>
      <c r="AW627" s="401">
        <f>SUM(AW563:AW565)</f>
        <v>0</v>
      </c>
      <c r="AX627" s="338">
        <f>SUM(AX563:AX565)</f>
        <v>0</v>
      </c>
      <c r="AY627" s="126">
        <f t="shared" si="1262"/>
        <v>0</v>
      </c>
      <c r="AZ627" s="107">
        <f t="shared" si="1262"/>
        <v>0</v>
      </c>
      <c r="BA627" s="338">
        <f>SUM(BA563:BA565)</f>
        <v>0</v>
      </c>
      <c r="BB627" s="126">
        <f t="shared" si="1262"/>
        <v>0</v>
      </c>
      <c r="BC627" s="107">
        <f t="shared" si="1262"/>
        <v>0</v>
      </c>
      <c r="BD627" s="338">
        <f t="shared" ref="BD627" si="1263">SUM(BD563:BD565)</f>
        <v>0</v>
      </c>
      <c r="BE627" s="126">
        <f t="shared" si="1262"/>
        <v>0</v>
      </c>
      <c r="BF627" s="107">
        <f t="shared" si="1262"/>
        <v>0</v>
      </c>
      <c r="BG627" s="107">
        <f t="shared" ref="BG627" si="1264">SUM(BG563:BG565)</f>
        <v>0</v>
      </c>
      <c r="BH627" s="338">
        <f>SUM(BH563:BH565)</f>
        <v>0</v>
      </c>
      <c r="BI627" s="126">
        <f t="shared" si="1262"/>
        <v>0</v>
      </c>
      <c r="BJ627" s="107">
        <f t="shared" si="1262"/>
        <v>0</v>
      </c>
      <c r="BK627" s="401">
        <f t="shared" ref="BK627" si="1265">SUM(BK563:BK565)</f>
        <v>0</v>
      </c>
      <c r="BL627" s="106">
        <f t="shared" si="1262"/>
        <v>0</v>
      </c>
      <c r="BM627" s="107">
        <f t="shared" si="1262"/>
        <v>0</v>
      </c>
      <c r="BN627" s="107">
        <f t="shared" ref="BN627" si="1266">SUM(BN563:BN565)</f>
        <v>0</v>
      </c>
      <c r="BO627" s="338">
        <f t="shared" ref="BO627:BP627" si="1267">SUM(BO563:BO565)</f>
        <v>0</v>
      </c>
      <c r="BP627" s="340">
        <f t="shared" si="1267"/>
        <v>0</v>
      </c>
      <c r="BQ627" s="126">
        <f t="shared" si="1262"/>
        <v>0</v>
      </c>
      <c r="BR627" s="107">
        <f t="shared" si="1262"/>
        <v>0</v>
      </c>
      <c r="BS627" s="338">
        <f t="shared" ref="BS627" si="1268">SUM(BS563:BS565)</f>
        <v>0</v>
      </c>
      <c r="BT627" s="126">
        <f t="shared" si="1262"/>
        <v>0</v>
      </c>
      <c r="BU627" s="107">
        <f t="shared" si="1262"/>
        <v>0</v>
      </c>
      <c r="BV627" s="338">
        <f t="shared" ref="BV627:BY627" si="1269">SUM(BV563:BV565)</f>
        <v>0</v>
      </c>
      <c r="BW627" s="107">
        <f t="shared" si="1269"/>
        <v>0</v>
      </c>
      <c r="BX627" s="401">
        <f t="shared" si="1269"/>
        <v>0</v>
      </c>
      <c r="BY627" s="338">
        <f t="shared" si="1269"/>
        <v>0</v>
      </c>
      <c r="BZ627" s="107">
        <f>SUM(BZ563:BZ565)</f>
        <v>0</v>
      </c>
      <c r="CA627" s="126">
        <f t="shared" si="1262"/>
        <v>0</v>
      </c>
      <c r="CB627" s="107">
        <f t="shared" si="1262"/>
        <v>0</v>
      </c>
      <c r="CC627" s="107">
        <f t="shared" ref="CC627:CE627" si="1270">SUM(CC563:CC565)</f>
        <v>0</v>
      </c>
      <c r="CD627" s="107">
        <f t="shared" si="1270"/>
        <v>0</v>
      </c>
      <c r="CE627" s="107">
        <f t="shared" si="1270"/>
        <v>0</v>
      </c>
      <c r="CF627" s="107">
        <f t="shared" ref="CF627:CH627" si="1271">SUM(CF563:CF565)</f>
        <v>0</v>
      </c>
      <c r="CG627" s="340">
        <f t="shared" si="1271"/>
        <v>0</v>
      </c>
      <c r="CH627" s="107">
        <f t="shared" si="1271"/>
        <v>0</v>
      </c>
      <c r="CI627" s="126">
        <f t="shared" si="1262"/>
        <v>0</v>
      </c>
      <c r="CJ627" s="107">
        <f t="shared" si="1262"/>
        <v>0</v>
      </c>
      <c r="CK627" s="401">
        <f t="shared" ref="CK627:CO627" si="1272">SUM(CK563:CK565)</f>
        <v>0</v>
      </c>
      <c r="CL627" s="338">
        <f t="shared" si="1272"/>
        <v>0</v>
      </c>
      <c r="CM627" s="401">
        <f t="shared" si="1272"/>
        <v>0</v>
      </c>
      <c r="CN627" s="338">
        <f t="shared" si="1272"/>
        <v>0</v>
      </c>
      <c r="CO627" s="401">
        <f t="shared" si="1272"/>
        <v>0</v>
      </c>
      <c r="CP627" s="106">
        <f t="shared" si="1262"/>
        <v>0</v>
      </c>
      <c r="CQ627" s="107">
        <f t="shared" si="1262"/>
        <v>141</v>
      </c>
      <c r="CR627" s="338">
        <f t="shared" ref="CR627:CS627" si="1273">SUM(CR563:CR565)</f>
        <v>217</v>
      </c>
      <c r="CS627" s="401">
        <f t="shared" si="1273"/>
        <v>217</v>
      </c>
      <c r="CT627" s="106">
        <f t="shared" si="1262"/>
        <v>192</v>
      </c>
      <c r="CU627" s="107">
        <f t="shared" ref="CU627" si="1274">SUM(CU563:CU565)</f>
        <v>0</v>
      </c>
      <c r="CV627" s="401">
        <f t="shared" ref="CV627:CY627" si="1275">SUM(CV563:CV565)</f>
        <v>0</v>
      </c>
      <c r="CW627" s="338">
        <f t="shared" si="1275"/>
        <v>0</v>
      </c>
      <c r="CX627" s="401">
        <f t="shared" si="1275"/>
        <v>0</v>
      </c>
      <c r="CY627" s="338">
        <f t="shared" si="1275"/>
        <v>0</v>
      </c>
      <c r="CZ627" s="106">
        <f t="shared" si="1262"/>
        <v>0</v>
      </c>
      <c r="DA627" s="107">
        <f t="shared" si="1262"/>
        <v>0</v>
      </c>
      <c r="DB627" s="401">
        <f t="shared" ref="DB627:DE627" si="1276">SUM(DB563:DB565)</f>
        <v>0</v>
      </c>
      <c r="DC627" s="338">
        <f t="shared" si="1276"/>
        <v>0</v>
      </c>
      <c r="DD627" s="401">
        <f t="shared" si="1276"/>
        <v>0</v>
      </c>
      <c r="DE627" s="338">
        <f t="shared" si="1276"/>
        <v>0</v>
      </c>
      <c r="DF627" s="107">
        <f>SUM(DF563:DF565)</f>
        <v>0</v>
      </c>
      <c r="DG627" s="339">
        <f t="shared" ref="DG627" si="1277">SUM(DG563:DG565)</f>
        <v>0</v>
      </c>
      <c r="DH627" s="401">
        <f>SUM(DH563:DH565)</f>
        <v>0</v>
      </c>
      <c r="DI627" s="338">
        <f t="shared" ref="DI627" si="1278">SUM(DI563:DI565)</f>
        <v>0</v>
      </c>
      <c r="DJ627" s="126">
        <f t="shared" si="1262"/>
        <v>0</v>
      </c>
      <c r="DK627" s="107">
        <f t="shared" si="1262"/>
        <v>0</v>
      </c>
      <c r="DL627" s="338">
        <f t="shared" ref="DL627:DM627" si="1279">SUM(DL563:DL565)</f>
        <v>0</v>
      </c>
      <c r="DM627" s="401">
        <f t="shared" si="1279"/>
        <v>0</v>
      </c>
      <c r="DN627" s="106">
        <f t="shared" si="1262"/>
        <v>0</v>
      </c>
      <c r="DO627" s="107">
        <f t="shared" si="1262"/>
        <v>0</v>
      </c>
      <c r="DP627" s="401">
        <f t="shared" ref="DP627:DQ627" si="1280">SUM(DP563:DP565)</f>
        <v>0</v>
      </c>
      <c r="DQ627" s="108">
        <f t="shared" si="1280"/>
        <v>0</v>
      </c>
      <c r="DR627" s="338">
        <f>SUM(DR563:DR565)</f>
        <v>0</v>
      </c>
      <c r="DS627" s="126">
        <f t="shared" si="1262"/>
        <v>0</v>
      </c>
      <c r="DT627" s="107">
        <f t="shared" si="1262"/>
        <v>0</v>
      </c>
      <c r="DU627" s="338">
        <f t="shared" ref="DU627:DW627" si="1281">SUM(DU563:DU565)</f>
        <v>0</v>
      </c>
      <c r="DV627" s="107">
        <f t="shared" si="1281"/>
        <v>0</v>
      </c>
      <c r="DW627" s="401">
        <f t="shared" si="1281"/>
        <v>0</v>
      </c>
      <c r="DX627" s="106">
        <f t="shared" si="1262"/>
        <v>0</v>
      </c>
      <c r="DY627" s="107">
        <f t="shared" si="1262"/>
        <v>279</v>
      </c>
      <c r="DZ627" s="340">
        <f t="shared" ref="DZ627:EA627" si="1282">SUM(DZ563:DZ565)</f>
        <v>271</v>
      </c>
      <c r="EA627" s="401">
        <f t="shared" si="1282"/>
        <v>199</v>
      </c>
      <c r="EB627" s="106">
        <f t="shared" si="1262"/>
        <v>200</v>
      </c>
      <c r="EC627" s="107">
        <f t="shared" si="1262"/>
        <v>0</v>
      </c>
      <c r="ED627" s="338">
        <f t="shared" ref="ED627" si="1283">SUM(ED563:ED565)</f>
        <v>0</v>
      </c>
      <c r="EE627" s="126">
        <f t="shared" si="1262"/>
        <v>0</v>
      </c>
    </row>
    <row r="628" spans="1:135" x14ac:dyDescent="0.3">
      <c r="A628" s="38"/>
      <c r="B628" s="27" t="s">
        <v>10</v>
      </c>
      <c r="C628" s="22">
        <f>SUM(C486)</f>
        <v>574</v>
      </c>
      <c r="D628" s="22">
        <f>SUM(D486)</f>
        <v>101</v>
      </c>
      <c r="E628" s="63">
        <f t="shared" si="48"/>
        <v>0.1759581881533101</v>
      </c>
      <c r="F628" s="107">
        <f>SUM(F486)</f>
        <v>0</v>
      </c>
      <c r="G628" s="107">
        <f>SUM(G486)</f>
        <v>0</v>
      </c>
      <c r="H628" s="107">
        <f>SUM(H486)</f>
        <v>0</v>
      </c>
      <c r="I628" s="107">
        <f>SUM(I486)</f>
        <v>0</v>
      </c>
      <c r="J628" s="107">
        <f>SUM(J486)</f>
        <v>0</v>
      </c>
      <c r="K628" s="106">
        <f t="shared" ref="K628:EE628" si="1284">SUM(K486)</f>
        <v>0</v>
      </c>
      <c r="L628" s="107">
        <f t="shared" si="1284"/>
        <v>0</v>
      </c>
      <c r="M628" s="401">
        <f>SUM(M486)</f>
        <v>0</v>
      </c>
      <c r="N628" s="106">
        <f t="shared" si="1284"/>
        <v>0</v>
      </c>
      <c r="O628" s="107">
        <f t="shared" si="1284"/>
        <v>0</v>
      </c>
      <c r="P628" s="401">
        <f>SUM(P486)</f>
        <v>0</v>
      </c>
      <c r="Q628" s="338">
        <f>SUM(Q486)</f>
        <v>0</v>
      </c>
      <c r="R628" s="401">
        <f>SUM(R486)</f>
        <v>0</v>
      </c>
      <c r="S628" s="338">
        <f>SUM(S486)</f>
        <v>0</v>
      </c>
      <c r="T628" s="401">
        <f>SUM(T486)</f>
        <v>0</v>
      </c>
      <c r="U628" s="338">
        <f>SUM(U486)</f>
        <v>0</v>
      </c>
      <c r="V628" s="401">
        <f>SUM(V486)</f>
        <v>0</v>
      </c>
      <c r="W628" s="108">
        <f>SUM(W486)</f>
        <v>0</v>
      </c>
      <c r="X628" s="108">
        <f>SUM(X486)</f>
        <v>0</v>
      </c>
      <c r="Y628" s="108">
        <f t="shared" si="1284"/>
        <v>0</v>
      </c>
      <c r="Z628" s="105">
        <f t="shared" si="1284"/>
        <v>0</v>
      </c>
      <c r="AA628" s="107">
        <f>SUM(AA486)</f>
        <v>0</v>
      </c>
      <c r="AB628" s="107">
        <f>SUM(AB486)</f>
        <v>0</v>
      </c>
      <c r="AC628" s="107">
        <f>SUM(AC486)</f>
        <v>0</v>
      </c>
      <c r="AD628" s="107">
        <f>SUM(AD486)</f>
        <v>0</v>
      </c>
      <c r="AE628" s="107">
        <f>SUM(AE486)</f>
        <v>0</v>
      </c>
      <c r="AF628" s="338">
        <f>SUM(AF486)</f>
        <v>0</v>
      </c>
      <c r="AG628" s="340">
        <f>SUM(AG486)</f>
        <v>0</v>
      </c>
      <c r="AH628" s="126">
        <f t="shared" si="1284"/>
        <v>0</v>
      </c>
      <c r="AI628" s="105">
        <f t="shared" si="1284"/>
        <v>0</v>
      </c>
      <c r="AJ628" s="401">
        <f>SUM(AJ486)</f>
        <v>0</v>
      </c>
      <c r="AK628" s="106">
        <f t="shared" si="1284"/>
        <v>0</v>
      </c>
      <c r="AL628" s="107">
        <f t="shared" si="1284"/>
        <v>0</v>
      </c>
      <c r="AM628" s="338">
        <f>SUM(AM486)</f>
        <v>0</v>
      </c>
      <c r="AN628" s="338">
        <f>SUM(AN486)</f>
        <v>0</v>
      </c>
      <c r="AO628" s="338">
        <f>SUM(AO486)</f>
        <v>0</v>
      </c>
      <c r="AP628" s="401">
        <f>SUM(AP486)</f>
        <v>0</v>
      </c>
      <c r="AQ628" s="108">
        <f t="shared" si="1284"/>
        <v>0</v>
      </c>
      <c r="AR628" s="105">
        <f t="shared" si="1284"/>
        <v>0</v>
      </c>
      <c r="AS628" s="401">
        <f>SUM(AS486)</f>
        <v>0</v>
      </c>
      <c r="AT628" s="338">
        <f>SUM(AT486)</f>
        <v>0</v>
      </c>
      <c r="AU628" s="401">
        <f>SUM(AU486)</f>
        <v>0</v>
      </c>
      <c r="AV628" s="338">
        <f>SUM(AV486)</f>
        <v>0</v>
      </c>
      <c r="AW628" s="401">
        <f>SUM(AW486)</f>
        <v>0</v>
      </c>
      <c r="AX628" s="338">
        <f>SUM(AX486)</f>
        <v>0</v>
      </c>
      <c r="AY628" s="126">
        <f t="shared" si="1284"/>
        <v>0</v>
      </c>
      <c r="AZ628" s="107">
        <f t="shared" si="1284"/>
        <v>0</v>
      </c>
      <c r="BA628" s="338">
        <f>SUM(BA486)</f>
        <v>0</v>
      </c>
      <c r="BB628" s="126">
        <f t="shared" si="1284"/>
        <v>0</v>
      </c>
      <c r="BC628" s="107">
        <f t="shared" si="1284"/>
        <v>0</v>
      </c>
      <c r="BD628" s="338">
        <f t="shared" ref="BD628" si="1285">SUM(BD486)</f>
        <v>0</v>
      </c>
      <c r="BE628" s="126">
        <f t="shared" si="1284"/>
        <v>0</v>
      </c>
      <c r="BF628" s="107">
        <f t="shared" si="1284"/>
        <v>0</v>
      </c>
      <c r="BG628" s="107">
        <f t="shared" ref="BG628" si="1286">SUM(BG486)</f>
        <v>0</v>
      </c>
      <c r="BH628" s="338">
        <f>SUM(BH486)</f>
        <v>0</v>
      </c>
      <c r="BI628" s="126">
        <f t="shared" si="1284"/>
        <v>0</v>
      </c>
      <c r="BJ628" s="107">
        <f t="shared" si="1284"/>
        <v>0</v>
      </c>
      <c r="BK628" s="401">
        <f t="shared" ref="BK628" si="1287">SUM(BK486)</f>
        <v>0</v>
      </c>
      <c r="BL628" s="106">
        <f t="shared" si="1284"/>
        <v>0</v>
      </c>
      <c r="BM628" s="107">
        <f t="shared" si="1284"/>
        <v>0</v>
      </c>
      <c r="BN628" s="107">
        <f t="shared" ref="BN628" si="1288">SUM(BN486)</f>
        <v>0</v>
      </c>
      <c r="BO628" s="338">
        <f t="shared" ref="BO628:BP628" si="1289">SUM(BO486)</f>
        <v>0</v>
      </c>
      <c r="BP628" s="340">
        <f t="shared" si="1289"/>
        <v>0</v>
      </c>
      <c r="BQ628" s="126">
        <f t="shared" si="1284"/>
        <v>0</v>
      </c>
      <c r="BR628" s="107">
        <f t="shared" si="1284"/>
        <v>0</v>
      </c>
      <c r="BS628" s="338">
        <f t="shared" ref="BS628" si="1290">SUM(BS486)</f>
        <v>0</v>
      </c>
      <c r="BT628" s="126">
        <f t="shared" si="1284"/>
        <v>0</v>
      </c>
      <c r="BU628" s="107">
        <f t="shared" si="1284"/>
        <v>0</v>
      </c>
      <c r="BV628" s="338">
        <f t="shared" ref="BV628:BY628" si="1291">SUM(BV486)</f>
        <v>0</v>
      </c>
      <c r="BW628" s="107">
        <f t="shared" si="1291"/>
        <v>0</v>
      </c>
      <c r="BX628" s="401">
        <f t="shared" si="1291"/>
        <v>0</v>
      </c>
      <c r="BY628" s="338">
        <f t="shared" si="1291"/>
        <v>0</v>
      </c>
      <c r="BZ628" s="107">
        <f>SUM(BZ486)</f>
        <v>0</v>
      </c>
      <c r="CA628" s="126">
        <f t="shared" si="1284"/>
        <v>0</v>
      </c>
      <c r="CB628" s="107">
        <f t="shared" si="1284"/>
        <v>0</v>
      </c>
      <c r="CC628" s="107">
        <f t="shared" ref="CC628:CE628" si="1292">SUM(CC486)</f>
        <v>0</v>
      </c>
      <c r="CD628" s="107">
        <f t="shared" si="1292"/>
        <v>0</v>
      </c>
      <c r="CE628" s="107">
        <f t="shared" si="1292"/>
        <v>0</v>
      </c>
      <c r="CF628" s="107">
        <f t="shared" ref="CF628:CH628" si="1293">SUM(CF486)</f>
        <v>0</v>
      </c>
      <c r="CG628" s="340">
        <f t="shared" si="1293"/>
        <v>0</v>
      </c>
      <c r="CH628" s="107">
        <f t="shared" si="1293"/>
        <v>0</v>
      </c>
      <c r="CI628" s="126">
        <f t="shared" si="1284"/>
        <v>0</v>
      </c>
      <c r="CJ628" s="107">
        <f t="shared" si="1284"/>
        <v>0</v>
      </c>
      <c r="CK628" s="401">
        <f t="shared" ref="CK628:CO628" si="1294">SUM(CK486)</f>
        <v>0</v>
      </c>
      <c r="CL628" s="338">
        <f t="shared" si="1294"/>
        <v>0</v>
      </c>
      <c r="CM628" s="401">
        <f t="shared" si="1294"/>
        <v>0</v>
      </c>
      <c r="CN628" s="338">
        <f t="shared" si="1294"/>
        <v>0</v>
      </c>
      <c r="CO628" s="401">
        <f t="shared" si="1294"/>
        <v>0</v>
      </c>
      <c r="CP628" s="106">
        <f t="shared" si="1284"/>
        <v>0</v>
      </c>
      <c r="CQ628" s="107">
        <f t="shared" si="1284"/>
        <v>18</v>
      </c>
      <c r="CR628" s="338">
        <f t="shared" ref="CR628:CS628" si="1295">SUM(CR486)</f>
        <v>31</v>
      </c>
      <c r="CS628" s="401">
        <f t="shared" si="1295"/>
        <v>28</v>
      </c>
      <c r="CT628" s="106">
        <f t="shared" si="1284"/>
        <v>26</v>
      </c>
      <c r="CU628" s="107">
        <f t="shared" ref="CU628" si="1296">SUM(CU486)</f>
        <v>0</v>
      </c>
      <c r="CV628" s="401">
        <f t="shared" ref="CV628:CY628" si="1297">SUM(CV486)</f>
        <v>0</v>
      </c>
      <c r="CW628" s="338">
        <f t="shared" si="1297"/>
        <v>0</v>
      </c>
      <c r="CX628" s="401">
        <f t="shared" si="1297"/>
        <v>0</v>
      </c>
      <c r="CY628" s="338">
        <f t="shared" si="1297"/>
        <v>0</v>
      </c>
      <c r="CZ628" s="106">
        <f t="shared" si="1284"/>
        <v>0</v>
      </c>
      <c r="DA628" s="107">
        <f t="shared" si="1284"/>
        <v>0</v>
      </c>
      <c r="DB628" s="401">
        <f t="shared" ref="DB628:DE628" si="1298">SUM(DB486)</f>
        <v>0</v>
      </c>
      <c r="DC628" s="338">
        <f t="shared" si="1298"/>
        <v>0</v>
      </c>
      <c r="DD628" s="401">
        <f t="shared" si="1298"/>
        <v>0</v>
      </c>
      <c r="DE628" s="338">
        <f t="shared" si="1298"/>
        <v>0</v>
      </c>
      <c r="DF628" s="107">
        <f>SUM(DF486)</f>
        <v>0</v>
      </c>
      <c r="DG628" s="339">
        <f t="shared" ref="DG628" si="1299">SUM(DG486)</f>
        <v>0</v>
      </c>
      <c r="DH628" s="401">
        <f>SUM(DH486)</f>
        <v>0</v>
      </c>
      <c r="DI628" s="338">
        <f t="shared" ref="DI628" si="1300">SUM(DI486)</f>
        <v>0</v>
      </c>
      <c r="DJ628" s="126">
        <f t="shared" si="1284"/>
        <v>0</v>
      </c>
      <c r="DK628" s="107">
        <f t="shared" si="1284"/>
        <v>0</v>
      </c>
      <c r="DL628" s="338">
        <f t="shared" ref="DL628:DM628" si="1301">SUM(DL486)</f>
        <v>0</v>
      </c>
      <c r="DM628" s="401">
        <f t="shared" si="1301"/>
        <v>0</v>
      </c>
      <c r="DN628" s="106">
        <f t="shared" si="1284"/>
        <v>0</v>
      </c>
      <c r="DO628" s="107">
        <f t="shared" si="1284"/>
        <v>0</v>
      </c>
      <c r="DP628" s="401">
        <f t="shared" ref="DP628:DQ628" si="1302">SUM(DP486)</f>
        <v>0</v>
      </c>
      <c r="DQ628" s="108">
        <f t="shared" si="1302"/>
        <v>0</v>
      </c>
      <c r="DR628" s="338">
        <f>SUM(DR486)</f>
        <v>0</v>
      </c>
      <c r="DS628" s="126">
        <f t="shared" si="1284"/>
        <v>0</v>
      </c>
      <c r="DT628" s="107">
        <f t="shared" si="1284"/>
        <v>0</v>
      </c>
      <c r="DU628" s="338">
        <f t="shared" ref="DU628:DW628" si="1303">SUM(DU486)</f>
        <v>0</v>
      </c>
      <c r="DV628" s="107">
        <f t="shared" si="1303"/>
        <v>0</v>
      </c>
      <c r="DW628" s="401">
        <f t="shared" si="1303"/>
        <v>0</v>
      </c>
      <c r="DX628" s="106">
        <f t="shared" si="1284"/>
        <v>0</v>
      </c>
      <c r="DY628" s="107">
        <f t="shared" si="1284"/>
        <v>0</v>
      </c>
      <c r="DZ628" s="340">
        <f t="shared" ref="DZ628:EA628" si="1304">SUM(DZ486)</f>
        <v>0</v>
      </c>
      <c r="EA628" s="401">
        <f t="shared" si="1304"/>
        <v>0</v>
      </c>
      <c r="EB628" s="106">
        <f t="shared" si="1284"/>
        <v>0</v>
      </c>
      <c r="EC628" s="107">
        <f t="shared" si="1284"/>
        <v>37</v>
      </c>
      <c r="ED628" s="338">
        <f t="shared" ref="ED628" si="1305">SUM(ED486)</f>
        <v>47</v>
      </c>
      <c r="EE628" s="126">
        <f t="shared" si="1284"/>
        <v>1</v>
      </c>
    </row>
    <row r="629" spans="1:135" x14ac:dyDescent="0.3">
      <c r="A629" s="38"/>
      <c r="B629" s="27" t="s">
        <v>11</v>
      </c>
      <c r="C629" s="22">
        <f>SUM(C314:C317)</f>
        <v>3106</v>
      </c>
      <c r="D629" s="22">
        <f>SUM(D314:D317)</f>
        <v>1040</v>
      </c>
      <c r="E629" s="63">
        <f t="shared" si="48"/>
        <v>0.33483580167417903</v>
      </c>
      <c r="F629" s="107">
        <f>SUM(F314:F317)</f>
        <v>404</v>
      </c>
      <c r="G629" s="107">
        <f>SUM(G314:G317)</f>
        <v>465</v>
      </c>
      <c r="H629" s="107">
        <f>SUM(H314:H317)</f>
        <v>281</v>
      </c>
      <c r="I629" s="107">
        <f>SUM(I314:I317)</f>
        <v>374</v>
      </c>
      <c r="J629" s="107">
        <f>SUM(J314:J317)</f>
        <v>476</v>
      </c>
      <c r="K629" s="106">
        <f t="shared" ref="K629:EE629" si="1306">SUM(K314:K317)</f>
        <v>621</v>
      </c>
      <c r="L629" s="107">
        <f t="shared" si="1306"/>
        <v>0</v>
      </c>
      <c r="M629" s="401">
        <f>SUM(M314:M317)</f>
        <v>0</v>
      </c>
      <c r="N629" s="106">
        <f t="shared" si="1306"/>
        <v>0</v>
      </c>
      <c r="O629" s="107">
        <f t="shared" si="1306"/>
        <v>0</v>
      </c>
      <c r="P629" s="401">
        <f>SUM(P314:P317)</f>
        <v>0</v>
      </c>
      <c r="Q629" s="338">
        <f>SUM(Q314:Q317)</f>
        <v>0</v>
      </c>
      <c r="R629" s="401">
        <f>SUM(R314:R317)</f>
        <v>0</v>
      </c>
      <c r="S629" s="338">
        <f>SUM(S314:S317)</f>
        <v>0</v>
      </c>
      <c r="T629" s="401">
        <f>SUM(T314:T317)</f>
        <v>0</v>
      </c>
      <c r="U629" s="338">
        <f>SUM(U314:U317)</f>
        <v>0</v>
      </c>
      <c r="V629" s="401">
        <f>SUM(V314:V317)</f>
        <v>0</v>
      </c>
      <c r="W629" s="108">
        <f>SUM(W314:W317)</f>
        <v>0</v>
      </c>
      <c r="X629" s="108">
        <f>SUM(X314:X317)</f>
        <v>0</v>
      </c>
      <c r="Y629" s="108">
        <f t="shared" si="1306"/>
        <v>0</v>
      </c>
      <c r="Z629" s="105">
        <f t="shared" si="1306"/>
        <v>0</v>
      </c>
      <c r="AA629" s="107">
        <f>SUM(AA314:AA317)</f>
        <v>0</v>
      </c>
      <c r="AB629" s="107">
        <f>SUM(AB314:AB317)</f>
        <v>0</v>
      </c>
      <c r="AC629" s="107">
        <f>SUM(AC314:AC317)</f>
        <v>0</v>
      </c>
      <c r="AD629" s="107">
        <f>SUM(AD314:AD317)</f>
        <v>0</v>
      </c>
      <c r="AE629" s="107">
        <f>SUM(AE314:AE317)</f>
        <v>0</v>
      </c>
      <c r="AF629" s="338">
        <f>SUM(AF314:AF317)</f>
        <v>0</v>
      </c>
      <c r="AG629" s="340">
        <f>SUM(AG314:AG317)</f>
        <v>0</v>
      </c>
      <c r="AH629" s="126">
        <f t="shared" si="1306"/>
        <v>0</v>
      </c>
      <c r="AI629" s="105">
        <f t="shared" si="1306"/>
        <v>0</v>
      </c>
      <c r="AJ629" s="401">
        <f>SUM(AJ314:AJ317)</f>
        <v>0</v>
      </c>
      <c r="AK629" s="106">
        <f t="shared" si="1306"/>
        <v>0</v>
      </c>
      <c r="AL629" s="107">
        <f t="shared" si="1306"/>
        <v>0</v>
      </c>
      <c r="AM629" s="338">
        <f>SUM(AM314:AM317)</f>
        <v>0</v>
      </c>
      <c r="AN629" s="338">
        <f>SUM(AN314:AN317)</f>
        <v>0</v>
      </c>
      <c r="AO629" s="338">
        <f>SUM(AO314:AO317)</f>
        <v>0</v>
      </c>
      <c r="AP629" s="401">
        <f>SUM(AP314:AP317)</f>
        <v>0</v>
      </c>
      <c r="AQ629" s="108">
        <f t="shared" si="1306"/>
        <v>0</v>
      </c>
      <c r="AR629" s="105">
        <f t="shared" si="1306"/>
        <v>0</v>
      </c>
      <c r="AS629" s="401">
        <f>SUM(AS314:AS317)</f>
        <v>0</v>
      </c>
      <c r="AT629" s="338">
        <f>SUM(AT314:AT317)</f>
        <v>0</v>
      </c>
      <c r="AU629" s="401">
        <f>SUM(AU314:AU317)</f>
        <v>0</v>
      </c>
      <c r="AV629" s="338">
        <f>SUM(AV314:AV317)</f>
        <v>0</v>
      </c>
      <c r="AW629" s="401">
        <f>SUM(AW314:AW317)</f>
        <v>0</v>
      </c>
      <c r="AX629" s="338">
        <f>SUM(AX314:AX317)</f>
        <v>0</v>
      </c>
      <c r="AY629" s="126">
        <f t="shared" si="1306"/>
        <v>0</v>
      </c>
      <c r="AZ629" s="107">
        <f t="shared" si="1306"/>
        <v>0</v>
      </c>
      <c r="BA629" s="338">
        <f>SUM(BA314:BA317)</f>
        <v>0</v>
      </c>
      <c r="BB629" s="126">
        <f t="shared" si="1306"/>
        <v>0</v>
      </c>
      <c r="BC629" s="107">
        <f t="shared" si="1306"/>
        <v>0</v>
      </c>
      <c r="BD629" s="338">
        <f t="shared" ref="BD629" si="1307">SUM(BD314:BD317)</f>
        <v>0</v>
      </c>
      <c r="BE629" s="126">
        <f t="shared" si="1306"/>
        <v>0</v>
      </c>
      <c r="BF629" s="107">
        <f t="shared" si="1306"/>
        <v>0</v>
      </c>
      <c r="BG629" s="107">
        <f t="shared" ref="BG629" si="1308">SUM(BG314:BG317)</f>
        <v>0</v>
      </c>
      <c r="BH629" s="338">
        <f>SUM(BH314:BH317)</f>
        <v>0</v>
      </c>
      <c r="BI629" s="126">
        <f t="shared" si="1306"/>
        <v>0</v>
      </c>
      <c r="BJ629" s="107">
        <f t="shared" si="1306"/>
        <v>0</v>
      </c>
      <c r="BK629" s="401">
        <f t="shared" ref="BK629" si="1309">SUM(BK314:BK317)</f>
        <v>0</v>
      </c>
      <c r="BL629" s="106">
        <f t="shared" si="1306"/>
        <v>0</v>
      </c>
      <c r="BM629" s="107">
        <f t="shared" si="1306"/>
        <v>0</v>
      </c>
      <c r="BN629" s="107">
        <f t="shared" ref="BN629" si="1310">SUM(BN314:BN317)</f>
        <v>0</v>
      </c>
      <c r="BO629" s="338">
        <f t="shared" ref="BO629:BP629" si="1311">SUM(BO314:BO317)</f>
        <v>0</v>
      </c>
      <c r="BP629" s="340">
        <f t="shared" si="1311"/>
        <v>0</v>
      </c>
      <c r="BQ629" s="126">
        <f t="shared" si="1306"/>
        <v>0</v>
      </c>
      <c r="BR629" s="107">
        <f t="shared" si="1306"/>
        <v>0</v>
      </c>
      <c r="BS629" s="338">
        <f t="shared" ref="BS629" si="1312">SUM(BS314:BS317)</f>
        <v>0</v>
      </c>
      <c r="BT629" s="126">
        <f t="shared" si="1306"/>
        <v>0</v>
      </c>
      <c r="BU629" s="107">
        <f t="shared" si="1306"/>
        <v>0</v>
      </c>
      <c r="BV629" s="338">
        <f t="shared" ref="BV629:BY629" si="1313">SUM(BV314:BV317)</f>
        <v>0</v>
      </c>
      <c r="BW629" s="107">
        <f t="shared" si="1313"/>
        <v>0</v>
      </c>
      <c r="BX629" s="401">
        <f t="shared" si="1313"/>
        <v>0</v>
      </c>
      <c r="BY629" s="338">
        <f t="shared" si="1313"/>
        <v>0</v>
      </c>
      <c r="BZ629" s="107">
        <f>SUM(BZ314:BZ317)</f>
        <v>0</v>
      </c>
      <c r="CA629" s="126">
        <f t="shared" si="1306"/>
        <v>0</v>
      </c>
      <c r="CB629" s="107">
        <f t="shared" si="1306"/>
        <v>0</v>
      </c>
      <c r="CC629" s="107">
        <f t="shared" ref="CC629:CE629" si="1314">SUM(CC314:CC317)</f>
        <v>0</v>
      </c>
      <c r="CD629" s="107">
        <f t="shared" si="1314"/>
        <v>0</v>
      </c>
      <c r="CE629" s="107">
        <f t="shared" si="1314"/>
        <v>0</v>
      </c>
      <c r="CF629" s="107">
        <f t="shared" ref="CF629:CH629" si="1315">SUM(CF314:CF317)</f>
        <v>0</v>
      </c>
      <c r="CG629" s="340">
        <f t="shared" si="1315"/>
        <v>0</v>
      </c>
      <c r="CH629" s="107">
        <f t="shared" si="1315"/>
        <v>0</v>
      </c>
      <c r="CI629" s="126">
        <f t="shared" si="1306"/>
        <v>0</v>
      </c>
      <c r="CJ629" s="107">
        <f t="shared" si="1306"/>
        <v>0</v>
      </c>
      <c r="CK629" s="401">
        <f t="shared" ref="CK629:CO629" si="1316">SUM(CK314:CK317)</f>
        <v>0</v>
      </c>
      <c r="CL629" s="338">
        <f t="shared" si="1316"/>
        <v>0</v>
      </c>
      <c r="CM629" s="401">
        <f t="shared" si="1316"/>
        <v>0</v>
      </c>
      <c r="CN629" s="338">
        <f t="shared" si="1316"/>
        <v>0</v>
      </c>
      <c r="CO629" s="401">
        <f t="shared" si="1316"/>
        <v>0</v>
      </c>
      <c r="CP629" s="106">
        <f t="shared" si="1306"/>
        <v>0</v>
      </c>
      <c r="CQ629" s="107">
        <f t="shared" si="1306"/>
        <v>0</v>
      </c>
      <c r="CR629" s="338">
        <f t="shared" ref="CR629:CS629" si="1317">SUM(CR314:CR317)</f>
        <v>0</v>
      </c>
      <c r="CS629" s="401">
        <f t="shared" si="1317"/>
        <v>0</v>
      </c>
      <c r="CT629" s="106">
        <f t="shared" si="1306"/>
        <v>0</v>
      </c>
      <c r="CU629" s="107">
        <f t="shared" ref="CU629" si="1318">SUM(CU314:CU317)</f>
        <v>0</v>
      </c>
      <c r="CV629" s="401">
        <f t="shared" ref="CV629:CY629" si="1319">SUM(CV314:CV317)</f>
        <v>0</v>
      </c>
      <c r="CW629" s="338">
        <f t="shared" si="1319"/>
        <v>0</v>
      </c>
      <c r="CX629" s="401">
        <f t="shared" si="1319"/>
        <v>0</v>
      </c>
      <c r="CY629" s="338">
        <f t="shared" si="1319"/>
        <v>0</v>
      </c>
      <c r="CZ629" s="106">
        <f t="shared" si="1306"/>
        <v>0</v>
      </c>
      <c r="DA629" s="107">
        <f t="shared" si="1306"/>
        <v>0</v>
      </c>
      <c r="DB629" s="401">
        <f t="shared" ref="DB629:DE629" si="1320">SUM(DB314:DB317)</f>
        <v>0</v>
      </c>
      <c r="DC629" s="338">
        <f t="shared" si="1320"/>
        <v>0</v>
      </c>
      <c r="DD629" s="401">
        <f t="shared" si="1320"/>
        <v>0</v>
      </c>
      <c r="DE629" s="338">
        <f t="shared" si="1320"/>
        <v>0</v>
      </c>
      <c r="DF629" s="107">
        <f>SUM(DF314:DF317)</f>
        <v>0</v>
      </c>
      <c r="DG629" s="339">
        <f t="shared" ref="DG629" si="1321">SUM(DG314:DG317)</f>
        <v>0</v>
      </c>
      <c r="DH629" s="401">
        <f>SUM(DH314:DH317)</f>
        <v>0</v>
      </c>
      <c r="DI629" s="338">
        <f t="shared" ref="DI629" si="1322">SUM(DI314:DI317)</f>
        <v>0</v>
      </c>
      <c r="DJ629" s="126">
        <f t="shared" si="1306"/>
        <v>0</v>
      </c>
      <c r="DK629" s="107">
        <f t="shared" si="1306"/>
        <v>0</v>
      </c>
      <c r="DL629" s="338">
        <f t="shared" ref="DL629:DM629" si="1323">SUM(DL314:DL317)</f>
        <v>0</v>
      </c>
      <c r="DM629" s="401">
        <f t="shared" si="1323"/>
        <v>0</v>
      </c>
      <c r="DN629" s="106">
        <f t="shared" si="1306"/>
        <v>0</v>
      </c>
      <c r="DO629" s="107">
        <f t="shared" si="1306"/>
        <v>0</v>
      </c>
      <c r="DP629" s="401">
        <f t="shared" ref="DP629:DQ629" si="1324">SUM(DP314:DP317)</f>
        <v>0</v>
      </c>
      <c r="DQ629" s="108">
        <f t="shared" si="1324"/>
        <v>0</v>
      </c>
      <c r="DR629" s="338">
        <f>SUM(DR314:DR317)</f>
        <v>0</v>
      </c>
      <c r="DS629" s="126">
        <f t="shared" si="1306"/>
        <v>0</v>
      </c>
      <c r="DT629" s="107">
        <f t="shared" si="1306"/>
        <v>0</v>
      </c>
      <c r="DU629" s="338">
        <f t="shared" ref="DU629:DW629" si="1325">SUM(DU314:DU317)</f>
        <v>0</v>
      </c>
      <c r="DV629" s="107">
        <f t="shared" si="1325"/>
        <v>0</v>
      </c>
      <c r="DW629" s="401">
        <f t="shared" si="1325"/>
        <v>0</v>
      </c>
      <c r="DX629" s="106">
        <f t="shared" si="1306"/>
        <v>0</v>
      </c>
      <c r="DY629" s="107">
        <f t="shared" si="1306"/>
        <v>0</v>
      </c>
      <c r="DZ629" s="340">
        <f t="shared" ref="DZ629:EA629" si="1326">SUM(DZ314:DZ317)</f>
        <v>0</v>
      </c>
      <c r="EA629" s="401">
        <f t="shared" si="1326"/>
        <v>0</v>
      </c>
      <c r="EB629" s="106">
        <f t="shared" si="1306"/>
        <v>0</v>
      </c>
      <c r="EC629" s="107">
        <f t="shared" si="1306"/>
        <v>0</v>
      </c>
      <c r="ED629" s="338">
        <f t="shared" ref="ED629" si="1327">SUM(ED314:ED317)</f>
        <v>0</v>
      </c>
      <c r="EE629" s="126">
        <f t="shared" si="1306"/>
        <v>0</v>
      </c>
    </row>
    <row r="630" spans="1:135" x14ac:dyDescent="0.3">
      <c r="A630" s="38"/>
      <c r="B630" s="27" t="s">
        <v>12</v>
      </c>
      <c r="C630" s="22">
        <f>SUM(C350)</f>
        <v>502</v>
      </c>
      <c r="D630" s="22">
        <f>SUM(D350)</f>
        <v>83</v>
      </c>
      <c r="E630" s="63">
        <f t="shared" si="48"/>
        <v>0.16533864541832669</v>
      </c>
      <c r="F630" s="107">
        <f>SUM(F350)</f>
        <v>0</v>
      </c>
      <c r="G630" s="107">
        <f>SUM(G350)</f>
        <v>0</v>
      </c>
      <c r="H630" s="107">
        <f>SUM(H350)</f>
        <v>0</v>
      </c>
      <c r="I630" s="107">
        <f>SUM(I350)</f>
        <v>0</v>
      </c>
      <c r="J630" s="107">
        <f>SUM(J350)</f>
        <v>0</v>
      </c>
      <c r="K630" s="106">
        <f t="shared" ref="K630:EE630" si="1328">SUM(K350)</f>
        <v>0</v>
      </c>
      <c r="L630" s="107">
        <f t="shared" si="1328"/>
        <v>0</v>
      </c>
      <c r="M630" s="401">
        <f>SUM(M350)</f>
        <v>0</v>
      </c>
      <c r="N630" s="106">
        <f t="shared" si="1328"/>
        <v>0</v>
      </c>
      <c r="O630" s="107">
        <f t="shared" si="1328"/>
        <v>0</v>
      </c>
      <c r="P630" s="401">
        <f>SUM(P350)</f>
        <v>0</v>
      </c>
      <c r="Q630" s="338">
        <f>SUM(Q350)</f>
        <v>0</v>
      </c>
      <c r="R630" s="401">
        <f>SUM(R350)</f>
        <v>0</v>
      </c>
      <c r="S630" s="338">
        <f>SUM(S350)</f>
        <v>0</v>
      </c>
      <c r="T630" s="401">
        <f>SUM(T350)</f>
        <v>0</v>
      </c>
      <c r="U630" s="338">
        <f>SUM(U350)</f>
        <v>0</v>
      </c>
      <c r="V630" s="401">
        <f>SUM(V350)</f>
        <v>0</v>
      </c>
      <c r="W630" s="108">
        <f>SUM(W350)</f>
        <v>0</v>
      </c>
      <c r="X630" s="108">
        <f>SUM(X350)</f>
        <v>0</v>
      </c>
      <c r="Y630" s="108">
        <f t="shared" si="1328"/>
        <v>0</v>
      </c>
      <c r="Z630" s="105">
        <f t="shared" si="1328"/>
        <v>0</v>
      </c>
      <c r="AA630" s="107">
        <f>SUM(AA350)</f>
        <v>0</v>
      </c>
      <c r="AB630" s="107">
        <f>SUM(AB350)</f>
        <v>0</v>
      </c>
      <c r="AC630" s="107">
        <f>SUM(AC350)</f>
        <v>0</v>
      </c>
      <c r="AD630" s="107">
        <f>SUM(AD350)</f>
        <v>0</v>
      </c>
      <c r="AE630" s="107">
        <f>SUM(AE350)</f>
        <v>0</v>
      </c>
      <c r="AF630" s="338">
        <f>SUM(AF350)</f>
        <v>0</v>
      </c>
      <c r="AG630" s="340">
        <f>SUM(AG350)</f>
        <v>0</v>
      </c>
      <c r="AH630" s="126">
        <f t="shared" si="1328"/>
        <v>0</v>
      </c>
      <c r="AI630" s="105">
        <f t="shared" si="1328"/>
        <v>0</v>
      </c>
      <c r="AJ630" s="401">
        <f>SUM(AJ350)</f>
        <v>0</v>
      </c>
      <c r="AK630" s="106">
        <f t="shared" si="1328"/>
        <v>0</v>
      </c>
      <c r="AL630" s="107">
        <f t="shared" si="1328"/>
        <v>0</v>
      </c>
      <c r="AM630" s="338">
        <f>SUM(AM350)</f>
        <v>0</v>
      </c>
      <c r="AN630" s="338">
        <f>SUM(AN350)</f>
        <v>0</v>
      </c>
      <c r="AO630" s="338">
        <f>SUM(AO350)</f>
        <v>0</v>
      </c>
      <c r="AP630" s="401">
        <f>SUM(AP350)</f>
        <v>0</v>
      </c>
      <c r="AQ630" s="108">
        <f t="shared" si="1328"/>
        <v>0</v>
      </c>
      <c r="AR630" s="105">
        <f t="shared" si="1328"/>
        <v>0</v>
      </c>
      <c r="AS630" s="401">
        <f>SUM(AS350)</f>
        <v>0</v>
      </c>
      <c r="AT630" s="338">
        <f>SUM(AT350)</f>
        <v>0</v>
      </c>
      <c r="AU630" s="401">
        <f>SUM(AU350)</f>
        <v>0</v>
      </c>
      <c r="AV630" s="338">
        <f>SUM(AV350)</f>
        <v>0</v>
      </c>
      <c r="AW630" s="401">
        <f>SUM(AW350)</f>
        <v>0</v>
      </c>
      <c r="AX630" s="338">
        <f>SUM(AX350)</f>
        <v>0</v>
      </c>
      <c r="AY630" s="126">
        <f t="shared" si="1328"/>
        <v>0</v>
      </c>
      <c r="AZ630" s="107">
        <f t="shared" si="1328"/>
        <v>0</v>
      </c>
      <c r="BA630" s="338">
        <f>SUM(BA350)</f>
        <v>0</v>
      </c>
      <c r="BB630" s="126">
        <f t="shared" si="1328"/>
        <v>0</v>
      </c>
      <c r="BC630" s="107">
        <f t="shared" si="1328"/>
        <v>0</v>
      </c>
      <c r="BD630" s="338">
        <f t="shared" ref="BD630" si="1329">SUM(BD350)</f>
        <v>0</v>
      </c>
      <c r="BE630" s="126">
        <f t="shared" si="1328"/>
        <v>0</v>
      </c>
      <c r="BF630" s="107">
        <f t="shared" si="1328"/>
        <v>0</v>
      </c>
      <c r="BG630" s="107">
        <f t="shared" ref="BG630" si="1330">SUM(BG350)</f>
        <v>0</v>
      </c>
      <c r="BH630" s="338">
        <f>SUM(BH350)</f>
        <v>0</v>
      </c>
      <c r="BI630" s="126">
        <f t="shared" si="1328"/>
        <v>0</v>
      </c>
      <c r="BJ630" s="107">
        <f t="shared" si="1328"/>
        <v>0</v>
      </c>
      <c r="BK630" s="401">
        <f t="shared" ref="BK630" si="1331">SUM(BK350)</f>
        <v>0</v>
      </c>
      <c r="BL630" s="106">
        <f t="shared" si="1328"/>
        <v>0</v>
      </c>
      <c r="BM630" s="107">
        <f t="shared" si="1328"/>
        <v>0</v>
      </c>
      <c r="BN630" s="107">
        <f t="shared" ref="BN630" si="1332">SUM(BN350)</f>
        <v>0</v>
      </c>
      <c r="BO630" s="338">
        <f t="shared" ref="BO630:BP630" si="1333">SUM(BO350)</f>
        <v>0</v>
      </c>
      <c r="BP630" s="340">
        <f t="shared" si="1333"/>
        <v>0</v>
      </c>
      <c r="BQ630" s="126">
        <f t="shared" si="1328"/>
        <v>0</v>
      </c>
      <c r="BR630" s="107">
        <f t="shared" si="1328"/>
        <v>0</v>
      </c>
      <c r="BS630" s="338">
        <f t="shared" ref="BS630" si="1334">SUM(BS350)</f>
        <v>0</v>
      </c>
      <c r="BT630" s="126">
        <f t="shared" si="1328"/>
        <v>0</v>
      </c>
      <c r="BU630" s="107">
        <f t="shared" si="1328"/>
        <v>0</v>
      </c>
      <c r="BV630" s="338">
        <f t="shared" ref="BV630:BY630" si="1335">SUM(BV350)</f>
        <v>0</v>
      </c>
      <c r="BW630" s="107">
        <f t="shared" si="1335"/>
        <v>0</v>
      </c>
      <c r="BX630" s="401">
        <f t="shared" si="1335"/>
        <v>0</v>
      </c>
      <c r="BY630" s="338">
        <f t="shared" si="1335"/>
        <v>0</v>
      </c>
      <c r="BZ630" s="107">
        <f>SUM(BZ350)</f>
        <v>0</v>
      </c>
      <c r="CA630" s="126">
        <f t="shared" si="1328"/>
        <v>0</v>
      </c>
      <c r="CB630" s="107">
        <f t="shared" si="1328"/>
        <v>0</v>
      </c>
      <c r="CC630" s="107">
        <f t="shared" ref="CC630:CE630" si="1336">SUM(CC350)</f>
        <v>0</v>
      </c>
      <c r="CD630" s="107">
        <f t="shared" si="1336"/>
        <v>0</v>
      </c>
      <c r="CE630" s="107">
        <f t="shared" si="1336"/>
        <v>0</v>
      </c>
      <c r="CF630" s="107">
        <f t="shared" ref="CF630:CH630" si="1337">SUM(CF350)</f>
        <v>0</v>
      </c>
      <c r="CG630" s="340">
        <f t="shared" si="1337"/>
        <v>0</v>
      </c>
      <c r="CH630" s="107">
        <f t="shared" si="1337"/>
        <v>0</v>
      </c>
      <c r="CI630" s="126">
        <f t="shared" si="1328"/>
        <v>0</v>
      </c>
      <c r="CJ630" s="107">
        <f t="shared" si="1328"/>
        <v>0</v>
      </c>
      <c r="CK630" s="401">
        <f t="shared" ref="CK630:CO630" si="1338">SUM(CK350)</f>
        <v>0</v>
      </c>
      <c r="CL630" s="338">
        <f t="shared" si="1338"/>
        <v>0</v>
      </c>
      <c r="CM630" s="401">
        <f t="shared" si="1338"/>
        <v>0</v>
      </c>
      <c r="CN630" s="338">
        <f t="shared" si="1338"/>
        <v>0</v>
      </c>
      <c r="CO630" s="401">
        <f t="shared" si="1338"/>
        <v>0</v>
      </c>
      <c r="CP630" s="106">
        <f t="shared" si="1328"/>
        <v>0</v>
      </c>
      <c r="CQ630" s="107">
        <f t="shared" si="1328"/>
        <v>22</v>
      </c>
      <c r="CR630" s="338">
        <f t="shared" ref="CR630:CS630" si="1339">SUM(CR350)</f>
        <v>34</v>
      </c>
      <c r="CS630" s="401">
        <f t="shared" si="1339"/>
        <v>32</v>
      </c>
      <c r="CT630" s="106">
        <f t="shared" si="1328"/>
        <v>29</v>
      </c>
      <c r="CU630" s="107">
        <f t="shared" ref="CU630" si="1340">SUM(CU350)</f>
        <v>0</v>
      </c>
      <c r="CV630" s="401">
        <f t="shared" ref="CV630:CY630" si="1341">SUM(CV350)</f>
        <v>0</v>
      </c>
      <c r="CW630" s="338">
        <f t="shared" si="1341"/>
        <v>0</v>
      </c>
      <c r="CX630" s="401">
        <f t="shared" si="1341"/>
        <v>0</v>
      </c>
      <c r="CY630" s="338">
        <f t="shared" si="1341"/>
        <v>0</v>
      </c>
      <c r="CZ630" s="106">
        <f t="shared" si="1328"/>
        <v>0</v>
      </c>
      <c r="DA630" s="107">
        <f t="shared" si="1328"/>
        <v>0</v>
      </c>
      <c r="DB630" s="401">
        <f t="shared" ref="DB630:DE630" si="1342">SUM(DB350)</f>
        <v>0</v>
      </c>
      <c r="DC630" s="338">
        <f t="shared" si="1342"/>
        <v>0</v>
      </c>
      <c r="DD630" s="401">
        <f t="shared" si="1342"/>
        <v>0</v>
      </c>
      <c r="DE630" s="338">
        <f t="shared" si="1342"/>
        <v>0</v>
      </c>
      <c r="DF630" s="107">
        <f>SUM(DF350)</f>
        <v>0</v>
      </c>
      <c r="DG630" s="339">
        <f t="shared" ref="DG630" si="1343">SUM(DG350)</f>
        <v>0</v>
      </c>
      <c r="DH630" s="401">
        <f>SUM(DH350)</f>
        <v>0</v>
      </c>
      <c r="DI630" s="338">
        <f t="shared" ref="DI630" si="1344">SUM(DI350)</f>
        <v>0</v>
      </c>
      <c r="DJ630" s="126">
        <f t="shared" si="1328"/>
        <v>0</v>
      </c>
      <c r="DK630" s="107">
        <f t="shared" si="1328"/>
        <v>29</v>
      </c>
      <c r="DL630" s="338">
        <f t="shared" ref="DL630:DM630" si="1345">SUM(DL350)</f>
        <v>32</v>
      </c>
      <c r="DM630" s="401">
        <f t="shared" si="1345"/>
        <v>33</v>
      </c>
      <c r="DN630" s="106">
        <f t="shared" si="1328"/>
        <v>46</v>
      </c>
      <c r="DO630" s="107">
        <f t="shared" si="1328"/>
        <v>0</v>
      </c>
      <c r="DP630" s="401">
        <f t="shared" ref="DP630:DQ630" si="1346">SUM(DP350)</f>
        <v>0</v>
      </c>
      <c r="DQ630" s="108">
        <f t="shared" si="1346"/>
        <v>0</v>
      </c>
      <c r="DR630" s="338">
        <f>SUM(DR350)</f>
        <v>0</v>
      </c>
      <c r="DS630" s="126">
        <f t="shared" si="1328"/>
        <v>0</v>
      </c>
      <c r="DT630" s="107">
        <f t="shared" si="1328"/>
        <v>0</v>
      </c>
      <c r="DU630" s="338">
        <f t="shared" ref="DU630:DW630" si="1347">SUM(DU350)</f>
        <v>0</v>
      </c>
      <c r="DV630" s="107">
        <f t="shared" si="1347"/>
        <v>0</v>
      </c>
      <c r="DW630" s="401">
        <f t="shared" si="1347"/>
        <v>0</v>
      </c>
      <c r="DX630" s="106">
        <f t="shared" si="1328"/>
        <v>0</v>
      </c>
      <c r="DY630" s="107">
        <f t="shared" si="1328"/>
        <v>0</v>
      </c>
      <c r="DZ630" s="340">
        <f t="shared" ref="DZ630:EA630" si="1348">SUM(DZ350)</f>
        <v>0</v>
      </c>
      <c r="EA630" s="401">
        <f t="shared" si="1348"/>
        <v>0</v>
      </c>
      <c r="EB630" s="106">
        <f t="shared" si="1328"/>
        <v>0</v>
      </c>
      <c r="EC630" s="107">
        <f t="shared" si="1328"/>
        <v>0</v>
      </c>
      <c r="ED630" s="338">
        <f t="shared" ref="ED630" si="1349">SUM(ED350)</f>
        <v>0</v>
      </c>
      <c r="EE630" s="126">
        <f t="shared" si="1328"/>
        <v>0</v>
      </c>
    </row>
    <row r="631" spans="1:135" x14ac:dyDescent="0.3">
      <c r="A631" s="38"/>
      <c r="B631" s="27" t="s">
        <v>13</v>
      </c>
      <c r="C631" s="22">
        <f>SUM(C487:C488)</f>
        <v>2197</v>
      </c>
      <c r="D631" s="22">
        <f>SUM(D487:D488)</f>
        <v>400</v>
      </c>
      <c r="E631" s="63">
        <f t="shared" si="48"/>
        <v>0.18206645425580337</v>
      </c>
      <c r="F631" s="107">
        <f>SUM(F487:F488)</f>
        <v>0</v>
      </c>
      <c r="G631" s="107">
        <f>SUM(G487:G488)</f>
        <v>0</v>
      </c>
      <c r="H631" s="107">
        <f>SUM(H487:H488)</f>
        <v>0</v>
      </c>
      <c r="I631" s="107">
        <f>SUM(I487:I488)</f>
        <v>0</v>
      </c>
      <c r="J631" s="107">
        <f>SUM(J487:J488)</f>
        <v>0</v>
      </c>
      <c r="K631" s="106">
        <f t="shared" ref="K631:EE631" si="1350">SUM(K487:K488)</f>
        <v>0</v>
      </c>
      <c r="L631" s="107">
        <f t="shared" si="1350"/>
        <v>0</v>
      </c>
      <c r="M631" s="401">
        <f>SUM(M487:M488)</f>
        <v>0</v>
      </c>
      <c r="N631" s="106">
        <f t="shared" si="1350"/>
        <v>0</v>
      </c>
      <c r="O631" s="107">
        <f t="shared" si="1350"/>
        <v>0</v>
      </c>
      <c r="P631" s="401">
        <f>SUM(P487:P488)</f>
        <v>0</v>
      </c>
      <c r="Q631" s="338">
        <f>SUM(Q487:Q488)</f>
        <v>0</v>
      </c>
      <c r="R631" s="401">
        <f>SUM(R487:R488)</f>
        <v>0</v>
      </c>
      <c r="S631" s="338">
        <f>SUM(S487:S488)</f>
        <v>0</v>
      </c>
      <c r="T631" s="401">
        <f>SUM(T487:T488)</f>
        <v>0</v>
      </c>
      <c r="U631" s="338">
        <f>SUM(U487:U488)</f>
        <v>0</v>
      </c>
      <c r="V631" s="401">
        <f>SUM(V487:V488)</f>
        <v>0</v>
      </c>
      <c r="W631" s="108">
        <f>SUM(W487:W488)</f>
        <v>0</v>
      </c>
      <c r="X631" s="108">
        <f>SUM(X487:X488)</f>
        <v>0</v>
      </c>
      <c r="Y631" s="108">
        <f t="shared" si="1350"/>
        <v>0</v>
      </c>
      <c r="Z631" s="105">
        <f t="shared" si="1350"/>
        <v>0</v>
      </c>
      <c r="AA631" s="107">
        <f>SUM(AA487:AA488)</f>
        <v>0</v>
      </c>
      <c r="AB631" s="107">
        <f>SUM(AB487:AB488)</f>
        <v>0</v>
      </c>
      <c r="AC631" s="107">
        <f>SUM(AC487:AC488)</f>
        <v>0</v>
      </c>
      <c r="AD631" s="107">
        <f>SUM(AD487:AD488)</f>
        <v>0</v>
      </c>
      <c r="AE631" s="107">
        <f>SUM(AE487:AE488)</f>
        <v>0</v>
      </c>
      <c r="AF631" s="338">
        <f>SUM(AF487:AF488)</f>
        <v>0</v>
      </c>
      <c r="AG631" s="340">
        <f>SUM(AG487:AG488)</f>
        <v>0</v>
      </c>
      <c r="AH631" s="126">
        <f t="shared" si="1350"/>
        <v>0</v>
      </c>
      <c r="AI631" s="105">
        <f t="shared" si="1350"/>
        <v>0</v>
      </c>
      <c r="AJ631" s="401">
        <f>SUM(AJ487:AJ488)</f>
        <v>0</v>
      </c>
      <c r="AK631" s="106">
        <f t="shared" si="1350"/>
        <v>0</v>
      </c>
      <c r="AL631" s="107">
        <f t="shared" si="1350"/>
        <v>0</v>
      </c>
      <c r="AM631" s="338">
        <f>SUM(AM487:AM488)</f>
        <v>0</v>
      </c>
      <c r="AN631" s="338">
        <f>SUM(AN487:AN488)</f>
        <v>0</v>
      </c>
      <c r="AO631" s="338">
        <f>SUM(AO487:AO488)</f>
        <v>0</v>
      </c>
      <c r="AP631" s="401">
        <f>SUM(AP487:AP488)</f>
        <v>0</v>
      </c>
      <c r="AQ631" s="108">
        <f t="shared" si="1350"/>
        <v>0</v>
      </c>
      <c r="AR631" s="105">
        <f t="shared" si="1350"/>
        <v>0</v>
      </c>
      <c r="AS631" s="401">
        <f>SUM(AS487:AS488)</f>
        <v>0</v>
      </c>
      <c r="AT631" s="338">
        <f>SUM(AT487:AT488)</f>
        <v>0</v>
      </c>
      <c r="AU631" s="401">
        <f>SUM(AU487:AU488)</f>
        <v>0</v>
      </c>
      <c r="AV631" s="338">
        <f>SUM(AV487:AV488)</f>
        <v>0</v>
      </c>
      <c r="AW631" s="401">
        <f>SUM(AW487:AW488)</f>
        <v>0</v>
      </c>
      <c r="AX631" s="338">
        <f>SUM(AX487:AX488)</f>
        <v>0</v>
      </c>
      <c r="AY631" s="126">
        <f t="shared" si="1350"/>
        <v>0</v>
      </c>
      <c r="AZ631" s="107">
        <f t="shared" si="1350"/>
        <v>0</v>
      </c>
      <c r="BA631" s="338">
        <f>SUM(BA487:BA488)</f>
        <v>0</v>
      </c>
      <c r="BB631" s="126">
        <f t="shared" si="1350"/>
        <v>0</v>
      </c>
      <c r="BC631" s="107">
        <f t="shared" si="1350"/>
        <v>0</v>
      </c>
      <c r="BD631" s="338">
        <f t="shared" ref="BD631" si="1351">SUM(BD487:BD488)</f>
        <v>0</v>
      </c>
      <c r="BE631" s="126">
        <f t="shared" si="1350"/>
        <v>0</v>
      </c>
      <c r="BF631" s="107">
        <f t="shared" si="1350"/>
        <v>0</v>
      </c>
      <c r="BG631" s="107">
        <f t="shared" ref="BG631" si="1352">SUM(BG487:BG488)</f>
        <v>0</v>
      </c>
      <c r="BH631" s="338">
        <f>SUM(BH487:BH488)</f>
        <v>0</v>
      </c>
      <c r="BI631" s="126">
        <f t="shared" si="1350"/>
        <v>0</v>
      </c>
      <c r="BJ631" s="107">
        <f t="shared" si="1350"/>
        <v>0</v>
      </c>
      <c r="BK631" s="401">
        <f t="shared" ref="BK631" si="1353">SUM(BK487:BK488)</f>
        <v>0</v>
      </c>
      <c r="BL631" s="106">
        <f t="shared" si="1350"/>
        <v>0</v>
      </c>
      <c r="BM631" s="107">
        <f t="shared" si="1350"/>
        <v>0</v>
      </c>
      <c r="BN631" s="107">
        <f t="shared" ref="BN631" si="1354">SUM(BN487:BN488)</f>
        <v>0</v>
      </c>
      <c r="BO631" s="338">
        <f t="shared" ref="BO631:BP631" si="1355">SUM(BO487:BO488)</f>
        <v>0</v>
      </c>
      <c r="BP631" s="340">
        <f t="shared" si="1355"/>
        <v>0</v>
      </c>
      <c r="BQ631" s="126">
        <f t="shared" si="1350"/>
        <v>0</v>
      </c>
      <c r="BR631" s="107">
        <f t="shared" si="1350"/>
        <v>0</v>
      </c>
      <c r="BS631" s="338">
        <f t="shared" ref="BS631" si="1356">SUM(BS487:BS488)</f>
        <v>0</v>
      </c>
      <c r="BT631" s="126">
        <f t="shared" si="1350"/>
        <v>0</v>
      </c>
      <c r="BU631" s="107">
        <f t="shared" si="1350"/>
        <v>0</v>
      </c>
      <c r="BV631" s="338">
        <f t="shared" ref="BV631:BY631" si="1357">SUM(BV487:BV488)</f>
        <v>0</v>
      </c>
      <c r="BW631" s="107">
        <f t="shared" si="1357"/>
        <v>0</v>
      </c>
      <c r="BX631" s="401">
        <f t="shared" si="1357"/>
        <v>0</v>
      </c>
      <c r="BY631" s="338">
        <f t="shared" si="1357"/>
        <v>0</v>
      </c>
      <c r="BZ631" s="107">
        <f>SUM(BZ487:BZ488)</f>
        <v>0</v>
      </c>
      <c r="CA631" s="126">
        <f t="shared" si="1350"/>
        <v>0</v>
      </c>
      <c r="CB631" s="107">
        <f t="shared" si="1350"/>
        <v>0</v>
      </c>
      <c r="CC631" s="107">
        <f t="shared" ref="CC631:CE631" si="1358">SUM(CC487:CC488)</f>
        <v>0</v>
      </c>
      <c r="CD631" s="107">
        <f t="shared" si="1358"/>
        <v>0</v>
      </c>
      <c r="CE631" s="107">
        <f t="shared" si="1358"/>
        <v>0</v>
      </c>
      <c r="CF631" s="107">
        <f t="shared" ref="CF631:CH631" si="1359">SUM(CF487:CF488)</f>
        <v>0</v>
      </c>
      <c r="CG631" s="340">
        <f t="shared" si="1359"/>
        <v>0</v>
      </c>
      <c r="CH631" s="107">
        <f t="shared" si="1359"/>
        <v>0</v>
      </c>
      <c r="CI631" s="126">
        <f t="shared" si="1350"/>
        <v>0</v>
      </c>
      <c r="CJ631" s="107">
        <f t="shared" si="1350"/>
        <v>0</v>
      </c>
      <c r="CK631" s="401">
        <f t="shared" ref="CK631:CO631" si="1360">SUM(CK487:CK488)</f>
        <v>0</v>
      </c>
      <c r="CL631" s="338">
        <f t="shared" si="1360"/>
        <v>0</v>
      </c>
      <c r="CM631" s="401">
        <f t="shared" si="1360"/>
        <v>0</v>
      </c>
      <c r="CN631" s="338">
        <f t="shared" si="1360"/>
        <v>0</v>
      </c>
      <c r="CO631" s="401">
        <f t="shared" si="1360"/>
        <v>0</v>
      </c>
      <c r="CP631" s="106">
        <f t="shared" si="1350"/>
        <v>0</v>
      </c>
      <c r="CQ631" s="107">
        <f t="shared" si="1350"/>
        <v>86</v>
      </c>
      <c r="CR631" s="338">
        <f t="shared" ref="CR631:CS631" si="1361">SUM(CR487:CR488)</f>
        <v>144</v>
      </c>
      <c r="CS631" s="401">
        <f t="shared" si="1361"/>
        <v>128</v>
      </c>
      <c r="CT631" s="106">
        <f t="shared" si="1350"/>
        <v>138</v>
      </c>
      <c r="CU631" s="107">
        <f t="shared" ref="CU631" si="1362">SUM(CU487:CU488)</f>
        <v>0</v>
      </c>
      <c r="CV631" s="401">
        <f t="shared" ref="CV631:CY631" si="1363">SUM(CV487:CV488)</f>
        <v>0</v>
      </c>
      <c r="CW631" s="338">
        <f t="shared" si="1363"/>
        <v>0</v>
      </c>
      <c r="CX631" s="401">
        <f t="shared" si="1363"/>
        <v>0</v>
      </c>
      <c r="CY631" s="338">
        <f t="shared" si="1363"/>
        <v>0</v>
      </c>
      <c r="CZ631" s="106">
        <f t="shared" si="1350"/>
        <v>0</v>
      </c>
      <c r="DA631" s="107">
        <f t="shared" si="1350"/>
        <v>0</v>
      </c>
      <c r="DB631" s="401">
        <f t="shared" ref="DB631:DE631" si="1364">SUM(DB487:DB488)</f>
        <v>0</v>
      </c>
      <c r="DC631" s="338">
        <f t="shared" si="1364"/>
        <v>0</v>
      </c>
      <c r="DD631" s="401">
        <f t="shared" si="1364"/>
        <v>0</v>
      </c>
      <c r="DE631" s="338">
        <f t="shared" si="1364"/>
        <v>0</v>
      </c>
      <c r="DF631" s="107">
        <f>SUM(DF487:DF488)</f>
        <v>0</v>
      </c>
      <c r="DG631" s="339">
        <f t="shared" ref="DG631" si="1365">SUM(DG487:DG488)</f>
        <v>0</v>
      </c>
      <c r="DH631" s="401">
        <f>SUM(DH487:DH488)</f>
        <v>0</v>
      </c>
      <c r="DI631" s="338">
        <f t="shared" ref="DI631" si="1366">SUM(DI487:DI488)</f>
        <v>0</v>
      </c>
      <c r="DJ631" s="126">
        <f t="shared" si="1350"/>
        <v>0</v>
      </c>
      <c r="DK631" s="107">
        <f t="shared" si="1350"/>
        <v>0</v>
      </c>
      <c r="DL631" s="338">
        <f t="shared" ref="DL631:DM631" si="1367">SUM(DL487:DL488)</f>
        <v>0</v>
      </c>
      <c r="DM631" s="401">
        <f t="shared" si="1367"/>
        <v>0</v>
      </c>
      <c r="DN631" s="106">
        <f t="shared" si="1350"/>
        <v>0</v>
      </c>
      <c r="DO631" s="107">
        <f t="shared" si="1350"/>
        <v>0</v>
      </c>
      <c r="DP631" s="401">
        <f t="shared" ref="DP631:DQ631" si="1368">SUM(DP487:DP488)</f>
        <v>0</v>
      </c>
      <c r="DQ631" s="108">
        <f t="shared" si="1368"/>
        <v>0</v>
      </c>
      <c r="DR631" s="338">
        <f>SUM(DR487:DR488)</f>
        <v>0</v>
      </c>
      <c r="DS631" s="126">
        <f t="shared" si="1350"/>
        <v>0</v>
      </c>
      <c r="DT631" s="107">
        <f t="shared" si="1350"/>
        <v>0</v>
      </c>
      <c r="DU631" s="338">
        <f t="shared" ref="DU631:DW631" si="1369">SUM(DU487:DU488)</f>
        <v>0</v>
      </c>
      <c r="DV631" s="107">
        <f t="shared" si="1369"/>
        <v>0</v>
      </c>
      <c r="DW631" s="401">
        <f t="shared" si="1369"/>
        <v>0</v>
      </c>
      <c r="DX631" s="106">
        <f t="shared" si="1350"/>
        <v>0</v>
      </c>
      <c r="DY631" s="107">
        <f t="shared" si="1350"/>
        <v>0</v>
      </c>
      <c r="DZ631" s="340">
        <f t="shared" ref="DZ631:EA631" si="1370">SUM(DZ487:DZ488)</f>
        <v>0</v>
      </c>
      <c r="EA631" s="401">
        <f t="shared" si="1370"/>
        <v>0</v>
      </c>
      <c r="EB631" s="106">
        <f t="shared" si="1350"/>
        <v>0</v>
      </c>
      <c r="EC631" s="107">
        <f t="shared" si="1350"/>
        <v>169</v>
      </c>
      <c r="ED631" s="338">
        <f t="shared" ref="ED631" si="1371">SUM(ED487:ED488)</f>
        <v>203</v>
      </c>
      <c r="EE631" s="126">
        <f t="shared" si="1350"/>
        <v>15</v>
      </c>
    </row>
    <row r="632" spans="1:135" x14ac:dyDescent="0.3">
      <c r="A632" s="38"/>
      <c r="B632" s="27" t="s">
        <v>720</v>
      </c>
      <c r="C632" s="12">
        <f>SUM(C422)</f>
        <v>1135</v>
      </c>
      <c r="D632" s="12">
        <f>SUM(D422)</f>
        <v>154</v>
      </c>
      <c r="E632" s="63">
        <f t="shared" si="48"/>
        <v>0.13568281938325991</v>
      </c>
      <c r="F632" s="107">
        <f>SUM(F422)</f>
        <v>0</v>
      </c>
      <c r="G632" s="107">
        <f>SUM(G422)</f>
        <v>0</v>
      </c>
      <c r="H632" s="107">
        <f>SUM(H422)</f>
        <v>0</v>
      </c>
      <c r="I632" s="107">
        <f>SUM(I422)</f>
        <v>0</v>
      </c>
      <c r="J632" s="107">
        <f>SUM(J422)</f>
        <v>0</v>
      </c>
      <c r="K632" s="106">
        <f t="shared" ref="K632:EE632" si="1372">SUM(K422)</f>
        <v>0</v>
      </c>
      <c r="L632" s="107">
        <f t="shared" si="1372"/>
        <v>0</v>
      </c>
      <c r="M632" s="401">
        <f>SUM(M422)</f>
        <v>0</v>
      </c>
      <c r="N632" s="106">
        <f t="shared" si="1372"/>
        <v>0</v>
      </c>
      <c r="O632" s="107">
        <f t="shared" si="1372"/>
        <v>0</v>
      </c>
      <c r="P632" s="401">
        <f>SUM(P422)</f>
        <v>0</v>
      </c>
      <c r="Q632" s="338">
        <f>SUM(Q422)</f>
        <v>0</v>
      </c>
      <c r="R632" s="401">
        <f>SUM(R422)</f>
        <v>0</v>
      </c>
      <c r="S632" s="338">
        <f>SUM(S422)</f>
        <v>0</v>
      </c>
      <c r="T632" s="401">
        <f>SUM(T422)</f>
        <v>0</v>
      </c>
      <c r="U632" s="338">
        <f>SUM(U422)</f>
        <v>0</v>
      </c>
      <c r="V632" s="401">
        <f>SUM(V422)</f>
        <v>0</v>
      </c>
      <c r="W632" s="108">
        <f>SUM(W422)</f>
        <v>0</v>
      </c>
      <c r="X632" s="108">
        <f>SUM(X422)</f>
        <v>0</v>
      </c>
      <c r="Y632" s="108">
        <f t="shared" si="1372"/>
        <v>0</v>
      </c>
      <c r="Z632" s="105">
        <f t="shared" si="1372"/>
        <v>0</v>
      </c>
      <c r="AA632" s="107">
        <f>SUM(AA422)</f>
        <v>0</v>
      </c>
      <c r="AB632" s="107">
        <f>SUM(AB422)</f>
        <v>0</v>
      </c>
      <c r="AC632" s="107">
        <f>SUM(AC422)</f>
        <v>0</v>
      </c>
      <c r="AD632" s="107">
        <f>SUM(AD422)</f>
        <v>0</v>
      </c>
      <c r="AE632" s="107">
        <f>SUM(AE422)</f>
        <v>0</v>
      </c>
      <c r="AF632" s="338">
        <f>SUM(AF422)</f>
        <v>0</v>
      </c>
      <c r="AG632" s="340">
        <f>SUM(AG422)</f>
        <v>0</v>
      </c>
      <c r="AH632" s="126">
        <f t="shared" si="1372"/>
        <v>0</v>
      </c>
      <c r="AI632" s="105">
        <f t="shared" si="1372"/>
        <v>0</v>
      </c>
      <c r="AJ632" s="401">
        <f>SUM(AJ422)</f>
        <v>0</v>
      </c>
      <c r="AK632" s="106">
        <f t="shared" si="1372"/>
        <v>0</v>
      </c>
      <c r="AL632" s="107">
        <f t="shared" si="1372"/>
        <v>0</v>
      </c>
      <c r="AM632" s="338">
        <f>SUM(AM422)</f>
        <v>0</v>
      </c>
      <c r="AN632" s="338">
        <f>SUM(AN422)</f>
        <v>0</v>
      </c>
      <c r="AO632" s="338">
        <f>SUM(AO422)</f>
        <v>0</v>
      </c>
      <c r="AP632" s="401">
        <f>SUM(AP422)</f>
        <v>0</v>
      </c>
      <c r="AQ632" s="108">
        <f t="shared" si="1372"/>
        <v>0</v>
      </c>
      <c r="AR632" s="105">
        <f t="shared" si="1372"/>
        <v>0</v>
      </c>
      <c r="AS632" s="401">
        <f>SUM(AS422)</f>
        <v>0</v>
      </c>
      <c r="AT632" s="338">
        <f>SUM(AT422)</f>
        <v>0</v>
      </c>
      <c r="AU632" s="401">
        <f>SUM(AU422)</f>
        <v>0</v>
      </c>
      <c r="AV632" s="338">
        <f>SUM(AV422)</f>
        <v>0</v>
      </c>
      <c r="AW632" s="401">
        <f>SUM(AW422)</f>
        <v>0</v>
      </c>
      <c r="AX632" s="338">
        <f>SUM(AX422)</f>
        <v>0</v>
      </c>
      <c r="AY632" s="126">
        <f t="shared" si="1372"/>
        <v>0</v>
      </c>
      <c r="AZ632" s="107">
        <f t="shared" si="1372"/>
        <v>0</v>
      </c>
      <c r="BA632" s="338">
        <f>SUM(BA422)</f>
        <v>0</v>
      </c>
      <c r="BB632" s="126">
        <f t="shared" si="1372"/>
        <v>0</v>
      </c>
      <c r="BC632" s="107">
        <f t="shared" si="1372"/>
        <v>0</v>
      </c>
      <c r="BD632" s="338">
        <f t="shared" ref="BD632" si="1373">SUM(BD422)</f>
        <v>0</v>
      </c>
      <c r="BE632" s="126">
        <f t="shared" si="1372"/>
        <v>0</v>
      </c>
      <c r="BF632" s="107">
        <f t="shared" si="1372"/>
        <v>0</v>
      </c>
      <c r="BG632" s="107">
        <f t="shared" ref="BG632" si="1374">SUM(BG422)</f>
        <v>0</v>
      </c>
      <c r="BH632" s="338">
        <f>SUM(BH422)</f>
        <v>0</v>
      </c>
      <c r="BI632" s="126">
        <f t="shared" si="1372"/>
        <v>0</v>
      </c>
      <c r="BJ632" s="107">
        <f t="shared" si="1372"/>
        <v>0</v>
      </c>
      <c r="BK632" s="401">
        <f t="shared" ref="BK632" si="1375">SUM(BK422)</f>
        <v>0</v>
      </c>
      <c r="BL632" s="106">
        <f t="shared" si="1372"/>
        <v>0</v>
      </c>
      <c r="BM632" s="107">
        <f t="shared" si="1372"/>
        <v>0</v>
      </c>
      <c r="BN632" s="107">
        <f t="shared" ref="BN632" si="1376">SUM(BN422)</f>
        <v>0</v>
      </c>
      <c r="BO632" s="338">
        <f t="shared" ref="BO632:BP632" si="1377">SUM(BO422)</f>
        <v>0</v>
      </c>
      <c r="BP632" s="340">
        <f t="shared" si="1377"/>
        <v>0</v>
      </c>
      <c r="BQ632" s="126">
        <f t="shared" si="1372"/>
        <v>0</v>
      </c>
      <c r="BR632" s="107">
        <f t="shared" si="1372"/>
        <v>66</v>
      </c>
      <c r="BS632" s="338">
        <f t="shared" ref="BS632" si="1378">SUM(BS422)</f>
        <v>83</v>
      </c>
      <c r="BT632" s="126">
        <f t="shared" si="1372"/>
        <v>6</v>
      </c>
      <c r="BU632" s="107">
        <f t="shared" si="1372"/>
        <v>0</v>
      </c>
      <c r="BV632" s="338">
        <f t="shared" ref="BV632:BY632" si="1379">SUM(BV422)</f>
        <v>0</v>
      </c>
      <c r="BW632" s="107">
        <f t="shared" si="1379"/>
        <v>0</v>
      </c>
      <c r="BX632" s="401">
        <f t="shared" si="1379"/>
        <v>0</v>
      </c>
      <c r="BY632" s="338">
        <f t="shared" si="1379"/>
        <v>0</v>
      </c>
      <c r="BZ632" s="107">
        <f>SUM(BZ422)</f>
        <v>0</v>
      </c>
      <c r="CA632" s="126">
        <f t="shared" si="1372"/>
        <v>0</v>
      </c>
      <c r="CB632" s="107">
        <f t="shared" si="1372"/>
        <v>0</v>
      </c>
      <c r="CC632" s="107">
        <f t="shared" ref="CC632:CE632" si="1380">SUM(CC422)</f>
        <v>0</v>
      </c>
      <c r="CD632" s="107">
        <f t="shared" si="1380"/>
        <v>0</v>
      </c>
      <c r="CE632" s="107">
        <f t="shared" si="1380"/>
        <v>0</v>
      </c>
      <c r="CF632" s="107">
        <f t="shared" ref="CF632:CH632" si="1381">SUM(CF422)</f>
        <v>0</v>
      </c>
      <c r="CG632" s="340">
        <f t="shared" si="1381"/>
        <v>0</v>
      </c>
      <c r="CH632" s="107">
        <f t="shared" si="1381"/>
        <v>0</v>
      </c>
      <c r="CI632" s="126">
        <f t="shared" si="1372"/>
        <v>0</v>
      </c>
      <c r="CJ632" s="107">
        <f t="shared" si="1372"/>
        <v>0</v>
      </c>
      <c r="CK632" s="401">
        <f t="shared" ref="CK632:CO632" si="1382">SUM(CK422)</f>
        <v>0</v>
      </c>
      <c r="CL632" s="338">
        <f t="shared" si="1382"/>
        <v>0</v>
      </c>
      <c r="CM632" s="401">
        <f t="shared" si="1382"/>
        <v>0</v>
      </c>
      <c r="CN632" s="338">
        <f t="shared" si="1382"/>
        <v>0</v>
      </c>
      <c r="CO632" s="401">
        <f t="shared" si="1382"/>
        <v>0</v>
      </c>
      <c r="CP632" s="106">
        <f t="shared" si="1372"/>
        <v>0</v>
      </c>
      <c r="CQ632" s="107">
        <f t="shared" si="1372"/>
        <v>0</v>
      </c>
      <c r="CR632" s="338">
        <f t="shared" ref="CR632:CS632" si="1383">SUM(CR422)</f>
        <v>0</v>
      </c>
      <c r="CS632" s="401">
        <f t="shared" si="1383"/>
        <v>0</v>
      </c>
      <c r="CT632" s="106">
        <f t="shared" si="1372"/>
        <v>0</v>
      </c>
      <c r="CU632" s="107">
        <f t="shared" ref="CU632" si="1384">SUM(CU422)</f>
        <v>0</v>
      </c>
      <c r="CV632" s="401">
        <f t="shared" ref="CV632:CY632" si="1385">SUM(CV422)</f>
        <v>0</v>
      </c>
      <c r="CW632" s="338">
        <f t="shared" si="1385"/>
        <v>0</v>
      </c>
      <c r="CX632" s="401">
        <f t="shared" si="1385"/>
        <v>0</v>
      </c>
      <c r="CY632" s="338">
        <f t="shared" si="1385"/>
        <v>0</v>
      </c>
      <c r="CZ632" s="106">
        <f t="shared" si="1372"/>
        <v>0</v>
      </c>
      <c r="DA632" s="107">
        <f t="shared" si="1372"/>
        <v>0</v>
      </c>
      <c r="DB632" s="401">
        <f t="shared" ref="DB632:DE632" si="1386">SUM(DB422)</f>
        <v>0</v>
      </c>
      <c r="DC632" s="338">
        <f t="shared" si="1386"/>
        <v>0</v>
      </c>
      <c r="DD632" s="401">
        <f t="shared" si="1386"/>
        <v>0</v>
      </c>
      <c r="DE632" s="338">
        <f t="shared" si="1386"/>
        <v>0</v>
      </c>
      <c r="DF632" s="107">
        <f>SUM(DF422)</f>
        <v>0</v>
      </c>
      <c r="DG632" s="339">
        <f t="shared" ref="DG632" si="1387">SUM(DG422)</f>
        <v>0</v>
      </c>
      <c r="DH632" s="401">
        <f>SUM(DH422)</f>
        <v>0</v>
      </c>
      <c r="DI632" s="338">
        <f t="shared" ref="DI632" si="1388">SUM(DI422)</f>
        <v>0</v>
      </c>
      <c r="DJ632" s="126">
        <f t="shared" si="1372"/>
        <v>0</v>
      </c>
      <c r="DK632" s="107">
        <f t="shared" si="1372"/>
        <v>0</v>
      </c>
      <c r="DL632" s="338">
        <f t="shared" ref="DL632:DM632" si="1389">SUM(DL422)</f>
        <v>0</v>
      </c>
      <c r="DM632" s="401">
        <f t="shared" si="1389"/>
        <v>0</v>
      </c>
      <c r="DN632" s="106">
        <f t="shared" si="1372"/>
        <v>0</v>
      </c>
      <c r="DO632" s="107">
        <f t="shared" si="1372"/>
        <v>0</v>
      </c>
      <c r="DP632" s="401">
        <f t="shared" ref="DP632:DQ632" si="1390">SUM(DP422)</f>
        <v>0</v>
      </c>
      <c r="DQ632" s="108">
        <f t="shared" si="1390"/>
        <v>0</v>
      </c>
      <c r="DR632" s="338">
        <f>SUM(DR422)</f>
        <v>0</v>
      </c>
      <c r="DS632" s="126">
        <f t="shared" si="1372"/>
        <v>0</v>
      </c>
      <c r="DT632" s="107">
        <f t="shared" si="1372"/>
        <v>0</v>
      </c>
      <c r="DU632" s="338">
        <f t="shared" ref="DU632:DW632" si="1391">SUM(DU422)</f>
        <v>0</v>
      </c>
      <c r="DV632" s="107">
        <f t="shared" si="1391"/>
        <v>0</v>
      </c>
      <c r="DW632" s="401">
        <f t="shared" si="1391"/>
        <v>0</v>
      </c>
      <c r="DX632" s="106">
        <f t="shared" si="1372"/>
        <v>0</v>
      </c>
      <c r="DY632" s="107">
        <f t="shared" si="1372"/>
        <v>0</v>
      </c>
      <c r="DZ632" s="340">
        <f t="shared" ref="DZ632:EA632" si="1392">SUM(DZ422)</f>
        <v>0</v>
      </c>
      <c r="EA632" s="401">
        <f t="shared" si="1392"/>
        <v>0</v>
      </c>
      <c r="EB632" s="106">
        <f t="shared" si="1372"/>
        <v>0</v>
      </c>
      <c r="EC632" s="107">
        <f t="shared" si="1372"/>
        <v>0</v>
      </c>
      <c r="ED632" s="338">
        <f t="shared" ref="ED632" si="1393">SUM(ED422)</f>
        <v>0</v>
      </c>
      <c r="EE632" s="126">
        <f t="shared" si="1372"/>
        <v>0</v>
      </c>
    </row>
    <row r="633" spans="1:135" x14ac:dyDescent="0.3">
      <c r="A633" s="38"/>
      <c r="B633" s="27" t="s">
        <v>26</v>
      </c>
      <c r="C633" s="24">
        <f>SUM(C423:C425)</f>
        <v>2308</v>
      </c>
      <c r="D633" s="24">
        <f>SUM(D423:D425)</f>
        <v>999</v>
      </c>
      <c r="E633" s="63">
        <f t="shared" si="48"/>
        <v>0.43284228769497402</v>
      </c>
      <c r="F633" s="90">
        <f>SUM(F423:F425)</f>
        <v>0</v>
      </c>
      <c r="G633" s="90">
        <f>SUM(G423:G425)</f>
        <v>0</v>
      </c>
      <c r="H633" s="90">
        <f>SUM(H423:H425)</f>
        <v>0</v>
      </c>
      <c r="I633" s="90">
        <f>SUM(I423:I425)</f>
        <v>0</v>
      </c>
      <c r="J633" s="90">
        <f>SUM(J423:J425)</f>
        <v>0</v>
      </c>
      <c r="K633" s="91">
        <f t="shared" ref="K633:EE633" si="1394">SUM(K423:K425)</f>
        <v>0</v>
      </c>
      <c r="L633" s="90">
        <f t="shared" si="1394"/>
        <v>0</v>
      </c>
      <c r="M633" s="375">
        <f>SUM(M423:M425)</f>
        <v>0</v>
      </c>
      <c r="N633" s="91">
        <f t="shared" si="1394"/>
        <v>0</v>
      </c>
      <c r="O633" s="90">
        <f t="shared" si="1394"/>
        <v>0</v>
      </c>
      <c r="P633" s="375">
        <f>SUM(P423:P425)</f>
        <v>0</v>
      </c>
      <c r="Q633" s="315">
        <f>SUM(Q423:Q425)</f>
        <v>0</v>
      </c>
      <c r="R633" s="375">
        <f>SUM(R423:R425)</f>
        <v>0</v>
      </c>
      <c r="S633" s="315">
        <f>SUM(S423:S425)</f>
        <v>0</v>
      </c>
      <c r="T633" s="375">
        <f>SUM(T423:T425)</f>
        <v>0</v>
      </c>
      <c r="U633" s="315">
        <f>SUM(U423:U425)</f>
        <v>0</v>
      </c>
      <c r="V633" s="375">
        <f>SUM(V423:V425)</f>
        <v>0</v>
      </c>
      <c r="W633" s="104">
        <f>SUM(W423:W425)</f>
        <v>0</v>
      </c>
      <c r="X633" s="104">
        <f>SUM(X423:X425)</f>
        <v>0</v>
      </c>
      <c r="Y633" s="104">
        <f t="shared" si="1394"/>
        <v>0</v>
      </c>
      <c r="Z633" s="103">
        <f t="shared" si="1394"/>
        <v>0</v>
      </c>
      <c r="AA633" s="90">
        <f>SUM(AA423:AA425)</f>
        <v>0</v>
      </c>
      <c r="AB633" s="90">
        <f>SUM(AB423:AB425)</f>
        <v>0</v>
      </c>
      <c r="AC633" s="90">
        <f>SUM(AC423:AC425)</f>
        <v>0</v>
      </c>
      <c r="AD633" s="90">
        <f>SUM(AD423:AD425)</f>
        <v>0</v>
      </c>
      <c r="AE633" s="90">
        <f>SUM(AE423:AE425)</f>
        <v>0</v>
      </c>
      <c r="AF633" s="315">
        <f>SUM(AF423:AF425)</f>
        <v>0</v>
      </c>
      <c r="AG633" s="311">
        <f>SUM(AG423:AG425)</f>
        <v>0</v>
      </c>
      <c r="AH633" s="124">
        <f t="shared" si="1394"/>
        <v>0</v>
      </c>
      <c r="AI633" s="103">
        <f t="shared" si="1394"/>
        <v>0</v>
      </c>
      <c r="AJ633" s="375">
        <f>SUM(AJ423:AJ425)</f>
        <v>0</v>
      </c>
      <c r="AK633" s="91">
        <f t="shared" si="1394"/>
        <v>0</v>
      </c>
      <c r="AL633" s="90">
        <f t="shared" si="1394"/>
        <v>0</v>
      </c>
      <c r="AM633" s="315">
        <f>SUM(AM423:AM425)</f>
        <v>0</v>
      </c>
      <c r="AN633" s="315">
        <f>SUM(AN423:AN425)</f>
        <v>0</v>
      </c>
      <c r="AO633" s="315">
        <f>SUM(AO423:AO425)</f>
        <v>0</v>
      </c>
      <c r="AP633" s="375">
        <f>SUM(AP423:AP425)</f>
        <v>0</v>
      </c>
      <c r="AQ633" s="104">
        <f t="shared" si="1394"/>
        <v>0</v>
      </c>
      <c r="AR633" s="103">
        <f t="shared" si="1394"/>
        <v>0</v>
      </c>
      <c r="AS633" s="375">
        <f>SUM(AS423:AS425)</f>
        <v>0</v>
      </c>
      <c r="AT633" s="315">
        <f>SUM(AT423:AT425)</f>
        <v>0</v>
      </c>
      <c r="AU633" s="375">
        <f>SUM(AU423:AU425)</f>
        <v>0</v>
      </c>
      <c r="AV633" s="315">
        <f>SUM(AV423:AV425)</f>
        <v>0</v>
      </c>
      <c r="AW633" s="375">
        <f>SUM(AW423:AW425)</f>
        <v>0</v>
      </c>
      <c r="AX633" s="315">
        <f>SUM(AX423:AX425)</f>
        <v>0</v>
      </c>
      <c r="AY633" s="124">
        <f t="shared" si="1394"/>
        <v>0</v>
      </c>
      <c r="AZ633" s="90">
        <f t="shared" si="1394"/>
        <v>0</v>
      </c>
      <c r="BA633" s="315">
        <f>SUM(BA423:BA425)</f>
        <v>0</v>
      </c>
      <c r="BB633" s="124">
        <f t="shared" si="1394"/>
        <v>0</v>
      </c>
      <c r="BC633" s="90">
        <f t="shared" si="1394"/>
        <v>0</v>
      </c>
      <c r="BD633" s="315">
        <f t="shared" ref="BD633" si="1395">SUM(BD423:BD425)</f>
        <v>0</v>
      </c>
      <c r="BE633" s="124">
        <f t="shared" si="1394"/>
        <v>0</v>
      </c>
      <c r="BF633" s="90">
        <f t="shared" si="1394"/>
        <v>0</v>
      </c>
      <c r="BG633" s="90">
        <f t="shared" ref="BG633" si="1396">SUM(BG423:BG425)</f>
        <v>0</v>
      </c>
      <c r="BH633" s="315">
        <f>SUM(BH423:BH425)</f>
        <v>0</v>
      </c>
      <c r="BI633" s="124">
        <f t="shared" si="1394"/>
        <v>0</v>
      </c>
      <c r="BJ633" s="90">
        <f t="shared" si="1394"/>
        <v>364</v>
      </c>
      <c r="BK633" s="375">
        <f t="shared" ref="BK633" si="1397">SUM(BK423:BK425)</f>
        <v>214</v>
      </c>
      <c r="BL633" s="91">
        <f t="shared" si="1394"/>
        <v>594</v>
      </c>
      <c r="BM633" s="90">
        <f t="shared" si="1394"/>
        <v>0</v>
      </c>
      <c r="BN633" s="90">
        <f t="shared" ref="BN633" si="1398">SUM(BN423:BN425)</f>
        <v>0</v>
      </c>
      <c r="BO633" s="315">
        <f t="shared" ref="BO633:BP633" si="1399">SUM(BO423:BO425)</f>
        <v>0</v>
      </c>
      <c r="BP633" s="311">
        <f t="shared" si="1399"/>
        <v>0</v>
      </c>
      <c r="BQ633" s="124">
        <f t="shared" si="1394"/>
        <v>0</v>
      </c>
      <c r="BR633" s="90">
        <f t="shared" si="1394"/>
        <v>0</v>
      </c>
      <c r="BS633" s="315">
        <f t="shared" ref="BS633" si="1400">SUM(BS423:BS425)</f>
        <v>0</v>
      </c>
      <c r="BT633" s="124">
        <f t="shared" si="1394"/>
        <v>0</v>
      </c>
      <c r="BU633" s="90">
        <f t="shared" si="1394"/>
        <v>75</v>
      </c>
      <c r="BV633" s="315">
        <f t="shared" ref="BV633:BY633" si="1401">SUM(BV423:BV425)</f>
        <v>64</v>
      </c>
      <c r="BW633" s="90">
        <f t="shared" si="1401"/>
        <v>15</v>
      </c>
      <c r="BX633" s="375">
        <f t="shared" si="1401"/>
        <v>23</v>
      </c>
      <c r="BY633" s="315">
        <f t="shared" si="1401"/>
        <v>20</v>
      </c>
      <c r="BZ633" s="90">
        <f>SUM(BZ423:BZ425)</f>
        <v>48</v>
      </c>
      <c r="CA633" s="124">
        <f t="shared" si="1394"/>
        <v>30</v>
      </c>
      <c r="CB633" s="90">
        <f t="shared" si="1394"/>
        <v>0</v>
      </c>
      <c r="CC633" s="90">
        <f t="shared" ref="CC633:CE633" si="1402">SUM(CC423:CC425)</f>
        <v>0</v>
      </c>
      <c r="CD633" s="90">
        <f t="shared" si="1402"/>
        <v>0</v>
      </c>
      <c r="CE633" s="90">
        <f t="shared" si="1402"/>
        <v>0</v>
      </c>
      <c r="CF633" s="90">
        <f t="shared" ref="CF633:CH633" si="1403">SUM(CF423:CF425)</f>
        <v>0</v>
      </c>
      <c r="CG633" s="311">
        <f t="shared" si="1403"/>
        <v>0</v>
      </c>
      <c r="CH633" s="90">
        <f t="shared" si="1403"/>
        <v>0</v>
      </c>
      <c r="CI633" s="124">
        <f t="shared" si="1394"/>
        <v>0</v>
      </c>
      <c r="CJ633" s="90">
        <f t="shared" si="1394"/>
        <v>0</v>
      </c>
      <c r="CK633" s="375">
        <f t="shared" ref="CK633:CO633" si="1404">SUM(CK423:CK425)</f>
        <v>0</v>
      </c>
      <c r="CL633" s="315">
        <f t="shared" si="1404"/>
        <v>0</v>
      </c>
      <c r="CM633" s="375">
        <f t="shared" si="1404"/>
        <v>0</v>
      </c>
      <c r="CN633" s="315">
        <f t="shared" si="1404"/>
        <v>0</v>
      </c>
      <c r="CO633" s="375">
        <f t="shared" si="1404"/>
        <v>0</v>
      </c>
      <c r="CP633" s="91">
        <f t="shared" si="1394"/>
        <v>0</v>
      </c>
      <c r="CQ633" s="90">
        <f t="shared" si="1394"/>
        <v>0</v>
      </c>
      <c r="CR633" s="315">
        <f t="shared" ref="CR633:CS633" si="1405">SUM(CR423:CR425)</f>
        <v>0</v>
      </c>
      <c r="CS633" s="375">
        <f t="shared" si="1405"/>
        <v>0</v>
      </c>
      <c r="CT633" s="91">
        <f t="shared" si="1394"/>
        <v>0</v>
      </c>
      <c r="CU633" s="90">
        <f t="shared" ref="CU633" si="1406">SUM(CU423:CU425)</f>
        <v>0</v>
      </c>
      <c r="CV633" s="375">
        <f t="shared" ref="CV633:CY633" si="1407">SUM(CV423:CV425)</f>
        <v>0</v>
      </c>
      <c r="CW633" s="315">
        <f t="shared" si="1407"/>
        <v>0</v>
      </c>
      <c r="CX633" s="375">
        <f t="shared" si="1407"/>
        <v>0</v>
      </c>
      <c r="CY633" s="315">
        <f t="shared" si="1407"/>
        <v>0</v>
      </c>
      <c r="CZ633" s="91">
        <f t="shared" si="1394"/>
        <v>0</v>
      </c>
      <c r="DA633" s="90">
        <f t="shared" si="1394"/>
        <v>0</v>
      </c>
      <c r="DB633" s="375">
        <f t="shared" ref="DB633:DE633" si="1408">SUM(DB423:DB425)</f>
        <v>0</v>
      </c>
      <c r="DC633" s="315">
        <f t="shared" si="1408"/>
        <v>0</v>
      </c>
      <c r="DD633" s="375">
        <f t="shared" si="1408"/>
        <v>0</v>
      </c>
      <c r="DE633" s="315">
        <f t="shared" si="1408"/>
        <v>0</v>
      </c>
      <c r="DF633" s="90">
        <f>SUM(DF423:DF425)</f>
        <v>0</v>
      </c>
      <c r="DG633" s="310">
        <f t="shared" ref="DG633" si="1409">SUM(DG423:DG425)</f>
        <v>0</v>
      </c>
      <c r="DH633" s="375">
        <f>SUM(DH423:DH425)</f>
        <v>0</v>
      </c>
      <c r="DI633" s="315">
        <f t="shared" ref="DI633" si="1410">SUM(DI423:DI425)</f>
        <v>0</v>
      </c>
      <c r="DJ633" s="124">
        <f t="shared" si="1394"/>
        <v>0</v>
      </c>
      <c r="DK633" s="90">
        <f t="shared" si="1394"/>
        <v>0</v>
      </c>
      <c r="DL633" s="315">
        <f t="shared" ref="DL633:DM633" si="1411">SUM(DL423:DL425)</f>
        <v>0</v>
      </c>
      <c r="DM633" s="375">
        <f t="shared" si="1411"/>
        <v>0</v>
      </c>
      <c r="DN633" s="91">
        <f t="shared" si="1394"/>
        <v>0</v>
      </c>
      <c r="DO633" s="90">
        <f t="shared" si="1394"/>
        <v>0</v>
      </c>
      <c r="DP633" s="375">
        <f t="shared" ref="DP633:DQ633" si="1412">SUM(DP423:DP425)</f>
        <v>0</v>
      </c>
      <c r="DQ633" s="104">
        <f t="shared" si="1412"/>
        <v>0</v>
      </c>
      <c r="DR633" s="315">
        <f>SUM(DR423:DR425)</f>
        <v>0</v>
      </c>
      <c r="DS633" s="124">
        <f t="shared" si="1394"/>
        <v>0</v>
      </c>
      <c r="DT633" s="90">
        <f t="shared" si="1394"/>
        <v>0</v>
      </c>
      <c r="DU633" s="315">
        <f t="shared" ref="DU633:DW633" si="1413">SUM(DU423:DU425)</f>
        <v>0</v>
      </c>
      <c r="DV633" s="90">
        <f t="shared" si="1413"/>
        <v>0</v>
      </c>
      <c r="DW633" s="375">
        <f t="shared" si="1413"/>
        <v>0</v>
      </c>
      <c r="DX633" s="91">
        <f t="shared" si="1394"/>
        <v>0</v>
      </c>
      <c r="DY633" s="90">
        <f t="shared" si="1394"/>
        <v>0</v>
      </c>
      <c r="DZ633" s="311">
        <f t="shared" ref="DZ633:EA633" si="1414">SUM(DZ423:DZ425)</f>
        <v>0</v>
      </c>
      <c r="EA633" s="375">
        <f t="shared" si="1414"/>
        <v>0</v>
      </c>
      <c r="EB633" s="91">
        <f t="shared" si="1394"/>
        <v>0</v>
      </c>
      <c r="EC633" s="90">
        <f t="shared" si="1394"/>
        <v>0</v>
      </c>
      <c r="ED633" s="315">
        <f t="shared" ref="ED633" si="1415">SUM(ED423:ED425)</f>
        <v>0</v>
      </c>
      <c r="EE633" s="124">
        <f t="shared" si="1394"/>
        <v>0</v>
      </c>
    </row>
    <row r="634" spans="1:135" x14ac:dyDescent="0.3">
      <c r="A634" s="38"/>
      <c r="B634" s="27" t="s">
        <v>27</v>
      </c>
      <c r="C634" s="24">
        <f>SUM(C426)</f>
        <v>1260</v>
      </c>
      <c r="D634" s="24">
        <f>SUM(D426)</f>
        <v>387</v>
      </c>
      <c r="E634" s="63">
        <f t="shared" si="48"/>
        <v>0.30714285714285716</v>
      </c>
      <c r="F634" s="90">
        <f>SUM(F426)</f>
        <v>0</v>
      </c>
      <c r="G634" s="90">
        <f>SUM(G426)</f>
        <v>0</v>
      </c>
      <c r="H634" s="90">
        <f>SUM(H426)</f>
        <v>0</v>
      </c>
      <c r="I634" s="90">
        <f>SUM(I426)</f>
        <v>0</v>
      </c>
      <c r="J634" s="90">
        <f>SUM(J426)</f>
        <v>0</v>
      </c>
      <c r="K634" s="91">
        <f t="shared" ref="K634:EE634" si="1416">SUM(K426)</f>
        <v>0</v>
      </c>
      <c r="L634" s="90">
        <f t="shared" si="1416"/>
        <v>0</v>
      </c>
      <c r="M634" s="375">
        <f>SUM(M426)</f>
        <v>0</v>
      </c>
      <c r="N634" s="91">
        <f t="shared" si="1416"/>
        <v>0</v>
      </c>
      <c r="O634" s="90">
        <f t="shared" si="1416"/>
        <v>0</v>
      </c>
      <c r="P634" s="375">
        <f>SUM(P426)</f>
        <v>0</v>
      </c>
      <c r="Q634" s="315">
        <f>SUM(Q426)</f>
        <v>0</v>
      </c>
      <c r="R634" s="375">
        <f>SUM(R426)</f>
        <v>0</v>
      </c>
      <c r="S634" s="315">
        <f>SUM(S426)</f>
        <v>0</v>
      </c>
      <c r="T634" s="375">
        <f>SUM(T426)</f>
        <v>0</v>
      </c>
      <c r="U634" s="315">
        <f>SUM(U426)</f>
        <v>0</v>
      </c>
      <c r="V634" s="375">
        <f>SUM(V426)</f>
        <v>0</v>
      </c>
      <c r="W634" s="104">
        <f>SUM(W426)</f>
        <v>0</v>
      </c>
      <c r="X634" s="104">
        <f>SUM(X426)</f>
        <v>0</v>
      </c>
      <c r="Y634" s="104">
        <f t="shared" si="1416"/>
        <v>0</v>
      </c>
      <c r="Z634" s="103">
        <f t="shared" si="1416"/>
        <v>0</v>
      </c>
      <c r="AA634" s="90">
        <f>SUM(AA426)</f>
        <v>0</v>
      </c>
      <c r="AB634" s="90">
        <f>SUM(AB426)</f>
        <v>0</v>
      </c>
      <c r="AC634" s="90">
        <f>SUM(AC426)</f>
        <v>0</v>
      </c>
      <c r="AD634" s="90">
        <f>SUM(AD426)</f>
        <v>0</v>
      </c>
      <c r="AE634" s="90">
        <f>SUM(AE426)</f>
        <v>0</v>
      </c>
      <c r="AF634" s="315">
        <f>SUM(AF426)</f>
        <v>0</v>
      </c>
      <c r="AG634" s="311">
        <f>SUM(AG426)</f>
        <v>0</v>
      </c>
      <c r="AH634" s="124">
        <f t="shared" si="1416"/>
        <v>0</v>
      </c>
      <c r="AI634" s="103">
        <f t="shared" si="1416"/>
        <v>0</v>
      </c>
      <c r="AJ634" s="375">
        <f>SUM(AJ426)</f>
        <v>0</v>
      </c>
      <c r="AK634" s="91">
        <f t="shared" si="1416"/>
        <v>0</v>
      </c>
      <c r="AL634" s="90">
        <f t="shared" si="1416"/>
        <v>177</v>
      </c>
      <c r="AM634" s="315">
        <f>SUM(AM426)</f>
        <v>192</v>
      </c>
      <c r="AN634" s="315">
        <f>SUM(AN426)</f>
        <v>208</v>
      </c>
      <c r="AO634" s="315">
        <f>SUM(AO426)</f>
        <v>227</v>
      </c>
      <c r="AP634" s="375">
        <f>SUM(AP426)</f>
        <v>159</v>
      </c>
      <c r="AQ634" s="104">
        <f t="shared" si="1416"/>
        <v>63</v>
      </c>
      <c r="AR634" s="103">
        <f t="shared" si="1416"/>
        <v>0</v>
      </c>
      <c r="AS634" s="375">
        <f>SUM(AS426)</f>
        <v>0</v>
      </c>
      <c r="AT634" s="315">
        <f>SUM(AT426)</f>
        <v>0</v>
      </c>
      <c r="AU634" s="375">
        <f>SUM(AU426)</f>
        <v>0</v>
      </c>
      <c r="AV634" s="315">
        <f>SUM(AV426)</f>
        <v>0</v>
      </c>
      <c r="AW634" s="375">
        <f>SUM(AW426)</f>
        <v>0</v>
      </c>
      <c r="AX634" s="315">
        <f>SUM(AX426)</f>
        <v>0</v>
      </c>
      <c r="AY634" s="124">
        <f t="shared" si="1416"/>
        <v>0</v>
      </c>
      <c r="AZ634" s="90">
        <f t="shared" si="1416"/>
        <v>0</v>
      </c>
      <c r="BA634" s="315">
        <f>SUM(BA426)</f>
        <v>0</v>
      </c>
      <c r="BB634" s="124">
        <f t="shared" si="1416"/>
        <v>0</v>
      </c>
      <c r="BC634" s="90">
        <f t="shared" si="1416"/>
        <v>0</v>
      </c>
      <c r="BD634" s="315">
        <f t="shared" ref="BD634" si="1417">SUM(BD426)</f>
        <v>0</v>
      </c>
      <c r="BE634" s="124">
        <f t="shared" si="1416"/>
        <v>0</v>
      </c>
      <c r="BF634" s="90">
        <f t="shared" si="1416"/>
        <v>0</v>
      </c>
      <c r="BG634" s="90">
        <f t="shared" ref="BG634" si="1418">SUM(BG426)</f>
        <v>0</v>
      </c>
      <c r="BH634" s="315">
        <f>SUM(BH426)</f>
        <v>0</v>
      </c>
      <c r="BI634" s="124">
        <f t="shared" si="1416"/>
        <v>0</v>
      </c>
      <c r="BJ634" s="90">
        <f t="shared" si="1416"/>
        <v>0</v>
      </c>
      <c r="BK634" s="375">
        <f t="shared" ref="BK634" si="1419">SUM(BK426)</f>
        <v>0</v>
      </c>
      <c r="BL634" s="91">
        <f t="shared" si="1416"/>
        <v>0</v>
      </c>
      <c r="BM634" s="90">
        <f t="shared" si="1416"/>
        <v>0</v>
      </c>
      <c r="BN634" s="90">
        <f t="shared" ref="BN634" si="1420">SUM(BN426)</f>
        <v>0</v>
      </c>
      <c r="BO634" s="315">
        <f t="shared" ref="BO634:BP634" si="1421">SUM(BO426)</f>
        <v>0</v>
      </c>
      <c r="BP634" s="311">
        <f t="shared" si="1421"/>
        <v>0</v>
      </c>
      <c r="BQ634" s="124">
        <f t="shared" si="1416"/>
        <v>0</v>
      </c>
      <c r="BR634" s="90">
        <f t="shared" si="1416"/>
        <v>0</v>
      </c>
      <c r="BS634" s="315">
        <f t="shared" ref="BS634" si="1422">SUM(BS426)</f>
        <v>0</v>
      </c>
      <c r="BT634" s="124">
        <f t="shared" si="1416"/>
        <v>0</v>
      </c>
      <c r="BU634" s="90">
        <f t="shared" si="1416"/>
        <v>0</v>
      </c>
      <c r="BV634" s="315">
        <f t="shared" ref="BV634:BY634" si="1423">SUM(BV426)</f>
        <v>0</v>
      </c>
      <c r="BW634" s="90">
        <f t="shared" si="1423"/>
        <v>0</v>
      </c>
      <c r="BX634" s="375">
        <f t="shared" si="1423"/>
        <v>0</v>
      </c>
      <c r="BY634" s="315">
        <f t="shared" si="1423"/>
        <v>0</v>
      </c>
      <c r="BZ634" s="90">
        <f>SUM(BZ426)</f>
        <v>0</v>
      </c>
      <c r="CA634" s="124">
        <f t="shared" si="1416"/>
        <v>0</v>
      </c>
      <c r="CB634" s="90">
        <f t="shared" si="1416"/>
        <v>0</v>
      </c>
      <c r="CC634" s="90">
        <f t="shared" ref="CC634:CE634" si="1424">SUM(CC426)</f>
        <v>0</v>
      </c>
      <c r="CD634" s="90">
        <f t="shared" si="1424"/>
        <v>0</v>
      </c>
      <c r="CE634" s="90">
        <f t="shared" si="1424"/>
        <v>0</v>
      </c>
      <c r="CF634" s="90">
        <f t="shared" ref="CF634:CH634" si="1425">SUM(CF426)</f>
        <v>0</v>
      </c>
      <c r="CG634" s="311">
        <f t="shared" si="1425"/>
        <v>0</v>
      </c>
      <c r="CH634" s="90">
        <f t="shared" si="1425"/>
        <v>0</v>
      </c>
      <c r="CI634" s="124">
        <f t="shared" si="1416"/>
        <v>0</v>
      </c>
      <c r="CJ634" s="90">
        <f t="shared" si="1416"/>
        <v>0</v>
      </c>
      <c r="CK634" s="375">
        <f t="shared" ref="CK634:CO634" si="1426">SUM(CK426)</f>
        <v>0</v>
      </c>
      <c r="CL634" s="315">
        <f t="shared" si="1426"/>
        <v>0</v>
      </c>
      <c r="CM634" s="375">
        <f t="shared" si="1426"/>
        <v>0</v>
      </c>
      <c r="CN634" s="315">
        <f t="shared" si="1426"/>
        <v>0</v>
      </c>
      <c r="CO634" s="375">
        <f t="shared" si="1426"/>
        <v>0</v>
      </c>
      <c r="CP634" s="91">
        <f t="shared" si="1416"/>
        <v>0</v>
      </c>
      <c r="CQ634" s="90">
        <f t="shared" si="1416"/>
        <v>0</v>
      </c>
      <c r="CR634" s="315">
        <f t="shared" ref="CR634:CS634" si="1427">SUM(CR426)</f>
        <v>0</v>
      </c>
      <c r="CS634" s="375">
        <f t="shared" si="1427"/>
        <v>0</v>
      </c>
      <c r="CT634" s="91">
        <f t="shared" si="1416"/>
        <v>0</v>
      </c>
      <c r="CU634" s="90">
        <f t="shared" ref="CU634" si="1428">SUM(CU426)</f>
        <v>0</v>
      </c>
      <c r="CV634" s="375">
        <f t="shared" ref="CV634:CY634" si="1429">SUM(CV426)</f>
        <v>0</v>
      </c>
      <c r="CW634" s="315">
        <f t="shared" si="1429"/>
        <v>0</v>
      </c>
      <c r="CX634" s="375">
        <f t="shared" si="1429"/>
        <v>0</v>
      </c>
      <c r="CY634" s="315">
        <f t="shared" si="1429"/>
        <v>0</v>
      </c>
      <c r="CZ634" s="91">
        <f t="shared" si="1416"/>
        <v>0</v>
      </c>
      <c r="DA634" s="90">
        <f t="shared" si="1416"/>
        <v>0</v>
      </c>
      <c r="DB634" s="375">
        <f t="shared" ref="DB634:DE634" si="1430">SUM(DB426)</f>
        <v>0</v>
      </c>
      <c r="DC634" s="315">
        <f t="shared" si="1430"/>
        <v>0</v>
      </c>
      <c r="DD634" s="375">
        <f t="shared" si="1430"/>
        <v>0</v>
      </c>
      <c r="DE634" s="315">
        <f t="shared" si="1430"/>
        <v>0</v>
      </c>
      <c r="DF634" s="90">
        <f>SUM(DF426)</f>
        <v>0</v>
      </c>
      <c r="DG634" s="310">
        <f t="shared" ref="DG634" si="1431">SUM(DG426)</f>
        <v>0</v>
      </c>
      <c r="DH634" s="375">
        <f>SUM(DH426)</f>
        <v>0</v>
      </c>
      <c r="DI634" s="315">
        <f t="shared" ref="DI634" si="1432">SUM(DI426)</f>
        <v>0</v>
      </c>
      <c r="DJ634" s="124">
        <f t="shared" si="1416"/>
        <v>0</v>
      </c>
      <c r="DK634" s="90">
        <f t="shared" si="1416"/>
        <v>0</v>
      </c>
      <c r="DL634" s="315">
        <f t="shared" ref="DL634:DM634" si="1433">SUM(DL426)</f>
        <v>0</v>
      </c>
      <c r="DM634" s="375">
        <f t="shared" si="1433"/>
        <v>0</v>
      </c>
      <c r="DN634" s="91">
        <f t="shared" si="1416"/>
        <v>0</v>
      </c>
      <c r="DO634" s="90">
        <f t="shared" si="1416"/>
        <v>0</v>
      </c>
      <c r="DP634" s="375">
        <f t="shared" ref="DP634:DQ634" si="1434">SUM(DP426)</f>
        <v>0</v>
      </c>
      <c r="DQ634" s="104">
        <f t="shared" si="1434"/>
        <v>0</v>
      </c>
      <c r="DR634" s="315">
        <f>SUM(DR426)</f>
        <v>0</v>
      </c>
      <c r="DS634" s="124">
        <f t="shared" si="1416"/>
        <v>0</v>
      </c>
      <c r="DT634" s="90">
        <f t="shared" si="1416"/>
        <v>0</v>
      </c>
      <c r="DU634" s="315">
        <f t="shared" ref="DU634:DW634" si="1435">SUM(DU426)</f>
        <v>0</v>
      </c>
      <c r="DV634" s="90">
        <f t="shared" si="1435"/>
        <v>0</v>
      </c>
      <c r="DW634" s="375">
        <f t="shared" si="1435"/>
        <v>0</v>
      </c>
      <c r="DX634" s="91">
        <f t="shared" si="1416"/>
        <v>0</v>
      </c>
      <c r="DY634" s="90">
        <f t="shared" si="1416"/>
        <v>0</v>
      </c>
      <c r="DZ634" s="311">
        <f t="shared" ref="DZ634:EA634" si="1436">SUM(DZ426)</f>
        <v>0</v>
      </c>
      <c r="EA634" s="375">
        <f t="shared" si="1436"/>
        <v>0</v>
      </c>
      <c r="EB634" s="91">
        <f t="shared" si="1416"/>
        <v>0</v>
      </c>
      <c r="EC634" s="90">
        <f t="shared" si="1416"/>
        <v>0</v>
      </c>
      <c r="ED634" s="315">
        <f t="shared" ref="ED634" si="1437">SUM(ED426)</f>
        <v>0</v>
      </c>
      <c r="EE634" s="124">
        <f t="shared" si="1416"/>
        <v>0</v>
      </c>
    </row>
    <row r="635" spans="1:135" x14ac:dyDescent="0.3">
      <c r="A635" s="38"/>
      <c r="B635" s="27" t="s">
        <v>14</v>
      </c>
      <c r="C635" s="24">
        <f>SUM(C427:C428)</f>
        <v>2068</v>
      </c>
      <c r="D635" s="24">
        <f>SUM(D427:D428)</f>
        <v>874</v>
      </c>
      <c r="E635" s="63">
        <f t="shared" si="48"/>
        <v>0.42263056092843326</v>
      </c>
      <c r="F635" s="90">
        <f>SUM(F427:F428)</f>
        <v>0</v>
      </c>
      <c r="G635" s="90">
        <f>SUM(G427:G428)</f>
        <v>0</v>
      </c>
      <c r="H635" s="90">
        <f>SUM(H427:H428)</f>
        <v>0</v>
      </c>
      <c r="I635" s="90">
        <f>SUM(I427:I428)</f>
        <v>0</v>
      </c>
      <c r="J635" s="90">
        <f>SUM(J427:J428)</f>
        <v>0</v>
      </c>
      <c r="K635" s="91">
        <f t="shared" ref="K635:EE635" si="1438">SUM(K427:K428)</f>
        <v>0</v>
      </c>
      <c r="L635" s="90">
        <f t="shared" si="1438"/>
        <v>0</v>
      </c>
      <c r="M635" s="375">
        <f>SUM(M427:M428)</f>
        <v>0</v>
      </c>
      <c r="N635" s="91">
        <f t="shared" si="1438"/>
        <v>0</v>
      </c>
      <c r="O635" s="90">
        <f t="shared" si="1438"/>
        <v>0</v>
      </c>
      <c r="P635" s="375">
        <f>SUM(P427:P428)</f>
        <v>0</v>
      </c>
      <c r="Q635" s="315">
        <f>SUM(Q427:Q428)</f>
        <v>0</v>
      </c>
      <c r="R635" s="375">
        <f>SUM(R427:R428)</f>
        <v>0</v>
      </c>
      <c r="S635" s="315">
        <f>SUM(S427:S428)</f>
        <v>0</v>
      </c>
      <c r="T635" s="375">
        <f>SUM(T427:T428)</f>
        <v>0</v>
      </c>
      <c r="U635" s="315">
        <f>SUM(U427:U428)</f>
        <v>0</v>
      </c>
      <c r="V635" s="375">
        <f>SUM(V427:V428)</f>
        <v>0</v>
      </c>
      <c r="W635" s="104">
        <f>SUM(W427:W428)</f>
        <v>0</v>
      </c>
      <c r="X635" s="104">
        <f>SUM(X427:X428)</f>
        <v>0</v>
      </c>
      <c r="Y635" s="104">
        <f t="shared" si="1438"/>
        <v>0</v>
      </c>
      <c r="Z635" s="103">
        <f t="shared" si="1438"/>
        <v>0</v>
      </c>
      <c r="AA635" s="90">
        <f>SUM(AA427:AA428)</f>
        <v>0</v>
      </c>
      <c r="AB635" s="90">
        <f>SUM(AB427:AB428)</f>
        <v>0</v>
      </c>
      <c r="AC635" s="90">
        <f>SUM(AC427:AC428)</f>
        <v>0</v>
      </c>
      <c r="AD635" s="90">
        <f>SUM(AD427:AD428)</f>
        <v>0</v>
      </c>
      <c r="AE635" s="90">
        <f>SUM(AE427:AE428)</f>
        <v>0</v>
      </c>
      <c r="AF635" s="315">
        <f>SUM(AF427:AF428)</f>
        <v>0</v>
      </c>
      <c r="AG635" s="311">
        <f>SUM(AG427:AG428)</f>
        <v>0</v>
      </c>
      <c r="AH635" s="124">
        <f t="shared" si="1438"/>
        <v>0</v>
      </c>
      <c r="AI635" s="103">
        <f t="shared" si="1438"/>
        <v>0</v>
      </c>
      <c r="AJ635" s="375">
        <f>SUM(AJ427:AJ428)</f>
        <v>0</v>
      </c>
      <c r="AK635" s="91">
        <f t="shared" si="1438"/>
        <v>0</v>
      </c>
      <c r="AL635" s="90">
        <f t="shared" si="1438"/>
        <v>0</v>
      </c>
      <c r="AM635" s="315">
        <f>SUM(AM427:AM428)</f>
        <v>0</v>
      </c>
      <c r="AN635" s="315">
        <f>SUM(AN427:AN428)</f>
        <v>0</v>
      </c>
      <c r="AO635" s="315">
        <f>SUM(AO427:AO428)</f>
        <v>0</v>
      </c>
      <c r="AP635" s="375">
        <f>SUM(AP427:AP428)</f>
        <v>0</v>
      </c>
      <c r="AQ635" s="104">
        <f t="shared" si="1438"/>
        <v>0</v>
      </c>
      <c r="AR635" s="103">
        <f t="shared" si="1438"/>
        <v>0</v>
      </c>
      <c r="AS635" s="375">
        <f>SUM(AS427:AS428)</f>
        <v>0</v>
      </c>
      <c r="AT635" s="315">
        <f>SUM(AT427:AT428)</f>
        <v>0</v>
      </c>
      <c r="AU635" s="375">
        <f>SUM(AU427:AU428)</f>
        <v>0</v>
      </c>
      <c r="AV635" s="315">
        <f>SUM(AV427:AV428)</f>
        <v>0</v>
      </c>
      <c r="AW635" s="375">
        <f>SUM(AW427:AW428)</f>
        <v>0</v>
      </c>
      <c r="AX635" s="315">
        <f>SUM(AX427:AX428)</f>
        <v>0</v>
      </c>
      <c r="AY635" s="124">
        <f t="shared" si="1438"/>
        <v>0</v>
      </c>
      <c r="AZ635" s="90">
        <f t="shared" si="1438"/>
        <v>0</v>
      </c>
      <c r="BA635" s="315">
        <f>SUM(BA427:BA428)</f>
        <v>0</v>
      </c>
      <c r="BB635" s="124">
        <f t="shared" si="1438"/>
        <v>0</v>
      </c>
      <c r="BC635" s="90">
        <f t="shared" si="1438"/>
        <v>0</v>
      </c>
      <c r="BD635" s="315">
        <f t="shared" ref="BD635" si="1439">SUM(BD427:BD428)</f>
        <v>0</v>
      </c>
      <c r="BE635" s="124">
        <f t="shared" si="1438"/>
        <v>0</v>
      </c>
      <c r="BF635" s="90">
        <f t="shared" si="1438"/>
        <v>0</v>
      </c>
      <c r="BG635" s="90">
        <f t="shared" ref="BG635" si="1440">SUM(BG427:BG428)</f>
        <v>0</v>
      </c>
      <c r="BH635" s="315">
        <f>SUM(BH427:BH428)</f>
        <v>0</v>
      </c>
      <c r="BI635" s="124">
        <f t="shared" si="1438"/>
        <v>0</v>
      </c>
      <c r="BJ635" s="90">
        <f t="shared" si="1438"/>
        <v>383</v>
      </c>
      <c r="BK635" s="375">
        <f t="shared" ref="BK635" si="1441">SUM(BK427:BK428)</f>
        <v>223</v>
      </c>
      <c r="BL635" s="91">
        <f t="shared" si="1438"/>
        <v>416</v>
      </c>
      <c r="BM635" s="90">
        <f t="shared" si="1438"/>
        <v>0</v>
      </c>
      <c r="BN635" s="90">
        <f t="shared" ref="BN635" si="1442">SUM(BN427:BN428)</f>
        <v>0</v>
      </c>
      <c r="BO635" s="315">
        <f t="shared" ref="BO635:BP635" si="1443">SUM(BO427:BO428)</f>
        <v>0</v>
      </c>
      <c r="BP635" s="311">
        <f t="shared" si="1443"/>
        <v>0</v>
      </c>
      <c r="BQ635" s="124">
        <f t="shared" si="1438"/>
        <v>0</v>
      </c>
      <c r="BR635" s="90">
        <f t="shared" si="1438"/>
        <v>0</v>
      </c>
      <c r="BS635" s="315">
        <f t="shared" ref="BS635" si="1444">SUM(BS427:BS428)</f>
        <v>0</v>
      </c>
      <c r="BT635" s="124">
        <f t="shared" si="1438"/>
        <v>0</v>
      </c>
      <c r="BU635" s="90">
        <f t="shared" si="1438"/>
        <v>0</v>
      </c>
      <c r="BV635" s="315">
        <f t="shared" ref="BV635:BY635" si="1445">SUM(BV427:BV428)</f>
        <v>0</v>
      </c>
      <c r="BW635" s="90">
        <f t="shared" si="1445"/>
        <v>0</v>
      </c>
      <c r="BX635" s="375">
        <f t="shared" si="1445"/>
        <v>0</v>
      </c>
      <c r="BY635" s="315">
        <f t="shared" si="1445"/>
        <v>0</v>
      </c>
      <c r="BZ635" s="90">
        <f>SUM(BZ427:BZ428)</f>
        <v>0</v>
      </c>
      <c r="CA635" s="124">
        <f t="shared" si="1438"/>
        <v>0</v>
      </c>
      <c r="CB635" s="90">
        <f t="shared" si="1438"/>
        <v>0</v>
      </c>
      <c r="CC635" s="90">
        <f t="shared" ref="CC635:CE635" si="1446">SUM(CC427:CC428)</f>
        <v>0</v>
      </c>
      <c r="CD635" s="90">
        <f t="shared" si="1446"/>
        <v>0</v>
      </c>
      <c r="CE635" s="90">
        <f t="shared" si="1446"/>
        <v>0</v>
      </c>
      <c r="CF635" s="90">
        <f t="shared" ref="CF635:CH635" si="1447">SUM(CF427:CF428)</f>
        <v>0</v>
      </c>
      <c r="CG635" s="311">
        <f t="shared" si="1447"/>
        <v>0</v>
      </c>
      <c r="CH635" s="90">
        <f t="shared" si="1447"/>
        <v>0</v>
      </c>
      <c r="CI635" s="124">
        <f t="shared" si="1438"/>
        <v>0</v>
      </c>
      <c r="CJ635" s="90">
        <f t="shared" si="1438"/>
        <v>0</v>
      </c>
      <c r="CK635" s="375">
        <f t="shared" ref="CK635:CO635" si="1448">SUM(CK427:CK428)</f>
        <v>0</v>
      </c>
      <c r="CL635" s="315">
        <f t="shared" si="1448"/>
        <v>0</v>
      </c>
      <c r="CM635" s="375">
        <f t="shared" si="1448"/>
        <v>0</v>
      </c>
      <c r="CN635" s="315">
        <f t="shared" si="1448"/>
        <v>0</v>
      </c>
      <c r="CO635" s="375">
        <f t="shared" si="1448"/>
        <v>0</v>
      </c>
      <c r="CP635" s="91">
        <f t="shared" si="1438"/>
        <v>0</v>
      </c>
      <c r="CQ635" s="90">
        <f t="shared" si="1438"/>
        <v>0</v>
      </c>
      <c r="CR635" s="315">
        <f t="shared" ref="CR635:CS635" si="1449">SUM(CR427:CR428)</f>
        <v>0</v>
      </c>
      <c r="CS635" s="375">
        <f t="shared" si="1449"/>
        <v>0</v>
      </c>
      <c r="CT635" s="91">
        <f t="shared" si="1438"/>
        <v>0</v>
      </c>
      <c r="CU635" s="90">
        <f t="shared" ref="CU635" si="1450">SUM(CU427:CU428)</f>
        <v>0</v>
      </c>
      <c r="CV635" s="375">
        <f t="shared" ref="CV635:CY635" si="1451">SUM(CV427:CV428)</f>
        <v>0</v>
      </c>
      <c r="CW635" s="315">
        <f t="shared" si="1451"/>
        <v>0</v>
      </c>
      <c r="CX635" s="375">
        <f t="shared" si="1451"/>
        <v>0</v>
      </c>
      <c r="CY635" s="315">
        <f t="shared" si="1451"/>
        <v>0</v>
      </c>
      <c r="CZ635" s="91">
        <f t="shared" si="1438"/>
        <v>0</v>
      </c>
      <c r="DA635" s="90">
        <f t="shared" si="1438"/>
        <v>0</v>
      </c>
      <c r="DB635" s="375">
        <f t="shared" ref="DB635:DE635" si="1452">SUM(DB427:DB428)</f>
        <v>0</v>
      </c>
      <c r="DC635" s="315">
        <f t="shared" si="1452"/>
        <v>0</v>
      </c>
      <c r="DD635" s="375">
        <f t="shared" si="1452"/>
        <v>0</v>
      </c>
      <c r="DE635" s="315">
        <f t="shared" si="1452"/>
        <v>0</v>
      </c>
      <c r="DF635" s="90">
        <f>SUM(DF427:DF428)</f>
        <v>0</v>
      </c>
      <c r="DG635" s="310">
        <f t="shared" ref="DG635" si="1453">SUM(DG427:DG428)</f>
        <v>0</v>
      </c>
      <c r="DH635" s="375">
        <f>SUM(DH427:DH428)</f>
        <v>0</v>
      </c>
      <c r="DI635" s="315">
        <f t="shared" ref="DI635" si="1454">SUM(DI427:DI428)</f>
        <v>0</v>
      </c>
      <c r="DJ635" s="124">
        <f t="shared" si="1438"/>
        <v>0</v>
      </c>
      <c r="DK635" s="90">
        <f t="shared" si="1438"/>
        <v>0</v>
      </c>
      <c r="DL635" s="315">
        <f t="shared" ref="DL635:DM635" si="1455">SUM(DL427:DL428)</f>
        <v>0</v>
      </c>
      <c r="DM635" s="375">
        <f t="shared" si="1455"/>
        <v>0</v>
      </c>
      <c r="DN635" s="91">
        <f t="shared" si="1438"/>
        <v>0</v>
      </c>
      <c r="DO635" s="90">
        <f t="shared" si="1438"/>
        <v>0</v>
      </c>
      <c r="DP635" s="375">
        <f t="shared" ref="DP635:DQ635" si="1456">SUM(DP427:DP428)</f>
        <v>0</v>
      </c>
      <c r="DQ635" s="104">
        <f t="shared" si="1456"/>
        <v>0</v>
      </c>
      <c r="DR635" s="315">
        <f>SUM(DR427:DR428)</f>
        <v>0</v>
      </c>
      <c r="DS635" s="124">
        <f t="shared" si="1438"/>
        <v>0</v>
      </c>
      <c r="DT635" s="90">
        <f t="shared" si="1438"/>
        <v>0</v>
      </c>
      <c r="DU635" s="315">
        <f t="shared" ref="DU635:DW635" si="1457">SUM(DU427:DU428)</f>
        <v>0</v>
      </c>
      <c r="DV635" s="90">
        <f t="shared" si="1457"/>
        <v>0</v>
      </c>
      <c r="DW635" s="375">
        <f t="shared" si="1457"/>
        <v>0</v>
      </c>
      <c r="DX635" s="91">
        <f t="shared" si="1438"/>
        <v>0</v>
      </c>
      <c r="DY635" s="90">
        <f t="shared" si="1438"/>
        <v>0</v>
      </c>
      <c r="DZ635" s="311">
        <f t="shared" ref="DZ635:EA635" si="1458">SUM(DZ427:DZ428)</f>
        <v>0</v>
      </c>
      <c r="EA635" s="375">
        <f t="shared" si="1458"/>
        <v>0</v>
      </c>
      <c r="EB635" s="91">
        <f t="shared" si="1438"/>
        <v>0</v>
      </c>
      <c r="EC635" s="90">
        <f t="shared" si="1438"/>
        <v>0</v>
      </c>
      <c r="ED635" s="315">
        <f t="shared" ref="ED635" si="1459">SUM(ED427:ED428)</f>
        <v>0</v>
      </c>
      <c r="EE635" s="124">
        <f t="shared" si="1438"/>
        <v>0</v>
      </c>
    </row>
    <row r="636" spans="1:135" x14ac:dyDescent="0.3">
      <c r="A636" s="38"/>
      <c r="B636" s="27" t="s">
        <v>28</v>
      </c>
      <c r="C636" s="24">
        <f>SUM(C429:C430)</f>
        <v>2674</v>
      </c>
      <c r="D636" s="24">
        <f>SUM(D429:D430)</f>
        <v>576</v>
      </c>
      <c r="E636" s="63">
        <f t="shared" ref="E636:E690" si="1460">SUM(D636/C636)</f>
        <v>0.21540762902019447</v>
      </c>
      <c r="F636" s="111">
        <f>SUM(F429:F430)</f>
        <v>250</v>
      </c>
      <c r="G636" s="111">
        <f>SUM(G429:G430)</f>
        <v>245</v>
      </c>
      <c r="H636" s="111">
        <f>SUM(H429:H430)</f>
        <v>127</v>
      </c>
      <c r="I636" s="111">
        <f>SUM(I429:I430)</f>
        <v>215</v>
      </c>
      <c r="J636" s="111">
        <f>SUM(J429:J430)</f>
        <v>190</v>
      </c>
      <c r="K636" s="112">
        <f t="shared" ref="K636:EE636" si="1461">SUM(K429:K430)</f>
        <v>326</v>
      </c>
      <c r="L636" s="111">
        <f t="shared" si="1461"/>
        <v>0</v>
      </c>
      <c r="M636" s="358">
        <f>SUM(M429:M430)</f>
        <v>0</v>
      </c>
      <c r="N636" s="112">
        <f t="shared" si="1461"/>
        <v>0</v>
      </c>
      <c r="O636" s="111">
        <f t="shared" si="1461"/>
        <v>0</v>
      </c>
      <c r="P636" s="358">
        <f>SUM(P429:P430)</f>
        <v>0</v>
      </c>
      <c r="Q636" s="316">
        <f>SUM(Q429:Q430)</f>
        <v>0</v>
      </c>
      <c r="R636" s="358">
        <f>SUM(R429:R430)</f>
        <v>0</v>
      </c>
      <c r="S636" s="316">
        <f>SUM(S429:S430)</f>
        <v>0</v>
      </c>
      <c r="T636" s="358">
        <f>SUM(T429:T430)</f>
        <v>0</v>
      </c>
      <c r="U636" s="316">
        <f>SUM(U429:U430)</f>
        <v>0</v>
      </c>
      <c r="V636" s="358">
        <f>SUM(V429:V430)</f>
        <v>0</v>
      </c>
      <c r="W636" s="113">
        <f>SUM(W429:W430)</f>
        <v>0</v>
      </c>
      <c r="X636" s="113">
        <f>SUM(X429:X430)</f>
        <v>0</v>
      </c>
      <c r="Y636" s="113">
        <f t="shared" si="1461"/>
        <v>0</v>
      </c>
      <c r="Z636" s="128">
        <f t="shared" si="1461"/>
        <v>0</v>
      </c>
      <c r="AA636" s="111">
        <f>SUM(AA429:AA430)</f>
        <v>0</v>
      </c>
      <c r="AB636" s="111">
        <f>SUM(AB429:AB430)</f>
        <v>0</v>
      </c>
      <c r="AC636" s="111">
        <f>SUM(AC429:AC430)</f>
        <v>0</v>
      </c>
      <c r="AD636" s="111">
        <f>SUM(AD429:AD430)</f>
        <v>0</v>
      </c>
      <c r="AE636" s="111">
        <f>SUM(AE429:AE430)</f>
        <v>0</v>
      </c>
      <c r="AF636" s="316">
        <f>SUM(AF429:AF430)</f>
        <v>0</v>
      </c>
      <c r="AG636" s="357">
        <f>SUM(AG429:AG430)</f>
        <v>0</v>
      </c>
      <c r="AH636" s="129">
        <f t="shared" si="1461"/>
        <v>0</v>
      </c>
      <c r="AI636" s="128">
        <f t="shared" si="1461"/>
        <v>0</v>
      </c>
      <c r="AJ636" s="358">
        <f>SUM(AJ429:AJ430)</f>
        <v>0</v>
      </c>
      <c r="AK636" s="112">
        <f t="shared" si="1461"/>
        <v>0</v>
      </c>
      <c r="AL636" s="111">
        <f t="shared" si="1461"/>
        <v>0</v>
      </c>
      <c r="AM636" s="316">
        <f>SUM(AM429:AM430)</f>
        <v>0</v>
      </c>
      <c r="AN636" s="316">
        <f>SUM(AN429:AN430)</f>
        <v>0</v>
      </c>
      <c r="AO636" s="316">
        <f>SUM(AO429:AO430)</f>
        <v>0</v>
      </c>
      <c r="AP636" s="358">
        <f>SUM(AP429:AP430)</f>
        <v>0</v>
      </c>
      <c r="AQ636" s="113">
        <f t="shared" si="1461"/>
        <v>0</v>
      </c>
      <c r="AR636" s="128">
        <f t="shared" si="1461"/>
        <v>0</v>
      </c>
      <c r="AS636" s="358">
        <f>SUM(AS429:AS430)</f>
        <v>0</v>
      </c>
      <c r="AT636" s="316">
        <f>SUM(AT429:AT430)</f>
        <v>0</v>
      </c>
      <c r="AU636" s="358">
        <f>SUM(AU429:AU430)</f>
        <v>0</v>
      </c>
      <c r="AV636" s="316">
        <f>SUM(AV429:AV430)</f>
        <v>0</v>
      </c>
      <c r="AW636" s="358">
        <f>SUM(AW429:AW430)</f>
        <v>0</v>
      </c>
      <c r="AX636" s="316">
        <f>SUM(AX429:AX430)</f>
        <v>0</v>
      </c>
      <c r="AY636" s="129">
        <f t="shared" si="1461"/>
        <v>0</v>
      </c>
      <c r="AZ636" s="111">
        <f t="shared" si="1461"/>
        <v>0</v>
      </c>
      <c r="BA636" s="316">
        <f>SUM(BA429:BA430)</f>
        <v>0</v>
      </c>
      <c r="BB636" s="129">
        <f t="shared" si="1461"/>
        <v>0</v>
      </c>
      <c r="BC636" s="111">
        <f t="shared" si="1461"/>
        <v>0</v>
      </c>
      <c r="BD636" s="316">
        <f t="shared" ref="BD636" si="1462">SUM(BD429:BD430)</f>
        <v>0</v>
      </c>
      <c r="BE636" s="129">
        <f t="shared" si="1461"/>
        <v>0</v>
      </c>
      <c r="BF636" s="111">
        <f t="shared" si="1461"/>
        <v>0</v>
      </c>
      <c r="BG636" s="111">
        <f t="shared" ref="BG636" si="1463">SUM(BG429:BG430)</f>
        <v>0</v>
      </c>
      <c r="BH636" s="316">
        <f>SUM(BH429:BH430)</f>
        <v>0</v>
      </c>
      <c r="BI636" s="129">
        <f t="shared" si="1461"/>
        <v>0</v>
      </c>
      <c r="BJ636" s="111">
        <f t="shared" si="1461"/>
        <v>0</v>
      </c>
      <c r="BK636" s="358">
        <f t="shared" ref="BK636" si="1464">SUM(BK429:BK430)</f>
        <v>0</v>
      </c>
      <c r="BL636" s="112">
        <f t="shared" si="1461"/>
        <v>0</v>
      </c>
      <c r="BM636" s="111">
        <f t="shared" si="1461"/>
        <v>0</v>
      </c>
      <c r="BN636" s="111">
        <f t="shared" ref="BN636" si="1465">SUM(BN429:BN430)</f>
        <v>0</v>
      </c>
      <c r="BO636" s="316">
        <f t="shared" ref="BO636:BP636" si="1466">SUM(BO429:BO430)</f>
        <v>0</v>
      </c>
      <c r="BP636" s="357">
        <f t="shared" si="1466"/>
        <v>0</v>
      </c>
      <c r="BQ636" s="129">
        <f t="shared" si="1461"/>
        <v>0</v>
      </c>
      <c r="BR636" s="111">
        <f t="shared" si="1461"/>
        <v>0</v>
      </c>
      <c r="BS636" s="316">
        <f t="shared" ref="BS636" si="1467">SUM(BS429:BS430)</f>
        <v>0</v>
      </c>
      <c r="BT636" s="129">
        <f t="shared" si="1461"/>
        <v>0</v>
      </c>
      <c r="BU636" s="111">
        <f t="shared" si="1461"/>
        <v>0</v>
      </c>
      <c r="BV636" s="316">
        <f t="shared" ref="BV636:BY636" si="1468">SUM(BV429:BV430)</f>
        <v>0</v>
      </c>
      <c r="BW636" s="111">
        <f t="shared" si="1468"/>
        <v>0</v>
      </c>
      <c r="BX636" s="358">
        <f t="shared" si="1468"/>
        <v>0</v>
      </c>
      <c r="BY636" s="316">
        <f t="shared" si="1468"/>
        <v>0</v>
      </c>
      <c r="BZ636" s="111">
        <f>SUM(BZ429:BZ430)</f>
        <v>0</v>
      </c>
      <c r="CA636" s="129">
        <f t="shared" si="1461"/>
        <v>0</v>
      </c>
      <c r="CB636" s="111">
        <f t="shared" si="1461"/>
        <v>0</v>
      </c>
      <c r="CC636" s="111">
        <f t="shared" ref="CC636:CE636" si="1469">SUM(CC429:CC430)</f>
        <v>0</v>
      </c>
      <c r="CD636" s="111">
        <f t="shared" si="1469"/>
        <v>0</v>
      </c>
      <c r="CE636" s="111">
        <f t="shared" si="1469"/>
        <v>0</v>
      </c>
      <c r="CF636" s="111">
        <f t="shared" ref="CF636:CH636" si="1470">SUM(CF429:CF430)</f>
        <v>0</v>
      </c>
      <c r="CG636" s="357">
        <f t="shared" si="1470"/>
        <v>0</v>
      </c>
      <c r="CH636" s="111">
        <f t="shared" si="1470"/>
        <v>0</v>
      </c>
      <c r="CI636" s="129">
        <f t="shared" si="1461"/>
        <v>0</v>
      </c>
      <c r="CJ636" s="111">
        <f t="shared" si="1461"/>
        <v>0</v>
      </c>
      <c r="CK636" s="358">
        <f t="shared" ref="CK636:CO636" si="1471">SUM(CK429:CK430)</f>
        <v>0</v>
      </c>
      <c r="CL636" s="316">
        <f t="shared" si="1471"/>
        <v>0</v>
      </c>
      <c r="CM636" s="358">
        <f t="shared" si="1471"/>
        <v>0</v>
      </c>
      <c r="CN636" s="316">
        <f t="shared" si="1471"/>
        <v>0</v>
      </c>
      <c r="CO636" s="358">
        <f t="shared" si="1471"/>
        <v>0</v>
      </c>
      <c r="CP636" s="112">
        <f t="shared" si="1461"/>
        <v>0</v>
      </c>
      <c r="CQ636" s="111">
        <f t="shared" si="1461"/>
        <v>0</v>
      </c>
      <c r="CR636" s="316">
        <f t="shared" ref="CR636:CS636" si="1472">SUM(CR429:CR430)</f>
        <v>0</v>
      </c>
      <c r="CS636" s="358">
        <f t="shared" si="1472"/>
        <v>0</v>
      </c>
      <c r="CT636" s="112">
        <f t="shared" si="1461"/>
        <v>0</v>
      </c>
      <c r="CU636" s="111">
        <f t="shared" ref="CU636" si="1473">SUM(CU429:CU430)</f>
        <v>0</v>
      </c>
      <c r="CV636" s="358">
        <f t="shared" ref="CV636:CY636" si="1474">SUM(CV429:CV430)</f>
        <v>0</v>
      </c>
      <c r="CW636" s="316">
        <f t="shared" si="1474"/>
        <v>0</v>
      </c>
      <c r="CX636" s="358">
        <f t="shared" si="1474"/>
        <v>0</v>
      </c>
      <c r="CY636" s="316">
        <f t="shared" si="1474"/>
        <v>0</v>
      </c>
      <c r="CZ636" s="112">
        <f t="shared" si="1461"/>
        <v>0</v>
      </c>
      <c r="DA636" s="111">
        <f t="shared" si="1461"/>
        <v>0</v>
      </c>
      <c r="DB636" s="358">
        <f t="shared" ref="DB636:DE636" si="1475">SUM(DB429:DB430)</f>
        <v>0</v>
      </c>
      <c r="DC636" s="316">
        <f t="shared" si="1475"/>
        <v>0</v>
      </c>
      <c r="DD636" s="358">
        <f t="shared" si="1475"/>
        <v>0</v>
      </c>
      <c r="DE636" s="316">
        <f t="shared" si="1475"/>
        <v>0</v>
      </c>
      <c r="DF636" s="111">
        <f>SUM(DF429:DF430)</f>
        <v>0</v>
      </c>
      <c r="DG636" s="317">
        <f t="shared" ref="DG636" si="1476">SUM(DG429:DG430)</f>
        <v>0</v>
      </c>
      <c r="DH636" s="358">
        <f>SUM(DH429:DH430)</f>
        <v>0</v>
      </c>
      <c r="DI636" s="316">
        <f t="shared" ref="DI636" si="1477">SUM(DI429:DI430)</f>
        <v>0</v>
      </c>
      <c r="DJ636" s="129">
        <f t="shared" si="1461"/>
        <v>0</v>
      </c>
      <c r="DK636" s="111">
        <f t="shared" si="1461"/>
        <v>0</v>
      </c>
      <c r="DL636" s="316">
        <f t="shared" ref="DL636:DM636" si="1478">SUM(DL429:DL430)</f>
        <v>0</v>
      </c>
      <c r="DM636" s="358">
        <f t="shared" si="1478"/>
        <v>0</v>
      </c>
      <c r="DN636" s="112">
        <f t="shared" si="1461"/>
        <v>0</v>
      </c>
      <c r="DO636" s="111">
        <f t="shared" si="1461"/>
        <v>0</v>
      </c>
      <c r="DP636" s="358">
        <f t="shared" ref="DP636:DQ636" si="1479">SUM(DP429:DP430)</f>
        <v>0</v>
      </c>
      <c r="DQ636" s="113">
        <f t="shared" si="1479"/>
        <v>0</v>
      </c>
      <c r="DR636" s="316">
        <f>SUM(DR429:DR430)</f>
        <v>0</v>
      </c>
      <c r="DS636" s="129">
        <f t="shared" si="1461"/>
        <v>0</v>
      </c>
      <c r="DT636" s="111">
        <f t="shared" si="1461"/>
        <v>0</v>
      </c>
      <c r="DU636" s="316">
        <f t="shared" ref="DU636:DW636" si="1480">SUM(DU429:DU430)</f>
        <v>0</v>
      </c>
      <c r="DV636" s="111">
        <f t="shared" si="1480"/>
        <v>0</v>
      </c>
      <c r="DW636" s="358">
        <f t="shared" si="1480"/>
        <v>0</v>
      </c>
      <c r="DX636" s="112">
        <f t="shared" si="1461"/>
        <v>0</v>
      </c>
      <c r="DY636" s="111">
        <f t="shared" si="1461"/>
        <v>0</v>
      </c>
      <c r="DZ636" s="357">
        <f t="shared" ref="DZ636:EA636" si="1481">SUM(DZ429:DZ430)</f>
        <v>0</v>
      </c>
      <c r="EA636" s="358">
        <f t="shared" si="1481"/>
        <v>0</v>
      </c>
      <c r="EB636" s="112">
        <f t="shared" si="1461"/>
        <v>0</v>
      </c>
      <c r="EC636" s="111">
        <f t="shared" si="1461"/>
        <v>0</v>
      </c>
      <c r="ED636" s="316">
        <f t="shared" ref="ED636" si="1482">SUM(ED429:ED430)</f>
        <v>0</v>
      </c>
      <c r="EE636" s="129">
        <f t="shared" si="1461"/>
        <v>0</v>
      </c>
    </row>
    <row r="637" spans="1:135" x14ac:dyDescent="0.3">
      <c r="A637" s="38"/>
      <c r="B637" s="27" t="s">
        <v>29</v>
      </c>
      <c r="C637" s="24">
        <f>SUM(C474:C476)</f>
        <v>2624</v>
      </c>
      <c r="D637" s="24">
        <f>SUM(D474:D476)</f>
        <v>908</v>
      </c>
      <c r="E637" s="63">
        <f t="shared" si="1460"/>
        <v>0.34603658536585363</v>
      </c>
      <c r="F637" s="90">
        <f>SUM(F474:F476)</f>
        <v>0</v>
      </c>
      <c r="G637" s="90">
        <f>SUM(G474:G476)</f>
        <v>0</v>
      </c>
      <c r="H637" s="90">
        <f>SUM(H474:H476)</f>
        <v>0</v>
      </c>
      <c r="I637" s="90">
        <f>SUM(I474:I476)</f>
        <v>0</v>
      </c>
      <c r="J637" s="90">
        <f>SUM(J474:J476)</f>
        <v>0</v>
      </c>
      <c r="K637" s="91">
        <f t="shared" ref="K637:EE637" si="1483">SUM(K474:K476)</f>
        <v>0</v>
      </c>
      <c r="L637" s="90">
        <f t="shared" si="1483"/>
        <v>0</v>
      </c>
      <c r="M637" s="375">
        <f>SUM(M474:M476)</f>
        <v>0</v>
      </c>
      <c r="N637" s="91">
        <f t="shared" si="1483"/>
        <v>0</v>
      </c>
      <c r="O637" s="90">
        <f t="shared" si="1483"/>
        <v>0</v>
      </c>
      <c r="P637" s="375">
        <f>SUM(P474:P476)</f>
        <v>0</v>
      </c>
      <c r="Q637" s="315">
        <f>SUM(Q474:Q476)</f>
        <v>0</v>
      </c>
      <c r="R637" s="375">
        <f>SUM(R474:R476)</f>
        <v>0</v>
      </c>
      <c r="S637" s="315">
        <f>SUM(S474:S476)</f>
        <v>0</v>
      </c>
      <c r="T637" s="375">
        <f>SUM(T474:T476)</f>
        <v>0</v>
      </c>
      <c r="U637" s="315">
        <f>SUM(U474:U476)</f>
        <v>0</v>
      </c>
      <c r="V637" s="375">
        <f>SUM(V474:V476)</f>
        <v>0</v>
      </c>
      <c r="W637" s="104">
        <f>SUM(W474:W476)</f>
        <v>0</v>
      </c>
      <c r="X637" s="104">
        <f>SUM(X474:X476)</f>
        <v>0</v>
      </c>
      <c r="Y637" s="104">
        <f t="shared" si="1483"/>
        <v>0</v>
      </c>
      <c r="Z637" s="103">
        <f t="shared" si="1483"/>
        <v>0</v>
      </c>
      <c r="AA637" s="90">
        <f>SUM(AA474:AA476)</f>
        <v>0</v>
      </c>
      <c r="AB637" s="90">
        <f>SUM(AB474:AB476)</f>
        <v>0</v>
      </c>
      <c r="AC637" s="90">
        <f>SUM(AC474:AC476)</f>
        <v>0</v>
      </c>
      <c r="AD637" s="90">
        <f>SUM(AD474:AD476)</f>
        <v>0</v>
      </c>
      <c r="AE637" s="90">
        <f>SUM(AE474:AE476)</f>
        <v>0</v>
      </c>
      <c r="AF637" s="315">
        <f>SUM(AF474:AF476)</f>
        <v>0</v>
      </c>
      <c r="AG637" s="311">
        <f>SUM(AG474:AG476)</f>
        <v>0</v>
      </c>
      <c r="AH637" s="124">
        <f t="shared" si="1483"/>
        <v>0</v>
      </c>
      <c r="AI637" s="103">
        <f t="shared" si="1483"/>
        <v>0</v>
      </c>
      <c r="AJ637" s="375">
        <f>SUM(AJ474:AJ476)</f>
        <v>0</v>
      </c>
      <c r="AK637" s="91">
        <f t="shared" si="1483"/>
        <v>0</v>
      </c>
      <c r="AL637" s="90">
        <f t="shared" si="1483"/>
        <v>0</v>
      </c>
      <c r="AM637" s="315">
        <f>SUM(AM474:AM476)</f>
        <v>0</v>
      </c>
      <c r="AN637" s="315">
        <f>SUM(AN474:AN476)</f>
        <v>0</v>
      </c>
      <c r="AO637" s="315">
        <f>SUM(AO474:AO476)</f>
        <v>0</v>
      </c>
      <c r="AP637" s="375">
        <f>SUM(AP474:AP476)</f>
        <v>0</v>
      </c>
      <c r="AQ637" s="104">
        <f t="shared" si="1483"/>
        <v>0</v>
      </c>
      <c r="AR637" s="103">
        <f t="shared" si="1483"/>
        <v>0</v>
      </c>
      <c r="AS637" s="375">
        <f>SUM(AS474:AS476)</f>
        <v>0</v>
      </c>
      <c r="AT637" s="315">
        <f>SUM(AT474:AT476)</f>
        <v>0</v>
      </c>
      <c r="AU637" s="375">
        <f>SUM(AU474:AU476)</f>
        <v>0</v>
      </c>
      <c r="AV637" s="315">
        <f>SUM(AV474:AV476)</f>
        <v>0</v>
      </c>
      <c r="AW637" s="375">
        <f>SUM(AW474:AW476)</f>
        <v>0</v>
      </c>
      <c r="AX637" s="315">
        <f>SUM(AX474:AX476)</f>
        <v>0</v>
      </c>
      <c r="AY637" s="124">
        <f t="shared" si="1483"/>
        <v>0</v>
      </c>
      <c r="AZ637" s="90">
        <f t="shared" si="1483"/>
        <v>0</v>
      </c>
      <c r="BA637" s="315">
        <f>SUM(BA474:BA476)</f>
        <v>0</v>
      </c>
      <c r="BB637" s="124">
        <f t="shared" si="1483"/>
        <v>0</v>
      </c>
      <c r="BC637" s="90">
        <f t="shared" si="1483"/>
        <v>0</v>
      </c>
      <c r="BD637" s="315">
        <f t="shared" ref="BD637" si="1484">SUM(BD474:BD476)</f>
        <v>0</v>
      </c>
      <c r="BE637" s="124">
        <f t="shared" si="1483"/>
        <v>0</v>
      </c>
      <c r="BF637" s="90">
        <f t="shared" si="1483"/>
        <v>0</v>
      </c>
      <c r="BG637" s="90">
        <f t="shared" ref="BG637" si="1485">SUM(BG474:BG476)</f>
        <v>0</v>
      </c>
      <c r="BH637" s="315">
        <f>SUM(BH474:BH476)</f>
        <v>0</v>
      </c>
      <c r="BI637" s="124">
        <f t="shared" si="1483"/>
        <v>0</v>
      </c>
      <c r="BJ637" s="90">
        <f t="shared" si="1483"/>
        <v>0</v>
      </c>
      <c r="BK637" s="375">
        <f t="shared" ref="BK637" si="1486">SUM(BK474:BK476)</f>
        <v>0</v>
      </c>
      <c r="BL637" s="91">
        <f t="shared" si="1483"/>
        <v>0</v>
      </c>
      <c r="BM637" s="90">
        <f t="shared" si="1483"/>
        <v>0</v>
      </c>
      <c r="BN637" s="90">
        <f t="shared" ref="BN637" si="1487">SUM(BN474:BN476)</f>
        <v>0</v>
      </c>
      <c r="BO637" s="315">
        <f t="shared" ref="BO637:BP637" si="1488">SUM(BO474:BO476)</f>
        <v>0</v>
      </c>
      <c r="BP637" s="311">
        <f t="shared" si="1488"/>
        <v>0</v>
      </c>
      <c r="BQ637" s="124">
        <f t="shared" si="1483"/>
        <v>0</v>
      </c>
      <c r="BR637" s="90">
        <f t="shared" si="1483"/>
        <v>0</v>
      </c>
      <c r="BS637" s="315">
        <f t="shared" ref="BS637" si="1489">SUM(BS474:BS476)</f>
        <v>0</v>
      </c>
      <c r="BT637" s="124">
        <f t="shared" si="1483"/>
        <v>0</v>
      </c>
      <c r="BU637" s="90">
        <f t="shared" si="1483"/>
        <v>0</v>
      </c>
      <c r="BV637" s="315">
        <f t="shared" ref="BV637:BY637" si="1490">SUM(BV474:BV476)</f>
        <v>0</v>
      </c>
      <c r="BW637" s="90">
        <f t="shared" si="1490"/>
        <v>0</v>
      </c>
      <c r="BX637" s="375">
        <f t="shared" si="1490"/>
        <v>0</v>
      </c>
      <c r="BY637" s="315">
        <f t="shared" si="1490"/>
        <v>0</v>
      </c>
      <c r="BZ637" s="90">
        <f>SUM(BZ474:BZ476)</f>
        <v>0</v>
      </c>
      <c r="CA637" s="124">
        <f t="shared" si="1483"/>
        <v>0</v>
      </c>
      <c r="CB637" s="90">
        <f t="shared" si="1483"/>
        <v>267</v>
      </c>
      <c r="CC637" s="90">
        <f t="shared" ref="CC637:CE637" si="1491">SUM(CC474:CC476)</f>
        <v>134</v>
      </c>
      <c r="CD637" s="90">
        <f t="shared" si="1491"/>
        <v>247</v>
      </c>
      <c r="CE637" s="90">
        <f t="shared" si="1491"/>
        <v>270</v>
      </c>
      <c r="CF637" s="90">
        <f t="shared" ref="CF637:CH637" si="1492">SUM(CF474:CF476)</f>
        <v>324</v>
      </c>
      <c r="CG637" s="311">
        <f t="shared" si="1492"/>
        <v>230</v>
      </c>
      <c r="CH637" s="90">
        <f t="shared" si="1492"/>
        <v>464</v>
      </c>
      <c r="CI637" s="124">
        <f t="shared" si="1483"/>
        <v>8</v>
      </c>
      <c r="CJ637" s="90">
        <f t="shared" si="1483"/>
        <v>0</v>
      </c>
      <c r="CK637" s="375">
        <f t="shared" ref="CK637:CO637" si="1493">SUM(CK474:CK476)</f>
        <v>0</v>
      </c>
      <c r="CL637" s="315">
        <f t="shared" si="1493"/>
        <v>0</v>
      </c>
      <c r="CM637" s="375">
        <f t="shared" si="1493"/>
        <v>0</v>
      </c>
      <c r="CN637" s="315">
        <f t="shared" si="1493"/>
        <v>0</v>
      </c>
      <c r="CO637" s="375">
        <f t="shared" si="1493"/>
        <v>0</v>
      </c>
      <c r="CP637" s="91">
        <f t="shared" si="1483"/>
        <v>0</v>
      </c>
      <c r="CQ637" s="90">
        <f t="shared" si="1483"/>
        <v>0</v>
      </c>
      <c r="CR637" s="315">
        <f t="shared" ref="CR637:CS637" si="1494">SUM(CR474:CR476)</f>
        <v>0</v>
      </c>
      <c r="CS637" s="375">
        <f t="shared" si="1494"/>
        <v>0</v>
      </c>
      <c r="CT637" s="91">
        <f t="shared" si="1483"/>
        <v>0</v>
      </c>
      <c r="CU637" s="90">
        <f t="shared" ref="CU637" si="1495">SUM(CU474:CU476)</f>
        <v>0</v>
      </c>
      <c r="CV637" s="375">
        <f t="shared" ref="CV637:CY637" si="1496">SUM(CV474:CV476)</f>
        <v>0</v>
      </c>
      <c r="CW637" s="315">
        <f t="shared" si="1496"/>
        <v>0</v>
      </c>
      <c r="CX637" s="375">
        <f t="shared" si="1496"/>
        <v>0</v>
      </c>
      <c r="CY637" s="315">
        <f t="shared" si="1496"/>
        <v>0</v>
      </c>
      <c r="CZ637" s="91">
        <f t="shared" si="1483"/>
        <v>0</v>
      </c>
      <c r="DA637" s="90">
        <f t="shared" si="1483"/>
        <v>0</v>
      </c>
      <c r="DB637" s="375">
        <f t="shared" ref="DB637:DE637" si="1497">SUM(DB474:DB476)</f>
        <v>0</v>
      </c>
      <c r="DC637" s="315">
        <f t="shared" si="1497"/>
        <v>0</v>
      </c>
      <c r="DD637" s="375">
        <f t="shared" si="1497"/>
        <v>0</v>
      </c>
      <c r="DE637" s="315">
        <f t="shared" si="1497"/>
        <v>0</v>
      </c>
      <c r="DF637" s="90">
        <f>SUM(DF474:DF476)</f>
        <v>0</v>
      </c>
      <c r="DG637" s="310">
        <f t="shared" ref="DG637" si="1498">SUM(DG474:DG476)</f>
        <v>0</v>
      </c>
      <c r="DH637" s="375">
        <f>SUM(DH474:DH476)</f>
        <v>0</v>
      </c>
      <c r="DI637" s="315">
        <f t="shared" ref="DI637" si="1499">SUM(DI474:DI476)</f>
        <v>0</v>
      </c>
      <c r="DJ637" s="124">
        <f t="shared" si="1483"/>
        <v>0</v>
      </c>
      <c r="DK637" s="90">
        <f t="shared" si="1483"/>
        <v>0</v>
      </c>
      <c r="DL637" s="315">
        <f t="shared" ref="DL637:DM637" si="1500">SUM(DL474:DL476)</f>
        <v>0</v>
      </c>
      <c r="DM637" s="375">
        <f t="shared" si="1500"/>
        <v>0</v>
      </c>
      <c r="DN637" s="91">
        <f t="shared" si="1483"/>
        <v>0</v>
      </c>
      <c r="DO637" s="90">
        <f t="shared" si="1483"/>
        <v>0</v>
      </c>
      <c r="DP637" s="375">
        <f t="shared" ref="DP637:DQ637" si="1501">SUM(DP474:DP476)</f>
        <v>0</v>
      </c>
      <c r="DQ637" s="104">
        <f t="shared" si="1501"/>
        <v>0</v>
      </c>
      <c r="DR637" s="315">
        <f>SUM(DR474:DR476)</f>
        <v>0</v>
      </c>
      <c r="DS637" s="124">
        <f t="shared" si="1483"/>
        <v>0</v>
      </c>
      <c r="DT637" s="90">
        <f t="shared" si="1483"/>
        <v>0</v>
      </c>
      <c r="DU637" s="315">
        <f t="shared" ref="DU637:DW637" si="1502">SUM(DU474:DU476)</f>
        <v>0</v>
      </c>
      <c r="DV637" s="90">
        <f t="shared" si="1502"/>
        <v>0</v>
      </c>
      <c r="DW637" s="375">
        <f t="shared" si="1502"/>
        <v>0</v>
      </c>
      <c r="DX637" s="91">
        <f t="shared" si="1483"/>
        <v>0</v>
      </c>
      <c r="DY637" s="90">
        <f t="shared" si="1483"/>
        <v>0</v>
      </c>
      <c r="DZ637" s="311">
        <f t="shared" ref="DZ637:EA637" si="1503">SUM(DZ474:DZ476)</f>
        <v>0</v>
      </c>
      <c r="EA637" s="375">
        <f t="shared" si="1503"/>
        <v>0</v>
      </c>
      <c r="EB637" s="91">
        <f t="shared" si="1483"/>
        <v>0</v>
      </c>
      <c r="EC637" s="90">
        <f t="shared" si="1483"/>
        <v>0</v>
      </c>
      <c r="ED637" s="315">
        <f t="shared" ref="ED637" si="1504">SUM(ED474:ED476)</f>
        <v>0</v>
      </c>
      <c r="EE637" s="124">
        <f t="shared" si="1483"/>
        <v>0</v>
      </c>
    </row>
    <row r="638" spans="1:135" x14ac:dyDescent="0.3">
      <c r="A638" s="38"/>
      <c r="B638" s="27" t="s">
        <v>721</v>
      </c>
      <c r="C638" s="24">
        <f>SUM(C480:C481)</f>
        <v>2122</v>
      </c>
      <c r="D638" s="24">
        <f>SUM(D480:D481)</f>
        <v>323</v>
      </c>
      <c r="E638" s="63">
        <f t="shared" si="1460"/>
        <v>0.15221489161168708</v>
      </c>
      <c r="F638" s="90">
        <f>SUM(F480:F481)</f>
        <v>0</v>
      </c>
      <c r="G638" s="90">
        <f>SUM(G480:G481)</f>
        <v>0</v>
      </c>
      <c r="H638" s="90">
        <f>SUM(H480:H481)</f>
        <v>0</v>
      </c>
      <c r="I638" s="90">
        <f>SUM(I480:I481)</f>
        <v>0</v>
      </c>
      <c r="J638" s="90">
        <f>SUM(J480:J481)</f>
        <v>0</v>
      </c>
      <c r="K638" s="91">
        <f t="shared" ref="K638:EE638" si="1505">SUM(K480:K481)</f>
        <v>0</v>
      </c>
      <c r="L638" s="90">
        <f t="shared" si="1505"/>
        <v>0</v>
      </c>
      <c r="M638" s="375">
        <f>SUM(M480:M481)</f>
        <v>0</v>
      </c>
      <c r="N638" s="91">
        <f t="shared" si="1505"/>
        <v>0</v>
      </c>
      <c r="O638" s="90">
        <f t="shared" si="1505"/>
        <v>0</v>
      </c>
      <c r="P638" s="375">
        <f>SUM(P480:P481)</f>
        <v>0</v>
      </c>
      <c r="Q638" s="315">
        <f>SUM(Q480:Q481)</f>
        <v>0</v>
      </c>
      <c r="R638" s="375">
        <f>SUM(R480:R481)</f>
        <v>0</v>
      </c>
      <c r="S638" s="315">
        <f>SUM(S480:S481)</f>
        <v>0</v>
      </c>
      <c r="T638" s="375">
        <f>SUM(T480:T481)</f>
        <v>0</v>
      </c>
      <c r="U638" s="315">
        <f>SUM(U480:U481)</f>
        <v>0</v>
      </c>
      <c r="V638" s="375">
        <f>SUM(V480:V481)</f>
        <v>0</v>
      </c>
      <c r="W638" s="104">
        <f>SUM(W480:W481)</f>
        <v>0</v>
      </c>
      <c r="X638" s="104">
        <f>SUM(X480:X481)</f>
        <v>0</v>
      </c>
      <c r="Y638" s="104">
        <f t="shared" si="1505"/>
        <v>0</v>
      </c>
      <c r="Z638" s="103">
        <f t="shared" si="1505"/>
        <v>0</v>
      </c>
      <c r="AA638" s="90">
        <f>SUM(AA480:AA481)</f>
        <v>0</v>
      </c>
      <c r="AB638" s="90">
        <f>SUM(AB480:AB481)</f>
        <v>0</v>
      </c>
      <c r="AC638" s="90">
        <f>SUM(AC480:AC481)</f>
        <v>0</v>
      </c>
      <c r="AD638" s="90">
        <f>SUM(AD480:AD481)</f>
        <v>0</v>
      </c>
      <c r="AE638" s="90">
        <f>SUM(AE480:AE481)</f>
        <v>0</v>
      </c>
      <c r="AF638" s="315">
        <f>SUM(AF480:AF481)</f>
        <v>0</v>
      </c>
      <c r="AG638" s="311">
        <f>SUM(AG480:AG481)</f>
        <v>0</v>
      </c>
      <c r="AH638" s="124">
        <f t="shared" si="1505"/>
        <v>0</v>
      </c>
      <c r="AI638" s="103">
        <f t="shared" si="1505"/>
        <v>0</v>
      </c>
      <c r="AJ638" s="375">
        <f>SUM(AJ480:AJ481)</f>
        <v>0</v>
      </c>
      <c r="AK638" s="91">
        <f t="shared" si="1505"/>
        <v>0</v>
      </c>
      <c r="AL638" s="90">
        <f t="shared" si="1505"/>
        <v>0</v>
      </c>
      <c r="AM638" s="315">
        <f>SUM(AM480:AM481)</f>
        <v>0</v>
      </c>
      <c r="AN638" s="315">
        <f>SUM(AN480:AN481)</f>
        <v>0</v>
      </c>
      <c r="AO638" s="315">
        <f>SUM(AO480:AO481)</f>
        <v>0</v>
      </c>
      <c r="AP638" s="375">
        <f>SUM(AP480:AP481)</f>
        <v>0</v>
      </c>
      <c r="AQ638" s="104">
        <f t="shared" si="1505"/>
        <v>0</v>
      </c>
      <c r="AR638" s="103">
        <f t="shared" si="1505"/>
        <v>0</v>
      </c>
      <c r="AS638" s="375">
        <f>SUM(AS480:AS481)</f>
        <v>0</v>
      </c>
      <c r="AT638" s="315">
        <f>SUM(AT480:AT481)</f>
        <v>0</v>
      </c>
      <c r="AU638" s="375">
        <f>SUM(AU480:AU481)</f>
        <v>0</v>
      </c>
      <c r="AV638" s="315">
        <f>SUM(AV480:AV481)</f>
        <v>0</v>
      </c>
      <c r="AW638" s="375">
        <f>SUM(AW480:AW481)</f>
        <v>0</v>
      </c>
      <c r="AX638" s="315">
        <f>SUM(AX480:AX481)</f>
        <v>0</v>
      </c>
      <c r="AY638" s="124">
        <f t="shared" si="1505"/>
        <v>0</v>
      </c>
      <c r="AZ638" s="90">
        <f t="shared" si="1505"/>
        <v>0</v>
      </c>
      <c r="BA638" s="315">
        <f>SUM(BA480:BA481)</f>
        <v>0</v>
      </c>
      <c r="BB638" s="124">
        <f t="shared" si="1505"/>
        <v>0</v>
      </c>
      <c r="BC638" s="90">
        <f t="shared" si="1505"/>
        <v>0</v>
      </c>
      <c r="BD638" s="315">
        <f t="shared" ref="BD638" si="1506">SUM(BD480:BD481)</f>
        <v>0</v>
      </c>
      <c r="BE638" s="124">
        <f t="shared" si="1505"/>
        <v>0</v>
      </c>
      <c r="BF638" s="90">
        <f t="shared" si="1505"/>
        <v>0</v>
      </c>
      <c r="BG638" s="90">
        <f t="shared" ref="BG638" si="1507">SUM(BG480:BG481)</f>
        <v>0</v>
      </c>
      <c r="BH638" s="315">
        <f>SUM(BH480:BH481)</f>
        <v>0</v>
      </c>
      <c r="BI638" s="124">
        <f t="shared" si="1505"/>
        <v>0</v>
      </c>
      <c r="BJ638" s="90">
        <f t="shared" si="1505"/>
        <v>196</v>
      </c>
      <c r="BK638" s="375">
        <f t="shared" ref="BK638" si="1508">SUM(BK480:BK481)</f>
        <v>134</v>
      </c>
      <c r="BL638" s="91">
        <f t="shared" si="1505"/>
        <v>99</v>
      </c>
      <c r="BM638" s="90">
        <f t="shared" si="1505"/>
        <v>0</v>
      </c>
      <c r="BN638" s="90">
        <f t="shared" ref="BN638" si="1509">SUM(BN480:BN481)</f>
        <v>0</v>
      </c>
      <c r="BO638" s="315">
        <f t="shared" ref="BO638:BP638" si="1510">SUM(BO480:BO481)</f>
        <v>0</v>
      </c>
      <c r="BP638" s="311">
        <f t="shared" si="1510"/>
        <v>0</v>
      </c>
      <c r="BQ638" s="124">
        <f t="shared" si="1505"/>
        <v>0</v>
      </c>
      <c r="BR638" s="90">
        <f t="shared" si="1505"/>
        <v>0</v>
      </c>
      <c r="BS638" s="315">
        <f t="shared" ref="BS638" si="1511">SUM(BS480:BS481)</f>
        <v>0</v>
      </c>
      <c r="BT638" s="124">
        <f t="shared" si="1505"/>
        <v>0</v>
      </c>
      <c r="BU638" s="90">
        <f t="shared" si="1505"/>
        <v>0</v>
      </c>
      <c r="BV638" s="315">
        <f t="shared" ref="BV638:BY638" si="1512">SUM(BV480:BV481)</f>
        <v>0</v>
      </c>
      <c r="BW638" s="90">
        <f t="shared" si="1512"/>
        <v>0</v>
      </c>
      <c r="BX638" s="375">
        <f t="shared" si="1512"/>
        <v>0</v>
      </c>
      <c r="BY638" s="315">
        <f t="shared" si="1512"/>
        <v>0</v>
      </c>
      <c r="BZ638" s="90">
        <f>SUM(BZ480:BZ481)</f>
        <v>0</v>
      </c>
      <c r="CA638" s="124">
        <f t="shared" si="1505"/>
        <v>0</v>
      </c>
      <c r="CB638" s="90">
        <f t="shared" si="1505"/>
        <v>0</v>
      </c>
      <c r="CC638" s="90">
        <f t="shared" ref="CC638:CE638" si="1513">SUM(CC480:CC481)</f>
        <v>0</v>
      </c>
      <c r="CD638" s="90">
        <f t="shared" si="1513"/>
        <v>0</v>
      </c>
      <c r="CE638" s="90">
        <f t="shared" si="1513"/>
        <v>0</v>
      </c>
      <c r="CF638" s="90">
        <f t="shared" ref="CF638:CH638" si="1514">SUM(CF480:CF481)</f>
        <v>0</v>
      </c>
      <c r="CG638" s="311">
        <f t="shared" si="1514"/>
        <v>0</v>
      </c>
      <c r="CH638" s="90">
        <f t="shared" si="1514"/>
        <v>0</v>
      </c>
      <c r="CI638" s="124">
        <f t="shared" si="1505"/>
        <v>0</v>
      </c>
      <c r="CJ638" s="90">
        <f t="shared" si="1505"/>
        <v>0</v>
      </c>
      <c r="CK638" s="375">
        <f t="shared" ref="CK638:CO638" si="1515">SUM(CK480:CK481)</f>
        <v>0</v>
      </c>
      <c r="CL638" s="315">
        <f t="shared" si="1515"/>
        <v>0</v>
      </c>
      <c r="CM638" s="375">
        <f t="shared" si="1515"/>
        <v>0</v>
      </c>
      <c r="CN638" s="315">
        <f t="shared" si="1515"/>
        <v>0</v>
      </c>
      <c r="CO638" s="375">
        <f t="shared" si="1515"/>
        <v>0</v>
      </c>
      <c r="CP638" s="91">
        <f t="shared" si="1505"/>
        <v>0</v>
      </c>
      <c r="CQ638" s="90">
        <f t="shared" si="1505"/>
        <v>0</v>
      </c>
      <c r="CR638" s="315">
        <f t="shared" ref="CR638:CS638" si="1516">SUM(CR480:CR481)</f>
        <v>0</v>
      </c>
      <c r="CS638" s="375">
        <f t="shared" si="1516"/>
        <v>0</v>
      </c>
      <c r="CT638" s="91">
        <f t="shared" si="1505"/>
        <v>0</v>
      </c>
      <c r="CU638" s="90">
        <f t="shared" ref="CU638" si="1517">SUM(CU480:CU481)</f>
        <v>0</v>
      </c>
      <c r="CV638" s="375">
        <f t="shared" ref="CV638:CY638" si="1518">SUM(CV480:CV481)</f>
        <v>0</v>
      </c>
      <c r="CW638" s="315">
        <f t="shared" si="1518"/>
        <v>0</v>
      </c>
      <c r="CX638" s="375">
        <f t="shared" si="1518"/>
        <v>0</v>
      </c>
      <c r="CY638" s="315">
        <f t="shared" si="1518"/>
        <v>0</v>
      </c>
      <c r="CZ638" s="91">
        <f t="shared" si="1505"/>
        <v>0</v>
      </c>
      <c r="DA638" s="90">
        <f t="shared" si="1505"/>
        <v>0</v>
      </c>
      <c r="DB638" s="375">
        <f t="shared" ref="DB638:DE638" si="1519">SUM(DB480:DB481)</f>
        <v>0</v>
      </c>
      <c r="DC638" s="315">
        <f t="shared" si="1519"/>
        <v>0</v>
      </c>
      <c r="DD638" s="375">
        <f t="shared" si="1519"/>
        <v>0</v>
      </c>
      <c r="DE638" s="315">
        <f t="shared" si="1519"/>
        <v>0</v>
      </c>
      <c r="DF638" s="90">
        <f>SUM(DF480:DF481)</f>
        <v>0</v>
      </c>
      <c r="DG638" s="310">
        <f t="shared" ref="DG638" si="1520">SUM(DG480:DG481)</f>
        <v>0</v>
      </c>
      <c r="DH638" s="375">
        <f>SUM(DH480:DH481)</f>
        <v>0</v>
      </c>
      <c r="DI638" s="315">
        <f t="shared" ref="DI638" si="1521">SUM(DI480:DI481)</f>
        <v>0</v>
      </c>
      <c r="DJ638" s="124">
        <f t="shared" si="1505"/>
        <v>0</v>
      </c>
      <c r="DK638" s="90">
        <f t="shared" si="1505"/>
        <v>0</v>
      </c>
      <c r="DL638" s="315">
        <f t="shared" ref="DL638:DM638" si="1522">SUM(DL480:DL481)</f>
        <v>0</v>
      </c>
      <c r="DM638" s="375">
        <f t="shared" si="1522"/>
        <v>0</v>
      </c>
      <c r="DN638" s="91">
        <f t="shared" si="1505"/>
        <v>0</v>
      </c>
      <c r="DO638" s="90">
        <f t="shared" si="1505"/>
        <v>0</v>
      </c>
      <c r="DP638" s="375">
        <f t="shared" ref="DP638:DQ638" si="1523">SUM(DP480:DP481)</f>
        <v>0</v>
      </c>
      <c r="DQ638" s="104">
        <f t="shared" si="1523"/>
        <v>0</v>
      </c>
      <c r="DR638" s="315">
        <f>SUM(DR480:DR481)</f>
        <v>0</v>
      </c>
      <c r="DS638" s="124">
        <f t="shared" si="1505"/>
        <v>0</v>
      </c>
      <c r="DT638" s="90">
        <f t="shared" si="1505"/>
        <v>0</v>
      </c>
      <c r="DU638" s="315">
        <f t="shared" ref="DU638:DW638" si="1524">SUM(DU480:DU481)</f>
        <v>0</v>
      </c>
      <c r="DV638" s="90">
        <f t="shared" si="1524"/>
        <v>0</v>
      </c>
      <c r="DW638" s="375">
        <f t="shared" si="1524"/>
        <v>0</v>
      </c>
      <c r="DX638" s="91">
        <f t="shared" si="1505"/>
        <v>0</v>
      </c>
      <c r="DY638" s="90">
        <f t="shared" si="1505"/>
        <v>0</v>
      </c>
      <c r="DZ638" s="311">
        <f t="shared" ref="DZ638:EA638" si="1525">SUM(DZ480:DZ481)</f>
        <v>0</v>
      </c>
      <c r="EA638" s="375">
        <f t="shared" si="1525"/>
        <v>0</v>
      </c>
      <c r="EB638" s="91">
        <f t="shared" si="1505"/>
        <v>0</v>
      </c>
      <c r="EC638" s="90">
        <f t="shared" si="1505"/>
        <v>0</v>
      </c>
      <c r="ED638" s="315">
        <f t="shared" ref="ED638" si="1526">SUM(ED480:ED481)</f>
        <v>0</v>
      </c>
      <c r="EE638" s="124">
        <f t="shared" si="1505"/>
        <v>0</v>
      </c>
    </row>
    <row r="639" spans="1:135" x14ac:dyDescent="0.3">
      <c r="A639" s="38"/>
      <c r="B639" s="27" t="s">
        <v>722</v>
      </c>
      <c r="C639" s="24">
        <f>SUM(C482:C483)</f>
        <v>2172</v>
      </c>
      <c r="D639" s="24">
        <f>SUM(D482:D483)</f>
        <v>280</v>
      </c>
      <c r="E639" s="63">
        <f t="shared" si="1460"/>
        <v>0.12891344383057091</v>
      </c>
      <c r="F639" s="90">
        <f>SUM(F482:F483)</f>
        <v>0</v>
      </c>
      <c r="G639" s="90">
        <f>SUM(G482:G483)</f>
        <v>0</v>
      </c>
      <c r="H639" s="90">
        <f>SUM(H482:H483)</f>
        <v>0</v>
      </c>
      <c r="I639" s="90">
        <f>SUM(I482:I483)</f>
        <v>0</v>
      </c>
      <c r="J639" s="90">
        <f>SUM(J482:J483)</f>
        <v>0</v>
      </c>
      <c r="K639" s="91">
        <f t="shared" ref="K639:EE639" si="1527">SUM(K482:K483)</f>
        <v>0</v>
      </c>
      <c r="L639" s="90">
        <f t="shared" si="1527"/>
        <v>0</v>
      </c>
      <c r="M639" s="375">
        <f>SUM(M482:M483)</f>
        <v>0</v>
      </c>
      <c r="N639" s="91">
        <f t="shared" si="1527"/>
        <v>0</v>
      </c>
      <c r="O639" s="90">
        <f t="shared" si="1527"/>
        <v>0</v>
      </c>
      <c r="P639" s="375">
        <f>SUM(P482:P483)</f>
        <v>0</v>
      </c>
      <c r="Q639" s="315">
        <f>SUM(Q482:Q483)</f>
        <v>0</v>
      </c>
      <c r="R639" s="375">
        <f>SUM(R482:R483)</f>
        <v>0</v>
      </c>
      <c r="S639" s="315">
        <f>SUM(S482:S483)</f>
        <v>0</v>
      </c>
      <c r="T639" s="375">
        <f>SUM(T482:T483)</f>
        <v>0</v>
      </c>
      <c r="U639" s="315">
        <f>SUM(U482:U483)</f>
        <v>0</v>
      </c>
      <c r="V639" s="375">
        <f>SUM(V482:V483)</f>
        <v>0</v>
      </c>
      <c r="W639" s="104">
        <f>SUM(W482:W483)</f>
        <v>0</v>
      </c>
      <c r="X639" s="104">
        <f>SUM(X482:X483)</f>
        <v>0</v>
      </c>
      <c r="Y639" s="104">
        <f t="shared" si="1527"/>
        <v>0</v>
      </c>
      <c r="Z639" s="103">
        <f t="shared" si="1527"/>
        <v>0</v>
      </c>
      <c r="AA639" s="90">
        <f>SUM(AA482:AA483)</f>
        <v>0</v>
      </c>
      <c r="AB639" s="90">
        <f>SUM(AB482:AB483)</f>
        <v>0</v>
      </c>
      <c r="AC639" s="90">
        <f>SUM(AC482:AC483)</f>
        <v>0</v>
      </c>
      <c r="AD639" s="90">
        <f>SUM(AD482:AD483)</f>
        <v>0</v>
      </c>
      <c r="AE639" s="90">
        <f>SUM(AE482:AE483)</f>
        <v>0</v>
      </c>
      <c r="AF639" s="315">
        <f>SUM(AF482:AF483)</f>
        <v>0</v>
      </c>
      <c r="AG639" s="311">
        <f>SUM(AG482:AG483)</f>
        <v>0</v>
      </c>
      <c r="AH639" s="124">
        <f t="shared" si="1527"/>
        <v>0</v>
      </c>
      <c r="AI639" s="103">
        <f t="shared" si="1527"/>
        <v>0</v>
      </c>
      <c r="AJ639" s="375">
        <f>SUM(AJ482:AJ483)</f>
        <v>0</v>
      </c>
      <c r="AK639" s="91">
        <f t="shared" si="1527"/>
        <v>0</v>
      </c>
      <c r="AL639" s="90">
        <f t="shared" si="1527"/>
        <v>0</v>
      </c>
      <c r="AM639" s="315">
        <f>SUM(AM482:AM483)</f>
        <v>0</v>
      </c>
      <c r="AN639" s="315">
        <f>SUM(AN482:AN483)</f>
        <v>0</v>
      </c>
      <c r="AO639" s="315">
        <f>SUM(AO482:AO483)</f>
        <v>0</v>
      </c>
      <c r="AP639" s="375">
        <f>SUM(AP482:AP483)</f>
        <v>0</v>
      </c>
      <c r="AQ639" s="104">
        <f t="shared" si="1527"/>
        <v>0</v>
      </c>
      <c r="AR639" s="103">
        <f t="shared" si="1527"/>
        <v>0</v>
      </c>
      <c r="AS639" s="375">
        <f>SUM(AS482:AS483)</f>
        <v>0</v>
      </c>
      <c r="AT639" s="315">
        <f>SUM(AT482:AT483)</f>
        <v>0</v>
      </c>
      <c r="AU639" s="375">
        <f>SUM(AU482:AU483)</f>
        <v>0</v>
      </c>
      <c r="AV639" s="315">
        <f>SUM(AV482:AV483)</f>
        <v>0</v>
      </c>
      <c r="AW639" s="375">
        <f>SUM(AW482:AW483)</f>
        <v>0</v>
      </c>
      <c r="AX639" s="315">
        <f>SUM(AX482:AX483)</f>
        <v>0</v>
      </c>
      <c r="AY639" s="124">
        <f t="shared" si="1527"/>
        <v>0</v>
      </c>
      <c r="AZ639" s="90">
        <f t="shared" si="1527"/>
        <v>0</v>
      </c>
      <c r="BA639" s="315">
        <f>SUM(BA482:BA483)</f>
        <v>0</v>
      </c>
      <c r="BB639" s="124">
        <f t="shared" si="1527"/>
        <v>0</v>
      </c>
      <c r="BC639" s="90">
        <f t="shared" si="1527"/>
        <v>0</v>
      </c>
      <c r="BD639" s="315">
        <f t="shared" ref="BD639" si="1528">SUM(BD482:BD483)</f>
        <v>0</v>
      </c>
      <c r="BE639" s="124">
        <f t="shared" si="1527"/>
        <v>0</v>
      </c>
      <c r="BF639" s="90">
        <f t="shared" si="1527"/>
        <v>0</v>
      </c>
      <c r="BG639" s="90">
        <f t="shared" ref="BG639" si="1529">SUM(BG482:BG483)</f>
        <v>0</v>
      </c>
      <c r="BH639" s="315">
        <f>SUM(BH482:BH483)</f>
        <v>0</v>
      </c>
      <c r="BI639" s="124">
        <f t="shared" si="1527"/>
        <v>0</v>
      </c>
      <c r="BJ639" s="90">
        <f t="shared" si="1527"/>
        <v>0</v>
      </c>
      <c r="BK639" s="375">
        <f t="shared" ref="BK639" si="1530">SUM(BK482:BK483)</f>
        <v>0</v>
      </c>
      <c r="BL639" s="91">
        <f t="shared" si="1527"/>
        <v>0</v>
      </c>
      <c r="BM639" s="90">
        <f t="shared" si="1527"/>
        <v>0</v>
      </c>
      <c r="BN639" s="90">
        <f t="shared" ref="BN639" si="1531">SUM(BN482:BN483)</f>
        <v>0</v>
      </c>
      <c r="BO639" s="315">
        <f t="shared" ref="BO639:BP639" si="1532">SUM(BO482:BO483)</f>
        <v>0</v>
      </c>
      <c r="BP639" s="311">
        <f t="shared" si="1532"/>
        <v>0</v>
      </c>
      <c r="BQ639" s="124">
        <f t="shared" si="1527"/>
        <v>0</v>
      </c>
      <c r="BR639" s="90">
        <f t="shared" si="1527"/>
        <v>0</v>
      </c>
      <c r="BS639" s="315">
        <f t="shared" ref="BS639" si="1533">SUM(BS482:BS483)</f>
        <v>0</v>
      </c>
      <c r="BT639" s="124">
        <f t="shared" si="1527"/>
        <v>0</v>
      </c>
      <c r="BU639" s="90">
        <f t="shared" si="1527"/>
        <v>0</v>
      </c>
      <c r="BV639" s="315">
        <f t="shared" ref="BV639:BY639" si="1534">SUM(BV482:BV483)</f>
        <v>0</v>
      </c>
      <c r="BW639" s="90">
        <f t="shared" si="1534"/>
        <v>0</v>
      </c>
      <c r="BX639" s="375">
        <f t="shared" si="1534"/>
        <v>0</v>
      </c>
      <c r="BY639" s="315">
        <f t="shared" si="1534"/>
        <v>0</v>
      </c>
      <c r="BZ639" s="90">
        <f>SUM(BZ482:BZ483)</f>
        <v>0</v>
      </c>
      <c r="CA639" s="124">
        <f t="shared" si="1527"/>
        <v>0</v>
      </c>
      <c r="CB639" s="90">
        <f t="shared" si="1527"/>
        <v>0</v>
      </c>
      <c r="CC639" s="90">
        <f t="shared" ref="CC639:CE639" si="1535">SUM(CC482:CC483)</f>
        <v>0</v>
      </c>
      <c r="CD639" s="90">
        <f t="shared" si="1535"/>
        <v>0</v>
      </c>
      <c r="CE639" s="90">
        <f t="shared" si="1535"/>
        <v>0</v>
      </c>
      <c r="CF639" s="90">
        <f t="shared" ref="CF639:CH639" si="1536">SUM(CF482:CF483)</f>
        <v>0</v>
      </c>
      <c r="CG639" s="311">
        <f t="shared" si="1536"/>
        <v>0</v>
      </c>
      <c r="CH639" s="90">
        <f t="shared" si="1536"/>
        <v>0</v>
      </c>
      <c r="CI639" s="124">
        <f t="shared" si="1527"/>
        <v>0</v>
      </c>
      <c r="CJ639" s="90">
        <f t="shared" si="1527"/>
        <v>0</v>
      </c>
      <c r="CK639" s="375">
        <f t="shared" ref="CK639:CO639" si="1537">SUM(CK482:CK483)</f>
        <v>0</v>
      </c>
      <c r="CL639" s="315">
        <f t="shared" si="1537"/>
        <v>0</v>
      </c>
      <c r="CM639" s="375">
        <f t="shared" si="1537"/>
        <v>0</v>
      </c>
      <c r="CN639" s="315">
        <f t="shared" si="1537"/>
        <v>0</v>
      </c>
      <c r="CO639" s="375">
        <f t="shared" si="1537"/>
        <v>0</v>
      </c>
      <c r="CP639" s="91">
        <f t="shared" si="1527"/>
        <v>0</v>
      </c>
      <c r="CQ639" s="90">
        <f t="shared" si="1527"/>
        <v>61</v>
      </c>
      <c r="CR639" s="315">
        <f t="shared" ref="CR639:CS639" si="1538">SUM(CR482:CR483)</f>
        <v>84</v>
      </c>
      <c r="CS639" s="375">
        <f t="shared" si="1538"/>
        <v>136</v>
      </c>
      <c r="CT639" s="91">
        <f t="shared" si="1527"/>
        <v>75</v>
      </c>
      <c r="CU639" s="90">
        <f t="shared" ref="CU639" si="1539">SUM(CU482:CU483)</f>
        <v>0</v>
      </c>
      <c r="CV639" s="375">
        <f t="shared" ref="CV639:CY639" si="1540">SUM(CV482:CV483)</f>
        <v>0</v>
      </c>
      <c r="CW639" s="315">
        <f t="shared" si="1540"/>
        <v>0</v>
      </c>
      <c r="CX639" s="375">
        <f t="shared" si="1540"/>
        <v>0</v>
      </c>
      <c r="CY639" s="315">
        <f t="shared" si="1540"/>
        <v>0</v>
      </c>
      <c r="CZ639" s="91">
        <f t="shared" si="1527"/>
        <v>0</v>
      </c>
      <c r="DA639" s="90">
        <f t="shared" si="1527"/>
        <v>0</v>
      </c>
      <c r="DB639" s="375">
        <f t="shared" ref="DB639:DE639" si="1541">SUM(DB482:DB483)</f>
        <v>0</v>
      </c>
      <c r="DC639" s="315">
        <f t="shared" si="1541"/>
        <v>0</v>
      </c>
      <c r="DD639" s="375">
        <f t="shared" si="1541"/>
        <v>0</v>
      </c>
      <c r="DE639" s="315">
        <f t="shared" si="1541"/>
        <v>0</v>
      </c>
      <c r="DF639" s="90">
        <f>SUM(DF482:DF483)</f>
        <v>0</v>
      </c>
      <c r="DG639" s="310">
        <f t="shared" ref="DG639" si="1542">SUM(DG482:DG483)</f>
        <v>0</v>
      </c>
      <c r="DH639" s="375">
        <f>SUM(DH482:DH483)</f>
        <v>0</v>
      </c>
      <c r="DI639" s="315">
        <f t="shared" ref="DI639" si="1543">SUM(DI482:DI483)</f>
        <v>0</v>
      </c>
      <c r="DJ639" s="124">
        <f t="shared" si="1527"/>
        <v>0</v>
      </c>
      <c r="DK639" s="90">
        <f t="shared" si="1527"/>
        <v>144</v>
      </c>
      <c r="DL639" s="315">
        <f t="shared" ref="DL639:DM639" si="1544">SUM(DL482:DL483)</f>
        <v>125</v>
      </c>
      <c r="DM639" s="375">
        <f t="shared" si="1544"/>
        <v>159</v>
      </c>
      <c r="DN639" s="91">
        <f t="shared" si="1527"/>
        <v>112</v>
      </c>
      <c r="DO639" s="90">
        <f t="shared" si="1527"/>
        <v>0</v>
      </c>
      <c r="DP639" s="375">
        <f t="shared" ref="DP639:DQ639" si="1545">SUM(DP482:DP483)</f>
        <v>0</v>
      </c>
      <c r="DQ639" s="104">
        <f t="shared" si="1545"/>
        <v>0</v>
      </c>
      <c r="DR639" s="315">
        <f>SUM(DR482:DR483)</f>
        <v>0</v>
      </c>
      <c r="DS639" s="124">
        <f t="shared" si="1527"/>
        <v>0</v>
      </c>
      <c r="DT639" s="90">
        <f t="shared" si="1527"/>
        <v>0</v>
      </c>
      <c r="DU639" s="315">
        <f t="shared" ref="DU639:DW639" si="1546">SUM(DU482:DU483)</f>
        <v>0</v>
      </c>
      <c r="DV639" s="90">
        <f t="shared" si="1546"/>
        <v>0</v>
      </c>
      <c r="DW639" s="375">
        <f t="shared" si="1546"/>
        <v>0</v>
      </c>
      <c r="DX639" s="91">
        <f t="shared" si="1527"/>
        <v>0</v>
      </c>
      <c r="DY639" s="90">
        <f t="shared" si="1527"/>
        <v>0</v>
      </c>
      <c r="DZ639" s="311">
        <f t="shared" ref="DZ639:EA639" si="1547">SUM(DZ482:DZ483)</f>
        <v>0</v>
      </c>
      <c r="EA639" s="375">
        <f t="shared" si="1547"/>
        <v>0</v>
      </c>
      <c r="EB639" s="91">
        <f t="shared" si="1527"/>
        <v>0</v>
      </c>
      <c r="EC639" s="90">
        <f t="shared" si="1527"/>
        <v>0</v>
      </c>
      <c r="ED639" s="315">
        <f t="shared" ref="ED639" si="1548">SUM(ED482:ED483)</f>
        <v>0</v>
      </c>
      <c r="EE639" s="124">
        <f t="shared" si="1527"/>
        <v>0</v>
      </c>
    </row>
    <row r="640" spans="1:135" x14ac:dyDescent="0.3">
      <c r="A640" s="38"/>
      <c r="B640" s="27" t="s">
        <v>30</v>
      </c>
      <c r="C640" s="24">
        <f>SUM(C484:C485)</f>
        <v>2668</v>
      </c>
      <c r="D640" s="24">
        <f>SUM(D484:D485)</f>
        <v>1117</v>
      </c>
      <c r="E640" s="63">
        <f t="shared" si="1460"/>
        <v>0.41866566716641679</v>
      </c>
      <c r="F640" s="90">
        <f>SUM(F484:F485)</f>
        <v>0</v>
      </c>
      <c r="G640" s="90">
        <f>SUM(G484:G485)</f>
        <v>0</v>
      </c>
      <c r="H640" s="90">
        <f>SUM(H484:H485)</f>
        <v>0</v>
      </c>
      <c r="I640" s="90">
        <f>SUM(I484:I485)</f>
        <v>0</v>
      </c>
      <c r="J640" s="90">
        <f>SUM(J484:J485)</f>
        <v>0</v>
      </c>
      <c r="K640" s="91">
        <f t="shared" ref="K640:EE640" si="1549">SUM(K484:K485)</f>
        <v>0</v>
      </c>
      <c r="L640" s="90">
        <f t="shared" si="1549"/>
        <v>0</v>
      </c>
      <c r="M640" s="375">
        <f>SUM(M484:M485)</f>
        <v>0</v>
      </c>
      <c r="N640" s="91">
        <f t="shared" si="1549"/>
        <v>0</v>
      </c>
      <c r="O640" s="90">
        <f t="shared" si="1549"/>
        <v>0</v>
      </c>
      <c r="P640" s="375">
        <f>SUM(P484:P485)</f>
        <v>0</v>
      </c>
      <c r="Q640" s="315">
        <f>SUM(Q484:Q485)</f>
        <v>0</v>
      </c>
      <c r="R640" s="375">
        <f>SUM(R484:R485)</f>
        <v>0</v>
      </c>
      <c r="S640" s="315">
        <f>SUM(S484:S485)</f>
        <v>0</v>
      </c>
      <c r="T640" s="375">
        <f>SUM(T484:T485)</f>
        <v>0</v>
      </c>
      <c r="U640" s="315">
        <f>SUM(U484:U485)</f>
        <v>0</v>
      </c>
      <c r="V640" s="375">
        <f>SUM(V484:V485)</f>
        <v>0</v>
      </c>
      <c r="W640" s="104">
        <f>SUM(W484:W485)</f>
        <v>0</v>
      </c>
      <c r="X640" s="104">
        <f>SUM(X484:X485)</f>
        <v>0</v>
      </c>
      <c r="Y640" s="104">
        <f t="shared" si="1549"/>
        <v>0</v>
      </c>
      <c r="Z640" s="103">
        <f t="shared" si="1549"/>
        <v>0</v>
      </c>
      <c r="AA640" s="90">
        <f>SUM(AA484:AA485)</f>
        <v>0</v>
      </c>
      <c r="AB640" s="90">
        <f>SUM(AB484:AB485)</f>
        <v>0</v>
      </c>
      <c r="AC640" s="90">
        <f>SUM(AC484:AC485)</f>
        <v>0</v>
      </c>
      <c r="AD640" s="90">
        <f>SUM(AD484:AD485)</f>
        <v>0</v>
      </c>
      <c r="AE640" s="90">
        <f>SUM(AE484:AE485)</f>
        <v>0</v>
      </c>
      <c r="AF640" s="315">
        <f>SUM(AF484:AF485)</f>
        <v>0</v>
      </c>
      <c r="AG640" s="311">
        <f>SUM(AG484:AG485)</f>
        <v>0</v>
      </c>
      <c r="AH640" s="124">
        <f t="shared" si="1549"/>
        <v>0</v>
      </c>
      <c r="AI640" s="103">
        <f t="shared" si="1549"/>
        <v>0</v>
      </c>
      <c r="AJ640" s="375">
        <f>SUM(AJ484:AJ485)</f>
        <v>0</v>
      </c>
      <c r="AK640" s="91">
        <f t="shared" si="1549"/>
        <v>0</v>
      </c>
      <c r="AL640" s="90">
        <f t="shared" si="1549"/>
        <v>350</v>
      </c>
      <c r="AM640" s="315">
        <f>SUM(AM484:AM485)</f>
        <v>684</v>
      </c>
      <c r="AN640" s="315">
        <f>SUM(AN484:AN485)</f>
        <v>745</v>
      </c>
      <c r="AO640" s="315">
        <f>SUM(AO484:AO485)</f>
        <v>728</v>
      </c>
      <c r="AP640" s="375">
        <f>SUM(AP484:AP485)</f>
        <v>345</v>
      </c>
      <c r="AQ640" s="104">
        <f t="shared" si="1549"/>
        <v>189</v>
      </c>
      <c r="AR640" s="103">
        <f t="shared" si="1549"/>
        <v>0</v>
      </c>
      <c r="AS640" s="375">
        <f>SUM(AS484:AS485)</f>
        <v>0</v>
      </c>
      <c r="AT640" s="315">
        <f>SUM(AT484:AT485)</f>
        <v>0</v>
      </c>
      <c r="AU640" s="375">
        <f>SUM(AU484:AU485)</f>
        <v>0</v>
      </c>
      <c r="AV640" s="315">
        <f>SUM(AV484:AV485)</f>
        <v>0</v>
      </c>
      <c r="AW640" s="375">
        <f>SUM(AW484:AW485)</f>
        <v>0</v>
      </c>
      <c r="AX640" s="315">
        <f>SUM(AX484:AX485)</f>
        <v>0</v>
      </c>
      <c r="AY640" s="124">
        <f t="shared" si="1549"/>
        <v>0</v>
      </c>
      <c r="AZ640" s="90">
        <f t="shared" si="1549"/>
        <v>0</v>
      </c>
      <c r="BA640" s="315">
        <f>SUM(BA484:BA485)</f>
        <v>0</v>
      </c>
      <c r="BB640" s="124">
        <f t="shared" si="1549"/>
        <v>0</v>
      </c>
      <c r="BC640" s="90">
        <f t="shared" si="1549"/>
        <v>0</v>
      </c>
      <c r="BD640" s="315">
        <f t="shared" ref="BD640" si="1550">SUM(BD484:BD485)</f>
        <v>0</v>
      </c>
      <c r="BE640" s="124">
        <f t="shared" si="1549"/>
        <v>0</v>
      </c>
      <c r="BF640" s="90">
        <f t="shared" si="1549"/>
        <v>0</v>
      </c>
      <c r="BG640" s="90">
        <f t="shared" ref="BG640" si="1551">SUM(BG484:BG485)</f>
        <v>0</v>
      </c>
      <c r="BH640" s="315">
        <f>SUM(BH484:BH485)</f>
        <v>0</v>
      </c>
      <c r="BI640" s="124">
        <f t="shared" si="1549"/>
        <v>0</v>
      </c>
      <c r="BJ640" s="90">
        <f t="shared" si="1549"/>
        <v>0</v>
      </c>
      <c r="BK640" s="375">
        <f t="shared" ref="BK640" si="1552">SUM(BK484:BK485)</f>
        <v>0</v>
      </c>
      <c r="BL640" s="91">
        <f t="shared" si="1549"/>
        <v>0</v>
      </c>
      <c r="BM640" s="90">
        <f t="shared" si="1549"/>
        <v>0</v>
      </c>
      <c r="BN640" s="90">
        <f t="shared" ref="BN640" si="1553">SUM(BN484:BN485)</f>
        <v>0</v>
      </c>
      <c r="BO640" s="315">
        <f t="shared" ref="BO640:BP640" si="1554">SUM(BO484:BO485)</f>
        <v>0</v>
      </c>
      <c r="BP640" s="311">
        <f t="shared" si="1554"/>
        <v>0</v>
      </c>
      <c r="BQ640" s="124">
        <f t="shared" si="1549"/>
        <v>0</v>
      </c>
      <c r="BR640" s="90">
        <f t="shared" si="1549"/>
        <v>0</v>
      </c>
      <c r="BS640" s="315">
        <f t="shared" ref="BS640" si="1555">SUM(BS484:BS485)</f>
        <v>0</v>
      </c>
      <c r="BT640" s="124">
        <f t="shared" si="1549"/>
        <v>0</v>
      </c>
      <c r="BU640" s="90">
        <f t="shared" si="1549"/>
        <v>0</v>
      </c>
      <c r="BV640" s="315">
        <f t="shared" ref="BV640:BY640" si="1556">SUM(BV484:BV485)</f>
        <v>0</v>
      </c>
      <c r="BW640" s="90">
        <f t="shared" si="1556"/>
        <v>0</v>
      </c>
      <c r="BX640" s="375">
        <f t="shared" si="1556"/>
        <v>0</v>
      </c>
      <c r="BY640" s="315">
        <f t="shared" si="1556"/>
        <v>0</v>
      </c>
      <c r="BZ640" s="90">
        <f>SUM(BZ484:BZ485)</f>
        <v>0</v>
      </c>
      <c r="CA640" s="124">
        <f t="shared" si="1549"/>
        <v>0</v>
      </c>
      <c r="CB640" s="90">
        <f t="shared" si="1549"/>
        <v>0</v>
      </c>
      <c r="CC640" s="90">
        <f t="shared" ref="CC640:CE640" si="1557">SUM(CC484:CC485)</f>
        <v>0</v>
      </c>
      <c r="CD640" s="90">
        <f t="shared" si="1557"/>
        <v>0</v>
      </c>
      <c r="CE640" s="90">
        <f t="shared" si="1557"/>
        <v>0</v>
      </c>
      <c r="CF640" s="90">
        <f t="shared" ref="CF640:CH640" si="1558">SUM(CF484:CF485)</f>
        <v>0</v>
      </c>
      <c r="CG640" s="311">
        <f t="shared" si="1558"/>
        <v>0</v>
      </c>
      <c r="CH640" s="90">
        <f t="shared" si="1558"/>
        <v>0</v>
      </c>
      <c r="CI640" s="124">
        <f t="shared" si="1549"/>
        <v>0</v>
      </c>
      <c r="CJ640" s="90">
        <f t="shared" si="1549"/>
        <v>0</v>
      </c>
      <c r="CK640" s="375">
        <f t="shared" ref="CK640:CO640" si="1559">SUM(CK484:CK485)</f>
        <v>0</v>
      </c>
      <c r="CL640" s="315">
        <f t="shared" si="1559"/>
        <v>0</v>
      </c>
      <c r="CM640" s="375">
        <f t="shared" si="1559"/>
        <v>0</v>
      </c>
      <c r="CN640" s="315">
        <f t="shared" si="1559"/>
        <v>0</v>
      </c>
      <c r="CO640" s="375">
        <f t="shared" si="1559"/>
        <v>0</v>
      </c>
      <c r="CP640" s="91">
        <f t="shared" si="1549"/>
        <v>0</v>
      </c>
      <c r="CQ640" s="90">
        <f t="shared" si="1549"/>
        <v>0</v>
      </c>
      <c r="CR640" s="315">
        <f t="shared" ref="CR640:CS640" si="1560">SUM(CR484:CR485)</f>
        <v>0</v>
      </c>
      <c r="CS640" s="375">
        <f t="shared" si="1560"/>
        <v>0</v>
      </c>
      <c r="CT640" s="91">
        <f t="shared" si="1549"/>
        <v>0</v>
      </c>
      <c r="CU640" s="90">
        <f t="shared" ref="CU640" si="1561">SUM(CU484:CU485)</f>
        <v>0</v>
      </c>
      <c r="CV640" s="375">
        <f t="shared" ref="CV640:CY640" si="1562">SUM(CV484:CV485)</f>
        <v>0</v>
      </c>
      <c r="CW640" s="315">
        <f t="shared" si="1562"/>
        <v>0</v>
      </c>
      <c r="CX640" s="375">
        <f t="shared" si="1562"/>
        <v>0</v>
      </c>
      <c r="CY640" s="315">
        <f t="shared" si="1562"/>
        <v>0</v>
      </c>
      <c r="CZ640" s="91">
        <f t="shared" si="1549"/>
        <v>0</v>
      </c>
      <c r="DA640" s="90">
        <f t="shared" si="1549"/>
        <v>0</v>
      </c>
      <c r="DB640" s="375">
        <f t="shared" ref="DB640:DE640" si="1563">SUM(DB484:DB485)</f>
        <v>0</v>
      </c>
      <c r="DC640" s="315">
        <f t="shared" si="1563"/>
        <v>0</v>
      </c>
      <c r="DD640" s="375">
        <f t="shared" si="1563"/>
        <v>0</v>
      </c>
      <c r="DE640" s="315">
        <f t="shared" si="1563"/>
        <v>0</v>
      </c>
      <c r="DF640" s="90">
        <f>SUM(DF484:DF485)</f>
        <v>0</v>
      </c>
      <c r="DG640" s="310">
        <f t="shared" ref="DG640" si="1564">SUM(DG484:DG485)</f>
        <v>0</v>
      </c>
      <c r="DH640" s="375">
        <f>SUM(DH484:DH485)</f>
        <v>0</v>
      </c>
      <c r="DI640" s="315">
        <f t="shared" ref="DI640" si="1565">SUM(DI484:DI485)</f>
        <v>0</v>
      </c>
      <c r="DJ640" s="124">
        <f t="shared" si="1549"/>
        <v>0</v>
      </c>
      <c r="DK640" s="90">
        <f t="shared" si="1549"/>
        <v>0</v>
      </c>
      <c r="DL640" s="315">
        <f t="shared" ref="DL640:DM640" si="1566">SUM(DL484:DL485)</f>
        <v>0</v>
      </c>
      <c r="DM640" s="375">
        <f t="shared" si="1566"/>
        <v>0</v>
      </c>
      <c r="DN640" s="91">
        <f t="shared" si="1549"/>
        <v>0</v>
      </c>
      <c r="DO640" s="90">
        <f t="shared" si="1549"/>
        <v>0</v>
      </c>
      <c r="DP640" s="375">
        <f t="shared" ref="DP640:DQ640" si="1567">SUM(DP484:DP485)</f>
        <v>0</v>
      </c>
      <c r="DQ640" s="104">
        <f t="shared" si="1567"/>
        <v>0</v>
      </c>
      <c r="DR640" s="315">
        <f>SUM(DR484:DR485)</f>
        <v>0</v>
      </c>
      <c r="DS640" s="124">
        <f t="shared" si="1549"/>
        <v>0</v>
      </c>
      <c r="DT640" s="90">
        <f t="shared" si="1549"/>
        <v>0</v>
      </c>
      <c r="DU640" s="315">
        <f t="shared" ref="DU640:DW640" si="1568">SUM(DU484:DU485)</f>
        <v>0</v>
      </c>
      <c r="DV640" s="90">
        <f t="shared" si="1568"/>
        <v>0</v>
      </c>
      <c r="DW640" s="375">
        <f t="shared" si="1568"/>
        <v>0</v>
      </c>
      <c r="DX640" s="91">
        <f t="shared" si="1549"/>
        <v>0</v>
      </c>
      <c r="DY640" s="90">
        <f t="shared" si="1549"/>
        <v>0</v>
      </c>
      <c r="DZ640" s="311">
        <f t="shared" ref="DZ640:EA640" si="1569">SUM(DZ484:DZ485)</f>
        <v>0</v>
      </c>
      <c r="EA640" s="375">
        <f t="shared" si="1569"/>
        <v>0</v>
      </c>
      <c r="EB640" s="91">
        <f t="shared" si="1549"/>
        <v>0</v>
      </c>
      <c r="EC640" s="90">
        <f t="shared" si="1549"/>
        <v>0</v>
      </c>
      <c r="ED640" s="315">
        <f t="shared" ref="ED640" si="1570">SUM(ED484:ED485)</f>
        <v>0</v>
      </c>
      <c r="EE640" s="124">
        <f t="shared" si="1549"/>
        <v>0</v>
      </c>
    </row>
    <row r="641" spans="1:135" x14ac:dyDescent="0.3">
      <c r="A641" s="38"/>
      <c r="B641" s="27" t="s">
        <v>31</v>
      </c>
      <c r="C641" s="24">
        <f>SUM(C498:C499)</f>
        <v>2041</v>
      </c>
      <c r="D641" s="24">
        <f>SUM(D498:D499)</f>
        <v>607</v>
      </c>
      <c r="E641" s="63">
        <f t="shared" si="1460"/>
        <v>0.29740323370896621</v>
      </c>
      <c r="F641" s="90">
        <f>SUM(F498:F499)</f>
        <v>0</v>
      </c>
      <c r="G641" s="90">
        <f>SUM(G498:G499)</f>
        <v>0</v>
      </c>
      <c r="H641" s="90">
        <f>SUM(H498:H499)</f>
        <v>0</v>
      </c>
      <c r="I641" s="90">
        <f>SUM(I498:I499)</f>
        <v>0</v>
      </c>
      <c r="J641" s="90">
        <f>SUM(J498:J499)</f>
        <v>0</v>
      </c>
      <c r="K641" s="91">
        <f t="shared" ref="K641:EE641" si="1571">SUM(K498:K499)</f>
        <v>0</v>
      </c>
      <c r="L641" s="90">
        <f t="shared" si="1571"/>
        <v>0</v>
      </c>
      <c r="M641" s="375">
        <f>SUM(M498:M499)</f>
        <v>0</v>
      </c>
      <c r="N641" s="91">
        <f t="shared" si="1571"/>
        <v>0</v>
      </c>
      <c r="O641" s="90">
        <f t="shared" si="1571"/>
        <v>0</v>
      </c>
      <c r="P641" s="375">
        <f>SUM(P498:P499)</f>
        <v>0</v>
      </c>
      <c r="Q641" s="315">
        <f>SUM(Q498:Q499)</f>
        <v>0</v>
      </c>
      <c r="R641" s="375">
        <f>SUM(R498:R499)</f>
        <v>0</v>
      </c>
      <c r="S641" s="315">
        <f>SUM(S498:S499)</f>
        <v>0</v>
      </c>
      <c r="T641" s="375">
        <f>SUM(T498:T499)</f>
        <v>0</v>
      </c>
      <c r="U641" s="315">
        <f>SUM(U498:U499)</f>
        <v>0</v>
      </c>
      <c r="V641" s="375">
        <f>SUM(V498:V499)</f>
        <v>0</v>
      </c>
      <c r="W641" s="104">
        <f>SUM(W498:W499)</f>
        <v>0</v>
      </c>
      <c r="X641" s="104">
        <f>SUM(X498:X499)</f>
        <v>0</v>
      </c>
      <c r="Y641" s="104">
        <f t="shared" si="1571"/>
        <v>0</v>
      </c>
      <c r="Z641" s="103">
        <f t="shared" si="1571"/>
        <v>0</v>
      </c>
      <c r="AA641" s="90">
        <f>SUM(AA498:AA499)</f>
        <v>0</v>
      </c>
      <c r="AB641" s="90">
        <f>SUM(AB498:AB499)</f>
        <v>0</v>
      </c>
      <c r="AC641" s="90">
        <f>SUM(AC498:AC499)</f>
        <v>0</v>
      </c>
      <c r="AD641" s="90">
        <f>SUM(AD498:AD499)</f>
        <v>0</v>
      </c>
      <c r="AE641" s="90">
        <f>SUM(AE498:AE499)</f>
        <v>0</v>
      </c>
      <c r="AF641" s="315">
        <f>SUM(AF498:AF499)</f>
        <v>0</v>
      </c>
      <c r="AG641" s="311">
        <f>SUM(AG498:AG499)</f>
        <v>0</v>
      </c>
      <c r="AH641" s="124">
        <f t="shared" si="1571"/>
        <v>0</v>
      </c>
      <c r="AI641" s="103">
        <f t="shared" si="1571"/>
        <v>0</v>
      </c>
      <c r="AJ641" s="375">
        <f>SUM(AJ498:AJ499)</f>
        <v>0</v>
      </c>
      <c r="AK641" s="91">
        <f t="shared" si="1571"/>
        <v>0</v>
      </c>
      <c r="AL641" s="90">
        <f t="shared" si="1571"/>
        <v>0</v>
      </c>
      <c r="AM641" s="315">
        <f>SUM(AM498:AM499)</f>
        <v>0</v>
      </c>
      <c r="AN641" s="315">
        <f>SUM(AN498:AN499)</f>
        <v>0</v>
      </c>
      <c r="AO641" s="315">
        <f>SUM(AO498:AO499)</f>
        <v>0</v>
      </c>
      <c r="AP641" s="375">
        <f>SUM(AP498:AP499)</f>
        <v>0</v>
      </c>
      <c r="AQ641" s="104">
        <f t="shared" si="1571"/>
        <v>0</v>
      </c>
      <c r="AR641" s="103">
        <f t="shared" si="1571"/>
        <v>0</v>
      </c>
      <c r="AS641" s="375">
        <f>SUM(AS498:AS499)</f>
        <v>0</v>
      </c>
      <c r="AT641" s="315">
        <f>SUM(AT498:AT499)</f>
        <v>0</v>
      </c>
      <c r="AU641" s="375">
        <f>SUM(AU498:AU499)</f>
        <v>0</v>
      </c>
      <c r="AV641" s="315">
        <f>SUM(AV498:AV499)</f>
        <v>0</v>
      </c>
      <c r="AW641" s="375">
        <f>SUM(AW498:AW499)</f>
        <v>0</v>
      </c>
      <c r="AX641" s="315">
        <f>SUM(AX498:AX499)</f>
        <v>0</v>
      </c>
      <c r="AY641" s="124">
        <f t="shared" si="1571"/>
        <v>0</v>
      </c>
      <c r="AZ641" s="90">
        <f t="shared" si="1571"/>
        <v>0</v>
      </c>
      <c r="BA641" s="315">
        <f>SUM(BA498:BA499)</f>
        <v>0</v>
      </c>
      <c r="BB641" s="124">
        <f t="shared" si="1571"/>
        <v>0</v>
      </c>
      <c r="BC641" s="90">
        <f t="shared" si="1571"/>
        <v>0</v>
      </c>
      <c r="BD641" s="315">
        <f t="shared" ref="BD641" si="1572">SUM(BD498:BD499)</f>
        <v>0</v>
      </c>
      <c r="BE641" s="124">
        <f t="shared" si="1571"/>
        <v>0</v>
      </c>
      <c r="BF641" s="90">
        <f t="shared" si="1571"/>
        <v>0</v>
      </c>
      <c r="BG641" s="90">
        <f t="shared" ref="BG641" si="1573">SUM(BG498:BG499)</f>
        <v>0</v>
      </c>
      <c r="BH641" s="315">
        <f>SUM(BH498:BH499)</f>
        <v>0</v>
      </c>
      <c r="BI641" s="124">
        <f t="shared" si="1571"/>
        <v>0</v>
      </c>
      <c r="BJ641" s="90">
        <f t="shared" si="1571"/>
        <v>0</v>
      </c>
      <c r="BK641" s="375">
        <f t="shared" ref="BK641" si="1574">SUM(BK498:BK499)</f>
        <v>0</v>
      </c>
      <c r="BL641" s="91">
        <f t="shared" si="1571"/>
        <v>0</v>
      </c>
      <c r="BM641" s="90">
        <f t="shared" si="1571"/>
        <v>0</v>
      </c>
      <c r="BN641" s="90">
        <f t="shared" ref="BN641" si="1575">SUM(BN498:BN499)</f>
        <v>0</v>
      </c>
      <c r="BO641" s="315">
        <f t="shared" ref="BO641:BP641" si="1576">SUM(BO498:BO499)</f>
        <v>0</v>
      </c>
      <c r="BP641" s="311">
        <f t="shared" si="1576"/>
        <v>0</v>
      </c>
      <c r="BQ641" s="124">
        <f t="shared" si="1571"/>
        <v>0</v>
      </c>
      <c r="BR641" s="90">
        <f t="shared" si="1571"/>
        <v>0</v>
      </c>
      <c r="BS641" s="315">
        <f t="shared" ref="BS641" si="1577">SUM(BS498:BS499)</f>
        <v>0</v>
      </c>
      <c r="BT641" s="124">
        <f t="shared" si="1571"/>
        <v>0</v>
      </c>
      <c r="BU641" s="90">
        <f t="shared" si="1571"/>
        <v>0</v>
      </c>
      <c r="BV641" s="315">
        <f t="shared" ref="BV641:BY641" si="1578">SUM(BV498:BV499)</f>
        <v>0</v>
      </c>
      <c r="BW641" s="90">
        <f t="shared" si="1578"/>
        <v>0</v>
      </c>
      <c r="BX641" s="375">
        <f t="shared" si="1578"/>
        <v>0</v>
      </c>
      <c r="BY641" s="315">
        <f t="shared" si="1578"/>
        <v>0</v>
      </c>
      <c r="BZ641" s="90">
        <f>SUM(BZ498:BZ499)</f>
        <v>0</v>
      </c>
      <c r="CA641" s="124">
        <f t="shared" si="1571"/>
        <v>0</v>
      </c>
      <c r="CB641" s="90">
        <f t="shared" si="1571"/>
        <v>0</v>
      </c>
      <c r="CC641" s="90">
        <f t="shared" ref="CC641:CE641" si="1579">SUM(CC498:CC499)</f>
        <v>0</v>
      </c>
      <c r="CD641" s="90">
        <f t="shared" si="1579"/>
        <v>0</v>
      </c>
      <c r="CE641" s="90">
        <f t="shared" si="1579"/>
        <v>0</v>
      </c>
      <c r="CF641" s="90">
        <f t="shared" ref="CF641:CH641" si="1580">SUM(CF498:CF499)</f>
        <v>0</v>
      </c>
      <c r="CG641" s="311">
        <f t="shared" si="1580"/>
        <v>0</v>
      </c>
      <c r="CH641" s="90">
        <f t="shared" si="1580"/>
        <v>0</v>
      </c>
      <c r="CI641" s="124">
        <f t="shared" si="1571"/>
        <v>0</v>
      </c>
      <c r="CJ641" s="90">
        <f t="shared" si="1571"/>
        <v>0</v>
      </c>
      <c r="CK641" s="375">
        <f t="shared" ref="CK641:CO641" si="1581">SUM(CK498:CK499)</f>
        <v>0</v>
      </c>
      <c r="CL641" s="315">
        <f t="shared" si="1581"/>
        <v>0</v>
      </c>
      <c r="CM641" s="375">
        <f t="shared" si="1581"/>
        <v>0</v>
      </c>
      <c r="CN641" s="315">
        <f t="shared" si="1581"/>
        <v>0</v>
      </c>
      <c r="CO641" s="375">
        <f t="shared" si="1581"/>
        <v>0</v>
      </c>
      <c r="CP641" s="91">
        <f t="shared" si="1571"/>
        <v>0</v>
      </c>
      <c r="CQ641" s="90">
        <f t="shared" si="1571"/>
        <v>151</v>
      </c>
      <c r="CR641" s="315">
        <f t="shared" ref="CR641:CS641" si="1582">SUM(CR498:CR499)</f>
        <v>184</v>
      </c>
      <c r="CS641" s="375">
        <f t="shared" si="1582"/>
        <v>206</v>
      </c>
      <c r="CT641" s="91">
        <f t="shared" si="1571"/>
        <v>248</v>
      </c>
      <c r="CU641" s="90">
        <f t="shared" ref="CU641" si="1583">SUM(CU498:CU499)</f>
        <v>0</v>
      </c>
      <c r="CV641" s="375">
        <f t="shared" ref="CV641:CY641" si="1584">SUM(CV498:CV499)</f>
        <v>0</v>
      </c>
      <c r="CW641" s="315">
        <f t="shared" si="1584"/>
        <v>0</v>
      </c>
      <c r="CX641" s="375">
        <f t="shared" si="1584"/>
        <v>0</v>
      </c>
      <c r="CY641" s="315">
        <f t="shared" si="1584"/>
        <v>0</v>
      </c>
      <c r="CZ641" s="91">
        <f t="shared" si="1571"/>
        <v>0</v>
      </c>
      <c r="DA641" s="90">
        <f t="shared" si="1571"/>
        <v>189</v>
      </c>
      <c r="DB641" s="375">
        <f t="shared" ref="DB641:DE641" si="1585">SUM(DB498:DB499)</f>
        <v>283</v>
      </c>
      <c r="DC641" s="315">
        <f t="shared" si="1585"/>
        <v>209</v>
      </c>
      <c r="DD641" s="375">
        <f t="shared" si="1585"/>
        <v>133</v>
      </c>
      <c r="DE641" s="315">
        <f t="shared" si="1585"/>
        <v>193</v>
      </c>
      <c r="DF641" s="90">
        <f>SUM(DF498:DF499)</f>
        <v>317</v>
      </c>
      <c r="DG641" s="310">
        <f t="shared" ref="DG641" si="1586">SUM(DG498:DG499)</f>
        <v>274</v>
      </c>
      <c r="DH641" s="375">
        <f>SUM(DH498:DH499)</f>
        <v>174</v>
      </c>
      <c r="DI641" s="315">
        <f t="shared" ref="DI641" si="1587">SUM(DI498:DI499)</f>
        <v>287</v>
      </c>
      <c r="DJ641" s="124">
        <f t="shared" si="1571"/>
        <v>90</v>
      </c>
      <c r="DK641" s="90">
        <f t="shared" si="1571"/>
        <v>0</v>
      </c>
      <c r="DL641" s="315">
        <f t="shared" ref="DL641:DM641" si="1588">SUM(DL498:DL499)</f>
        <v>0</v>
      </c>
      <c r="DM641" s="375">
        <f t="shared" si="1588"/>
        <v>0</v>
      </c>
      <c r="DN641" s="91">
        <f t="shared" si="1571"/>
        <v>0</v>
      </c>
      <c r="DO641" s="90">
        <f t="shared" si="1571"/>
        <v>0</v>
      </c>
      <c r="DP641" s="375">
        <f t="shared" ref="DP641:DQ641" si="1589">SUM(DP498:DP499)</f>
        <v>0</v>
      </c>
      <c r="DQ641" s="104">
        <f t="shared" si="1589"/>
        <v>0</v>
      </c>
      <c r="DR641" s="315">
        <f>SUM(DR498:DR499)</f>
        <v>0</v>
      </c>
      <c r="DS641" s="124">
        <f t="shared" si="1571"/>
        <v>0</v>
      </c>
      <c r="DT641" s="90">
        <f t="shared" si="1571"/>
        <v>0</v>
      </c>
      <c r="DU641" s="315">
        <f t="shared" ref="DU641:DW641" si="1590">SUM(DU498:DU499)</f>
        <v>0</v>
      </c>
      <c r="DV641" s="90">
        <f t="shared" si="1590"/>
        <v>0</v>
      </c>
      <c r="DW641" s="375">
        <f t="shared" si="1590"/>
        <v>0</v>
      </c>
      <c r="DX641" s="91">
        <f t="shared" si="1571"/>
        <v>0</v>
      </c>
      <c r="DY641" s="90">
        <f t="shared" si="1571"/>
        <v>0</v>
      </c>
      <c r="DZ641" s="311">
        <f t="shared" ref="DZ641:EA641" si="1591">SUM(DZ498:DZ499)</f>
        <v>0</v>
      </c>
      <c r="EA641" s="375">
        <f t="shared" si="1591"/>
        <v>0</v>
      </c>
      <c r="EB641" s="91">
        <f t="shared" si="1571"/>
        <v>0</v>
      </c>
      <c r="EC641" s="90">
        <f t="shared" si="1571"/>
        <v>0</v>
      </c>
      <c r="ED641" s="315">
        <f t="shared" ref="ED641" si="1592">SUM(ED498:ED499)</f>
        <v>0</v>
      </c>
      <c r="EE641" s="124">
        <f t="shared" si="1571"/>
        <v>0</v>
      </c>
    </row>
    <row r="642" spans="1:135" x14ac:dyDescent="0.3">
      <c r="A642" s="38"/>
      <c r="B642" s="27" t="s">
        <v>15</v>
      </c>
      <c r="C642" s="24">
        <f>SUM(C489)</f>
        <v>759</v>
      </c>
      <c r="D642" s="24">
        <f>SUM(D489)</f>
        <v>256</v>
      </c>
      <c r="E642" s="63">
        <f t="shared" si="1460"/>
        <v>0.33728590250329382</v>
      </c>
      <c r="F642" s="90">
        <f>SUM(F489)</f>
        <v>0</v>
      </c>
      <c r="G642" s="90">
        <f>SUM(G489)</f>
        <v>0</v>
      </c>
      <c r="H642" s="90">
        <f>SUM(H489)</f>
        <v>0</v>
      </c>
      <c r="I642" s="90">
        <f>SUM(I489)</f>
        <v>0</v>
      </c>
      <c r="J642" s="90">
        <f>SUM(J489)</f>
        <v>0</v>
      </c>
      <c r="K642" s="91">
        <f t="shared" ref="K642:EE642" si="1593">SUM(K489)</f>
        <v>0</v>
      </c>
      <c r="L642" s="90">
        <f t="shared" si="1593"/>
        <v>0</v>
      </c>
      <c r="M642" s="375">
        <f>SUM(M489)</f>
        <v>0</v>
      </c>
      <c r="N642" s="91">
        <f t="shared" si="1593"/>
        <v>0</v>
      </c>
      <c r="O642" s="90">
        <f t="shared" si="1593"/>
        <v>0</v>
      </c>
      <c r="P642" s="375">
        <f>SUM(P489)</f>
        <v>0</v>
      </c>
      <c r="Q642" s="315">
        <f>SUM(Q489)</f>
        <v>0</v>
      </c>
      <c r="R642" s="375">
        <f>SUM(R489)</f>
        <v>0</v>
      </c>
      <c r="S642" s="315">
        <f>SUM(S489)</f>
        <v>0</v>
      </c>
      <c r="T642" s="375">
        <f>SUM(T489)</f>
        <v>0</v>
      </c>
      <c r="U642" s="315">
        <f>SUM(U489)</f>
        <v>0</v>
      </c>
      <c r="V642" s="375">
        <f>SUM(V489)</f>
        <v>0</v>
      </c>
      <c r="W642" s="104">
        <f>SUM(W489)</f>
        <v>0</v>
      </c>
      <c r="X642" s="104">
        <f>SUM(X489)</f>
        <v>0</v>
      </c>
      <c r="Y642" s="104">
        <f t="shared" si="1593"/>
        <v>0</v>
      </c>
      <c r="Z642" s="103">
        <f t="shared" si="1593"/>
        <v>0</v>
      </c>
      <c r="AA642" s="90">
        <f>SUM(AA489)</f>
        <v>0</v>
      </c>
      <c r="AB642" s="90">
        <f>SUM(AB489)</f>
        <v>0</v>
      </c>
      <c r="AC642" s="90">
        <f>SUM(AC489)</f>
        <v>0</v>
      </c>
      <c r="AD642" s="90">
        <f>SUM(AD489)</f>
        <v>0</v>
      </c>
      <c r="AE642" s="90">
        <f>SUM(AE489)</f>
        <v>0</v>
      </c>
      <c r="AF642" s="315">
        <f>SUM(AF489)</f>
        <v>0</v>
      </c>
      <c r="AG642" s="311">
        <f>SUM(AG489)</f>
        <v>0</v>
      </c>
      <c r="AH642" s="124">
        <f t="shared" si="1593"/>
        <v>0</v>
      </c>
      <c r="AI642" s="103">
        <f t="shared" si="1593"/>
        <v>0</v>
      </c>
      <c r="AJ642" s="375">
        <f>SUM(AJ489)</f>
        <v>0</v>
      </c>
      <c r="AK642" s="91">
        <f t="shared" si="1593"/>
        <v>0</v>
      </c>
      <c r="AL642" s="90">
        <f t="shared" si="1593"/>
        <v>0</v>
      </c>
      <c r="AM642" s="315">
        <f>SUM(AM489)</f>
        <v>0</v>
      </c>
      <c r="AN642" s="315">
        <f>SUM(AN489)</f>
        <v>0</v>
      </c>
      <c r="AO642" s="315">
        <f>SUM(AO489)</f>
        <v>0</v>
      </c>
      <c r="AP642" s="375">
        <f>SUM(AP489)</f>
        <v>0</v>
      </c>
      <c r="AQ642" s="104">
        <f t="shared" si="1593"/>
        <v>0</v>
      </c>
      <c r="AR642" s="103">
        <f t="shared" si="1593"/>
        <v>0</v>
      </c>
      <c r="AS642" s="375">
        <f>SUM(AS489)</f>
        <v>0</v>
      </c>
      <c r="AT642" s="315">
        <f>SUM(AT489)</f>
        <v>0</v>
      </c>
      <c r="AU642" s="375">
        <f>SUM(AU489)</f>
        <v>0</v>
      </c>
      <c r="AV642" s="315">
        <f>SUM(AV489)</f>
        <v>0</v>
      </c>
      <c r="AW642" s="375">
        <f>SUM(AW489)</f>
        <v>0</v>
      </c>
      <c r="AX642" s="315">
        <f>SUM(AX489)</f>
        <v>0</v>
      </c>
      <c r="AY642" s="124">
        <f t="shared" si="1593"/>
        <v>0</v>
      </c>
      <c r="AZ642" s="90">
        <f t="shared" si="1593"/>
        <v>0</v>
      </c>
      <c r="BA642" s="315">
        <f>SUM(BA489)</f>
        <v>0</v>
      </c>
      <c r="BB642" s="124">
        <f t="shared" si="1593"/>
        <v>0</v>
      </c>
      <c r="BC642" s="90">
        <f t="shared" si="1593"/>
        <v>0</v>
      </c>
      <c r="BD642" s="315">
        <f t="shared" ref="BD642" si="1594">SUM(BD489)</f>
        <v>0</v>
      </c>
      <c r="BE642" s="124">
        <f t="shared" si="1593"/>
        <v>0</v>
      </c>
      <c r="BF642" s="90">
        <f t="shared" si="1593"/>
        <v>0</v>
      </c>
      <c r="BG642" s="90">
        <f t="shared" ref="BG642" si="1595">SUM(BG489)</f>
        <v>0</v>
      </c>
      <c r="BH642" s="315">
        <f>SUM(BH489)</f>
        <v>0</v>
      </c>
      <c r="BI642" s="124">
        <f t="shared" si="1593"/>
        <v>0</v>
      </c>
      <c r="BJ642" s="90">
        <f t="shared" si="1593"/>
        <v>0</v>
      </c>
      <c r="BK642" s="375">
        <f t="shared" ref="BK642" si="1596">SUM(BK489)</f>
        <v>0</v>
      </c>
      <c r="BL642" s="91">
        <f t="shared" si="1593"/>
        <v>0</v>
      </c>
      <c r="BM642" s="90">
        <f t="shared" si="1593"/>
        <v>0</v>
      </c>
      <c r="BN642" s="90">
        <f t="shared" ref="BN642" si="1597">SUM(BN489)</f>
        <v>0</v>
      </c>
      <c r="BO642" s="315">
        <f t="shared" ref="BO642:BP642" si="1598">SUM(BO489)</f>
        <v>0</v>
      </c>
      <c r="BP642" s="311">
        <f t="shared" si="1598"/>
        <v>0</v>
      </c>
      <c r="BQ642" s="124">
        <f t="shared" si="1593"/>
        <v>0</v>
      </c>
      <c r="BR642" s="90">
        <f t="shared" si="1593"/>
        <v>0</v>
      </c>
      <c r="BS642" s="315">
        <f t="shared" ref="BS642" si="1599">SUM(BS489)</f>
        <v>0</v>
      </c>
      <c r="BT642" s="124">
        <f t="shared" si="1593"/>
        <v>0</v>
      </c>
      <c r="BU642" s="90">
        <f t="shared" si="1593"/>
        <v>0</v>
      </c>
      <c r="BV642" s="315">
        <f t="shared" ref="BV642:BY642" si="1600">SUM(BV489)</f>
        <v>0</v>
      </c>
      <c r="BW642" s="90">
        <f t="shared" si="1600"/>
        <v>0</v>
      </c>
      <c r="BX642" s="375">
        <f t="shared" si="1600"/>
        <v>0</v>
      </c>
      <c r="BY642" s="315">
        <f t="shared" si="1600"/>
        <v>0</v>
      </c>
      <c r="BZ642" s="90">
        <f>SUM(BZ489)</f>
        <v>0</v>
      </c>
      <c r="CA642" s="124">
        <f t="shared" si="1593"/>
        <v>0</v>
      </c>
      <c r="CB642" s="90">
        <f t="shared" si="1593"/>
        <v>0</v>
      </c>
      <c r="CC642" s="90">
        <f t="shared" ref="CC642:CE642" si="1601">SUM(CC489)</f>
        <v>0</v>
      </c>
      <c r="CD642" s="90">
        <f t="shared" si="1601"/>
        <v>0</v>
      </c>
      <c r="CE642" s="90">
        <f t="shared" si="1601"/>
        <v>0</v>
      </c>
      <c r="CF642" s="90">
        <f t="shared" ref="CF642:CH642" si="1602">SUM(CF489)</f>
        <v>0</v>
      </c>
      <c r="CG642" s="311">
        <f t="shared" si="1602"/>
        <v>0</v>
      </c>
      <c r="CH642" s="90">
        <f t="shared" si="1602"/>
        <v>0</v>
      </c>
      <c r="CI642" s="124">
        <f t="shared" si="1593"/>
        <v>0</v>
      </c>
      <c r="CJ642" s="90">
        <f t="shared" si="1593"/>
        <v>0</v>
      </c>
      <c r="CK642" s="375">
        <f t="shared" ref="CK642:CO642" si="1603">SUM(CK489)</f>
        <v>0</v>
      </c>
      <c r="CL642" s="315">
        <f t="shared" si="1603"/>
        <v>0</v>
      </c>
      <c r="CM642" s="375">
        <f t="shared" si="1603"/>
        <v>0</v>
      </c>
      <c r="CN642" s="315">
        <f t="shared" si="1603"/>
        <v>0</v>
      </c>
      <c r="CO642" s="375">
        <f t="shared" si="1603"/>
        <v>0</v>
      </c>
      <c r="CP642" s="91">
        <f t="shared" si="1593"/>
        <v>0</v>
      </c>
      <c r="CQ642" s="90">
        <f t="shared" si="1593"/>
        <v>54</v>
      </c>
      <c r="CR642" s="315">
        <f t="shared" ref="CR642:CS642" si="1604">SUM(CR489)</f>
        <v>119</v>
      </c>
      <c r="CS642" s="375">
        <f t="shared" si="1604"/>
        <v>99</v>
      </c>
      <c r="CT642" s="91">
        <f t="shared" si="1593"/>
        <v>86</v>
      </c>
      <c r="CU642" s="90">
        <f t="shared" ref="CU642" si="1605">SUM(CU489)</f>
        <v>0</v>
      </c>
      <c r="CV642" s="375">
        <f t="shared" ref="CV642:CY642" si="1606">SUM(CV489)</f>
        <v>0</v>
      </c>
      <c r="CW642" s="315">
        <f t="shared" si="1606"/>
        <v>0</v>
      </c>
      <c r="CX642" s="375">
        <f t="shared" si="1606"/>
        <v>0</v>
      </c>
      <c r="CY642" s="315">
        <f t="shared" si="1606"/>
        <v>0</v>
      </c>
      <c r="CZ642" s="91">
        <f t="shared" si="1593"/>
        <v>0</v>
      </c>
      <c r="DA642" s="90">
        <f t="shared" si="1593"/>
        <v>0</v>
      </c>
      <c r="DB642" s="375">
        <f t="shared" ref="DB642:DE642" si="1607">SUM(DB489)</f>
        <v>0</v>
      </c>
      <c r="DC642" s="315">
        <f t="shared" si="1607"/>
        <v>0</v>
      </c>
      <c r="DD642" s="375">
        <f t="shared" si="1607"/>
        <v>0</v>
      </c>
      <c r="DE642" s="315">
        <f t="shared" si="1607"/>
        <v>0</v>
      </c>
      <c r="DF642" s="90">
        <f>SUM(DF489)</f>
        <v>0</v>
      </c>
      <c r="DG642" s="310">
        <f t="shared" ref="DG642" si="1608">SUM(DG489)</f>
        <v>0</v>
      </c>
      <c r="DH642" s="375">
        <f>SUM(DH489)</f>
        <v>0</v>
      </c>
      <c r="DI642" s="315">
        <f t="shared" ref="DI642" si="1609">SUM(DI489)</f>
        <v>0</v>
      </c>
      <c r="DJ642" s="124">
        <f t="shared" si="1593"/>
        <v>0</v>
      </c>
      <c r="DK642" s="90">
        <f t="shared" si="1593"/>
        <v>0</v>
      </c>
      <c r="DL642" s="315">
        <f t="shared" ref="DL642:DM642" si="1610">SUM(DL489)</f>
        <v>0</v>
      </c>
      <c r="DM642" s="375">
        <f t="shared" si="1610"/>
        <v>0</v>
      </c>
      <c r="DN642" s="91">
        <f t="shared" si="1593"/>
        <v>0</v>
      </c>
      <c r="DO642" s="90">
        <f t="shared" si="1593"/>
        <v>0</v>
      </c>
      <c r="DP642" s="375">
        <f t="shared" ref="DP642:DQ642" si="1611">SUM(DP489)</f>
        <v>0</v>
      </c>
      <c r="DQ642" s="104">
        <f t="shared" si="1611"/>
        <v>0</v>
      </c>
      <c r="DR642" s="315">
        <f>SUM(DR489)</f>
        <v>0</v>
      </c>
      <c r="DS642" s="124">
        <f t="shared" si="1593"/>
        <v>0</v>
      </c>
      <c r="DT642" s="90">
        <f t="shared" si="1593"/>
        <v>0</v>
      </c>
      <c r="DU642" s="315">
        <f t="shared" ref="DU642:DW642" si="1612">SUM(DU489)</f>
        <v>0</v>
      </c>
      <c r="DV642" s="90">
        <f t="shared" si="1612"/>
        <v>0</v>
      </c>
      <c r="DW642" s="375">
        <f t="shared" si="1612"/>
        <v>0</v>
      </c>
      <c r="DX642" s="91">
        <f t="shared" si="1593"/>
        <v>0</v>
      </c>
      <c r="DY642" s="90">
        <f t="shared" si="1593"/>
        <v>0</v>
      </c>
      <c r="DZ642" s="311">
        <f t="shared" ref="DZ642:EA642" si="1613">SUM(DZ489)</f>
        <v>0</v>
      </c>
      <c r="EA642" s="375">
        <f t="shared" si="1613"/>
        <v>0</v>
      </c>
      <c r="EB642" s="91">
        <f t="shared" si="1593"/>
        <v>0</v>
      </c>
      <c r="EC642" s="90">
        <f t="shared" si="1593"/>
        <v>122</v>
      </c>
      <c r="ED642" s="315">
        <f t="shared" ref="ED642" si="1614">SUM(ED489)</f>
        <v>141</v>
      </c>
      <c r="EE642" s="124">
        <f t="shared" si="1593"/>
        <v>4</v>
      </c>
    </row>
    <row r="643" spans="1:135" x14ac:dyDescent="0.3">
      <c r="A643" s="38"/>
      <c r="B643" s="27" t="s">
        <v>723</v>
      </c>
      <c r="C643" s="24">
        <f>SUM(C500:C503)</f>
        <v>2975</v>
      </c>
      <c r="D643" s="24">
        <f>SUM(D500:D503)</f>
        <v>748</v>
      </c>
      <c r="E643" s="63">
        <f t="shared" si="1460"/>
        <v>0.25142857142857145</v>
      </c>
      <c r="F643" s="90">
        <f>SUM(F500:F503)</f>
        <v>0</v>
      </c>
      <c r="G643" s="90">
        <f>SUM(G500:G503)</f>
        <v>0</v>
      </c>
      <c r="H643" s="90">
        <f>SUM(H500:H503)</f>
        <v>0</v>
      </c>
      <c r="I643" s="90">
        <f>SUM(I500:I503)</f>
        <v>0</v>
      </c>
      <c r="J643" s="90">
        <f>SUM(J500:J503)</f>
        <v>0</v>
      </c>
      <c r="K643" s="91">
        <f t="shared" ref="K643:EE643" si="1615">SUM(K500:K503)</f>
        <v>0</v>
      </c>
      <c r="L643" s="90">
        <f t="shared" si="1615"/>
        <v>0</v>
      </c>
      <c r="M643" s="375">
        <f>SUM(M500:M503)</f>
        <v>0</v>
      </c>
      <c r="N643" s="91">
        <f t="shared" si="1615"/>
        <v>0</v>
      </c>
      <c r="O643" s="90">
        <f t="shared" si="1615"/>
        <v>0</v>
      </c>
      <c r="P643" s="375">
        <f>SUM(P500:P503)</f>
        <v>0</v>
      </c>
      <c r="Q643" s="315">
        <f>SUM(Q500:Q503)</f>
        <v>0</v>
      </c>
      <c r="R643" s="375">
        <f>SUM(R500:R503)</f>
        <v>0</v>
      </c>
      <c r="S643" s="315">
        <f>SUM(S500:S503)</f>
        <v>0</v>
      </c>
      <c r="T643" s="375">
        <f>SUM(T500:T503)</f>
        <v>0</v>
      </c>
      <c r="U643" s="315">
        <f>SUM(U500:U503)</f>
        <v>0</v>
      </c>
      <c r="V643" s="375">
        <f>SUM(V500:V503)</f>
        <v>0</v>
      </c>
      <c r="W643" s="104">
        <f>SUM(W500:W503)</f>
        <v>0</v>
      </c>
      <c r="X643" s="104">
        <f>SUM(X500:X503)</f>
        <v>0</v>
      </c>
      <c r="Y643" s="104">
        <f t="shared" si="1615"/>
        <v>0</v>
      </c>
      <c r="Z643" s="103">
        <f t="shared" si="1615"/>
        <v>0</v>
      </c>
      <c r="AA643" s="90">
        <f>SUM(AA500:AA503)</f>
        <v>0</v>
      </c>
      <c r="AB643" s="90">
        <f>SUM(AB500:AB503)</f>
        <v>0</v>
      </c>
      <c r="AC643" s="90">
        <f>SUM(AC500:AC503)</f>
        <v>0</v>
      </c>
      <c r="AD643" s="90">
        <f>SUM(AD500:AD503)</f>
        <v>0</v>
      </c>
      <c r="AE643" s="90">
        <f>SUM(AE500:AE503)</f>
        <v>0</v>
      </c>
      <c r="AF643" s="315">
        <f>SUM(AF500:AF503)</f>
        <v>0</v>
      </c>
      <c r="AG643" s="311">
        <f>SUM(AG500:AG503)</f>
        <v>0</v>
      </c>
      <c r="AH643" s="124">
        <f t="shared" si="1615"/>
        <v>0</v>
      </c>
      <c r="AI643" s="103">
        <f t="shared" si="1615"/>
        <v>0</v>
      </c>
      <c r="AJ643" s="375">
        <f>SUM(AJ500:AJ503)</f>
        <v>0</v>
      </c>
      <c r="AK643" s="91">
        <f t="shared" si="1615"/>
        <v>0</v>
      </c>
      <c r="AL643" s="90">
        <f t="shared" si="1615"/>
        <v>0</v>
      </c>
      <c r="AM643" s="315">
        <f>SUM(AM500:AM503)</f>
        <v>0</v>
      </c>
      <c r="AN643" s="315">
        <f>SUM(AN500:AN503)</f>
        <v>0</v>
      </c>
      <c r="AO643" s="315">
        <f>SUM(AO500:AO503)</f>
        <v>0</v>
      </c>
      <c r="AP643" s="375">
        <f>SUM(AP500:AP503)</f>
        <v>0</v>
      </c>
      <c r="AQ643" s="104">
        <f t="shared" si="1615"/>
        <v>0</v>
      </c>
      <c r="AR643" s="103">
        <f t="shared" si="1615"/>
        <v>0</v>
      </c>
      <c r="AS643" s="375">
        <f>SUM(AS500:AS503)</f>
        <v>0</v>
      </c>
      <c r="AT643" s="315">
        <f>SUM(AT500:AT503)</f>
        <v>0</v>
      </c>
      <c r="AU643" s="375">
        <f>SUM(AU500:AU503)</f>
        <v>0</v>
      </c>
      <c r="AV643" s="315">
        <f>SUM(AV500:AV503)</f>
        <v>0</v>
      </c>
      <c r="AW643" s="375">
        <f>SUM(AW500:AW503)</f>
        <v>0</v>
      </c>
      <c r="AX643" s="315">
        <f>SUM(AX500:AX503)</f>
        <v>0</v>
      </c>
      <c r="AY643" s="124">
        <f t="shared" si="1615"/>
        <v>0</v>
      </c>
      <c r="AZ643" s="90">
        <f t="shared" si="1615"/>
        <v>0</v>
      </c>
      <c r="BA643" s="315">
        <f>SUM(BA500:BA503)</f>
        <v>0</v>
      </c>
      <c r="BB643" s="124">
        <f t="shared" si="1615"/>
        <v>0</v>
      </c>
      <c r="BC643" s="90">
        <f t="shared" si="1615"/>
        <v>0</v>
      </c>
      <c r="BD643" s="315">
        <f t="shared" ref="BD643" si="1616">SUM(BD500:BD503)</f>
        <v>0</v>
      </c>
      <c r="BE643" s="124">
        <f t="shared" si="1615"/>
        <v>0</v>
      </c>
      <c r="BF643" s="90">
        <f t="shared" si="1615"/>
        <v>0</v>
      </c>
      <c r="BG643" s="90">
        <f t="shared" ref="BG643" si="1617">SUM(BG500:BG503)</f>
        <v>0</v>
      </c>
      <c r="BH643" s="315">
        <f>SUM(BH500:BH503)</f>
        <v>0</v>
      </c>
      <c r="BI643" s="124">
        <f t="shared" si="1615"/>
        <v>0</v>
      </c>
      <c r="BJ643" s="90">
        <f t="shared" si="1615"/>
        <v>0</v>
      </c>
      <c r="BK643" s="375">
        <f t="shared" ref="BK643" si="1618">SUM(BK500:BK503)</f>
        <v>0</v>
      </c>
      <c r="BL643" s="91">
        <f t="shared" si="1615"/>
        <v>0</v>
      </c>
      <c r="BM643" s="90">
        <f t="shared" si="1615"/>
        <v>0</v>
      </c>
      <c r="BN643" s="90">
        <f t="shared" ref="BN643" si="1619">SUM(BN500:BN503)</f>
        <v>0</v>
      </c>
      <c r="BO643" s="315">
        <f t="shared" ref="BO643:BP643" si="1620">SUM(BO500:BO503)</f>
        <v>0</v>
      </c>
      <c r="BP643" s="311">
        <f t="shared" si="1620"/>
        <v>0</v>
      </c>
      <c r="BQ643" s="124">
        <f t="shared" si="1615"/>
        <v>0</v>
      </c>
      <c r="BR643" s="90">
        <f t="shared" si="1615"/>
        <v>364</v>
      </c>
      <c r="BS643" s="315">
        <f t="shared" ref="BS643" si="1621">SUM(BS500:BS503)</f>
        <v>377</v>
      </c>
      <c r="BT643" s="124">
        <f t="shared" si="1615"/>
        <v>42</v>
      </c>
      <c r="BU643" s="90">
        <f t="shared" si="1615"/>
        <v>0</v>
      </c>
      <c r="BV643" s="315">
        <f t="shared" ref="BV643:BY643" si="1622">SUM(BV500:BV503)</f>
        <v>0</v>
      </c>
      <c r="BW643" s="90">
        <f t="shared" si="1622"/>
        <v>0</v>
      </c>
      <c r="BX643" s="375">
        <f t="shared" si="1622"/>
        <v>0</v>
      </c>
      <c r="BY643" s="315">
        <f t="shared" si="1622"/>
        <v>0</v>
      </c>
      <c r="BZ643" s="90">
        <f>SUM(BZ500:BZ503)</f>
        <v>0</v>
      </c>
      <c r="CA643" s="124">
        <f t="shared" si="1615"/>
        <v>0</v>
      </c>
      <c r="CB643" s="90">
        <f t="shared" si="1615"/>
        <v>0</v>
      </c>
      <c r="CC643" s="90">
        <f t="shared" ref="CC643:CE643" si="1623">SUM(CC500:CC503)</f>
        <v>0</v>
      </c>
      <c r="CD643" s="90">
        <f t="shared" si="1623"/>
        <v>0</v>
      </c>
      <c r="CE643" s="90">
        <f t="shared" si="1623"/>
        <v>0</v>
      </c>
      <c r="CF643" s="90">
        <f t="shared" ref="CF643:CH643" si="1624">SUM(CF500:CF503)</f>
        <v>0</v>
      </c>
      <c r="CG643" s="311">
        <f t="shared" si="1624"/>
        <v>0</v>
      </c>
      <c r="CH643" s="90">
        <f t="shared" si="1624"/>
        <v>0</v>
      </c>
      <c r="CI643" s="124">
        <f t="shared" si="1615"/>
        <v>0</v>
      </c>
      <c r="CJ643" s="90">
        <f t="shared" si="1615"/>
        <v>0</v>
      </c>
      <c r="CK643" s="375">
        <f t="shared" ref="CK643:CO643" si="1625">SUM(CK500:CK503)</f>
        <v>0</v>
      </c>
      <c r="CL643" s="315">
        <f t="shared" si="1625"/>
        <v>0</v>
      </c>
      <c r="CM643" s="375">
        <f t="shared" si="1625"/>
        <v>0</v>
      </c>
      <c r="CN643" s="315">
        <f t="shared" si="1625"/>
        <v>0</v>
      </c>
      <c r="CO643" s="375">
        <f t="shared" si="1625"/>
        <v>0</v>
      </c>
      <c r="CP643" s="91">
        <f t="shared" si="1615"/>
        <v>0</v>
      </c>
      <c r="CQ643" s="90">
        <f t="shared" si="1615"/>
        <v>0</v>
      </c>
      <c r="CR643" s="315">
        <f t="shared" ref="CR643:CS643" si="1626">SUM(CR500:CR503)</f>
        <v>0</v>
      </c>
      <c r="CS643" s="375">
        <f t="shared" si="1626"/>
        <v>0</v>
      </c>
      <c r="CT643" s="91">
        <f t="shared" si="1615"/>
        <v>0</v>
      </c>
      <c r="CU643" s="90">
        <f t="shared" ref="CU643" si="1627">SUM(CU500:CU503)</f>
        <v>0</v>
      </c>
      <c r="CV643" s="375">
        <f t="shared" ref="CV643:CY643" si="1628">SUM(CV500:CV503)</f>
        <v>0</v>
      </c>
      <c r="CW643" s="315">
        <f t="shared" si="1628"/>
        <v>0</v>
      </c>
      <c r="CX643" s="375">
        <f t="shared" si="1628"/>
        <v>0</v>
      </c>
      <c r="CY643" s="315">
        <f t="shared" si="1628"/>
        <v>0</v>
      </c>
      <c r="CZ643" s="91">
        <f t="shared" si="1615"/>
        <v>0</v>
      </c>
      <c r="DA643" s="90">
        <f t="shared" si="1615"/>
        <v>0</v>
      </c>
      <c r="DB643" s="375">
        <f t="shared" ref="DB643:DE643" si="1629">SUM(DB500:DB503)</f>
        <v>0</v>
      </c>
      <c r="DC643" s="315">
        <f t="shared" si="1629"/>
        <v>0</v>
      </c>
      <c r="DD643" s="375">
        <f t="shared" si="1629"/>
        <v>0</v>
      </c>
      <c r="DE643" s="315">
        <f t="shared" si="1629"/>
        <v>0</v>
      </c>
      <c r="DF643" s="90">
        <f>SUM(DF500:DF503)</f>
        <v>0</v>
      </c>
      <c r="DG643" s="310">
        <f t="shared" ref="DG643" si="1630">SUM(DG500:DG503)</f>
        <v>0</v>
      </c>
      <c r="DH643" s="375">
        <f>SUM(DH500:DH503)</f>
        <v>0</v>
      </c>
      <c r="DI643" s="315">
        <f t="shared" ref="DI643" si="1631">SUM(DI500:DI503)</f>
        <v>0</v>
      </c>
      <c r="DJ643" s="124">
        <f t="shared" si="1615"/>
        <v>0</v>
      </c>
      <c r="DK643" s="90">
        <f t="shared" si="1615"/>
        <v>0</v>
      </c>
      <c r="DL643" s="315">
        <f t="shared" ref="DL643:DM643" si="1632">SUM(DL500:DL503)</f>
        <v>0</v>
      </c>
      <c r="DM643" s="375">
        <f t="shared" si="1632"/>
        <v>0</v>
      </c>
      <c r="DN643" s="91">
        <f t="shared" si="1615"/>
        <v>0</v>
      </c>
      <c r="DO643" s="90">
        <f t="shared" si="1615"/>
        <v>0</v>
      </c>
      <c r="DP643" s="375">
        <f t="shared" ref="DP643:DQ643" si="1633">SUM(DP500:DP503)</f>
        <v>0</v>
      </c>
      <c r="DQ643" s="104">
        <f t="shared" si="1633"/>
        <v>0</v>
      </c>
      <c r="DR643" s="315">
        <f>SUM(DR500:DR503)</f>
        <v>0</v>
      </c>
      <c r="DS643" s="124">
        <f t="shared" si="1615"/>
        <v>0</v>
      </c>
      <c r="DT643" s="90">
        <f t="shared" si="1615"/>
        <v>0</v>
      </c>
      <c r="DU643" s="315">
        <f t="shared" ref="DU643:DW643" si="1634">SUM(DU500:DU503)</f>
        <v>0</v>
      </c>
      <c r="DV643" s="90">
        <f t="shared" si="1634"/>
        <v>0</v>
      </c>
      <c r="DW643" s="375">
        <f t="shared" si="1634"/>
        <v>0</v>
      </c>
      <c r="DX643" s="91">
        <f t="shared" si="1615"/>
        <v>0</v>
      </c>
      <c r="DY643" s="90">
        <f t="shared" si="1615"/>
        <v>0</v>
      </c>
      <c r="DZ643" s="311">
        <f t="shared" ref="DZ643:EA643" si="1635">SUM(DZ500:DZ503)</f>
        <v>0</v>
      </c>
      <c r="EA643" s="375">
        <f t="shared" si="1635"/>
        <v>0</v>
      </c>
      <c r="EB643" s="91">
        <f t="shared" si="1615"/>
        <v>0</v>
      </c>
      <c r="EC643" s="90">
        <f t="shared" si="1615"/>
        <v>0</v>
      </c>
      <c r="ED643" s="315">
        <f t="shared" ref="ED643" si="1636">SUM(ED500:ED503)</f>
        <v>0</v>
      </c>
      <c r="EE643" s="124">
        <f t="shared" si="1615"/>
        <v>0</v>
      </c>
    </row>
    <row r="644" spans="1:135" x14ac:dyDescent="0.3">
      <c r="A644" s="38"/>
      <c r="B644" s="27" t="s">
        <v>724</v>
      </c>
      <c r="C644" s="24">
        <f>SUM(C504:C506)</f>
        <v>3742</v>
      </c>
      <c r="D644" s="24">
        <f>SUM(D504:D506)</f>
        <v>751</v>
      </c>
      <c r="E644" s="63">
        <f t="shared" si="1460"/>
        <v>0.20069481560662747</v>
      </c>
      <c r="F644" s="90">
        <f>SUM(F504:F506)</f>
        <v>328</v>
      </c>
      <c r="G644" s="90">
        <f>SUM(G504:G506)</f>
        <v>365</v>
      </c>
      <c r="H644" s="90">
        <f>SUM(H504:H506)</f>
        <v>178</v>
      </c>
      <c r="I644" s="90">
        <f>SUM(I504:I506)</f>
        <v>373</v>
      </c>
      <c r="J644" s="90">
        <f>SUM(J504:J506)</f>
        <v>320</v>
      </c>
      <c r="K644" s="91">
        <f t="shared" ref="K644:EE644" si="1637">SUM(K504:K506)</f>
        <v>427</v>
      </c>
      <c r="L644" s="90">
        <f t="shared" si="1637"/>
        <v>25</v>
      </c>
      <c r="M644" s="375">
        <f>SUM(M504:M506)</f>
        <v>23</v>
      </c>
      <c r="N644" s="91">
        <f t="shared" si="1637"/>
        <v>24</v>
      </c>
      <c r="O644" s="90">
        <f t="shared" si="1637"/>
        <v>0</v>
      </c>
      <c r="P644" s="375">
        <f>SUM(P504:P506)</f>
        <v>0</v>
      </c>
      <c r="Q644" s="315">
        <f>SUM(Q504:Q506)</f>
        <v>0</v>
      </c>
      <c r="R644" s="375">
        <f>SUM(R504:R506)</f>
        <v>0</v>
      </c>
      <c r="S644" s="315">
        <f>SUM(S504:S506)</f>
        <v>0</v>
      </c>
      <c r="T644" s="375">
        <f>SUM(T504:T506)</f>
        <v>0</v>
      </c>
      <c r="U644" s="315">
        <f>SUM(U504:U506)</f>
        <v>0</v>
      </c>
      <c r="V644" s="375">
        <f>SUM(V504:V506)</f>
        <v>0</v>
      </c>
      <c r="W644" s="104">
        <f>SUM(W504:W506)</f>
        <v>0</v>
      </c>
      <c r="X644" s="104">
        <f>SUM(X504:X506)</f>
        <v>0</v>
      </c>
      <c r="Y644" s="104">
        <f t="shared" si="1637"/>
        <v>0</v>
      </c>
      <c r="Z644" s="103">
        <f t="shared" si="1637"/>
        <v>0</v>
      </c>
      <c r="AA644" s="90">
        <f>SUM(AA504:AA506)</f>
        <v>0</v>
      </c>
      <c r="AB644" s="90">
        <f>SUM(AB504:AB506)</f>
        <v>0</v>
      </c>
      <c r="AC644" s="90">
        <f>SUM(AC504:AC506)</f>
        <v>0</v>
      </c>
      <c r="AD644" s="90">
        <f>SUM(AD504:AD506)</f>
        <v>0</v>
      </c>
      <c r="AE644" s="90">
        <f>SUM(AE504:AE506)</f>
        <v>0</v>
      </c>
      <c r="AF644" s="315">
        <f>SUM(AF504:AF506)</f>
        <v>0</v>
      </c>
      <c r="AG644" s="311">
        <f>SUM(AG504:AG506)</f>
        <v>0</v>
      </c>
      <c r="AH644" s="124">
        <f t="shared" si="1637"/>
        <v>0</v>
      </c>
      <c r="AI644" s="103">
        <f t="shared" si="1637"/>
        <v>0</v>
      </c>
      <c r="AJ644" s="375">
        <f>SUM(AJ504:AJ506)</f>
        <v>0</v>
      </c>
      <c r="AK644" s="91">
        <f t="shared" si="1637"/>
        <v>0</v>
      </c>
      <c r="AL644" s="90">
        <f t="shared" si="1637"/>
        <v>0</v>
      </c>
      <c r="AM644" s="315">
        <f>SUM(AM504:AM506)</f>
        <v>0</v>
      </c>
      <c r="AN644" s="315">
        <f>SUM(AN504:AN506)</f>
        <v>0</v>
      </c>
      <c r="AO644" s="315">
        <f>SUM(AO504:AO506)</f>
        <v>0</v>
      </c>
      <c r="AP644" s="375">
        <f>SUM(AP504:AP506)</f>
        <v>0</v>
      </c>
      <c r="AQ644" s="104">
        <f t="shared" si="1637"/>
        <v>0</v>
      </c>
      <c r="AR644" s="103">
        <f t="shared" si="1637"/>
        <v>0</v>
      </c>
      <c r="AS644" s="375">
        <f>SUM(AS504:AS506)</f>
        <v>0</v>
      </c>
      <c r="AT644" s="315">
        <f>SUM(AT504:AT506)</f>
        <v>0</v>
      </c>
      <c r="AU644" s="375">
        <f>SUM(AU504:AU506)</f>
        <v>0</v>
      </c>
      <c r="AV644" s="315">
        <f>SUM(AV504:AV506)</f>
        <v>0</v>
      </c>
      <c r="AW644" s="375">
        <f>SUM(AW504:AW506)</f>
        <v>0</v>
      </c>
      <c r="AX644" s="315">
        <f>SUM(AX504:AX506)</f>
        <v>0</v>
      </c>
      <c r="AY644" s="124">
        <f t="shared" si="1637"/>
        <v>0</v>
      </c>
      <c r="AZ644" s="90">
        <f t="shared" si="1637"/>
        <v>0</v>
      </c>
      <c r="BA644" s="315">
        <f>SUM(BA504:BA506)</f>
        <v>0</v>
      </c>
      <c r="BB644" s="124">
        <f t="shared" si="1637"/>
        <v>0</v>
      </c>
      <c r="BC644" s="90">
        <f t="shared" si="1637"/>
        <v>0</v>
      </c>
      <c r="BD644" s="315">
        <f t="shared" ref="BD644" si="1638">SUM(BD504:BD506)</f>
        <v>0</v>
      </c>
      <c r="BE644" s="124">
        <f t="shared" si="1637"/>
        <v>0</v>
      </c>
      <c r="BF644" s="90">
        <f t="shared" si="1637"/>
        <v>0</v>
      </c>
      <c r="BG644" s="90">
        <f t="shared" ref="BG644" si="1639">SUM(BG504:BG506)</f>
        <v>0</v>
      </c>
      <c r="BH644" s="315">
        <f>SUM(BH504:BH506)</f>
        <v>0</v>
      </c>
      <c r="BI644" s="124">
        <f t="shared" si="1637"/>
        <v>0</v>
      </c>
      <c r="BJ644" s="90">
        <f t="shared" si="1637"/>
        <v>0</v>
      </c>
      <c r="BK644" s="375">
        <f t="shared" ref="BK644" si="1640">SUM(BK504:BK506)</f>
        <v>0</v>
      </c>
      <c r="BL644" s="91">
        <f t="shared" si="1637"/>
        <v>0</v>
      </c>
      <c r="BM644" s="90">
        <f t="shared" si="1637"/>
        <v>0</v>
      </c>
      <c r="BN644" s="90">
        <f t="shared" ref="BN644" si="1641">SUM(BN504:BN506)</f>
        <v>0</v>
      </c>
      <c r="BO644" s="315">
        <f t="shared" ref="BO644:BP644" si="1642">SUM(BO504:BO506)</f>
        <v>0</v>
      </c>
      <c r="BP644" s="311">
        <f t="shared" si="1642"/>
        <v>0</v>
      </c>
      <c r="BQ644" s="124">
        <f t="shared" si="1637"/>
        <v>0</v>
      </c>
      <c r="BR644" s="90">
        <f t="shared" si="1637"/>
        <v>0</v>
      </c>
      <c r="BS644" s="315">
        <f t="shared" ref="BS644" si="1643">SUM(BS504:BS506)</f>
        <v>0</v>
      </c>
      <c r="BT644" s="124">
        <f t="shared" si="1637"/>
        <v>0</v>
      </c>
      <c r="BU644" s="90">
        <f t="shared" si="1637"/>
        <v>0</v>
      </c>
      <c r="BV644" s="315">
        <f t="shared" ref="BV644:BY644" si="1644">SUM(BV504:BV506)</f>
        <v>0</v>
      </c>
      <c r="BW644" s="90">
        <f t="shared" si="1644"/>
        <v>0</v>
      </c>
      <c r="BX644" s="375">
        <f t="shared" si="1644"/>
        <v>0</v>
      </c>
      <c r="BY644" s="315">
        <f t="shared" si="1644"/>
        <v>0</v>
      </c>
      <c r="BZ644" s="90">
        <f>SUM(BZ504:BZ506)</f>
        <v>0</v>
      </c>
      <c r="CA644" s="124">
        <f t="shared" si="1637"/>
        <v>0</v>
      </c>
      <c r="CB644" s="90">
        <f t="shared" si="1637"/>
        <v>0</v>
      </c>
      <c r="CC644" s="90">
        <f t="shared" ref="CC644:CE644" si="1645">SUM(CC504:CC506)</f>
        <v>0</v>
      </c>
      <c r="CD644" s="90">
        <f t="shared" si="1645"/>
        <v>0</v>
      </c>
      <c r="CE644" s="90">
        <f t="shared" si="1645"/>
        <v>0</v>
      </c>
      <c r="CF644" s="90">
        <f t="shared" ref="CF644:CH644" si="1646">SUM(CF504:CF506)</f>
        <v>0</v>
      </c>
      <c r="CG644" s="311">
        <f t="shared" si="1646"/>
        <v>0</v>
      </c>
      <c r="CH644" s="90">
        <f t="shared" si="1646"/>
        <v>0</v>
      </c>
      <c r="CI644" s="124">
        <f t="shared" si="1637"/>
        <v>0</v>
      </c>
      <c r="CJ644" s="90">
        <f t="shared" si="1637"/>
        <v>0</v>
      </c>
      <c r="CK644" s="375">
        <f t="shared" ref="CK644:CO644" si="1647">SUM(CK504:CK506)</f>
        <v>0</v>
      </c>
      <c r="CL644" s="315">
        <f t="shared" si="1647"/>
        <v>0</v>
      </c>
      <c r="CM644" s="375">
        <f t="shared" si="1647"/>
        <v>0</v>
      </c>
      <c r="CN644" s="315">
        <f t="shared" si="1647"/>
        <v>0</v>
      </c>
      <c r="CO644" s="375">
        <f t="shared" si="1647"/>
        <v>0</v>
      </c>
      <c r="CP644" s="91">
        <f t="shared" si="1637"/>
        <v>0</v>
      </c>
      <c r="CQ644" s="90">
        <f t="shared" si="1637"/>
        <v>0</v>
      </c>
      <c r="CR644" s="315">
        <f t="shared" ref="CR644:CS644" si="1648">SUM(CR504:CR506)</f>
        <v>0</v>
      </c>
      <c r="CS644" s="375">
        <f t="shared" si="1648"/>
        <v>0</v>
      </c>
      <c r="CT644" s="91">
        <f t="shared" si="1637"/>
        <v>0</v>
      </c>
      <c r="CU644" s="90">
        <f t="shared" ref="CU644" si="1649">SUM(CU504:CU506)</f>
        <v>0</v>
      </c>
      <c r="CV644" s="375">
        <f t="shared" ref="CV644:CY644" si="1650">SUM(CV504:CV506)</f>
        <v>0</v>
      </c>
      <c r="CW644" s="315">
        <f t="shared" si="1650"/>
        <v>0</v>
      </c>
      <c r="CX644" s="375">
        <f t="shared" si="1650"/>
        <v>0</v>
      </c>
      <c r="CY644" s="315">
        <f t="shared" si="1650"/>
        <v>0</v>
      </c>
      <c r="CZ644" s="91">
        <f t="shared" si="1637"/>
        <v>0</v>
      </c>
      <c r="DA644" s="90">
        <f t="shared" si="1637"/>
        <v>0</v>
      </c>
      <c r="DB644" s="375">
        <f t="shared" ref="DB644:DE644" si="1651">SUM(DB504:DB506)</f>
        <v>0</v>
      </c>
      <c r="DC644" s="315">
        <f t="shared" si="1651"/>
        <v>0</v>
      </c>
      <c r="DD644" s="375">
        <f t="shared" si="1651"/>
        <v>0</v>
      </c>
      <c r="DE644" s="315">
        <f t="shared" si="1651"/>
        <v>0</v>
      </c>
      <c r="DF644" s="90">
        <f>SUM(DF504:DF506)</f>
        <v>0</v>
      </c>
      <c r="DG644" s="310">
        <f t="shared" ref="DG644" si="1652">SUM(DG504:DG506)</f>
        <v>0</v>
      </c>
      <c r="DH644" s="375">
        <f>SUM(DH504:DH506)</f>
        <v>0</v>
      </c>
      <c r="DI644" s="315">
        <f t="shared" ref="DI644" si="1653">SUM(DI504:DI506)</f>
        <v>0</v>
      </c>
      <c r="DJ644" s="124">
        <f t="shared" si="1637"/>
        <v>0</v>
      </c>
      <c r="DK644" s="90">
        <f t="shared" si="1637"/>
        <v>0</v>
      </c>
      <c r="DL644" s="315">
        <f t="shared" ref="DL644:DM644" si="1654">SUM(DL504:DL506)</f>
        <v>0</v>
      </c>
      <c r="DM644" s="375">
        <f t="shared" si="1654"/>
        <v>0</v>
      </c>
      <c r="DN644" s="91">
        <f t="shared" si="1637"/>
        <v>0</v>
      </c>
      <c r="DO644" s="90">
        <f t="shared" si="1637"/>
        <v>0</v>
      </c>
      <c r="DP644" s="375">
        <f t="shared" ref="DP644:DQ644" si="1655">SUM(DP504:DP506)</f>
        <v>0</v>
      </c>
      <c r="DQ644" s="104">
        <f t="shared" si="1655"/>
        <v>0</v>
      </c>
      <c r="DR644" s="315">
        <f>SUM(DR504:DR506)</f>
        <v>0</v>
      </c>
      <c r="DS644" s="124">
        <f t="shared" si="1637"/>
        <v>0</v>
      </c>
      <c r="DT644" s="90">
        <f t="shared" si="1637"/>
        <v>0</v>
      </c>
      <c r="DU644" s="315">
        <f t="shared" ref="DU644:DW644" si="1656">SUM(DU504:DU506)</f>
        <v>0</v>
      </c>
      <c r="DV644" s="90">
        <f t="shared" si="1656"/>
        <v>0</v>
      </c>
      <c r="DW644" s="375">
        <f t="shared" si="1656"/>
        <v>0</v>
      </c>
      <c r="DX644" s="91">
        <f t="shared" si="1637"/>
        <v>0</v>
      </c>
      <c r="DY644" s="90">
        <f t="shared" si="1637"/>
        <v>0</v>
      </c>
      <c r="DZ644" s="311">
        <f t="shared" ref="DZ644:EA644" si="1657">SUM(DZ504:DZ506)</f>
        <v>0</v>
      </c>
      <c r="EA644" s="375">
        <f t="shared" si="1657"/>
        <v>0</v>
      </c>
      <c r="EB644" s="91">
        <f t="shared" si="1637"/>
        <v>0</v>
      </c>
      <c r="EC644" s="90">
        <f t="shared" si="1637"/>
        <v>0</v>
      </c>
      <c r="ED644" s="315">
        <f t="shared" ref="ED644" si="1658">SUM(ED504:ED506)</f>
        <v>0</v>
      </c>
      <c r="EE644" s="124">
        <f t="shared" si="1637"/>
        <v>0</v>
      </c>
    </row>
    <row r="645" spans="1:135" x14ac:dyDescent="0.3">
      <c r="A645" s="38"/>
      <c r="B645" s="27" t="s">
        <v>32</v>
      </c>
      <c r="C645" s="24">
        <f>SUM(C561:C562)</f>
        <v>1852</v>
      </c>
      <c r="D645" s="24">
        <f>SUM(D561:D562)</f>
        <v>756</v>
      </c>
      <c r="E645" s="63">
        <f t="shared" si="1460"/>
        <v>0.40820734341252701</v>
      </c>
      <c r="F645" s="90">
        <f>SUM(F561:F562)</f>
        <v>0</v>
      </c>
      <c r="G645" s="90">
        <f>SUM(G561:G562)</f>
        <v>0</v>
      </c>
      <c r="H645" s="90">
        <f>SUM(H561:H562)</f>
        <v>0</v>
      </c>
      <c r="I645" s="90">
        <f>SUM(I561:I562)</f>
        <v>0</v>
      </c>
      <c r="J645" s="90">
        <f>SUM(J561:J562)</f>
        <v>0</v>
      </c>
      <c r="K645" s="91">
        <f t="shared" ref="K645:EE645" si="1659">SUM(K561:K562)</f>
        <v>0</v>
      </c>
      <c r="L645" s="90">
        <f t="shared" si="1659"/>
        <v>0</v>
      </c>
      <c r="M645" s="375">
        <f>SUM(M561:M562)</f>
        <v>0</v>
      </c>
      <c r="N645" s="91">
        <f t="shared" si="1659"/>
        <v>0</v>
      </c>
      <c r="O645" s="90">
        <f t="shared" si="1659"/>
        <v>0</v>
      </c>
      <c r="P645" s="375">
        <f>SUM(P561:P562)</f>
        <v>0</v>
      </c>
      <c r="Q645" s="315">
        <f>SUM(Q561:Q562)</f>
        <v>0</v>
      </c>
      <c r="R645" s="375">
        <f>SUM(R561:R562)</f>
        <v>0</v>
      </c>
      <c r="S645" s="315">
        <f>SUM(S561:S562)</f>
        <v>0</v>
      </c>
      <c r="T645" s="375">
        <f>SUM(T561:T562)</f>
        <v>0</v>
      </c>
      <c r="U645" s="315">
        <f>SUM(U561:U562)</f>
        <v>0</v>
      </c>
      <c r="V645" s="375">
        <f>SUM(V561:V562)</f>
        <v>0</v>
      </c>
      <c r="W645" s="104">
        <f>SUM(W561:W562)</f>
        <v>0</v>
      </c>
      <c r="X645" s="104">
        <f>SUM(X561:X562)</f>
        <v>0</v>
      </c>
      <c r="Y645" s="104">
        <f t="shared" si="1659"/>
        <v>0</v>
      </c>
      <c r="Z645" s="103">
        <f t="shared" si="1659"/>
        <v>0</v>
      </c>
      <c r="AA645" s="90">
        <f>SUM(AA561:AA562)</f>
        <v>0</v>
      </c>
      <c r="AB645" s="90">
        <f>SUM(AB561:AB562)</f>
        <v>0</v>
      </c>
      <c r="AC645" s="90">
        <f>SUM(AC561:AC562)</f>
        <v>0</v>
      </c>
      <c r="AD645" s="90">
        <f>SUM(AD561:AD562)</f>
        <v>0</v>
      </c>
      <c r="AE645" s="90">
        <f>SUM(AE561:AE562)</f>
        <v>0</v>
      </c>
      <c r="AF645" s="315">
        <f>SUM(AF561:AF562)</f>
        <v>0</v>
      </c>
      <c r="AG645" s="311">
        <f>SUM(AG561:AG562)</f>
        <v>0</v>
      </c>
      <c r="AH645" s="124">
        <f t="shared" si="1659"/>
        <v>0</v>
      </c>
      <c r="AI645" s="103">
        <f t="shared" si="1659"/>
        <v>0</v>
      </c>
      <c r="AJ645" s="375">
        <f>SUM(AJ561:AJ562)</f>
        <v>0</v>
      </c>
      <c r="AK645" s="91">
        <f t="shared" si="1659"/>
        <v>0</v>
      </c>
      <c r="AL645" s="90">
        <f t="shared" si="1659"/>
        <v>243</v>
      </c>
      <c r="AM645" s="315">
        <f>SUM(AM561:AM562)</f>
        <v>470</v>
      </c>
      <c r="AN645" s="315">
        <f>SUM(AN561:AN562)</f>
        <v>502</v>
      </c>
      <c r="AO645" s="315">
        <f>SUM(AO561:AO562)</f>
        <v>488</v>
      </c>
      <c r="AP645" s="375">
        <f>SUM(AP561:AP562)</f>
        <v>250</v>
      </c>
      <c r="AQ645" s="104">
        <f t="shared" si="1659"/>
        <v>148</v>
      </c>
      <c r="AR645" s="103">
        <f t="shared" si="1659"/>
        <v>0</v>
      </c>
      <c r="AS645" s="375">
        <f>SUM(AS561:AS562)</f>
        <v>0</v>
      </c>
      <c r="AT645" s="315">
        <f>SUM(AT561:AT562)</f>
        <v>0</v>
      </c>
      <c r="AU645" s="375">
        <f>SUM(AU561:AU562)</f>
        <v>0</v>
      </c>
      <c r="AV645" s="315">
        <f>SUM(AV561:AV562)</f>
        <v>0</v>
      </c>
      <c r="AW645" s="375">
        <f>SUM(AW561:AW562)</f>
        <v>0</v>
      </c>
      <c r="AX645" s="315">
        <f>SUM(AX561:AX562)</f>
        <v>0</v>
      </c>
      <c r="AY645" s="124">
        <f t="shared" si="1659"/>
        <v>0</v>
      </c>
      <c r="AZ645" s="90">
        <f t="shared" si="1659"/>
        <v>0</v>
      </c>
      <c r="BA645" s="315">
        <f>SUM(BA561:BA562)</f>
        <v>0</v>
      </c>
      <c r="BB645" s="124">
        <f t="shared" si="1659"/>
        <v>0</v>
      </c>
      <c r="BC645" s="90">
        <f t="shared" si="1659"/>
        <v>0</v>
      </c>
      <c r="BD645" s="315">
        <f t="shared" ref="BD645" si="1660">SUM(BD561:BD562)</f>
        <v>0</v>
      </c>
      <c r="BE645" s="124">
        <f t="shared" si="1659"/>
        <v>0</v>
      </c>
      <c r="BF645" s="90">
        <f t="shared" si="1659"/>
        <v>0</v>
      </c>
      <c r="BG645" s="90">
        <f t="shared" ref="BG645" si="1661">SUM(BG561:BG562)</f>
        <v>0</v>
      </c>
      <c r="BH645" s="315">
        <f>SUM(BH561:BH562)</f>
        <v>0</v>
      </c>
      <c r="BI645" s="124">
        <f t="shared" si="1659"/>
        <v>0</v>
      </c>
      <c r="BJ645" s="90">
        <f t="shared" si="1659"/>
        <v>0</v>
      </c>
      <c r="BK645" s="375">
        <f t="shared" ref="BK645" si="1662">SUM(BK561:BK562)</f>
        <v>0</v>
      </c>
      <c r="BL645" s="91">
        <f t="shared" si="1659"/>
        <v>0</v>
      </c>
      <c r="BM645" s="90">
        <f t="shared" si="1659"/>
        <v>0</v>
      </c>
      <c r="BN645" s="90">
        <f t="shared" ref="BN645" si="1663">SUM(BN561:BN562)</f>
        <v>0</v>
      </c>
      <c r="BO645" s="315">
        <f t="shared" ref="BO645:BP645" si="1664">SUM(BO561:BO562)</f>
        <v>0</v>
      </c>
      <c r="BP645" s="311">
        <f t="shared" si="1664"/>
        <v>0</v>
      </c>
      <c r="BQ645" s="124">
        <f t="shared" si="1659"/>
        <v>0</v>
      </c>
      <c r="BR645" s="90">
        <f t="shared" si="1659"/>
        <v>0</v>
      </c>
      <c r="BS645" s="315">
        <f t="shared" ref="BS645" si="1665">SUM(BS561:BS562)</f>
        <v>0</v>
      </c>
      <c r="BT645" s="124">
        <f t="shared" si="1659"/>
        <v>0</v>
      </c>
      <c r="BU645" s="90">
        <f t="shared" si="1659"/>
        <v>0</v>
      </c>
      <c r="BV645" s="315">
        <f t="shared" ref="BV645:BY645" si="1666">SUM(BV561:BV562)</f>
        <v>0</v>
      </c>
      <c r="BW645" s="90">
        <f t="shared" si="1666"/>
        <v>0</v>
      </c>
      <c r="BX645" s="375">
        <f t="shared" si="1666"/>
        <v>0</v>
      </c>
      <c r="BY645" s="315">
        <f t="shared" si="1666"/>
        <v>0</v>
      </c>
      <c r="BZ645" s="90">
        <f>SUM(BZ561:BZ562)</f>
        <v>0</v>
      </c>
      <c r="CA645" s="124">
        <f t="shared" si="1659"/>
        <v>0</v>
      </c>
      <c r="CB645" s="90">
        <f t="shared" si="1659"/>
        <v>0</v>
      </c>
      <c r="CC645" s="90">
        <f t="shared" ref="CC645:CE645" si="1667">SUM(CC561:CC562)</f>
        <v>0</v>
      </c>
      <c r="CD645" s="90">
        <f t="shared" si="1667"/>
        <v>0</v>
      </c>
      <c r="CE645" s="90">
        <f t="shared" si="1667"/>
        <v>0</v>
      </c>
      <c r="CF645" s="90">
        <f t="shared" ref="CF645:CH645" si="1668">SUM(CF561:CF562)</f>
        <v>0</v>
      </c>
      <c r="CG645" s="311">
        <f t="shared" si="1668"/>
        <v>0</v>
      </c>
      <c r="CH645" s="90">
        <f t="shared" si="1668"/>
        <v>0</v>
      </c>
      <c r="CI645" s="124">
        <f t="shared" si="1659"/>
        <v>0</v>
      </c>
      <c r="CJ645" s="90">
        <f t="shared" si="1659"/>
        <v>0</v>
      </c>
      <c r="CK645" s="375">
        <f t="shared" ref="CK645:CO645" si="1669">SUM(CK561:CK562)</f>
        <v>0</v>
      </c>
      <c r="CL645" s="315">
        <f t="shared" si="1669"/>
        <v>0</v>
      </c>
      <c r="CM645" s="375">
        <f t="shared" si="1669"/>
        <v>0</v>
      </c>
      <c r="CN645" s="315">
        <f t="shared" si="1669"/>
        <v>0</v>
      </c>
      <c r="CO645" s="375">
        <f t="shared" si="1669"/>
        <v>0</v>
      </c>
      <c r="CP645" s="91">
        <f t="shared" si="1659"/>
        <v>0</v>
      </c>
      <c r="CQ645" s="90">
        <f t="shared" si="1659"/>
        <v>0</v>
      </c>
      <c r="CR645" s="315">
        <f t="shared" ref="CR645:CS645" si="1670">SUM(CR561:CR562)</f>
        <v>0</v>
      </c>
      <c r="CS645" s="375">
        <f t="shared" si="1670"/>
        <v>0</v>
      </c>
      <c r="CT645" s="91">
        <f t="shared" si="1659"/>
        <v>0</v>
      </c>
      <c r="CU645" s="90">
        <f t="shared" ref="CU645" si="1671">SUM(CU561:CU562)</f>
        <v>0</v>
      </c>
      <c r="CV645" s="375">
        <f t="shared" ref="CV645:CY645" si="1672">SUM(CV561:CV562)</f>
        <v>0</v>
      </c>
      <c r="CW645" s="315">
        <f t="shared" si="1672"/>
        <v>0</v>
      </c>
      <c r="CX645" s="375">
        <f t="shared" si="1672"/>
        <v>0</v>
      </c>
      <c r="CY645" s="315">
        <f t="shared" si="1672"/>
        <v>0</v>
      </c>
      <c r="CZ645" s="91">
        <f t="shared" si="1659"/>
        <v>0</v>
      </c>
      <c r="DA645" s="90">
        <f t="shared" si="1659"/>
        <v>0</v>
      </c>
      <c r="DB645" s="375">
        <f t="shared" ref="DB645:DE645" si="1673">SUM(DB561:DB562)</f>
        <v>0</v>
      </c>
      <c r="DC645" s="315">
        <f t="shared" si="1673"/>
        <v>0</v>
      </c>
      <c r="DD645" s="375">
        <f t="shared" si="1673"/>
        <v>0</v>
      </c>
      <c r="DE645" s="315">
        <f t="shared" si="1673"/>
        <v>0</v>
      </c>
      <c r="DF645" s="90">
        <f>SUM(DF561:DF562)</f>
        <v>0</v>
      </c>
      <c r="DG645" s="310">
        <f t="shared" ref="DG645" si="1674">SUM(DG561:DG562)</f>
        <v>0</v>
      </c>
      <c r="DH645" s="375">
        <f>SUM(DH561:DH562)</f>
        <v>0</v>
      </c>
      <c r="DI645" s="315">
        <f t="shared" ref="DI645" si="1675">SUM(DI561:DI562)</f>
        <v>0</v>
      </c>
      <c r="DJ645" s="124">
        <f t="shared" si="1659"/>
        <v>0</v>
      </c>
      <c r="DK645" s="90">
        <f t="shared" si="1659"/>
        <v>0</v>
      </c>
      <c r="DL645" s="315">
        <f t="shared" ref="DL645:DM645" si="1676">SUM(DL561:DL562)</f>
        <v>0</v>
      </c>
      <c r="DM645" s="375">
        <f t="shared" si="1676"/>
        <v>0</v>
      </c>
      <c r="DN645" s="91">
        <f t="shared" si="1659"/>
        <v>0</v>
      </c>
      <c r="DO645" s="90">
        <f t="shared" si="1659"/>
        <v>0</v>
      </c>
      <c r="DP645" s="375">
        <f t="shared" ref="DP645:DQ645" si="1677">SUM(DP561:DP562)</f>
        <v>0</v>
      </c>
      <c r="DQ645" s="104">
        <f t="shared" si="1677"/>
        <v>0</v>
      </c>
      <c r="DR645" s="315">
        <f>SUM(DR561:DR562)</f>
        <v>0</v>
      </c>
      <c r="DS645" s="124">
        <f t="shared" si="1659"/>
        <v>0</v>
      </c>
      <c r="DT645" s="90">
        <f t="shared" si="1659"/>
        <v>0</v>
      </c>
      <c r="DU645" s="315">
        <f t="shared" ref="DU645:DW645" si="1678">SUM(DU561:DU562)</f>
        <v>0</v>
      </c>
      <c r="DV645" s="90">
        <f t="shared" si="1678"/>
        <v>0</v>
      </c>
      <c r="DW645" s="375">
        <f t="shared" si="1678"/>
        <v>0</v>
      </c>
      <c r="DX645" s="91">
        <f t="shared" si="1659"/>
        <v>0</v>
      </c>
      <c r="DY645" s="90">
        <f t="shared" si="1659"/>
        <v>0</v>
      </c>
      <c r="DZ645" s="311">
        <f t="shared" ref="DZ645:EA645" si="1679">SUM(DZ561:DZ562)</f>
        <v>0</v>
      </c>
      <c r="EA645" s="375">
        <f t="shared" si="1679"/>
        <v>0</v>
      </c>
      <c r="EB645" s="91">
        <f t="shared" si="1659"/>
        <v>0</v>
      </c>
      <c r="EC645" s="90">
        <f t="shared" si="1659"/>
        <v>0</v>
      </c>
      <c r="ED645" s="315">
        <f t="shared" ref="ED645" si="1680">SUM(ED561:ED562)</f>
        <v>0</v>
      </c>
      <c r="EE645" s="124">
        <f t="shared" si="1659"/>
        <v>0</v>
      </c>
    </row>
    <row r="646" spans="1:135" x14ac:dyDescent="0.3">
      <c r="A646" s="38"/>
      <c r="B646" s="27" t="s">
        <v>725</v>
      </c>
      <c r="C646" s="24">
        <f>SUM(C566:C567)</f>
        <v>2615</v>
      </c>
      <c r="D646" s="24">
        <f>SUM(D566:D567)</f>
        <v>498</v>
      </c>
      <c r="E646" s="63">
        <f t="shared" si="1460"/>
        <v>0.19043977055449332</v>
      </c>
      <c r="F646" s="90">
        <f>SUM(F566:F567)</f>
        <v>0</v>
      </c>
      <c r="G646" s="90">
        <f>SUM(G566:G567)</f>
        <v>0</v>
      </c>
      <c r="H646" s="90">
        <f>SUM(H566:H567)</f>
        <v>0</v>
      </c>
      <c r="I646" s="90">
        <f>SUM(I566:I567)</f>
        <v>0</v>
      </c>
      <c r="J646" s="90">
        <f>SUM(J566:J567)</f>
        <v>0</v>
      </c>
      <c r="K646" s="91">
        <f t="shared" ref="K646:EE646" si="1681">SUM(K566:K567)</f>
        <v>0</v>
      </c>
      <c r="L646" s="90">
        <f t="shared" si="1681"/>
        <v>0</v>
      </c>
      <c r="M646" s="375">
        <f>SUM(M566:M567)</f>
        <v>0</v>
      </c>
      <c r="N646" s="91">
        <f t="shared" si="1681"/>
        <v>0</v>
      </c>
      <c r="O646" s="90">
        <f t="shared" si="1681"/>
        <v>0</v>
      </c>
      <c r="P646" s="375">
        <f>SUM(P566:P567)</f>
        <v>0</v>
      </c>
      <c r="Q646" s="315">
        <f>SUM(Q566:Q567)</f>
        <v>0</v>
      </c>
      <c r="R646" s="375">
        <f>SUM(R566:R567)</f>
        <v>0</v>
      </c>
      <c r="S646" s="315">
        <f>SUM(S566:S567)</f>
        <v>0</v>
      </c>
      <c r="T646" s="375">
        <f>SUM(T566:T567)</f>
        <v>0</v>
      </c>
      <c r="U646" s="315">
        <f>SUM(U566:U567)</f>
        <v>0</v>
      </c>
      <c r="V646" s="375">
        <f>SUM(V566:V567)</f>
        <v>0</v>
      </c>
      <c r="W646" s="104">
        <f>SUM(W566:W567)</f>
        <v>0</v>
      </c>
      <c r="X646" s="104">
        <f>SUM(X566:X567)</f>
        <v>0</v>
      </c>
      <c r="Y646" s="104">
        <f t="shared" si="1681"/>
        <v>0</v>
      </c>
      <c r="Z646" s="103">
        <f t="shared" si="1681"/>
        <v>0</v>
      </c>
      <c r="AA646" s="90">
        <f>SUM(AA566:AA567)</f>
        <v>0</v>
      </c>
      <c r="AB646" s="90">
        <f>SUM(AB566:AB567)</f>
        <v>0</v>
      </c>
      <c r="AC646" s="90">
        <f>SUM(AC566:AC567)</f>
        <v>0</v>
      </c>
      <c r="AD646" s="90">
        <f>SUM(AD566:AD567)</f>
        <v>0</v>
      </c>
      <c r="AE646" s="90">
        <f>SUM(AE566:AE567)</f>
        <v>0</v>
      </c>
      <c r="AF646" s="315">
        <f>SUM(AF566:AF567)</f>
        <v>0</v>
      </c>
      <c r="AG646" s="311">
        <f>SUM(AG566:AG567)</f>
        <v>0</v>
      </c>
      <c r="AH646" s="124">
        <f t="shared" si="1681"/>
        <v>0</v>
      </c>
      <c r="AI646" s="103">
        <f t="shared" si="1681"/>
        <v>0</v>
      </c>
      <c r="AJ646" s="375">
        <f>SUM(AJ566:AJ567)</f>
        <v>0</v>
      </c>
      <c r="AK646" s="91">
        <f t="shared" si="1681"/>
        <v>0</v>
      </c>
      <c r="AL646" s="90">
        <f t="shared" si="1681"/>
        <v>0</v>
      </c>
      <c r="AM646" s="315">
        <f>SUM(AM566:AM567)</f>
        <v>0</v>
      </c>
      <c r="AN646" s="315">
        <f>SUM(AN566:AN567)</f>
        <v>0</v>
      </c>
      <c r="AO646" s="315">
        <f>SUM(AO566:AO567)</f>
        <v>0</v>
      </c>
      <c r="AP646" s="375">
        <f>SUM(AP566:AP567)</f>
        <v>0</v>
      </c>
      <c r="AQ646" s="104">
        <f t="shared" si="1681"/>
        <v>0</v>
      </c>
      <c r="AR646" s="103">
        <f t="shared" si="1681"/>
        <v>0</v>
      </c>
      <c r="AS646" s="375">
        <f>SUM(AS566:AS567)</f>
        <v>0</v>
      </c>
      <c r="AT646" s="315">
        <f>SUM(AT566:AT567)</f>
        <v>0</v>
      </c>
      <c r="AU646" s="375">
        <f>SUM(AU566:AU567)</f>
        <v>0</v>
      </c>
      <c r="AV646" s="315">
        <f>SUM(AV566:AV567)</f>
        <v>0</v>
      </c>
      <c r="AW646" s="375">
        <f>SUM(AW566:AW567)</f>
        <v>0</v>
      </c>
      <c r="AX646" s="315">
        <f>SUM(AX566:AX567)</f>
        <v>0</v>
      </c>
      <c r="AY646" s="124">
        <f t="shared" si="1681"/>
        <v>0</v>
      </c>
      <c r="AZ646" s="90">
        <f t="shared" si="1681"/>
        <v>0</v>
      </c>
      <c r="BA646" s="315">
        <f>SUM(BA566:BA567)</f>
        <v>0</v>
      </c>
      <c r="BB646" s="124">
        <f t="shared" si="1681"/>
        <v>0</v>
      </c>
      <c r="BC646" s="90">
        <f t="shared" si="1681"/>
        <v>0</v>
      </c>
      <c r="BD646" s="315">
        <f t="shared" ref="BD646" si="1682">SUM(BD566:BD567)</f>
        <v>0</v>
      </c>
      <c r="BE646" s="124">
        <f t="shared" si="1681"/>
        <v>0</v>
      </c>
      <c r="BF646" s="90">
        <f t="shared" si="1681"/>
        <v>0</v>
      </c>
      <c r="BG646" s="90">
        <f t="shared" ref="BG646" si="1683">SUM(BG566:BG567)</f>
        <v>0</v>
      </c>
      <c r="BH646" s="315">
        <f>SUM(BH566:BH567)</f>
        <v>0</v>
      </c>
      <c r="BI646" s="124">
        <f t="shared" si="1681"/>
        <v>0</v>
      </c>
      <c r="BJ646" s="90">
        <f t="shared" si="1681"/>
        <v>316</v>
      </c>
      <c r="BK646" s="375">
        <f t="shared" ref="BK646" si="1684">SUM(BK566:BK567)</f>
        <v>201</v>
      </c>
      <c r="BL646" s="91">
        <f t="shared" si="1681"/>
        <v>188</v>
      </c>
      <c r="BM646" s="90">
        <f t="shared" si="1681"/>
        <v>0</v>
      </c>
      <c r="BN646" s="90">
        <f t="shared" ref="BN646" si="1685">SUM(BN566:BN567)</f>
        <v>0</v>
      </c>
      <c r="BO646" s="315">
        <f t="shared" ref="BO646:BP646" si="1686">SUM(BO566:BO567)</f>
        <v>0</v>
      </c>
      <c r="BP646" s="311">
        <f t="shared" si="1686"/>
        <v>0</v>
      </c>
      <c r="BQ646" s="124">
        <f t="shared" si="1681"/>
        <v>0</v>
      </c>
      <c r="BR646" s="90">
        <f t="shared" si="1681"/>
        <v>0</v>
      </c>
      <c r="BS646" s="315">
        <f t="shared" ref="BS646" si="1687">SUM(BS566:BS567)</f>
        <v>0</v>
      </c>
      <c r="BT646" s="124">
        <f t="shared" si="1681"/>
        <v>0</v>
      </c>
      <c r="BU646" s="90">
        <f t="shared" si="1681"/>
        <v>0</v>
      </c>
      <c r="BV646" s="315">
        <f t="shared" ref="BV646:BY646" si="1688">SUM(BV566:BV567)</f>
        <v>0</v>
      </c>
      <c r="BW646" s="90">
        <f t="shared" si="1688"/>
        <v>0</v>
      </c>
      <c r="BX646" s="375">
        <f t="shared" si="1688"/>
        <v>0</v>
      </c>
      <c r="BY646" s="315">
        <f t="shared" si="1688"/>
        <v>0</v>
      </c>
      <c r="BZ646" s="90">
        <f>SUM(BZ566:BZ567)</f>
        <v>0</v>
      </c>
      <c r="CA646" s="124">
        <f t="shared" si="1681"/>
        <v>0</v>
      </c>
      <c r="CB646" s="90">
        <f t="shared" si="1681"/>
        <v>0</v>
      </c>
      <c r="CC646" s="90">
        <f t="shared" ref="CC646:CE646" si="1689">SUM(CC566:CC567)</f>
        <v>0</v>
      </c>
      <c r="CD646" s="90">
        <f t="shared" si="1689"/>
        <v>0</v>
      </c>
      <c r="CE646" s="90">
        <f t="shared" si="1689"/>
        <v>0</v>
      </c>
      <c r="CF646" s="90">
        <f t="shared" ref="CF646:CH646" si="1690">SUM(CF566:CF567)</f>
        <v>0</v>
      </c>
      <c r="CG646" s="311">
        <f t="shared" si="1690"/>
        <v>0</v>
      </c>
      <c r="CH646" s="90">
        <f t="shared" si="1690"/>
        <v>0</v>
      </c>
      <c r="CI646" s="124">
        <f t="shared" si="1681"/>
        <v>0</v>
      </c>
      <c r="CJ646" s="90">
        <f t="shared" si="1681"/>
        <v>0</v>
      </c>
      <c r="CK646" s="375">
        <f t="shared" ref="CK646:CO646" si="1691">SUM(CK566:CK567)</f>
        <v>0</v>
      </c>
      <c r="CL646" s="315">
        <f t="shared" si="1691"/>
        <v>0</v>
      </c>
      <c r="CM646" s="375">
        <f t="shared" si="1691"/>
        <v>0</v>
      </c>
      <c r="CN646" s="315">
        <f t="shared" si="1691"/>
        <v>0</v>
      </c>
      <c r="CO646" s="375">
        <f t="shared" si="1691"/>
        <v>0</v>
      </c>
      <c r="CP646" s="91">
        <f t="shared" si="1681"/>
        <v>0</v>
      </c>
      <c r="CQ646" s="90">
        <f t="shared" si="1681"/>
        <v>0</v>
      </c>
      <c r="CR646" s="315">
        <f t="shared" ref="CR646:CS646" si="1692">SUM(CR566:CR567)</f>
        <v>0</v>
      </c>
      <c r="CS646" s="375">
        <f t="shared" si="1692"/>
        <v>0</v>
      </c>
      <c r="CT646" s="91">
        <f t="shared" si="1681"/>
        <v>0</v>
      </c>
      <c r="CU646" s="90">
        <f t="shared" ref="CU646" si="1693">SUM(CU566:CU567)</f>
        <v>0</v>
      </c>
      <c r="CV646" s="375">
        <f t="shared" ref="CV646:CY646" si="1694">SUM(CV566:CV567)</f>
        <v>0</v>
      </c>
      <c r="CW646" s="315">
        <f t="shared" si="1694"/>
        <v>0</v>
      </c>
      <c r="CX646" s="375">
        <f t="shared" si="1694"/>
        <v>0</v>
      </c>
      <c r="CY646" s="315">
        <f t="shared" si="1694"/>
        <v>0</v>
      </c>
      <c r="CZ646" s="91">
        <f t="shared" si="1681"/>
        <v>0</v>
      </c>
      <c r="DA646" s="90">
        <f t="shared" si="1681"/>
        <v>0</v>
      </c>
      <c r="DB646" s="375">
        <f t="shared" ref="DB646:DE646" si="1695">SUM(DB566:DB567)</f>
        <v>0</v>
      </c>
      <c r="DC646" s="315">
        <f t="shared" si="1695"/>
        <v>0</v>
      </c>
      <c r="DD646" s="375">
        <f t="shared" si="1695"/>
        <v>0</v>
      </c>
      <c r="DE646" s="315">
        <f t="shared" si="1695"/>
        <v>0</v>
      </c>
      <c r="DF646" s="90">
        <f>SUM(DF566:DF567)</f>
        <v>0</v>
      </c>
      <c r="DG646" s="310">
        <f t="shared" ref="DG646" si="1696">SUM(DG566:DG567)</f>
        <v>0</v>
      </c>
      <c r="DH646" s="375">
        <f>SUM(DH566:DH567)</f>
        <v>0</v>
      </c>
      <c r="DI646" s="315">
        <f t="shared" ref="DI646" si="1697">SUM(DI566:DI567)</f>
        <v>0</v>
      </c>
      <c r="DJ646" s="124">
        <f t="shared" si="1681"/>
        <v>0</v>
      </c>
      <c r="DK646" s="90">
        <f t="shared" si="1681"/>
        <v>0</v>
      </c>
      <c r="DL646" s="315">
        <f t="shared" ref="DL646:DM646" si="1698">SUM(DL566:DL567)</f>
        <v>0</v>
      </c>
      <c r="DM646" s="375">
        <f t="shared" si="1698"/>
        <v>0</v>
      </c>
      <c r="DN646" s="91">
        <f t="shared" si="1681"/>
        <v>0</v>
      </c>
      <c r="DO646" s="90">
        <f t="shared" si="1681"/>
        <v>0</v>
      </c>
      <c r="DP646" s="375">
        <f t="shared" ref="DP646:DQ646" si="1699">SUM(DP566:DP567)</f>
        <v>0</v>
      </c>
      <c r="DQ646" s="104">
        <f t="shared" si="1699"/>
        <v>0</v>
      </c>
      <c r="DR646" s="315">
        <f>SUM(DR566:DR567)</f>
        <v>0</v>
      </c>
      <c r="DS646" s="124">
        <f t="shared" si="1681"/>
        <v>0</v>
      </c>
      <c r="DT646" s="90">
        <f t="shared" si="1681"/>
        <v>0</v>
      </c>
      <c r="DU646" s="315">
        <f t="shared" ref="DU646:DW646" si="1700">SUM(DU566:DU567)</f>
        <v>0</v>
      </c>
      <c r="DV646" s="90">
        <f t="shared" si="1700"/>
        <v>0</v>
      </c>
      <c r="DW646" s="375">
        <f t="shared" si="1700"/>
        <v>0</v>
      </c>
      <c r="DX646" s="91">
        <f t="shared" si="1681"/>
        <v>0</v>
      </c>
      <c r="DY646" s="90">
        <f t="shared" si="1681"/>
        <v>0</v>
      </c>
      <c r="DZ646" s="311">
        <f t="shared" ref="DZ646:EA646" si="1701">SUM(DZ566:DZ567)</f>
        <v>0</v>
      </c>
      <c r="EA646" s="375">
        <f t="shared" si="1701"/>
        <v>0</v>
      </c>
      <c r="EB646" s="91">
        <f t="shared" si="1681"/>
        <v>0</v>
      </c>
      <c r="EC646" s="90">
        <f t="shared" si="1681"/>
        <v>0</v>
      </c>
      <c r="ED646" s="315">
        <f t="shared" ref="ED646" si="1702">SUM(ED566:ED567)</f>
        <v>0</v>
      </c>
      <c r="EE646" s="124">
        <f t="shared" si="1681"/>
        <v>0</v>
      </c>
    </row>
    <row r="647" spans="1:135" x14ac:dyDescent="0.3">
      <c r="A647" s="38"/>
      <c r="B647" s="27" t="s">
        <v>802</v>
      </c>
      <c r="C647" s="22">
        <f>SUM(C28)+SUM(C31:C32)+SUM(C50:C66)+SUM(C69:C70)+SUM(C72:C93)+SUM(C103:C155)+SUM(C157:C159)+SUM(C161:C193)+SUM(C205:C208)+SUM(C213:C238)+SUM(C254:C262)+SUM(C294:C300)+SUM(C301:C308)+SUM(C351:C388)+SUM(C401:C402)+SUM(C403:C425)+SUM(C427:C428)+SUM(C431:C473)+SUM(C477:C479)+SUM(C480:C481)+SUM(C486:C497)+SUM(C500:C503)+SUM(C510)+SUM(C526)+SUM(C533)+SUM(C518)+SUM(C536)+SUM(C538)+SUM(C543:C544)+SUM(C549:C560)+SUM(C563:C565)</f>
        <v>362086</v>
      </c>
      <c r="D647" s="22">
        <f>SUM(D28)+SUM(D31:D32)+SUM(D50:D66)+SUM(D69:D70)+SUM(D72:D93)+SUM(D103:D155)+SUM(D157:D159)+SUM(D161:D193)+SUM(D205:D208)+SUM(D213:D238)+SUM(D254:D262)+SUM(D294:D300)+SUM(D301:D308)+SUM(D351:D388)+SUM(D401:D402)+SUM(D403:D425)+SUM(D427:D428)+SUM(D431:D473)+SUM(D477:D479)+SUM(D480:D481)+SUM(D486:D497)+SUM(D500:D503)+SUM(D510)+SUM(D526)+SUM(D533)+SUM(D518)+SUM(D536)+SUM(D538)+SUM(D543:D544)+SUM(D549:D560)+SUM(D563:D565)</f>
        <v>84080</v>
      </c>
      <c r="E647" s="63">
        <f t="shared" si="1460"/>
        <v>0.23221002745204178</v>
      </c>
      <c r="F647" s="90">
        <f>SUM(F28)+SUM(F31:F32)+SUM(F50:F66)+SUM(F69:F70)+SUM(F72:F93)+SUM(F103:F155)+SUM(F157:F159)+SUM(F161:F193)+SUM(F205:F208)+SUM(F213:F238)+SUM(F254:F262)+SUM(F294:F308)+SUM(F351:F388)+SUM(F401:F425)+SUM(F427:F428)+SUM(F431:F473)+SUM(F477:F481)+SUM(F486:F497)+SUM(F500:F503)+F510+F518+F526+F533+F536+F538+SUM(F543:F544)+SUM(F549:F560)+SUM(F563:F565)</f>
        <v>11738</v>
      </c>
      <c r="G647" s="90">
        <f>SUM(G28)+SUM(G31:G32)+SUM(G50:G66)+SUM(G69:G70)+SUM(G72:G93)+SUM(G103:G155)+SUM(G157:G159)+SUM(G161:G193)+SUM(G205:G208)+SUM(G213:G238)+SUM(G254:G262)+SUM(G294:G308)+SUM(G351:G388)+SUM(G401:G425)+SUM(G427:G428)+SUM(G431:G473)+SUM(G477:G481)+SUM(G486:G497)+SUM(G500:G503)+G510+G518+G526+G533+G536+G538+SUM(G543:G544)+SUM(G549:G560)+SUM(G563:G565)</f>
        <v>17768</v>
      </c>
      <c r="H647" s="90">
        <f>SUM(H28)+SUM(H31:H32)+SUM(H50:H66)+SUM(H69:H70)+SUM(H72:H93)+SUM(H103:H155)+SUM(H157:H159)+SUM(H161:H193)+SUM(H205:H208)+SUM(H213:H238)+SUM(H254:H262)+SUM(H294:H308)+SUM(H351:H388)+SUM(H401:H425)+SUM(H427:H428)+SUM(H431:H473)+SUM(H477:H481)+SUM(H486:H497)+SUM(H500:H503)+H510+H518+H526+H533+H536+H538+SUM(H543:H544)+SUM(H549:H560)+SUM(H563:H565)</f>
        <v>7211</v>
      </c>
      <c r="I647" s="90">
        <f>SUM(I28)+SUM(I31:I32)+SUM(I50:I66)+SUM(I69:I70)+SUM(I72:I93)+SUM(I103:I155)+SUM(I157:I159)+SUM(I161:I193)+SUM(I205:I208)+SUM(I213:I238)+SUM(I254:I262)+SUM(I294:I308)+SUM(I351:I388)+SUM(I401:I425)+SUM(I427:I428)+SUM(I431:I473)+SUM(I477:I481)+SUM(I486:I497)+SUM(I500:I503)+I510+I518+I526+I533+I536+I538+SUM(I543:I544)+SUM(I549:I560)+SUM(I563:I565)</f>
        <v>17922</v>
      </c>
      <c r="J647" s="90">
        <f>SUM(J28)+SUM(J31:J32)+SUM(J50:J66)+SUM(J69:J70)+SUM(J72:J93)+SUM(J103:J155)+SUM(J157:J159)+SUM(J161:J193)+SUM(J205:J208)+SUM(J213:J238)+SUM(J254:J262)+SUM(J294:J308)+SUM(J351:J388)+SUM(J401:J425)+SUM(J427:J428)+SUM(J431:J473)+SUM(J477:J481)+SUM(J486:J497)+SUM(J500:J503)+J510+J518+J526+J533+J536+J538+SUM(J543:J544)+SUM(J549:J560)+SUM(J563:J565)</f>
        <v>17859</v>
      </c>
      <c r="K647" s="91">
        <f t="shared" ref="K647:EE647" si="1703">SUM(K28)+SUM(K31:K32)+SUM(K50:K66)+SUM(K69:K70)+SUM(K72:K93)+SUM(K103:K155)+SUM(K157:K159)+SUM(K161:K193)+SUM(K205:K208)+SUM(K213:K238)+SUM(K254:K262)+SUM(K294:K308)+SUM(K351:K388)+SUM(K401:K425)+SUM(K427:K428)+SUM(K431:K473)+SUM(K477:K481)+SUM(K486:K497)+SUM(K500:K503)+K510+K518+K526+K533+K536+K538+SUM(K543:K544)+SUM(K549:K560)+SUM(K563:K565)</f>
        <v>21267</v>
      </c>
      <c r="L647" s="90">
        <f t="shared" si="1703"/>
        <v>0</v>
      </c>
      <c r="M647" s="375">
        <f>SUM(M28)+SUM(M31:M32)+SUM(M50:M66)+SUM(M69:M70)+SUM(M72:M93)+SUM(M103:M155)+SUM(M157:M159)+SUM(M161:M193)+SUM(M205:M208)+SUM(M213:M238)+SUM(M254:M262)+SUM(M294:M308)+SUM(M351:M388)+SUM(M401:M425)+SUM(M427:M428)+SUM(M431:M473)+SUM(M477:M481)+SUM(M486:M497)+SUM(M500:M503)+M510+M518+M526+M533+M536+M538+SUM(M543:M544)+SUM(M549:M560)+SUM(M563:M565)</f>
        <v>0</v>
      </c>
      <c r="N647" s="91">
        <f t="shared" si="1703"/>
        <v>0</v>
      </c>
      <c r="O647" s="90">
        <f t="shared" si="1703"/>
        <v>330</v>
      </c>
      <c r="P647" s="375">
        <f>SUM(P28)+SUM(P31:P32)+SUM(P50:P66)+SUM(P69:P70)+SUM(P72:P93)+SUM(P103:P155)+SUM(P157:P159)+SUM(P161:P193)+SUM(P205:P208)+SUM(P213:P238)+SUM(P254:P262)+SUM(P294:P308)+SUM(P351:P388)+SUM(P401:P425)+SUM(P427:P428)+SUM(P431:P473)+SUM(P477:P481)+SUM(P486:P497)+SUM(P500:P503)+P510+P518+P526+P533+P536+P538+SUM(P543:P544)+SUM(P549:P560)+SUM(P563:P565)</f>
        <v>313</v>
      </c>
      <c r="Q647" s="315">
        <f>SUM(Q28)+SUM(Q31:Q32)+SUM(Q50:Q66)+SUM(Q69:Q70)+SUM(Q72:Q93)+SUM(Q103:Q155)+SUM(Q157:Q159)+SUM(Q161:Q193)+SUM(Q205:Q208)+SUM(Q213:Q238)+SUM(Q254:Q262)+SUM(Q294:Q308)+SUM(Q351:Q388)+SUM(Q401:Q425)+SUM(Q427:Q428)+SUM(Q431:Q473)+SUM(Q477:Q481)+SUM(Q486:Q497)+SUM(Q500:Q503)+Q510+Q518+Q526+Q533+Q536+Q538+SUM(Q543:Q544)+SUM(Q549:Q560)+SUM(Q563:Q565)</f>
        <v>218</v>
      </c>
      <c r="R647" s="375">
        <f>SUM(R28)+SUM(R31:R32)+SUM(R50:R66)+SUM(R69:R70)+SUM(R72:R93)+SUM(R103:R155)+SUM(R157:R159)+SUM(R161:R193)+SUM(R205:R208)+SUM(R213:R238)+SUM(R254:R262)+SUM(R294:R308)+SUM(R351:R388)+SUM(R401:R425)+SUM(R427:R428)+SUM(R431:R473)+SUM(R477:R481)+SUM(R486:R497)+SUM(R500:R503)+R510+R518+R526+R533+R536+R538+SUM(R543:R544)+SUM(R549:R560)+SUM(R563:R565)</f>
        <v>233</v>
      </c>
      <c r="S647" s="315">
        <f>SUM(S28)+SUM(S31:S32)+SUM(S50:S66)+SUM(S69:S70)+SUM(S72:S93)+SUM(S103:S155)+SUM(S157:S159)+SUM(S161:S193)+SUM(S205:S208)+SUM(S213:S238)+SUM(S254:S262)+SUM(S294:S308)+SUM(S351:S388)+SUM(S401:S425)+SUM(S427:S428)+SUM(S431:S473)+SUM(S477:S481)+SUM(S486:S497)+SUM(S500:S503)+S510+S518+S526+S533+S536+S538+SUM(S543:S544)+SUM(S549:S560)+SUM(S563:S565)</f>
        <v>804</v>
      </c>
      <c r="T647" s="375">
        <f>SUM(T28)+SUM(T31:T32)+SUM(T50:T66)+SUM(T69:T70)+SUM(T72:T93)+SUM(T103:T155)+SUM(T157:T159)+SUM(T161:T193)+SUM(T205:T208)+SUM(T213:T238)+SUM(T254:T262)+SUM(T294:T308)+SUM(T351:T388)+SUM(T401:T425)+SUM(T427:T428)+SUM(T431:T473)+SUM(T477:T481)+SUM(T486:T497)+SUM(T500:T503)+T510+T518+T526+T533+T536+T538+SUM(T543:T544)+SUM(T549:T560)+SUM(T563:T565)</f>
        <v>580</v>
      </c>
      <c r="U647" s="315">
        <f>SUM(U28)+SUM(U31:U32)+SUM(U50:U66)+SUM(U69:U70)+SUM(U72:U93)+SUM(U103:U155)+SUM(U157:U159)+SUM(U161:U193)+SUM(U205:U208)+SUM(U213:U238)+SUM(U254:U262)+SUM(U294:U308)+SUM(U351:U388)+SUM(U401:U425)+SUM(U427:U428)+SUM(U431:U473)+SUM(U477:U481)+SUM(U486:U497)+SUM(U500:U503)+U510+U518+U526+U533+U536+U538+SUM(U543:U544)+SUM(U549:U560)+SUM(U563:U565)</f>
        <v>809</v>
      </c>
      <c r="V647" s="375">
        <f>SUM(V28)+SUM(V31:V32)+SUM(V50:V66)+SUM(V69:V70)+SUM(V72:V93)+SUM(V103:V155)+SUM(V157:V159)+SUM(V161:V193)+SUM(V205:V208)+SUM(V213:V238)+SUM(V254:V262)+SUM(V294:V308)+SUM(V351:V388)+SUM(V401:V425)+SUM(V427:V428)+SUM(V431:V473)+SUM(V477:V481)+SUM(V486:V497)+SUM(V500:V503)+V510+V518+V526+V533+V536+V538+SUM(V543:V544)+SUM(V549:V560)+SUM(V563:V565)</f>
        <v>512</v>
      </c>
      <c r="W647" s="104">
        <f>SUM(W28)+SUM(W31:W32)+SUM(W50:W66)+SUM(W69:W70)+SUM(W72:W93)+SUM(W103:W155)+SUM(W157:W159)+SUM(W161:W193)+SUM(W205:W208)+SUM(W213:W238)+SUM(W254:W262)+SUM(W294:W308)+SUM(W351:W388)+SUM(W401:W425)+SUM(W427:W428)+SUM(W431:W473)+SUM(W477:W481)+SUM(W486:W497)+SUM(W500:W503)+W510+W518+W526+W533+W536+W538+SUM(W543:W544)+SUM(W549:W560)+SUM(W563:W565)</f>
        <v>934</v>
      </c>
      <c r="X647" s="104">
        <f>SUM(X28)+SUM(X31:X32)+SUM(X50:X66)+SUM(X69:X70)+SUM(X72:X93)+SUM(X103:X155)+SUM(X157:X159)+SUM(X161:X193)+SUM(X205:X208)+SUM(X213:X238)+SUM(X254:X262)+SUM(X294:X308)+SUM(X351:X388)+SUM(X401:X425)+SUM(X427:X428)+SUM(X431:X473)+SUM(X477:X481)+SUM(X486:X497)+SUM(X500:X503)+X510+X518+X526+X533+X536+X538+SUM(X543:X544)+SUM(X549:X560)+SUM(X563:X565)</f>
        <v>224</v>
      </c>
      <c r="Y647" s="104">
        <f t="shared" si="1703"/>
        <v>537</v>
      </c>
      <c r="Z647" s="103">
        <f t="shared" si="1703"/>
        <v>487</v>
      </c>
      <c r="AA647" s="90">
        <f>SUM(AA28)+SUM(AA31:AA32)+SUM(AA50:AA66)+SUM(AA69:AA70)+SUM(AA72:AA93)+SUM(AA103:AA155)+SUM(AA157:AA159)+SUM(AA161:AA193)+SUM(AA205:AA208)+SUM(AA213:AA238)+SUM(AA254:AA262)+SUM(AA294:AA308)+SUM(AA351:AA388)+SUM(AA401:AA425)+SUM(AA427:AA428)+SUM(AA431:AA473)+SUM(AA477:AA481)+SUM(AA486:AA497)+SUM(AA500:AA503)+AA510+AA518+AA526+AA533+AA536+AA538+SUM(AA543:AA544)+SUM(AA549:AA560)+SUM(AA563:AA565)</f>
        <v>285</v>
      </c>
      <c r="AB647" s="90">
        <f>SUM(AB28)+SUM(AB31:AB32)+SUM(AB50:AB66)+SUM(AB69:AB70)+SUM(AB72:AB93)+SUM(AB103:AB155)+SUM(AB157:AB159)+SUM(AB161:AB193)+SUM(AB205:AB208)+SUM(AB213:AB238)+SUM(AB254:AB262)+SUM(AB294:AB308)+SUM(AB351:AB388)+SUM(AB401:AB425)+SUM(AB427:AB428)+SUM(AB431:AB473)+SUM(AB477:AB481)+SUM(AB486:AB497)+SUM(AB500:AB503)+AB510+AB518+AB526+AB533+AB536+AB538+SUM(AB543:AB544)+SUM(AB549:AB560)+SUM(AB563:AB565)</f>
        <v>686</v>
      </c>
      <c r="AC647" s="90">
        <f>SUM(AC28)+SUM(AC31:AC32)+SUM(AC50:AC66)+SUM(AC69:AC70)+SUM(AC72:AC93)+SUM(AC103:AC155)+SUM(AC157:AC159)+SUM(AC161:AC193)+SUM(AC205:AC208)+SUM(AC213:AC238)+SUM(AC254:AC262)+SUM(AC294:AC308)+SUM(AC351:AC388)+SUM(AC401:AC425)+SUM(AC427:AC428)+SUM(AC431:AC473)+SUM(AC477:AC481)+SUM(AC486:AC497)+SUM(AC500:AC503)+AC510+AC518+AC526+AC533+AC536+AC538+SUM(AC543:AC544)+SUM(AC549:AC560)+SUM(AC563:AC565)</f>
        <v>448</v>
      </c>
      <c r="AD647" s="90">
        <f>SUM(AD28)+SUM(AD31:AD32)+SUM(AD50:AD66)+SUM(AD69:AD70)+SUM(AD72:AD93)+SUM(AD103:AD155)+SUM(AD157:AD159)+SUM(AD161:AD193)+SUM(AD205:AD208)+SUM(AD213:AD238)+SUM(AD254:AD262)+SUM(AD294:AD308)+SUM(AD351:AD388)+SUM(AD401:AD425)+SUM(AD427:AD428)+SUM(AD431:AD473)+SUM(AD477:AD481)+SUM(AD486:AD497)+SUM(AD500:AD503)+AD510+AD518+AD526+AD533+AD536+AD538+SUM(AD543:AD544)+SUM(AD549:AD560)+SUM(AD563:AD565)</f>
        <v>494</v>
      </c>
      <c r="AE647" s="90">
        <f>SUM(AE28)+SUM(AE31:AE32)+SUM(AE50:AE66)+SUM(AE69:AE70)+SUM(AE72:AE93)+SUM(AE103:AE155)+SUM(AE157:AE159)+SUM(AE161:AE193)+SUM(AE205:AE208)+SUM(AE213:AE238)+SUM(AE254:AE262)+SUM(AE294:AE308)+SUM(AE351:AE388)+SUM(AE401:AE425)+SUM(AE427:AE428)+SUM(AE431:AE473)+SUM(AE477:AE481)+SUM(AE486:AE497)+SUM(AE500:AE503)+AE510+AE518+AE526+AE533+AE536+AE538+SUM(AE543:AE544)+SUM(AE549:AE560)+SUM(AE563:AE565)</f>
        <v>481</v>
      </c>
      <c r="AF647" s="315">
        <f>SUM(AF28)+SUM(AF31:AF32)+SUM(AF50:AF66)+SUM(AF69:AF70)+SUM(AF72:AF93)+SUM(AF103:AF155)+SUM(AF157:AF159)+SUM(AF161:AF193)+SUM(AF205:AF208)+SUM(AF213:AF238)+SUM(AF254:AF262)+SUM(AF294:AF308)+SUM(AF351:AF388)+SUM(AF401:AF425)+SUM(AF427:AF428)+SUM(AF431:AF473)+SUM(AF477:AF481)+SUM(AF486:AF497)+SUM(AF500:AF503)+AF510+AF518+AF526+AF533+AF536+AF538+SUM(AF543:AF544)+SUM(AF549:AF560)+SUM(AF563:AF565)</f>
        <v>644</v>
      </c>
      <c r="AG647" s="311">
        <f>SUM(AG28)+SUM(AG31:AG32)+SUM(AG50:AG66)+SUM(AG69:AG70)+SUM(AG72:AG93)+SUM(AG103:AG155)+SUM(AG157:AG159)+SUM(AG161:AG193)+SUM(AG205:AG208)+SUM(AG213:AG238)+SUM(AG254:AG262)+SUM(AG294:AG308)+SUM(AG351:AG388)+SUM(AG401:AG425)+SUM(AG427:AG428)+SUM(AG431:AG473)+SUM(AG477:AG481)+SUM(AG486:AG497)+SUM(AG500:AG503)+AG510+AG518+AG526+AG533+AG536+AG538+SUM(AG543:AG544)+SUM(AG549:AG560)+SUM(AG563:AG565)</f>
        <v>623</v>
      </c>
      <c r="AH647" s="124">
        <f t="shared" si="1703"/>
        <v>1008</v>
      </c>
      <c r="AI647" s="103">
        <f t="shared" si="1703"/>
        <v>6</v>
      </c>
      <c r="AJ647" s="375">
        <f>SUM(AJ28)+SUM(AJ31:AJ32)+SUM(AJ50:AJ66)+SUM(AJ69:AJ70)+SUM(AJ72:AJ93)+SUM(AJ103:AJ155)+SUM(AJ157:AJ159)+SUM(AJ161:AJ193)+SUM(AJ205:AJ208)+SUM(AJ213:AJ238)+SUM(AJ254:AJ262)+SUM(AJ294:AJ308)+SUM(AJ351:AJ388)+SUM(AJ401:AJ425)+SUM(AJ427:AJ428)+SUM(AJ431:AJ473)+SUM(AJ477:AJ481)+SUM(AJ486:AJ497)+SUM(AJ500:AJ503)+AJ510+AJ518+AJ526+AJ533+AJ536+AJ538+SUM(AJ543:AJ544)+SUM(AJ549:AJ560)+SUM(AJ563:AJ565)</f>
        <v>6</v>
      </c>
      <c r="AK647" s="91">
        <f t="shared" si="1703"/>
        <v>0</v>
      </c>
      <c r="AL647" s="90">
        <f t="shared" si="1703"/>
        <v>0</v>
      </c>
      <c r="AM647" s="315">
        <f>SUM(AM28)+SUM(AM31:AM32)+SUM(AM50:AM66)+SUM(AM69:AM70)+SUM(AM72:AM93)+SUM(AM103:AM155)+SUM(AM157:AM159)+SUM(AM161:AM193)+SUM(AM205:AM208)+SUM(AM213:AM238)+SUM(AM254:AM262)+SUM(AM294:AM308)+SUM(AM351:AM388)+SUM(AM401:AM425)+SUM(AM427:AM428)+SUM(AM431:AM473)+SUM(AM477:AM481)+SUM(AM486:AM497)+SUM(AM500:AM503)+AM510+AM518+AM526+AM533+AM536+AM538+SUM(AM543:AM544)+SUM(AM549:AM560)+SUM(AM563:AM565)</f>
        <v>1</v>
      </c>
      <c r="AN647" s="315">
        <f>SUM(AN28)+SUM(AN31:AN32)+SUM(AN50:AN66)+SUM(AN69:AN70)+SUM(AN72:AN93)+SUM(AN103:AN155)+SUM(AN157:AN159)+SUM(AN161:AN193)+SUM(AN205:AN208)+SUM(AN213:AN238)+SUM(AN254:AN262)+SUM(AN294:AN308)+SUM(AN351:AN388)+SUM(AN401:AN425)+SUM(AN427:AN428)+SUM(AN431:AN473)+SUM(AN477:AN481)+SUM(AN486:AN497)+SUM(AN500:AN503)+AN510+AN518+AN526+AN533+AN536+AN538+SUM(AN543:AN544)+SUM(AN549:AN560)+SUM(AN563:AN565)</f>
        <v>1</v>
      </c>
      <c r="AO647" s="315">
        <f>SUM(AO28)+SUM(AO31:AO32)+SUM(AO50:AO66)+SUM(AO69:AO70)+SUM(AO72:AO93)+SUM(AO103:AO155)+SUM(AO157:AO159)+SUM(AO161:AO193)+SUM(AO205:AO208)+SUM(AO213:AO238)+SUM(AO254:AO262)+SUM(AO294:AO308)+SUM(AO351:AO388)+SUM(AO401:AO425)+SUM(AO427:AO428)+SUM(AO431:AO473)+SUM(AO477:AO481)+SUM(AO486:AO497)+SUM(AO500:AO503)+AO510+AO518+AO526+AO533+AO536+AO538+SUM(AO543:AO544)+SUM(AO549:AO560)+SUM(AO563:AO565)</f>
        <v>1</v>
      </c>
      <c r="AP647" s="375">
        <f>SUM(AP28)+SUM(AP31:AP32)+SUM(AP50:AP66)+SUM(AP69:AP70)+SUM(AP72:AP93)+SUM(AP103:AP155)+SUM(AP157:AP159)+SUM(AP161:AP193)+SUM(AP205:AP208)+SUM(AP213:AP238)+SUM(AP254:AP262)+SUM(AP294:AP308)+SUM(AP351:AP388)+SUM(AP401:AP425)+SUM(AP427:AP428)+SUM(AP431:AP473)+SUM(AP477:AP481)+SUM(AP486:AP497)+SUM(AP500:AP503)+AP510+AP518+AP526+AP533+AP536+AP538+SUM(AP543:AP544)+SUM(AP549:AP560)+SUM(AP563:AP565)</f>
        <v>0</v>
      </c>
      <c r="AQ647" s="104">
        <f t="shared" si="1703"/>
        <v>0</v>
      </c>
      <c r="AR647" s="103">
        <f t="shared" si="1703"/>
        <v>0</v>
      </c>
      <c r="AS647" s="375">
        <f>SUM(AS28)+SUM(AS31:AS32)+SUM(AS50:AS66)+SUM(AS69:AS70)+SUM(AS72:AS93)+SUM(AS103:AS155)+SUM(AS157:AS159)+SUM(AS161:AS193)+SUM(AS205:AS208)+SUM(AS213:AS238)+SUM(AS254:AS262)+SUM(AS294:AS308)+SUM(AS351:AS388)+SUM(AS401:AS425)+SUM(AS427:AS428)+SUM(AS431:AS473)+SUM(AS477:AS481)+SUM(AS486:AS497)+SUM(AS500:AS503)+AS510+AS518+AS526+AS533+AS536+AS538+SUM(AS543:AS544)+SUM(AS549:AS560)+SUM(AS563:AS565)</f>
        <v>0</v>
      </c>
      <c r="AT647" s="315">
        <f>SUM(AT28)+SUM(AT31:AT32)+SUM(AT50:AT66)+SUM(AT69:AT70)+SUM(AT72:AT93)+SUM(AT103:AT155)+SUM(AT157:AT159)+SUM(AT161:AT193)+SUM(AT205:AT208)+SUM(AT213:AT238)+SUM(AT254:AT262)+SUM(AT294:AT308)+SUM(AT351:AT388)+SUM(AT401:AT425)+SUM(AT427:AT428)+SUM(AT431:AT473)+SUM(AT477:AT481)+SUM(AT486:AT497)+SUM(AT500:AT503)+AT510+AT518+AT526+AT533+AT536+AT538+SUM(AT543:AT544)+SUM(AT549:AT560)+SUM(AT563:AT565)</f>
        <v>0</v>
      </c>
      <c r="AU647" s="375">
        <f>SUM(AU28)+SUM(AU31:AU32)+SUM(AU50:AU66)+SUM(AU69:AU70)+SUM(AU72:AU93)+SUM(AU103:AU155)+SUM(AU157:AU159)+SUM(AU161:AU193)+SUM(AU205:AU208)+SUM(AU213:AU238)+SUM(AU254:AU262)+SUM(AU294:AU308)+SUM(AU351:AU388)+SUM(AU401:AU425)+SUM(AU427:AU428)+SUM(AU431:AU473)+SUM(AU477:AU481)+SUM(AU486:AU497)+SUM(AU500:AU503)+AU510+AU518+AU526+AU533+AU536+AU538+SUM(AU543:AU544)+SUM(AU549:AU560)+SUM(AU563:AU565)</f>
        <v>0</v>
      </c>
      <c r="AV647" s="315">
        <f>SUM(AV28)+SUM(AV31:AV32)+SUM(AV50:AV66)+SUM(AV69:AV70)+SUM(AV72:AV93)+SUM(AV103:AV155)+SUM(AV157:AV159)+SUM(AV161:AV193)+SUM(AV205:AV208)+SUM(AV213:AV238)+SUM(AV254:AV262)+SUM(AV294:AV308)+SUM(AV351:AV388)+SUM(AV401:AV425)+SUM(AV427:AV428)+SUM(AV431:AV473)+SUM(AV477:AV481)+SUM(AV486:AV497)+SUM(AV500:AV503)+AV510+AV518+AV526+AV533+AV536+AV538+SUM(AV543:AV544)+SUM(AV549:AV560)+SUM(AV563:AV565)</f>
        <v>0</v>
      </c>
      <c r="AW647" s="375">
        <f>SUM(AW28)+SUM(AW31:AW32)+SUM(AW50:AW66)+SUM(AW69:AW70)+SUM(AW72:AW93)+SUM(AW103:AW155)+SUM(AW157:AW159)+SUM(AW161:AW193)+SUM(AW205:AW208)+SUM(AW213:AW238)+SUM(AW254:AW262)+SUM(AW294:AW308)+SUM(AW351:AW388)+SUM(AW401:AW425)+SUM(AW427:AW428)+SUM(AW431:AW473)+SUM(AW477:AW481)+SUM(AW486:AW497)+SUM(AW500:AW503)+AW510+AW518+AW526+AW533+AW536+AW538+SUM(AW543:AW544)+SUM(AW549:AW560)+SUM(AW563:AW565)</f>
        <v>0</v>
      </c>
      <c r="AX647" s="315">
        <f>SUM(AX28)+SUM(AX31:AX32)+SUM(AX50:AX66)+SUM(AX69:AX70)+SUM(AX72:AX93)+SUM(AX103:AX155)+SUM(AX157:AX159)+SUM(AX161:AX193)+SUM(AX205:AX208)+SUM(AX213:AX238)+SUM(AX254:AX262)+SUM(AX294:AX308)+SUM(AX351:AX388)+SUM(AX401:AX425)+SUM(AX427:AX428)+SUM(AX431:AX473)+SUM(AX477:AX481)+SUM(AX486:AX497)+SUM(AX500:AX503)+AX510+AX518+AX526+AX533+AX536+AX538+SUM(AX543:AX544)+SUM(AX549:AX560)+SUM(AX563:AX565)</f>
        <v>0</v>
      </c>
      <c r="AY647" s="124">
        <f t="shared" si="1703"/>
        <v>0</v>
      </c>
      <c r="AZ647" s="90">
        <f t="shared" si="1703"/>
        <v>293</v>
      </c>
      <c r="BA647" s="315">
        <f>SUM(BA28)+SUM(BA31:BA32)+SUM(BA50:BA66)+SUM(BA69:BA70)+SUM(BA72:BA93)+SUM(BA103:BA155)+SUM(BA157:BA159)+SUM(BA161:BA193)+SUM(BA205:BA208)+SUM(BA213:BA238)+SUM(BA254:BA262)+SUM(BA294:BA308)+SUM(BA351:BA388)+SUM(BA401:BA425)+SUM(BA427:BA428)+SUM(BA431:BA473)+SUM(BA477:BA481)+SUM(BA486:BA497)+SUM(BA500:BA503)+BA510+BA518+BA526+BA533+BA536+BA538+SUM(BA543:BA544)+SUM(BA549:BA560)+SUM(BA563:BA565)</f>
        <v>265</v>
      </c>
      <c r="BB647" s="124">
        <f t="shared" si="1703"/>
        <v>259</v>
      </c>
      <c r="BC647" s="90">
        <f t="shared" si="1703"/>
        <v>0</v>
      </c>
      <c r="BD647" s="315">
        <f t="shared" ref="BD647" si="1704">SUM(BD28)+SUM(BD31:BD32)+SUM(BD50:BD66)+SUM(BD69:BD70)+SUM(BD72:BD93)+SUM(BD103:BD155)+SUM(BD157:BD159)+SUM(BD161:BD193)+SUM(BD205:BD208)+SUM(BD213:BD238)+SUM(BD254:BD262)+SUM(BD294:BD308)+SUM(BD351:BD388)+SUM(BD401:BD425)+SUM(BD427:BD428)+SUM(BD431:BD473)+SUM(BD477:BD481)+SUM(BD486:BD497)+SUM(BD500:BD503)+BD510+BD518+BD526+BD533+BD536+BD538+SUM(BD543:BD544)+SUM(BD549:BD560)+SUM(BD563:BD565)</f>
        <v>0</v>
      </c>
      <c r="BE647" s="124">
        <f t="shared" si="1703"/>
        <v>0</v>
      </c>
      <c r="BF647" s="90">
        <f t="shared" si="1703"/>
        <v>0</v>
      </c>
      <c r="BG647" s="90">
        <f t="shared" ref="BG647" si="1705">SUM(BG28)+SUM(BG31:BG32)+SUM(BG50:BG66)+SUM(BG69:BG70)+SUM(BG72:BG93)+SUM(BG103:BG155)+SUM(BG157:BG159)+SUM(BG161:BG193)+SUM(BG205:BG208)+SUM(BG213:BG238)+SUM(BG254:BG262)+SUM(BG294:BG308)+SUM(BG351:BG388)+SUM(BG401:BG425)+SUM(BG427:BG428)+SUM(BG431:BG473)+SUM(BG477:BG481)+SUM(BG486:BG497)+SUM(BG500:BG503)+BG510+BG518+BG526+BG533+BG536+BG538+SUM(BG543:BG544)+SUM(BG549:BG560)+SUM(BG563:BG565)</f>
        <v>0</v>
      </c>
      <c r="BH647" s="315">
        <f>SUM(BH28)+SUM(BH31:BH32)+SUM(BH50:BH66)+SUM(BH69:BH70)+SUM(BH72:BH93)+SUM(BH103:BH155)+SUM(BH157:BH159)+SUM(BH161:BH193)+SUM(BH205:BH208)+SUM(BH213:BH238)+SUM(BH254:BH262)+SUM(BH294:BH308)+SUM(BH351:BH388)+SUM(BH401:BH425)+SUM(BH427:BH428)+SUM(BH431:BH473)+SUM(BH477:BH481)+SUM(BH486:BH497)+SUM(BH500:BH503)+BH510+BH518+BH526+BH533+BH536+BH538+SUM(BH543:BH544)+SUM(BH549:BH560)+SUM(BH563:BH565)</f>
        <v>0</v>
      </c>
      <c r="BI647" s="124">
        <f t="shared" si="1703"/>
        <v>0</v>
      </c>
      <c r="BJ647" s="90">
        <f t="shared" si="1703"/>
        <v>2624</v>
      </c>
      <c r="BK647" s="375">
        <f t="shared" ref="BK647" si="1706">SUM(BK28)+SUM(BK31:BK32)+SUM(BK50:BK66)+SUM(BK69:BK70)+SUM(BK72:BK93)+SUM(BK103:BK155)+SUM(BK157:BK159)+SUM(BK161:BK193)+SUM(BK205:BK208)+SUM(BK213:BK238)+SUM(BK254:BK262)+SUM(BK294:BK308)+SUM(BK351:BK388)+SUM(BK401:BK425)+SUM(BK427:BK428)+SUM(BK431:BK473)+SUM(BK477:BK481)+SUM(BK486:BK497)+SUM(BK500:BK503)+BK510+BK518+BK526+BK533+BK536+BK538+SUM(BK543:BK544)+SUM(BK549:BK560)+SUM(BK563:BK565)</f>
        <v>1810</v>
      </c>
      <c r="BL647" s="91">
        <f t="shared" si="1703"/>
        <v>3072</v>
      </c>
      <c r="BM647" s="90">
        <f t="shared" si="1703"/>
        <v>0</v>
      </c>
      <c r="BN647" s="90">
        <f t="shared" ref="BN647" si="1707">SUM(BN28)+SUM(BN31:BN32)+SUM(BN50:BN66)+SUM(BN69:BN70)+SUM(BN72:BN93)+SUM(BN103:BN155)+SUM(BN157:BN159)+SUM(BN161:BN193)+SUM(BN205:BN208)+SUM(BN213:BN238)+SUM(BN254:BN262)+SUM(BN294:BN308)+SUM(BN351:BN388)+SUM(BN401:BN425)+SUM(BN427:BN428)+SUM(BN431:BN473)+SUM(BN477:BN481)+SUM(BN486:BN497)+SUM(BN500:BN503)+BN510+BN518+BN526+BN533+BN536+BN538+SUM(BN543:BN544)+SUM(BN549:BN560)+SUM(BN563:BN565)</f>
        <v>0</v>
      </c>
      <c r="BO647" s="315">
        <f t="shared" ref="BO647:BP647" si="1708">SUM(BO28)+SUM(BO31:BO32)+SUM(BO50:BO66)+SUM(BO69:BO70)+SUM(BO72:BO93)+SUM(BO103:BO155)+SUM(BO157:BO159)+SUM(BO161:BO193)+SUM(BO205:BO208)+SUM(BO213:BO238)+SUM(BO254:BO262)+SUM(BO294:BO308)+SUM(BO351:BO388)+SUM(BO401:BO425)+SUM(BO427:BO428)+SUM(BO431:BO473)+SUM(BO477:BO481)+SUM(BO486:BO497)+SUM(BO500:BO503)+BO510+BO518+BO526+BO533+BO536+BO538+SUM(BO543:BO544)+SUM(BO549:BO560)+SUM(BO563:BO565)</f>
        <v>0</v>
      </c>
      <c r="BP647" s="311">
        <f t="shared" si="1708"/>
        <v>0</v>
      </c>
      <c r="BQ647" s="124">
        <f t="shared" si="1703"/>
        <v>0</v>
      </c>
      <c r="BR647" s="90">
        <f t="shared" si="1703"/>
        <v>430</v>
      </c>
      <c r="BS647" s="315">
        <f t="shared" ref="BS647" si="1709">SUM(BS28)+SUM(BS31:BS32)+SUM(BS50:BS66)+SUM(BS69:BS70)+SUM(BS72:BS93)+SUM(BS103:BS155)+SUM(BS157:BS159)+SUM(BS161:BS193)+SUM(BS205:BS208)+SUM(BS213:BS238)+SUM(BS254:BS262)+SUM(BS294:BS308)+SUM(BS351:BS388)+SUM(BS401:BS425)+SUM(BS427:BS428)+SUM(BS431:BS473)+SUM(BS477:BS481)+SUM(BS486:BS497)+SUM(BS500:BS503)+BS510+BS518+BS526+BS533+BS536+BS538+SUM(BS543:BS544)+SUM(BS549:BS560)+SUM(BS563:BS565)</f>
        <v>460</v>
      </c>
      <c r="BT647" s="124">
        <f t="shared" si="1703"/>
        <v>48</v>
      </c>
      <c r="BU647" s="90">
        <f t="shared" si="1703"/>
        <v>3036</v>
      </c>
      <c r="BV647" s="315">
        <f t="shared" ref="BV647:BY647" si="1710">SUM(BV28)+SUM(BV31:BV32)+SUM(BV50:BV66)+SUM(BV69:BV70)+SUM(BV72:BV93)+SUM(BV103:BV155)+SUM(BV157:BV159)+SUM(BV161:BV193)+SUM(BV205:BV208)+SUM(BV213:BV238)+SUM(BV254:BV262)+SUM(BV294:BV308)+SUM(BV351:BV388)+SUM(BV401:BV425)+SUM(BV427:BV428)+SUM(BV431:BV473)+SUM(BV477:BV481)+SUM(BV486:BV497)+SUM(BV500:BV503)+BV510+BV518+BV526+BV533+BV536+BV538+SUM(BV543:BV544)+SUM(BV549:BV560)+SUM(BV563:BV565)</f>
        <v>3190</v>
      </c>
      <c r="BW647" s="90">
        <f t="shared" si="1710"/>
        <v>1212</v>
      </c>
      <c r="BX647" s="375">
        <f t="shared" si="1710"/>
        <v>2078</v>
      </c>
      <c r="BY647" s="315">
        <f t="shared" si="1710"/>
        <v>1614</v>
      </c>
      <c r="BZ647" s="90">
        <f>SUM(BZ28)+SUM(BZ31:BZ32)+SUM(BZ50:BZ66)+SUM(BZ69:BZ70)+SUM(BZ72:BZ93)+SUM(BZ103:BZ155)+SUM(BZ157:BZ159)+SUM(BZ161:BZ193)+SUM(BZ205:BZ208)+SUM(BZ213:BZ238)+SUM(BZ254:BZ262)+SUM(BZ294:BZ308)+SUM(BZ351:BZ388)+SUM(BZ401:BZ425)+SUM(BZ427:BZ428)+SUM(BZ431:BZ473)+SUM(BZ477:BZ481)+SUM(BZ486:BZ497)+SUM(BZ500:BZ503)+BZ510+BZ518+BZ526+BZ533+BZ536+BZ538+SUM(BZ543:BZ544)+SUM(BZ549:BZ560)+SUM(BZ563:BZ565)</f>
        <v>2436</v>
      </c>
      <c r="CA647" s="124">
        <f t="shared" si="1703"/>
        <v>2136</v>
      </c>
      <c r="CB647" s="90">
        <f t="shared" si="1703"/>
        <v>986</v>
      </c>
      <c r="CC647" s="90">
        <f t="shared" ref="CC647:CE647" si="1711">SUM(CC28)+SUM(CC31:CC32)+SUM(CC50:CC66)+SUM(CC69:CC70)+SUM(CC72:CC93)+SUM(CC103:CC155)+SUM(CC157:CC159)+SUM(CC161:CC193)+SUM(CC205:CC208)+SUM(CC213:CC238)+SUM(CC254:CC262)+SUM(CC294:CC308)+SUM(CC351:CC388)+SUM(CC401:CC425)+SUM(CC427:CC428)+SUM(CC431:CC473)+SUM(CC477:CC481)+SUM(CC486:CC497)+SUM(CC500:CC503)+CC510+CC518+CC526+CC533+CC536+CC538+SUM(CC543:CC544)+SUM(CC549:CC560)+SUM(CC563:CC565)</f>
        <v>415</v>
      </c>
      <c r="CD647" s="90">
        <f t="shared" si="1711"/>
        <v>715</v>
      </c>
      <c r="CE647" s="90">
        <f t="shared" si="1711"/>
        <v>743</v>
      </c>
      <c r="CF647" s="90">
        <f t="shared" ref="CF647:CG647" si="1712">SUM(CF28)+SUM(CF31:CF32)+SUM(CF50:CF66)+SUM(CF69:CF70)+SUM(CF72:CF93)+SUM(CF103:CF155)+SUM(CF157:CF159)+SUM(CF161:CF193)+SUM(CF205:CF208)+SUM(CF213:CF238)+SUM(CF254:CF262)+SUM(CF294:CF308)+SUM(CF351:CF388)+SUM(CF401:CF425)+SUM(CF427:CF428)+SUM(CF431:CF473)+SUM(CF477:CF481)+SUM(CF486:CF497)+SUM(CF500:CF503)+CF510+CF518+CF526+CF533+CF536+CF538+SUM(CF543:CF544)+SUM(CF549:CF560)+SUM(CF563:CF565)</f>
        <v>447</v>
      </c>
      <c r="CG647" s="311">
        <f t="shared" si="1712"/>
        <v>627</v>
      </c>
      <c r="CH647" s="90">
        <f t="shared" ref="CH647" si="1713">SUM(CH28)+SUM(CH31:CH32)+SUM(CH50:CH66)+SUM(CH69:CH70)+SUM(CH72:CH93)+SUM(CH103:CH155)+SUM(CH157:CH159)+SUM(CH161:CH193)+SUM(CH205:CH208)+SUM(CH213:CH238)+SUM(CH254:CH262)+SUM(CH294:CH308)+SUM(CH351:CH388)+SUM(CH401:CH425)+SUM(CH427:CH428)+SUM(CH431:CH473)+SUM(CH477:CH481)+SUM(CH486:CH497)+SUM(CH500:CH503)+CH510+CH518+CH526+CH533+CH536+CH538+SUM(CH543:CH544)+SUM(CH549:CH560)+SUM(CH563:CH565)</f>
        <v>1071</v>
      </c>
      <c r="CI647" s="124">
        <f t="shared" si="1703"/>
        <v>134</v>
      </c>
      <c r="CJ647" s="90">
        <f t="shared" si="1703"/>
        <v>0</v>
      </c>
      <c r="CK647" s="375">
        <f t="shared" ref="CK647:CO647" si="1714">SUM(CK28)+SUM(CK31:CK32)+SUM(CK50:CK66)+SUM(CK69:CK70)+SUM(CK72:CK93)+SUM(CK103:CK155)+SUM(CK157:CK159)+SUM(CK161:CK193)+SUM(CK205:CK208)+SUM(CK213:CK238)+SUM(CK254:CK262)+SUM(CK294:CK308)+SUM(CK351:CK388)+SUM(CK401:CK425)+SUM(CK427:CK428)+SUM(CK431:CK473)+SUM(CK477:CK481)+SUM(CK486:CK497)+SUM(CK500:CK503)+CK510+CK518+CK526+CK533+CK536+CK538+SUM(CK543:CK544)+SUM(CK549:CK560)+SUM(CK563:CK565)</f>
        <v>0</v>
      </c>
      <c r="CL647" s="315">
        <f t="shared" si="1714"/>
        <v>0</v>
      </c>
      <c r="CM647" s="375">
        <f t="shared" si="1714"/>
        <v>0</v>
      </c>
      <c r="CN647" s="315">
        <f t="shared" si="1714"/>
        <v>0</v>
      </c>
      <c r="CO647" s="375">
        <f t="shared" si="1714"/>
        <v>0</v>
      </c>
      <c r="CP647" s="91">
        <f t="shared" si="1703"/>
        <v>0</v>
      </c>
      <c r="CQ647" s="90">
        <f t="shared" si="1703"/>
        <v>7305</v>
      </c>
      <c r="CR647" s="315">
        <f t="shared" ref="CR647:CS647" si="1715">SUM(CR28)+SUM(CR31:CR32)+SUM(CR50:CR66)+SUM(CR69:CR70)+SUM(CR72:CR93)+SUM(CR103:CR155)+SUM(CR157:CR159)+SUM(CR161:CR193)+SUM(CR205:CR208)+SUM(CR213:CR238)+SUM(CR254:CR262)+SUM(CR294:CR308)+SUM(CR351:CR388)+SUM(CR401:CR425)+SUM(CR427:CR428)+SUM(CR431:CR473)+SUM(CR477:CR481)+SUM(CR486:CR497)+SUM(CR500:CR503)+CR510+CR518+CR526+CR533+CR536+CR538+SUM(CR543:CR544)+SUM(CR549:CR560)+SUM(CR563:CR565)</f>
        <v>11581</v>
      </c>
      <c r="CS647" s="375">
        <f t="shared" si="1715"/>
        <v>10978</v>
      </c>
      <c r="CT647" s="91">
        <f t="shared" si="1703"/>
        <v>10986</v>
      </c>
      <c r="CU647" s="90">
        <f t="shared" ref="CU647" si="1716">SUM(CU28)+SUM(CU31:CU32)+SUM(CU50:CU66)+SUM(CU69:CU70)+SUM(CU72:CU93)+SUM(CU103:CU155)+SUM(CU157:CU159)+SUM(CU161:CU193)+SUM(CU205:CU208)+SUM(CU213:CU238)+SUM(CU254:CU262)+SUM(CU294:CU308)+SUM(CU351:CU388)+SUM(CU401:CU425)+SUM(CU427:CU428)+SUM(CU431:CU473)+SUM(CU477:CU481)+SUM(CU486:CU497)+SUM(CU500:CU503)+CU510+CU518+CU526+CU533+CU536+CU538+SUM(CU543:CU544)+SUM(CU549:CU560)+SUM(CU563:CU565)</f>
        <v>0</v>
      </c>
      <c r="CV647" s="375">
        <f t="shared" ref="CV647:CY647" si="1717">SUM(CV28)+SUM(CV31:CV32)+SUM(CV50:CV66)+SUM(CV69:CV70)+SUM(CV72:CV93)+SUM(CV103:CV155)+SUM(CV157:CV159)+SUM(CV161:CV193)+SUM(CV205:CV208)+SUM(CV213:CV238)+SUM(CV254:CV262)+SUM(CV294:CV308)+SUM(CV351:CV388)+SUM(CV401:CV425)+SUM(CV427:CV428)+SUM(CV431:CV473)+SUM(CV477:CV481)+SUM(CV486:CV497)+SUM(CV500:CV503)+CV510+CV518+CV526+CV533+CV536+CV538+SUM(CV543:CV544)+SUM(CV549:CV560)+SUM(CV563:CV565)</f>
        <v>0</v>
      </c>
      <c r="CW647" s="315">
        <f t="shared" si="1717"/>
        <v>0</v>
      </c>
      <c r="CX647" s="375">
        <f t="shared" si="1717"/>
        <v>0</v>
      </c>
      <c r="CY647" s="315">
        <f t="shared" si="1717"/>
        <v>0</v>
      </c>
      <c r="CZ647" s="91">
        <f t="shared" si="1703"/>
        <v>0</v>
      </c>
      <c r="DA647" s="90">
        <f t="shared" si="1703"/>
        <v>0</v>
      </c>
      <c r="DB647" s="375">
        <f t="shared" ref="DB647:DE647" si="1718">SUM(DB28)+SUM(DB31:DB32)+SUM(DB50:DB66)+SUM(DB69:DB70)+SUM(DB72:DB93)+SUM(DB103:DB155)+SUM(DB157:DB159)+SUM(DB161:DB193)+SUM(DB205:DB208)+SUM(DB213:DB238)+SUM(DB254:DB262)+SUM(DB294:DB308)+SUM(DB351:DB388)+SUM(DB401:DB425)+SUM(DB427:DB428)+SUM(DB431:DB473)+SUM(DB477:DB481)+SUM(DB486:DB497)+SUM(DB500:DB503)+DB510+DB518+DB526+DB533+DB536+DB538+SUM(DB543:DB544)+SUM(DB549:DB560)+SUM(DB563:DB565)</f>
        <v>0</v>
      </c>
      <c r="DC647" s="315">
        <f t="shared" si="1718"/>
        <v>0</v>
      </c>
      <c r="DD647" s="375">
        <f t="shared" si="1718"/>
        <v>0</v>
      </c>
      <c r="DE647" s="315">
        <f t="shared" si="1718"/>
        <v>0</v>
      </c>
      <c r="DF647" s="90">
        <f>SUM(DF28)+SUM(DF31:DF32)+SUM(DF50:DF66)+SUM(DF69:DF70)+SUM(DF72:DF93)+SUM(DF103:DF155)+SUM(DF157:DF159)+SUM(DF161:DF193)+SUM(DF205:DF208)+SUM(DF213:DF238)+SUM(DF254:DF262)+SUM(DF294:DF308)+SUM(DF351:DF388)+SUM(DF401:DF425)+SUM(DF427:DF428)+SUM(DF431:DF473)+SUM(DF477:DF481)+SUM(DF486:DF497)+SUM(DF500:DF503)+DF510+DF518+DF526+DF533+DF536+DF538+SUM(DF543:DF544)+SUM(DF549:DF560)+SUM(DF563:DF565)</f>
        <v>0</v>
      </c>
      <c r="DG647" s="310">
        <f t="shared" ref="DG647" si="1719">SUM(DG28)+SUM(DG31:DG32)+SUM(DG50:DG66)+SUM(DG69:DG70)+SUM(DG72:DG93)+SUM(DG103:DG155)+SUM(DG157:DG159)+SUM(DG161:DG193)+SUM(DG205:DG208)+SUM(DG213:DG238)+SUM(DG254:DG262)+SUM(DG294:DG308)+SUM(DG351:DG388)+SUM(DG401:DG425)+SUM(DG427:DG428)+SUM(DG431:DG473)+SUM(DG477:DG481)+SUM(DG486:DG497)+SUM(DG500:DG503)+DG510+DG518+DG526+DG533+DG536+DG538+SUM(DG543:DG544)+SUM(DG549:DG560)+SUM(DG563:DG565)</f>
        <v>0</v>
      </c>
      <c r="DH647" s="375">
        <f>SUM(DH28)+SUM(DH31:DH32)+SUM(DH50:DH66)+SUM(DH69:DH70)+SUM(DH72:DH93)+SUM(DH103:DH155)+SUM(DH157:DH159)+SUM(DH161:DH193)+SUM(DH205:DH208)+SUM(DH213:DH238)+SUM(DH254:DH262)+SUM(DH294:DH308)+SUM(DH351:DH388)+SUM(DH401:DH425)+SUM(DH427:DH428)+SUM(DH431:DH473)+SUM(DH477:DH481)+SUM(DH486:DH497)+SUM(DH500:DH503)+DH510+DH518+DH526+DH533+DH536+DH538+SUM(DH543:DH544)+SUM(DH549:DH560)+SUM(DH563:DH565)</f>
        <v>0</v>
      </c>
      <c r="DI647" s="315">
        <f t="shared" ref="DI647" si="1720">SUM(DI28)+SUM(DI31:DI32)+SUM(DI50:DI66)+SUM(DI69:DI70)+SUM(DI72:DI93)+SUM(DI103:DI155)+SUM(DI157:DI159)+SUM(DI161:DI193)+SUM(DI205:DI208)+SUM(DI213:DI238)+SUM(DI254:DI262)+SUM(DI294:DI308)+SUM(DI351:DI388)+SUM(DI401:DI425)+SUM(DI427:DI428)+SUM(DI431:DI473)+SUM(DI477:DI481)+SUM(DI486:DI497)+SUM(DI500:DI503)+DI510+DI518+DI526+DI533+DI536+DI538+SUM(DI543:DI544)+SUM(DI549:DI560)+SUM(DI563:DI565)</f>
        <v>0</v>
      </c>
      <c r="DJ647" s="124">
        <f t="shared" si="1703"/>
        <v>0</v>
      </c>
      <c r="DK647" s="90">
        <f t="shared" si="1703"/>
        <v>0</v>
      </c>
      <c r="DL647" s="315">
        <f t="shared" ref="DL647:DM647" si="1721">SUM(DL28)+SUM(DL31:DL32)+SUM(DL50:DL66)+SUM(DL69:DL70)+SUM(DL72:DL93)+SUM(DL103:DL155)+SUM(DL157:DL159)+SUM(DL161:DL193)+SUM(DL205:DL208)+SUM(DL213:DL238)+SUM(DL254:DL262)+SUM(DL294:DL308)+SUM(DL351:DL388)+SUM(DL401:DL425)+SUM(DL427:DL428)+SUM(DL431:DL473)+SUM(DL477:DL481)+SUM(DL486:DL497)+SUM(DL500:DL503)+DL510+DL518+DL526+DL533+DL536+DL538+SUM(DL543:DL544)+SUM(DL549:DL560)+SUM(DL563:DL565)</f>
        <v>0</v>
      </c>
      <c r="DM647" s="375">
        <f t="shared" si="1721"/>
        <v>0</v>
      </c>
      <c r="DN647" s="91">
        <f t="shared" si="1703"/>
        <v>0</v>
      </c>
      <c r="DO647" s="90">
        <f t="shared" si="1703"/>
        <v>4076</v>
      </c>
      <c r="DP647" s="375">
        <f t="shared" ref="DP647:DQ647" si="1722">SUM(DP28)+SUM(DP31:DP32)+SUM(DP50:DP66)+SUM(DP69:DP70)+SUM(DP72:DP93)+SUM(DP103:DP155)+SUM(DP157:DP159)+SUM(DP161:DP193)+SUM(DP205:DP208)+SUM(DP213:DP238)+SUM(DP254:DP262)+SUM(DP294:DP308)+SUM(DP351:DP388)+SUM(DP401:DP425)+SUM(DP427:DP428)+SUM(DP431:DP473)+SUM(DP477:DP481)+SUM(DP486:DP497)+SUM(DP500:DP503)+DP510+DP518+DP526+DP533+DP536+DP538+SUM(DP543:DP544)+SUM(DP549:DP560)+SUM(DP563:DP565)</f>
        <v>5450</v>
      </c>
      <c r="DQ647" s="104">
        <f t="shared" si="1722"/>
        <v>4455</v>
      </c>
      <c r="DR647" s="315">
        <f>SUM(DR28)+SUM(DR31:DR32)+SUM(DR50:DR66)+SUM(DR69:DR70)+SUM(DR72:DR93)+SUM(DR103:DR155)+SUM(DR157:DR159)+SUM(DR161:DR193)+SUM(DR205:DR208)+SUM(DR213:DR238)+SUM(DR254:DR262)+SUM(DR294:DR308)+SUM(DR351:DR388)+SUM(DR401:DR425)+SUM(DR427:DR428)+SUM(DR431:DR473)+SUM(DR477:DR481)+SUM(DR486:DR497)+SUM(DR500:DR503)+DR510+DR518+DR526+DR533+DR536+DR538+SUM(DR543:DR544)+SUM(DR549:DR560)+SUM(DR563:DR565)</f>
        <v>6600</v>
      </c>
      <c r="DS647" s="124">
        <f t="shared" si="1703"/>
        <v>4141</v>
      </c>
      <c r="DT647" s="90">
        <f t="shared" si="1703"/>
        <v>4234</v>
      </c>
      <c r="DU647" s="315">
        <f t="shared" ref="DU647:DW647" si="1723">SUM(DU28)+SUM(DU31:DU32)+SUM(DU50:DU66)+SUM(DU69:DU70)+SUM(DU72:DU93)+SUM(DU103:DU155)+SUM(DU157:DU159)+SUM(DU161:DU193)+SUM(DU205:DU208)+SUM(DU213:DU238)+SUM(DU254:DU262)+SUM(DU294:DU308)+SUM(DU351:DU388)+SUM(DU401:DU425)+SUM(DU427:DU428)+SUM(DU431:DU473)+SUM(DU477:DU481)+SUM(DU486:DU497)+SUM(DU500:DU503)+DU510+DU518+DU526+DU533+DU536+DU538+SUM(DU543:DU544)+SUM(DU549:DU560)+SUM(DU563:DU565)</f>
        <v>5191</v>
      </c>
      <c r="DV647" s="90">
        <f t="shared" si="1723"/>
        <v>5131</v>
      </c>
      <c r="DW647" s="375">
        <f t="shared" si="1723"/>
        <v>2095</v>
      </c>
      <c r="DX647" s="91">
        <f t="shared" si="1703"/>
        <v>7516</v>
      </c>
      <c r="DY647" s="90">
        <f t="shared" si="1703"/>
        <v>1945</v>
      </c>
      <c r="DZ647" s="311">
        <f t="shared" ref="DZ647:EA647" si="1724">SUM(DZ28)+SUM(DZ31:DZ32)+SUM(DZ50:DZ66)+SUM(DZ69:DZ70)+SUM(DZ72:DZ93)+SUM(DZ103:DZ155)+SUM(DZ157:DZ159)+SUM(DZ161:DZ193)+SUM(DZ205:DZ208)+SUM(DZ213:DZ238)+SUM(DZ254:DZ262)+SUM(DZ294:DZ308)+SUM(DZ351:DZ388)+SUM(DZ401:DZ425)+SUM(DZ427:DZ428)+SUM(DZ431:DZ473)+SUM(DZ477:DZ481)+SUM(DZ486:DZ497)+SUM(DZ500:DZ503)+DZ510+DZ518+DZ526+DZ533+DZ536+DZ538+SUM(DZ543:DZ544)+SUM(DZ549:DZ560)+SUM(DZ563:DZ565)</f>
        <v>1950</v>
      </c>
      <c r="EA647" s="375">
        <f t="shared" si="1724"/>
        <v>1474</v>
      </c>
      <c r="EB647" s="91">
        <f t="shared" si="1703"/>
        <v>1480</v>
      </c>
      <c r="EC647" s="90">
        <f t="shared" si="1703"/>
        <v>1238</v>
      </c>
      <c r="ED647" s="315">
        <f t="shared" ref="ED647" si="1725">SUM(ED28)+SUM(ED31:ED32)+SUM(ED50:ED66)+SUM(ED69:ED70)+SUM(ED72:ED93)+SUM(ED103:ED155)+SUM(ED157:ED159)+SUM(ED161:ED193)+SUM(ED205:ED208)+SUM(ED213:ED238)+SUM(ED254:ED262)+SUM(ED294:ED308)+SUM(ED351:ED388)+SUM(ED401:ED425)+SUM(ED427:ED428)+SUM(ED431:ED473)+SUM(ED477:ED481)+SUM(ED486:ED497)+SUM(ED500:ED503)+ED510+ED518+ED526+ED533+ED536+ED538+SUM(ED543:ED544)+SUM(ED549:ED560)+SUM(ED563:ED565)</f>
        <v>1516</v>
      </c>
      <c r="EE647" s="124">
        <f t="shared" si="1703"/>
        <v>86</v>
      </c>
    </row>
    <row r="648" spans="1:135" x14ac:dyDescent="0.3">
      <c r="A648" s="38"/>
      <c r="B648" s="27" t="s">
        <v>803</v>
      </c>
      <c r="C648" s="22">
        <f>SUM(C4:C27)+SUM(C29:C30)+SUM(C33:C49)+SUM(C94:C102)+SUM(C156)+SUM(C160)+SUM(C194:C204)+SUM(C209:C212)+SUM(C239:C245)+SUM(C246:C253)+SUM(C263:C293)+SUM(C309:C313)+SUM(C314:C350)+SUM(C389:C400)+SUM(C426)+SUM(C429:C430)+SUM(C474:C476)+SUM(C482:C485)+SUM(C498:C499)+SUM(C504:C506)+SUM(C507:C509)+SUM(C511:C517)+SUM(C519:C525)+SUM(C527:C532)+SUM(C534)+SUM(C535)+SUM(C537)+SUM(C539:C542)+SUM(C545:C548)+SUM(C561:C562)+SUM(C566:C567)</f>
        <v>223373</v>
      </c>
      <c r="D648" s="22">
        <f>SUM(D4:D27)+SUM(D29:D30)+SUM(D33:D49)+SUM(D94:D102)+SUM(D156)+SUM(D160)+SUM(D194:D204)+SUM(D209:D212)+SUM(D239:D245)+SUM(D246:D253)+SUM(D263:D293)+SUM(D309:D313)+SUM(D314:D350)+SUM(D389:D400)+SUM(D426)+SUM(D429:D430)+SUM(D474:D476)+SUM(D482:D485)+SUM(D498:D499)+SUM(D504:D506)+SUM(D507:D509)+SUM(D511:D517)+SUM(D519:D525)+SUM(D527:D532)+SUM(D534)+SUM(D535)+SUM(D537)+SUM(D539:D542)+SUM(D545:D548)+SUM(D561:D562)+SUM(D566:D567)</f>
        <v>71170</v>
      </c>
      <c r="E648" s="63">
        <f t="shared" si="1460"/>
        <v>0.31861505195345902</v>
      </c>
      <c r="F648" s="90">
        <f>SUM(F4:F27)+SUM(F29:F30)+SUM(F33:F49)+SUM(F67:F68)+F71+SUM(F94:F102)+F156+F160+SUM(F194:F204)+SUM(F209:F212)+SUM(F239:F253)+SUM(F263:F293)+SUM(F309:F350)+SUM(F389:F400)+F426+SUM(F429:F430)+SUM(F474:F476)+SUM(F482:F485)+SUM(F498:F499)+SUM(F504:F509)+SUM(F511:F517)+SUM(F519:F525)+SUM(F527:F532)+SUM(F534:F535)+F537+SUM(F539:F542)+SUM(F545:F548)+SUM(F561:F562)+SUM(F566:F567)</f>
        <v>7156</v>
      </c>
      <c r="G648" s="90">
        <f>SUM(G4:G27)+SUM(G29:G30)+SUM(G33:G49)+SUM(G67:G68)+G71+SUM(G94:G102)+G156+G160+SUM(G194:G204)+SUM(G209:G212)+SUM(G239:G253)+SUM(G263:G293)+SUM(G309:G350)+SUM(G389:G400)+G426+SUM(G429:G430)+SUM(G474:G476)+SUM(G482:G485)+SUM(G498:G499)+SUM(G504:G509)+SUM(G511:G517)+SUM(G519:G525)+SUM(G527:G532)+SUM(G534:G535)+G537+SUM(G539:G542)+SUM(G545:G548)+SUM(G561:G562)+SUM(G566:G567)</f>
        <v>12054</v>
      </c>
      <c r="H648" s="90">
        <f>SUM(H4:H27)+SUM(H29:H30)+SUM(H33:H49)+SUM(H67:H68)+H71+SUM(H94:H102)+H156+H160+SUM(H194:H204)+SUM(H209:H212)+SUM(H239:H253)+SUM(H263:H293)+SUM(H309:H350)+SUM(H389:H400)+H426+SUM(H429:H430)+SUM(H474:H476)+SUM(H482:H485)+SUM(H498:H499)+SUM(H504:H509)+SUM(H511:H517)+SUM(H519:H525)+SUM(H527:H532)+SUM(H534:H535)+H537+SUM(H539:H542)+SUM(H545:H548)+SUM(H561:H562)+SUM(H566:H567)</f>
        <v>5073</v>
      </c>
      <c r="I648" s="90">
        <f>SUM(I4:I27)+SUM(I29:I30)+SUM(I33:I49)+SUM(I67:I68)+I71+SUM(I94:I102)+I156+I160+SUM(I194:I204)+SUM(I209:I212)+SUM(I239:I253)+SUM(I263:I293)+SUM(I309:I350)+SUM(I389:I400)+I426+SUM(I429:I430)+SUM(I474:I476)+SUM(I482:I485)+SUM(I498:I499)+SUM(I504:I509)+SUM(I511:I517)+SUM(I519:I525)+SUM(I527:I532)+SUM(I534:I535)+I537+SUM(I539:I542)+SUM(I545:I548)+SUM(I561:I562)+SUM(I566:I567)</f>
        <v>11960</v>
      </c>
      <c r="J648" s="90">
        <f>SUM(J4:J27)+SUM(J29:J30)+SUM(J33:J49)+SUM(J67:J68)+J71+SUM(J94:J102)+J156+J160+SUM(J194:J204)+SUM(J209:J212)+SUM(J239:J253)+SUM(J263:J293)+SUM(J309:J350)+SUM(J389:J400)+J426+SUM(J429:J430)+SUM(J474:J476)+SUM(J482:J485)+SUM(J498:J499)+SUM(J504:J509)+SUM(J511:J517)+SUM(J519:J525)+SUM(J527:J532)+SUM(J534:J535)+J537+SUM(J539:J542)+SUM(J545:J548)+SUM(J561:J562)+SUM(J566:J567)</f>
        <v>12838</v>
      </c>
      <c r="K648" s="91">
        <f t="shared" ref="K648:EE648" si="1726">SUM(K4:K27)+SUM(K29:K30)+SUM(K33:K49)+SUM(K67:K68)+K71+SUM(K94:K102)+K156+K160+SUM(K194:K204)+SUM(K209:K212)+SUM(K239:K253)+SUM(K263:K293)+SUM(K309:K350)+SUM(K389:K400)+K426+SUM(K429:K430)+SUM(K474:K476)+SUM(K482:K485)+SUM(K498:K499)+SUM(K504:K509)+SUM(K511:K517)+SUM(K519:K525)+SUM(K527:K532)+SUM(K534:K535)+K537+SUM(K539:K542)+SUM(K545:K548)+SUM(K561:K562)+SUM(K566:K567)</f>
        <v>15072</v>
      </c>
      <c r="L648" s="90">
        <f t="shared" si="1726"/>
        <v>1348</v>
      </c>
      <c r="M648" s="375">
        <f>SUM(M4:M27)+SUM(M29:M30)+SUM(M33:M49)+SUM(M67:M68)+M71+SUM(M94:M102)+M156+M160+SUM(M194:M204)+SUM(M209:M212)+SUM(M239:M253)+SUM(M263:M293)+SUM(M309:M350)+SUM(M389:M400)+M426+SUM(M429:M430)+SUM(M474:M476)+SUM(M482:M485)+SUM(M498:M499)+SUM(M504:M509)+SUM(M511:M517)+SUM(M519:M525)+SUM(M527:M532)+SUM(M534:M535)+M537+SUM(M539:M542)+SUM(M545:M548)+SUM(M561:M562)+SUM(M566:M567)</f>
        <v>1191</v>
      </c>
      <c r="N648" s="91">
        <f t="shared" si="1726"/>
        <v>1255</v>
      </c>
      <c r="O648" s="90">
        <f t="shared" si="1726"/>
        <v>323</v>
      </c>
      <c r="P648" s="375">
        <f>SUM(P4:P27)+SUM(P29:P30)+SUM(P33:P49)+SUM(P67:P68)+P71+SUM(P94:P102)+P156+P160+SUM(P194:P204)+SUM(P209:P212)+SUM(P239:P253)+SUM(P263:P293)+SUM(P309:P350)+SUM(P389:P400)+P426+SUM(P429:P430)+SUM(P474:P476)+SUM(P482:P485)+SUM(P498:P499)+SUM(P504:P509)+SUM(P511:P517)+SUM(P519:P525)+SUM(P527:P532)+SUM(P534:P535)+P537+SUM(P539:P542)+SUM(P545:P548)+SUM(P561:P562)+SUM(P566:P567)</f>
        <v>297</v>
      </c>
      <c r="Q648" s="315">
        <f>SUM(Q4:Q27)+SUM(Q29:Q30)+SUM(Q33:Q49)+SUM(Q67:Q68)+Q71+SUM(Q94:Q102)+Q156+Q160+SUM(Q194:Q204)+SUM(Q209:Q212)+SUM(Q239:Q253)+SUM(Q263:Q293)+SUM(Q309:Q350)+SUM(Q389:Q400)+Q426+SUM(Q429:Q430)+SUM(Q474:Q476)+SUM(Q482:Q485)+SUM(Q498:Q499)+SUM(Q504:Q509)+SUM(Q511:Q517)+SUM(Q519:Q525)+SUM(Q527:Q532)+SUM(Q534:Q535)+Q537+SUM(Q539:Q542)+SUM(Q545:Q548)+SUM(Q561:Q562)+SUM(Q566:Q567)</f>
        <v>224</v>
      </c>
      <c r="R648" s="375">
        <f>SUM(R4:R27)+SUM(R29:R30)+SUM(R33:R49)+SUM(R67:R68)+R71+SUM(R94:R102)+R156+R160+SUM(R194:R204)+SUM(R209:R212)+SUM(R239:R253)+SUM(R263:R293)+SUM(R309:R350)+SUM(R389:R400)+R426+SUM(R429:R430)+SUM(R474:R476)+SUM(R482:R485)+SUM(R498:R499)+SUM(R504:R509)+SUM(R511:R517)+SUM(R519:R525)+SUM(R527:R532)+SUM(R534:R535)+R537+SUM(R539:R542)+SUM(R545:R548)+SUM(R561:R562)+SUM(R566:R567)</f>
        <v>359</v>
      </c>
      <c r="S648" s="315">
        <f>SUM(S4:S27)+SUM(S29:S30)+SUM(S33:S49)+SUM(S67:S68)+S71+SUM(S94:S102)+S156+S160+SUM(S194:S204)+SUM(S209:S212)+SUM(S239:S253)+SUM(S263:S293)+SUM(S309:S350)+SUM(S389:S400)+S426+SUM(S429:S430)+SUM(S474:S476)+SUM(S482:S485)+SUM(S498:S499)+SUM(S504:S509)+SUM(S511:S517)+SUM(S519:S525)+SUM(S527:S532)+SUM(S534:S535)+S537+SUM(S539:S542)+SUM(S545:S548)+SUM(S561:S562)+SUM(S566:S567)</f>
        <v>499</v>
      </c>
      <c r="T648" s="375">
        <f>SUM(T4:T27)+SUM(T29:T30)+SUM(T33:T49)+SUM(T67:T68)+T71+SUM(T94:T102)+T156+T160+SUM(T194:T204)+SUM(T209:T212)+SUM(T239:T253)+SUM(T263:T293)+SUM(T309:T350)+SUM(T389:T400)+T426+SUM(T429:T430)+SUM(T474:T476)+SUM(T482:T485)+SUM(T498:T499)+SUM(T504:T509)+SUM(T511:T517)+SUM(T519:T525)+SUM(T527:T532)+SUM(T534:T535)+T537+SUM(T539:T542)+SUM(T545:T548)+SUM(T561:T562)+SUM(T566:T567)</f>
        <v>224</v>
      </c>
      <c r="U648" s="315">
        <f>SUM(U4:U27)+SUM(U29:U30)+SUM(U33:U49)+SUM(U67:U68)+U71+SUM(U94:U102)+U156+U160+SUM(U194:U204)+SUM(U209:U212)+SUM(U239:U253)+SUM(U263:U293)+SUM(U309:U350)+SUM(U389:U400)+U426+SUM(U429:U430)+SUM(U474:U476)+SUM(U482:U485)+SUM(U498:U499)+SUM(U504:U509)+SUM(U511:U517)+SUM(U519:U525)+SUM(U527:U532)+SUM(U534:U535)+U537+SUM(U539:U542)+SUM(U545:U548)+SUM(U561:U562)+SUM(U566:U567)</f>
        <v>493</v>
      </c>
      <c r="V648" s="375">
        <f>SUM(V4:V27)+SUM(V29:V30)+SUM(V33:V49)+SUM(V67:V68)+V71+SUM(V94:V102)+V156+V160+SUM(V194:V204)+SUM(V209:V212)+SUM(V239:V253)+SUM(V263:V293)+SUM(V309:V350)+SUM(V389:V400)+V426+SUM(V429:V430)+SUM(V474:V476)+SUM(V482:V485)+SUM(V498:V499)+SUM(V504:V509)+SUM(V511:V517)+SUM(V519:V525)+SUM(V527:V532)+SUM(V534:V535)+V537+SUM(V539:V542)+SUM(V545:V548)+SUM(V561:V562)+SUM(V566:V567)</f>
        <v>364</v>
      </c>
      <c r="W648" s="104">
        <f>SUM(W4:W27)+SUM(W29:W30)+SUM(W33:W49)+SUM(W67:W68)+W71+SUM(W94:W102)+W156+W160+SUM(W194:W204)+SUM(W209:W212)+SUM(W239:W253)+SUM(W263:W293)+SUM(W309:W350)+SUM(W389:W400)+W426+SUM(W429:W430)+SUM(W474:W476)+SUM(W482:W485)+SUM(W498:W499)+SUM(W504:W509)+SUM(W511:W517)+SUM(W519:W525)+SUM(W527:W532)+SUM(W534:W535)+W537+SUM(W539:W542)+SUM(W545:W548)+SUM(W561:W562)+SUM(W566:W567)</f>
        <v>523</v>
      </c>
      <c r="X648" s="104">
        <f>SUM(X4:X27)+SUM(X29:X30)+SUM(X33:X49)+SUM(X67:X68)+X71+SUM(X94:X102)+X156+X160+SUM(X194:X204)+SUM(X209:X212)+SUM(X239:X253)+SUM(X263:X293)+SUM(X309:X350)+SUM(X389:X400)+X426+SUM(X429:X430)+SUM(X474:X476)+SUM(X482:X485)+SUM(X498:X499)+SUM(X504:X509)+SUM(X511:X517)+SUM(X519:X525)+SUM(X527:X532)+SUM(X534:X535)+X537+SUM(X539:X542)+SUM(X545:X548)+SUM(X561:X562)+SUM(X566:X567)</f>
        <v>527</v>
      </c>
      <c r="Y648" s="104">
        <f t="shared" si="1726"/>
        <v>672</v>
      </c>
      <c r="Z648" s="103">
        <f t="shared" si="1726"/>
        <v>573</v>
      </c>
      <c r="AA648" s="90">
        <f>SUM(AA4:AA27)+SUM(AA29:AA30)+SUM(AA33:AA49)+SUM(AA67:AA68)+AA71+SUM(AA94:AA102)+AA156+AA160+SUM(AA194:AA204)+SUM(AA209:AA212)+SUM(AA239:AA253)+SUM(AA263:AA293)+SUM(AA309:AA350)+SUM(AA389:AA400)+AA426+SUM(AA429:AA430)+SUM(AA474:AA476)+SUM(AA482:AA485)+SUM(AA498:AA499)+SUM(AA504:AA509)+SUM(AA511:AA517)+SUM(AA519:AA525)+SUM(AA527:AA532)+SUM(AA534:AA535)+AA537+SUM(AA539:AA542)+SUM(AA545:AA548)+SUM(AA561:AA562)+SUM(AA566:AA567)</f>
        <v>330</v>
      </c>
      <c r="AB648" s="90">
        <f>SUM(AB4:AB27)+SUM(AB29:AB30)+SUM(AB33:AB49)+SUM(AB67:AB68)+AB71+SUM(AB94:AB102)+AB156+AB160+SUM(AB194:AB204)+SUM(AB209:AB212)+SUM(AB239:AB253)+SUM(AB263:AB293)+SUM(AB309:AB350)+SUM(AB389:AB400)+AB426+SUM(AB429:AB430)+SUM(AB474:AB476)+SUM(AB482:AB485)+SUM(AB498:AB499)+SUM(AB504:AB509)+SUM(AB511:AB517)+SUM(AB519:AB525)+SUM(AB527:AB532)+SUM(AB534:AB535)+AB537+SUM(AB539:AB542)+SUM(AB545:AB548)+SUM(AB561:AB562)+SUM(AB566:AB567)</f>
        <v>868</v>
      </c>
      <c r="AC648" s="90">
        <f>SUM(AC4:AC27)+SUM(AC29:AC30)+SUM(AC33:AC49)+SUM(AC67:AC68)+AC71+SUM(AC94:AC102)+AC156+AC160+SUM(AC194:AC204)+SUM(AC209:AC212)+SUM(AC239:AC253)+SUM(AC263:AC293)+SUM(AC309:AC350)+SUM(AC389:AC400)+AC426+SUM(AC429:AC430)+SUM(AC474:AC476)+SUM(AC482:AC485)+SUM(AC498:AC499)+SUM(AC504:AC509)+SUM(AC511:AC517)+SUM(AC519:AC525)+SUM(AC527:AC532)+SUM(AC534:AC535)+AC537+SUM(AC539:AC542)+SUM(AC545:AC548)+SUM(AC561:AC562)+SUM(AC566:AC567)</f>
        <v>485</v>
      </c>
      <c r="AD648" s="90">
        <f>SUM(AD4:AD27)+SUM(AD29:AD30)+SUM(AD33:AD49)+SUM(AD67:AD68)+AD71+SUM(AD94:AD102)+AD156+AD160+SUM(AD194:AD204)+SUM(AD209:AD212)+SUM(AD239:AD253)+SUM(AD263:AD293)+SUM(AD309:AD350)+SUM(AD389:AD400)+AD426+SUM(AD429:AD430)+SUM(AD474:AD476)+SUM(AD482:AD485)+SUM(AD498:AD499)+SUM(AD504:AD509)+SUM(AD511:AD517)+SUM(AD519:AD525)+SUM(AD527:AD532)+SUM(AD534:AD535)+AD537+SUM(AD539:AD542)+SUM(AD545:AD548)+SUM(AD561:AD562)+SUM(AD566:AD567)</f>
        <v>578</v>
      </c>
      <c r="AE648" s="90">
        <f>SUM(AE4:AE27)+SUM(AE29:AE30)+SUM(AE33:AE49)+SUM(AE67:AE68)+AE71+SUM(AE94:AE102)+AE156+AE160+SUM(AE194:AE204)+SUM(AE209:AE212)+SUM(AE239:AE253)+SUM(AE263:AE293)+SUM(AE309:AE350)+SUM(AE389:AE400)+AE426+SUM(AE429:AE430)+SUM(AE474:AE476)+SUM(AE482:AE485)+SUM(AE498:AE499)+SUM(AE504:AE509)+SUM(AE511:AE517)+SUM(AE519:AE525)+SUM(AE527:AE532)+SUM(AE534:AE535)+AE537+SUM(AE539:AE542)+SUM(AE545:AE548)+SUM(AE561:AE562)+SUM(AE566:AE567)</f>
        <v>614</v>
      </c>
      <c r="AF648" s="315">
        <f>SUM(AF4:AF27)+SUM(AF29:AF30)+SUM(AF33:AF49)+SUM(AF67:AF68)+AF71+SUM(AF94:AF102)+AF156+AF160+SUM(AF194:AF204)+SUM(AF209:AF212)+SUM(AF239:AF253)+SUM(AF263:AF293)+SUM(AF309:AF350)+SUM(AF389:AF400)+AF426+SUM(AF429:AF430)+SUM(AF474:AF476)+SUM(AF482:AF485)+SUM(AF498:AF499)+SUM(AF504:AF509)+SUM(AF511:AF517)+SUM(AF519:AF525)+SUM(AF527:AF532)+SUM(AF534:AF535)+AF537+SUM(AF539:AF542)+SUM(AF545:AF548)+SUM(AF561:AF562)+SUM(AF566:AF567)</f>
        <v>687</v>
      </c>
      <c r="AG648" s="311">
        <f>SUM(AG4:AG27)+SUM(AG29:AG30)+SUM(AG33:AG49)+SUM(AG67:AG68)+AG71+SUM(AG94:AG102)+AG156+AG160+SUM(AG194:AG204)+SUM(AG209:AG212)+SUM(AG239:AG253)+SUM(AG263:AG293)+SUM(AG309:AG350)+SUM(AG389:AG400)+AG426+SUM(AG429:AG430)+SUM(AG474:AG476)+SUM(AG482:AG485)+SUM(AG498:AG499)+SUM(AG504:AG509)+SUM(AG511:AG517)+SUM(AG519:AG525)+SUM(AG527:AG532)+SUM(AG534:AG535)+AG537+SUM(AG539:AG542)+SUM(AG545:AG548)+SUM(AG561:AG562)+SUM(AG566:AG567)</f>
        <v>735</v>
      </c>
      <c r="AH648" s="124">
        <f t="shared" si="1726"/>
        <v>1051</v>
      </c>
      <c r="AI648" s="103">
        <f t="shared" si="1726"/>
        <v>1771</v>
      </c>
      <c r="AJ648" s="375">
        <f>SUM(AJ4:AJ27)+SUM(AJ29:AJ30)+SUM(AJ33:AJ49)+SUM(AJ67:AJ68)+AJ71+SUM(AJ94:AJ102)+AJ156+AJ160+SUM(AJ194:AJ204)+SUM(AJ209:AJ212)+SUM(AJ239:AJ253)+SUM(AJ263:AJ293)+SUM(AJ309:AJ350)+SUM(AJ389:AJ400)+AJ426+SUM(AJ429:AJ430)+SUM(AJ474:AJ476)+SUM(AJ482:AJ485)+SUM(AJ498:AJ499)+SUM(AJ504:AJ509)+SUM(AJ511:AJ517)+SUM(AJ519:AJ525)+SUM(AJ527:AJ532)+SUM(AJ534:AJ535)+AJ537+SUM(AJ539:AJ542)+SUM(AJ545:AJ548)+SUM(AJ561:AJ562)+SUM(AJ566:AJ567)</f>
        <v>1613</v>
      </c>
      <c r="AK648" s="91">
        <f t="shared" si="1726"/>
        <v>201</v>
      </c>
      <c r="AL648" s="90">
        <f t="shared" si="1726"/>
        <v>839</v>
      </c>
      <c r="AM648" s="315">
        <f>SUM(AM4:AM27)+SUM(AM29:AM30)+SUM(AM33:AM49)+SUM(AM67:AM68)+AM71+SUM(AM94:AM102)+AM156+AM160+SUM(AM194:AM204)+SUM(AM209:AM212)+SUM(AM239:AM253)+SUM(AM263:AM293)+SUM(AM309:AM350)+SUM(AM389:AM400)+AM426+SUM(AM429:AM430)+SUM(AM474:AM476)+SUM(AM482:AM485)+SUM(AM498:AM499)+SUM(AM504:AM509)+SUM(AM511:AM517)+SUM(AM519:AM525)+SUM(AM527:AM532)+SUM(AM534:AM535)+AM537+SUM(AM539:AM542)+SUM(AM545:AM548)+SUM(AM561:AM562)+SUM(AM566:AM567)</f>
        <v>1509</v>
      </c>
      <c r="AN648" s="315">
        <f>SUM(AN4:AN27)+SUM(AN29:AN30)+SUM(AN33:AN49)+SUM(AN67:AN68)+AN71+SUM(AN94:AN102)+AN156+AN160+SUM(AN194:AN204)+SUM(AN209:AN212)+SUM(AN239:AN253)+SUM(AN263:AN293)+SUM(AN309:AN350)+SUM(AN389:AN400)+AN426+SUM(AN429:AN430)+SUM(AN474:AN476)+SUM(AN482:AN485)+SUM(AN498:AN499)+SUM(AN504:AN509)+SUM(AN511:AN517)+SUM(AN519:AN525)+SUM(AN527:AN532)+SUM(AN534:AN535)+AN537+SUM(AN539:AN542)+SUM(AN545:AN548)+SUM(AN561:AN562)+SUM(AN566:AN567)</f>
        <v>1635</v>
      </c>
      <c r="AO648" s="315">
        <f>SUM(AO4:AO27)+SUM(AO29:AO30)+SUM(AO33:AO49)+SUM(AO67:AO68)+AO71+SUM(AO94:AO102)+AO156+AO160+SUM(AO194:AO204)+SUM(AO209:AO212)+SUM(AO239:AO253)+SUM(AO263:AO293)+SUM(AO309:AO350)+SUM(AO389:AO400)+AO426+SUM(AO429:AO430)+SUM(AO474:AO476)+SUM(AO482:AO485)+SUM(AO498:AO499)+SUM(AO504:AO509)+SUM(AO511:AO517)+SUM(AO519:AO525)+SUM(AO527:AO532)+SUM(AO534:AO535)+AO537+SUM(AO539:AO542)+SUM(AO545:AO548)+SUM(AO561:AO562)+SUM(AO566:AO567)</f>
        <v>1602</v>
      </c>
      <c r="AP648" s="375">
        <f>SUM(AP4:AP27)+SUM(AP29:AP30)+SUM(AP33:AP49)+SUM(AP67:AP68)+AP71+SUM(AP94:AP102)+AP156+AP160+SUM(AP194:AP204)+SUM(AP209:AP212)+SUM(AP239:AP253)+SUM(AP263:AP293)+SUM(AP309:AP350)+SUM(AP389:AP400)+AP426+SUM(AP429:AP430)+SUM(AP474:AP476)+SUM(AP482:AP485)+SUM(AP498:AP499)+SUM(AP504:AP509)+SUM(AP511:AP517)+SUM(AP519:AP525)+SUM(AP527:AP532)+SUM(AP534:AP535)+AP537+SUM(AP539:AP542)+SUM(AP545:AP548)+SUM(AP561:AP562)+SUM(AP566:AP567)</f>
        <v>819</v>
      </c>
      <c r="AQ648" s="104">
        <f t="shared" si="1726"/>
        <v>424</v>
      </c>
      <c r="AR648" s="103">
        <f t="shared" si="1726"/>
        <v>0</v>
      </c>
      <c r="AS648" s="375">
        <f>SUM(AS4:AS27)+SUM(AS29:AS30)+SUM(AS33:AS49)+SUM(AS67:AS68)+AS71+SUM(AS94:AS102)+AS156+AS160+SUM(AS194:AS204)+SUM(AS209:AS212)+SUM(AS239:AS253)+SUM(AS263:AS293)+SUM(AS309:AS350)+SUM(AS389:AS400)+AS426+SUM(AS429:AS430)+SUM(AS474:AS476)+SUM(AS482:AS485)+SUM(AS498:AS499)+SUM(AS504:AS509)+SUM(AS511:AS517)+SUM(AS519:AS525)+SUM(AS527:AS532)+SUM(AS534:AS535)+AS537+SUM(AS539:AS542)+SUM(AS545:AS548)+SUM(AS561:AS562)+SUM(AS566:AS567)</f>
        <v>0</v>
      </c>
      <c r="AT648" s="315">
        <f>SUM(AT4:AT27)+SUM(AT29:AT30)+SUM(AT33:AT49)+SUM(AT67:AT68)+AT71+SUM(AT94:AT102)+AT156+AT160+SUM(AT194:AT204)+SUM(AT209:AT212)+SUM(AT239:AT253)+SUM(AT263:AT293)+SUM(AT309:AT350)+SUM(AT389:AT400)+AT426+SUM(AT429:AT430)+SUM(AT474:AT476)+SUM(AT482:AT485)+SUM(AT498:AT499)+SUM(AT504:AT509)+SUM(AT511:AT517)+SUM(AT519:AT525)+SUM(AT527:AT532)+SUM(AT534:AT535)+AT537+SUM(AT539:AT542)+SUM(AT545:AT548)+SUM(AT561:AT562)+SUM(AT566:AT567)</f>
        <v>0</v>
      </c>
      <c r="AU648" s="375">
        <f>SUM(AU4:AU27)+SUM(AU29:AU30)+SUM(AU33:AU49)+SUM(AU67:AU68)+AU71+SUM(AU94:AU102)+AU156+AU160+SUM(AU194:AU204)+SUM(AU209:AU212)+SUM(AU239:AU253)+SUM(AU263:AU293)+SUM(AU309:AU350)+SUM(AU389:AU400)+AU426+SUM(AU429:AU430)+SUM(AU474:AU476)+SUM(AU482:AU485)+SUM(AU498:AU499)+SUM(AU504:AU509)+SUM(AU511:AU517)+SUM(AU519:AU525)+SUM(AU527:AU532)+SUM(AU534:AU535)+AU537+SUM(AU539:AU542)+SUM(AU545:AU548)+SUM(AU561:AU562)+SUM(AU566:AU567)</f>
        <v>0</v>
      </c>
      <c r="AV648" s="315">
        <f>SUM(AV4:AV27)+SUM(AV29:AV30)+SUM(AV33:AV49)+SUM(AV67:AV68)+AV71+SUM(AV94:AV102)+AV156+AV160+SUM(AV194:AV204)+SUM(AV209:AV212)+SUM(AV239:AV253)+SUM(AV263:AV293)+SUM(AV309:AV350)+SUM(AV389:AV400)+AV426+SUM(AV429:AV430)+SUM(AV474:AV476)+SUM(AV482:AV485)+SUM(AV498:AV499)+SUM(AV504:AV509)+SUM(AV511:AV517)+SUM(AV519:AV525)+SUM(AV527:AV532)+SUM(AV534:AV535)+AV537+SUM(AV539:AV542)+SUM(AV545:AV548)+SUM(AV561:AV562)+SUM(AV566:AV567)</f>
        <v>0</v>
      </c>
      <c r="AW648" s="375">
        <f>SUM(AW4:AW27)+SUM(AW29:AW30)+SUM(AW33:AW49)+SUM(AW67:AW68)+AW71+SUM(AW94:AW102)+AW156+AW160+SUM(AW194:AW204)+SUM(AW209:AW212)+SUM(AW239:AW253)+SUM(AW263:AW293)+SUM(AW309:AW350)+SUM(AW389:AW400)+AW426+SUM(AW429:AW430)+SUM(AW474:AW476)+SUM(AW482:AW485)+SUM(AW498:AW499)+SUM(AW504:AW509)+SUM(AW511:AW517)+SUM(AW519:AW525)+SUM(AW527:AW532)+SUM(AW534:AW535)+AW537+SUM(AW539:AW542)+SUM(AW545:AW548)+SUM(AW561:AW562)+SUM(AW566:AW567)</f>
        <v>0</v>
      </c>
      <c r="AX648" s="315">
        <f>SUM(AX4:AX27)+SUM(AX29:AX30)+SUM(AX33:AX49)+SUM(AX67:AX68)+AX71+SUM(AX94:AX102)+AX156+AX160+SUM(AX194:AX204)+SUM(AX209:AX212)+SUM(AX239:AX253)+SUM(AX263:AX293)+SUM(AX309:AX350)+SUM(AX389:AX400)+AX426+SUM(AX429:AX430)+SUM(AX474:AX476)+SUM(AX482:AX485)+SUM(AX498:AX499)+SUM(AX504:AX509)+SUM(AX511:AX517)+SUM(AX519:AX525)+SUM(AX527:AX532)+SUM(AX534:AX535)+AX537+SUM(AX539:AX542)+SUM(AX545:AX548)+SUM(AX561:AX562)+SUM(AX566:AX567)</f>
        <v>0</v>
      </c>
      <c r="AY648" s="124">
        <f t="shared" si="1726"/>
        <v>0</v>
      </c>
      <c r="AZ648" s="90">
        <f t="shared" si="1726"/>
        <v>1040</v>
      </c>
      <c r="BA648" s="315">
        <f>SUM(BA4:BA27)+SUM(BA29:BA30)+SUM(BA33:BA49)+SUM(BA67:BA68)+BA71+SUM(BA94:BA102)+BA156+BA160+SUM(BA194:BA204)+SUM(BA209:BA212)+SUM(BA239:BA253)+SUM(BA263:BA293)+SUM(BA309:BA350)+SUM(BA389:BA400)+BA426+SUM(BA429:BA430)+SUM(BA474:BA476)+SUM(BA482:BA485)+SUM(BA498:BA499)+SUM(BA504:BA509)+SUM(BA511:BA517)+SUM(BA519:BA525)+SUM(BA527:BA532)+SUM(BA534:BA535)+BA537+SUM(BA539:BA542)+SUM(BA545:BA548)+SUM(BA561:BA562)+SUM(BA566:BA567)</f>
        <v>920</v>
      </c>
      <c r="BB648" s="124">
        <f t="shared" si="1726"/>
        <v>875</v>
      </c>
      <c r="BC648" s="90">
        <f t="shared" si="1726"/>
        <v>485</v>
      </c>
      <c r="BD648" s="315">
        <f t="shared" ref="BD648" si="1727">SUM(BD4:BD27)+SUM(BD29:BD30)+SUM(BD33:BD49)+SUM(BD67:BD68)+BD71+SUM(BD94:BD102)+BD156+BD160+SUM(BD194:BD204)+SUM(BD209:BD212)+SUM(BD239:BD253)+SUM(BD263:BD293)+SUM(BD309:BD350)+SUM(BD389:BD400)+BD426+SUM(BD429:BD430)+SUM(BD474:BD476)+SUM(BD482:BD485)+SUM(BD498:BD499)+SUM(BD504:BD509)+SUM(BD511:BD517)+SUM(BD519:BD525)+SUM(BD527:BD532)+SUM(BD534:BD535)+BD537+SUM(BD539:BD542)+SUM(BD545:BD548)+SUM(BD561:BD562)+SUM(BD566:BD567)</f>
        <v>562</v>
      </c>
      <c r="BE648" s="124">
        <f t="shared" si="1726"/>
        <v>487</v>
      </c>
      <c r="BF648" s="90">
        <f t="shared" si="1726"/>
        <v>1265</v>
      </c>
      <c r="BG648" s="90">
        <f t="shared" ref="BG648" si="1728">SUM(BG4:BG27)+SUM(BG29:BG30)+SUM(BG33:BG49)+SUM(BG67:BG68)+BG71+SUM(BG94:BG102)+BG156+BG160+SUM(BG194:BG204)+SUM(BG209:BG212)+SUM(BG239:BG253)+SUM(BG263:BG293)+SUM(BG309:BG350)+SUM(BG389:BG400)+BG426+SUM(BG429:BG430)+SUM(BG474:BG476)+SUM(BG482:BG485)+SUM(BG498:BG499)+SUM(BG504:BG509)+SUM(BG511:BG517)+SUM(BG519:BG525)+SUM(BG527:BG532)+SUM(BG534:BG535)+BG537+SUM(BG539:BG542)+SUM(BG545:BG548)+SUM(BG561:BG562)+SUM(BG566:BG567)</f>
        <v>1177</v>
      </c>
      <c r="BH648" s="315">
        <f>SUM(BH4:BH27)+SUM(BH29:BH30)+SUM(BH33:BH49)+SUM(BH67:BH68)+BH71+SUM(BH94:BH102)+BH156+BH160+SUM(BH194:BH204)+SUM(BH209:BH212)+SUM(BH239:BH253)+SUM(BH263:BH293)+SUM(BH309:BH350)+SUM(BH389:BH400)+BH426+SUM(BH429:BH430)+SUM(BH474:BH476)+SUM(BH482:BH485)+SUM(BH498:BH499)+SUM(BH504:BH509)+SUM(BH511:BH517)+SUM(BH519:BH525)+SUM(BH527:BH532)+SUM(BH534:BH535)+BH537+SUM(BH539:BH542)+SUM(BH545:BH548)+SUM(BH561:BH562)+SUM(BH566:BH567)</f>
        <v>913</v>
      </c>
      <c r="BI648" s="124">
        <f t="shared" si="1726"/>
        <v>917</v>
      </c>
      <c r="BJ648" s="90">
        <f t="shared" si="1726"/>
        <v>362</v>
      </c>
      <c r="BK648" s="375">
        <f t="shared" ref="BK648" si="1729">SUM(BK4:BK27)+SUM(BK29:BK30)+SUM(BK33:BK49)+SUM(BK67:BK68)+BK71+SUM(BK94:BK102)+BK156+BK160+SUM(BK194:BK204)+SUM(BK209:BK212)+SUM(BK239:BK253)+SUM(BK263:BK293)+SUM(BK309:BK350)+SUM(BK389:BK400)+BK426+SUM(BK429:BK430)+SUM(BK474:BK476)+SUM(BK482:BK485)+SUM(BK498:BK499)+SUM(BK504:BK509)+SUM(BK511:BK517)+SUM(BK519:BK525)+SUM(BK527:BK532)+SUM(BK534:BK535)+BK537+SUM(BK539:BK542)+SUM(BK545:BK548)+SUM(BK561:BK562)+SUM(BK566:BK567)</f>
        <v>230</v>
      </c>
      <c r="BL648" s="91">
        <f t="shared" si="1726"/>
        <v>225</v>
      </c>
      <c r="BM648" s="90">
        <f t="shared" si="1726"/>
        <v>1049</v>
      </c>
      <c r="BN648" s="90">
        <f t="shared" ref="BN648" si="1730">SUM(BN4:BN27)+SUM(BN29:BN30)+SUM(BN33:BN49)+SUM(BN67:BN68)+BN71+SUM(BN94:BN102)+BN156+BN160+SUM(BN194:BN204)+SUM(BN209:BN212)+SUM(BN239:BN253)+SUM(BN263:BN293)+SUM(BN309:BN350)+SUM(BN389:BN400)+BN426+SUM(BN429:BN430)+SUM(BN474:BN476)+SUM(BN482:BN485)+SUM(BN498:BN499)+SUM(BN504:BN509)+SUM(BN511:BN517)+SUM(BN519:BN525)+SUM(BN527:BN532)+SUM(BN534:BN535)+BN537+SUM(BN539:BN542)+SUM(BN545:BN548)+SUM(BN561:BN562)+SUM(BN566:BN567)</f>
        <v>1031</v>
      </c>
      <c r="BO648" s="315">
        <f t="shared" ref="BO648:BP648" si="1731">SUM(BO4:BO27)+SUM(BO29:BO30)+SUM(BO33:BO49)+SUM(BO67:BO68)+BO71+SUM(BO94:BO102)+BO156+BO160+SUM(BO194:BO204)+SUM(BO209:BO212)+SUM(BO239:BO253)+SUM(BO263:BO293)+SUM(BO309:BO350)+SUM(BO389:BO400)+BO426+SUM(BO429:BO430)+SUM(BO474:BO476)+SUM(BO482:BO485)+SUM(BO498:BO499)+SUM(BO504:BO509)+SUM(BO511:BO517)+SUM(BO519:BO525)+SUM(BO527:BO532)+SUM(BO534:BO535)+BO537+SUM(BO539:BO542)+SUM(BO545:BO548)+SUM(BO561:BO562)+SUM(BO566:BO567)</f>
        <v>1177</v>
      </c>
      <c r="BP648" s="311">
        <f t="shared" si="1731"/>
        <v>159</v>
      </c>
      <c r="BQ648" s="124">
        <f t="shared" si="1726"/>
        <v>1262</v>
      </c>
      <c r="BR648" s="90">
        <f t="shared" si="1726"/>
        <v>0</v>
      </c>
      <c r="BS648" s="315">
        <f t="shared" ref="BS648" si="1732">SUM(BS4:BS27)+SUM(BS29:BS30)+SUM(BS33:BS49)+SUM(BS67:BS68)+BS71+SUM(BS94:BS102)+BS156+BS160+SUM(BS194:BS204)+SUM(BS209:BS212)+SUM(BS239:BS253)+SUM(BS263:BS293)+SUM(BS309:BS350)+SUM(BS389:BS400)+BS426+SUM(BS429:BS430)+SUM(BS474:BS476)+SUM(BS482:BS485)+SUM(BS498:BS499)+SUM(BS504:BS509)+SUM(BS511:BS517)+SUM(BS519:BS525)+SUM(BS527:BS532)+SUM(BS534:BS535)+BS537+SUM(BS539:BS542)+SUM(BS545:BS548)+SUM(BS561:BS562)+SUM(BS566:BS567)</f>
        <v>0</v>
      </c>
      <c r="BT648" s="124">
        <f t="shared" si="1726"/>
        <v>0</v>
      </c>
      <c r="BU648" s="90">
        <f t="shared" si="1726"/>
        <v>1851</v>
      </c>
      <c r="BV648" s="315">
        <f t="shared" ref="BV648:BY648" si="1733">SUM(BV4:BV27)+SUM(BV29:BV30)+SUM(BV33:BV49)+SUM(BV67:BV68)+BV71+SUM(BV94:BV102)+BV156+BV160+SUM(BV194:BV204)+SUM(BV209:BV212)+SUM(BV239:BV253)+SUM(BV263:BV293)+SUM(BV309:BV350)+SUM(BV389:BV400)+BV426+SUM(BV429:BV430)+SUM(BV474:BV476)+SUM(BV482:BV485)+SUM(BV498:BV499)+SUM(BV504:BV509)+SUM(BV511:BV517)+SUM(BV519:BV525)+SUM(BV527:BV532)+SUM(BV534:BV535)+BV537+SUM(BV539:BV542)+SUM(BV545:BV548)+SUM(BV561:BV562)+SUM(BV566:BV567)</f>
        <v>2051</v>
      </c>
      <c r="BW648" s="90">
        <f t="shared" si="1733"/>
        <v>745</v>
      </c>
      <c r="BX648" s="375">
        <f t="shared" si="1733"/>
        <v>1268</v>
      </c>
      <c r="BY648" s="315">
        <f t="shared" si="1733"/>
        <v>821</v>
      </c>
      <c r="BZ648" s="90">
        <f>SUM(BZ4:BZ27)+SUM(BZ29:BZ30)+SUM(BZ33:BZ49)+SUM(BZ67:BZ68)+BZ71+SUM(BZ94:BZ102)+BZ156+BZ160+SUM(BZ194:BZ204)+SUM(BZ209:BZ212)+SUM(BZ239:BZ253)+SUM(BZ263:BZ293)+SUM(BZ309:BZ350)+SUM(BZ389:BZ400)+BZ426+SUM(BZ429:BZ430)+SUM(BZ474:BZ476)+SUM(BZ482:BZ485)+SUM(BZ498:BZ499)+SUM(BZ504:BZ509)+SUM(BZ511:BZ517)+SUM(BZ519:BZ525)+SUM(BZ527:BZ532)+SUM(BZ534:BZ535)+BZ537+SUM(BZ539:BZ542)+SUM(BZ545:BZ548)+SUM(BZ561:BZ562)+SUM(BZ566:BZ567)</f>
        <v>1668</v>
      </c>
      <c r="CA648" s="124">
        <f t="shared" si="1726"/>
        <v>1313</v>
      </c>
      <c r="CB648" s="90">
        <f t="shared" si="1726"/>
        <v>791</v>
      </c>
      <c r="CC648" s="90">
        <f t="shared" ref="CC648:CE648" si="1734">SUM(CC4:CC27)+SUM(CC29:CC30)+SUM(CC33:CC49)+SUM(CC67:CC68)+CC71+SUM(CC94:CC102)+CC156+CC160+SUM(CC194:CC204)+SUM(CC209:CC212)+SUM(CC239:CC253)+SUM(CC263:CC293)+SUM(CC309:CC350)+SUM(CC389:CC400)+CC426+SUM(CC429:CC430)+SUM(CC474:CC476)+SUM(CC482:CC485)+SUM(CC498:CC499)+SUM(CC504:CC509)+SUM(CC511:CC517)+SUM(CC519:CC525)+SUM(CC527:CC532)+SUM(CC534:CC535)+CC537+SUM(CC539:CC542)+SUM(CC545:CC548)+SUM(CC561:CC562)+SUM(CC566:CC567)</f>
        <v>357</v>
      </c>
      <c r="CD648" s="90">
        <f t="shared" si="1734"/>
        <v>739</v>
      </c>
      <c r="CE648" s="90">
        <f t="shared" si="1734"/>
        <v>746</v>
      </c>
      <c r="CF648" s="90">
        <f t="shared" ref="CF648:CG648" si="1735">SUM(CF4:CF27)+SUM(CF29:CF30)+SUM(CF33:CF49)+SUM(CF67:CF68)+CF71+SUM(CF94:CF102)+CF156+CF160+SUM(CF194:CF204)+SUM(CF209:CF212)+SUM(CF239:CF253)+SUM(CF263:CF293)+SUM(CF309:CF350)+SUM(CF389:CF400)+CF426+SUM(CF429:CF430)+SUM(CF474:CF476)+SUM(CF482:CF485)+SUM(CF498:CF499)+SUM(CF504:CF509)+SUM(CF511:CF517)+SUM(CF519:CF525)+SUM(CF527:CF532)+SUM(CF534:CF535)+CF537+SUM(CF539:CF542)+SUM(CF545:CF548)+SUM(CF561:CF562)+SUM(CF566:CF567)</f>
        <v>947</v>
      </c>
      <c r="CG648" s="311">
        <f t="shared" si="1735"/>
        <v>638</v>
      </c>
      <c r="CH648" s="90">
        <f t="shared" ref="CH648" si="1736">SUM(CH4:CH27)+SUM(CH29:CH30)+SUM(CH33:CH49)+SUM(CH67:CH68)+CH71+SUM(CH94:CH102)+CH156+CH160+SUM(CH194:CH204)+SUM(CH209:CH212)+SUM(CH239:CH253)+SUM(CH263:CH293)+SUM(CH309:CH350)+SUM(CH389:CH400)+CH426+SUM(CH429:CH430)+SUM(CH474:CH476)+SUM(CH482:CH485)+SUM(CH498:CH499)+SUM(CH504:CH509)+SUM(CH511:CH517)+SUM(CH519:CH525)+SUM(CH527:CH532)+SUM(CH534:CH535)+CH537+SUM(CH539:CH542)+SUM(CH545:CH548)+SUM(CH561:CH562)+SUM(CH566:CH567)</f>
        <v>1332</v>
      </c>
      <c r="CI648" s="124">
        <f t="shared" si="1726"/>
        <v>21</v>
      </c>
      <c r="CJ648" s="90">
        <f t="shared" si="1726"/>
        <v>1103</v>
      </c>
      <c r="CK648" s="375">
        <f t="shared" ref="CK648:CO648" si="1737">SUM(CK4:CK27)+SUM(CK29:CK30)+SUM(CK33:CK49)+SUM(CK67:CK68)+CK71+SUM(CK94:CK102)+CK156+CK160+SUM(CK194:CK204)+SUM(CK209:CK212)+SUM(CK239:CK253)+SUM(CK263:CK293)+SUM(CK309:CK350)+SUM(CK389:CK400)+CK426+SUM(CK429:CK430)+SUM(CK474:CK476)+SUM(CK482:CK485)+SUM(CK498:CK499)+SUM(CK504:CK509)+SUM(CK511:CK517)+SUM(CK519:CK525)+SUM(CK527:CK532)+SUM(CK534:CK535)+CK537+SUM(CK539:CK542)+SUM(CK545:CK548)+SUM(CK561:CK562)+SUM(CK566:CK567)</f>
        <v>2043</v>
      </c>
      <c r="CL648" s="315">
        <f t="shared" si="1737"/>
        <v>2187</v>
      </c>
      <c r="CM648" s="375">
        <f t="shared" si="1737"/>
        <v>1067</v>
      </c>
      <c r="CN648" s="315">
        <f t="shared" si="1737"/>
        <v>700</v>
      </c>
      <c r="CO648" s="375">
        <f t="shared" si="1737"/>
        <v>872</v>
      </c>
      <c r="CP648" s="91">
        <f t="shared" si="1726"/>
        <v>2036</v>
      </c>
      <c r="CQ648" s="90">
        <f t="shared" si="1726"/>
        <v>3797</v>
      </c>
      <c r="CR648" s="315">
        <f t="shared" ref="CR648:CS648" si="1738">SUM(CR4:CR27)+SUM(CR29:CR30)+SUM(CR33:CR49)+SUM(CR67:CR68)+CR71+SUM(CR94:CR102)+CR156+CR160+SUM(CR194:CR204)+SUM(CR209:CR212)+SUM(CR239:CR253)+SUM(CR263:CR293)+SUM(CR309:CR350)+SUM(CR389:CR400)+CR426+SUM(CR429:CR430)+SUM(CR474:CR476)+SUM(CR482:CR485)+SUM(CR498:CR499)+SUM(CR504:CR509)+SUM(CR511:CR517)+SUM(CR519:CR525)+SUM(CR527:CR532)+SUM(CR534:CR535)+CR537+SUM(CR539:CR542)+SUM(CR545:CR548)+SUM(CR561:CR562)+SUM(CR566:CR567)</f>
        <v>4632</v>
      </c>
      <c r="CS648" s="375">
        <f t="shared" si="1738"/>
        <v>5168</v>
      </c>
      <c r="CT648" s="91">
        <f t="shared" si="1726"/>
        <v>6804</v>
      </c>
      <c r="CU648" s="90">
        <f t="shared" ref="CU648" si="1739">SUM(CU4:CU27)+SUM(CU29:CU30)+SUM(CU33:CU49)+SUM(CU67:CU68)+CU71+SUM(CU94:CU102)+CU156+CU160+SUM(CU194:CU204)+SUM(CU209:CU212)+SUM(CU239:CU253)+SUM(CU263:CU293)+SUM(CU309:CU350)+SUM(CU389:CU400)+CU426+SUM(CU429:CU430)+SUM(CU474:CU476)+SUM(CU482:CU485)+SUM(CU498:CU499)+SUM(CU504:CU509)+SUM(CU511:CU517)+SUM(CU519:CU525)+SUM(CU527:CU532)+SUM(CU534:CU535)+CU537+SUM(CU539:CU542)+SUM(CU545:CU548)+SUM(CU561:CU562)+SUM(CU566:CU567)</f>
        <v>726</v>
      </c>
      <c r="CV648" s="375">
        <f t="shared" ref="CV648:CY648" si="1740">SUM(CV4:CV27)+SUM(CV29:CV30)+SUM(CV33:CV49)+SUM(CV67:CV68)+CV71+SUM(CV94:CV102)+CV156+CV160+SUM(CV194:CV204)+SUM(CV209:CV212)+SUM(CV239:CV253)+SUM(CV263:CV293)+SUM(CV309:CV350)+SUM(CV389:CV400)+CV426+SUM(CV429:CV430)+SUM(CV474:CV476)+SUM(CV482:CV485)+SUM(CV498:CV499)+SUM(CV504:CV509)+SUM(CV511:CV517)+SUM(CV519:CV525)+SUM(CV527:CV532)+SUM(CV534:CV535)+CV537+SUM(CV539:CV542)+SUM(CV545:CV548)+SUM(CV561:CV562)+SUM(CV566:CV567)</f>
        <v>1033</v>
      </c>
      <c r="CW648" s="315">
        <f t="shared" si="1740"/>
        <v>1141</v>
      </c>
      <c r="CX648" s="375">
        <f t="shared" si="1740"/>
        <v>1071</v>
      </c>
      <c r="CY648" s="315">
        <f t="shared" si="1740"/>
        <v>830</v>
      </c>
      <c r="CZ648" s="91">
        <f t="shared" si="1726"/>
        <v>867</v>
      </c>
      <c r="DA648" s="90">
        <f t="shared" si="1726"/>
        <v>5639</v>
      </c>
      <c r="DB648" s="375">
        <f t="shared" ref="DB648:DE648" si="1741">SUM(DB4:DB27)+SUM(DB29:DB30)+SUM(DB33:DB49)+SUM(DB67:DB68)+DB71+SUM(DB94:DB102)+DB156+DB160+SUM(DB194:DB204)+SUM(DB209:DB212)+SUM(DB239:DB253)+SUM(DB263:DB293)+SUM(DB309:DB350)+SUM(DB389:DB400)+DB426+SUM(DB429:DB430)+SUM(DB474:DB476)+SUM(DB482:DB485)+SUM(DB498:DB499)+SUM(DB504:DB509)+SUM(DB511:DB517)+SUM(DB519:DB525)+SUM(DB527:DB532)+SUM(DB534:DB535)+DB537+SUM(DB539:DB542)+SUM(DB545:DB548)+SUM(DB561:DB562)+SUM(DB566:DB567)</f>
        <v>6042</v>
      </c>
      <c r="DC648" s="315">
        <f t="shared" si="1741"/>
        <v>5558</v>
      </c>
      <c r="DD648" s="375">
        <f t="shared" si="1741"/>
        <v>2756</v>
      </c>
      <c r="DE648" s="315">
        <f t="shared" si="1741"/>
        <v>4195</v>
      </c>
      <c r="DF648" s="90">
        <f>SUM(DF4:DF27)+SUM(DF29:DF30)+SUM(DF33:DF49)+SUM(DF67:DF68)+DF71+SUM(DF94:DF102)+DF156+DF160+SUM(DF194:DF204)+SUM(DF209:DF212)+SUM(DF239:DF253)+SUM(DF263:DF293)+SUM(DF309:DF350)+SUM(DF389:DF400)+DF426+SUM(DF429:DF430)+SUM(DF474:DF476)+SUM(DF482:DF485)+SUM(DF498:DF499)+SUM(DF504:DF509)+SUM(DF511:DF517)+SUM(DF519:DF525)+SUM(DF527:DF532)+SUM(DF534:DF535)+DF537+SUM(DF539:DF542)+SUM(DF545:DF548)+SUM(DF561:DF562)+SUM(DF566:DF567)</f>
        <v>6176</v>
      </c>
      <c r="DG648" s="310">
        <f t="shared" ref="DG648" si="1742">SUM(DG4:DG27)+SUM(DG29:DG30)+SUM(DG33:DG49)+SUM(DG67:DG68)+DG71+SUM(DG94:DG102)+DG156+DG160+SUM(DG194:DG204)+SUM(DG209:DG212)+SUM(DG239:DG253)+SUM(DG263:DG293)+SUM(DG309:DG350)+SUM(DG389:DG400)+DG426+SUM(DG429:DG430)+SUM(DG474:DG476)+SUM(DG482:DG485)+SUM(DG498:DG499)+SUM(DG504:DG509)+SUM(DG511:DG517)+SUM(DG519:DG525)+SUM(DG527:DG532)+SUM(DG534:DG535)+DG537+SUM(DG539:DG542)+SUM(DG545:DG548)+SUM(DG561:DG562)+SUM(DG566:DG567)</f>
        <v>6201</v>
      </c>
      <c r="DH648" s="375">
        <f>SUM(DH4:DH27)+SUM(DH29:DH30)+SUM(DH33:DH49)+SUM(DH67:DH68)+DH71+SUM(DH94:DH102)+DH156+DH160+SUM(DH194:DH204)+SUM(DH209:DH212)+SUM(DH239:DH253)+SUM(DH263:DH293)+SUM(DH309:DH350)+SUM(DH389:DH400)+DH426+SUM(DH429:DH430)+SUM(DH474:DH476)+SUM(DH482:DH485)+SUM(DH498:DH499)+SUM(DH504:DH509)+SUM(DH511:DH517)+SUM(DH519:DH525)+SUM(DH527:DH532)+SUM(DH534:DH535)+DH537+SUM(DH539:DH542)+SUM(DH545:DH548)+SUM(DH561:DH562)+SUM(DH566:DH567)</f>
        <v>4786</v>
      </c>
      <c r="DI648" s="315">
        <f t="shared" ref="DI648" si="1743">SUM(DI4:DI27)+SUM(DI29:DI30)+SUM(DI33:DI49)+SUM(DI67:DI68)+DI71+SUM(DI94:DI102)+DI156+DI160+SUM(DI194:DI204)+SUM(DI209:DI212)+SUM(DI239:DI253)+SUM(DI263:DI293)+SUM(DI309:DI350)+SUM(DI389:DI400)+DI426+SUM(DI429:DI430)+SUM(DI474:DI476)+SUM(DI482:DI485)+SUM(DI498:DI499)+SUM(DI504:DI509)+SUM(DI511:DI517)+SUM(DI519:DI525)+SUM(DI527:DI532)+SUM(DI534:DI535)+DI537+SUM(DI539:DI542)+SUM(DI545:DI548)+SUM(DI561:DI562)+SUM(DI566:DI567)</f>
        <v>6019</v>
      </c>
      <c r="DJ648" s="124">
        <f t="shared" si="1726"/>
        <v>2308</v>
      </c>
      <c r="DK648" s="90">
        <f t="shared" si="1726"/>
        <v>173</v>
      </c>
      <c r="DL648" s="315">
        <f t="shared" ref="DL648:DM648" si="1744">SUM(DL4:DL27)+SUM(DL29:DL30)+SUM(DL33:DL49)+SUM(DL67:DL68)+DL71+SUM(DL94:DL102)+DL156+DL160+SUM(DL194:DL204)+SUM(DL209:DL212)+SUM(DL239:DL253)+SUM(DL263:DL293)+SUM(DL309:DL350)+SUM(DL389:DL400)+DL426+SUM(DL429:DL430)+SUM(DL474:DL476)+SUM(DL482:DL485)+SUM(DL498:DL499)+SUM(DL504:DL509)+SUM(DL511:DL517)+SUM(DL519:DL525)+SUM(DL527:DL532)+SUM(DL534:DL535)+DL537+SUM(DL539:DL542)+SUM(DL545:DL548)+SUM(DL561:DL562)+SUM(DL566:DL567)</f>
        <v>157</v>
      </c>
      <c r="DM648" s="375">
        <f t="shared" si="1744"/>
        <v>192</v>
      </c>
      <c r="DN648" s="91">
        <f t="shared" si="1726"/>
        <v>158</v>
      </c>
      <c r="DO648" s="90">
        <f t="shared" si="1726"/>
        <v>11</v>
      </c>
      <c r="DP648" s="375">
        <f t="shared" ref="DP648:DQ648" si="1745">SUM(DP4:DP27)+SUM(DP29:DP30)+SUM(DP33:DP49)+SUM(DP67:DP68)+DP71+SUM(DP94:DP102)+DP156+DP160+SUM(DP194:DP204)+SUM(DP209:DP212)+SUM(DP239:DP253)+SUM(DP263:DP293)+SUM(DP309:DP350)+SUM(DP389:DP400)+DP426+SUM(DP429:DP430)+SUM(DP474:DP476)+SUM(DP482:DP485)+SUM(DP498:DP499)+SUM(DP504:DP509)+SUM(DP511:DP517)+SUM(DP519:DP525)+SUM(DP527:DP532)+SUM(DP534:DP535)+DP537+SUM(DP539:DP542)+SUM(DP545:DP548)+SUM(DP561:DP562)+SUM(DP566:DP567)</f>
        <v>10</v>
      </c>
      <c r="DQ648" s="104">
        <f t="shared" si="1745"/>
        <v>7</v>
      </c>
      <c r="DR648" s="315">
        <f>SUM(DR4:DR27)+SUM(DR29:DR30)+SUM(DR33:DR49)+SUM(DR67:DR68)+DR71+SUM(DR94:DR102)+DR156+DR160+SUM(DR194:DR204)+SUM(DR209:DR212)+SUM(DR239:DR253)+SUM(DR263:DR293)+SUM(DR309:DR350)+SUM(DR389:DR400)+DR426+SUM(DR429:DR430)+SUM(DR474:DR476)+SUM(DR482:DR485)+SUM(DR498:DR499)+SUM(DR504:DR509)+SUM(DR511:DR517)+SUM(DR519:DR525)+SUM(DR527:DR532)+SUM(DR534:DR535)+DR537+SUM(DR539:DR542)+SUM(DR545:DR548)+SUM(DR561:DR562)+SUM(DR566:DR567)</f>
        <v>9</v>
      </c>
      <c r="DS648" s="124">
        <f t="shared" si="1726"/>
        <v>4</v>
      </c>
      <c r="DT648" s="90">
        <f t="shared" si="1726"/>
        <v>0</v>
      </c>
      <c r="DU648" s="315">
        <f t="shared" ref="DU648:DW648" si="1746">SUM(DU4:DU27)+SUM(DU29:DU30)+SUM(DU33:DU49)+SUM(DU67:DU68)+DU71+SUM(DU94:DU102)+DU156+DU160+SUM(DU194:DU204)+SUM(DU209:DU212)+SUM(DU239:DU253)+SUM(DU263:DU293)+SUM(DU309:DU350)+SUM(DU389:DU400)+DU426+SUM(DU429:DU430)+SUM(DU474:DU476)+SUM(DU482:DU485)+SUM(DU498:DU499)+SUM(DU504:DU509)+SUM(DU511:DU517)+SUM(DU519:DU525)+SUM(DU527:DU532)+SUM(DU534:DU535)+DU537+SUM(DU539:DU542)+SUM(DU545:DU548)+SUM(DU561:DU562)+SUM(DU566:DU567)</f>
        <v>0</v>
      </c>
      <c r="DV648" s="90">
        <f t="shared" si="1746"/>
        <v>0</v>
      </c>
      <c r="DW648" s="375">
        <f t="shared" si="1746"/>
        <v>0</v>
      </c>
      <c r="DX648" s="91">
        <f t="shared" si="1726"/>
        <v>0</v>
      </c>
      <c r="DY648" s="90">
        <f t="shared" si="1726"/>
        <v>0</v>
      </c>
      <c r="DZ648" s="311">
        <f t="shared" ref="DZ648:EA648" si="1747">SUM(DZ4:DZ27)+SUM(DZ29:DZ30)+SUM(DZ33:DZ49)+SUM(DZ67:DZ68)+DZ71+SUM(DZ94:DZ102)+DZ156+DZ160+SUM(DZ194:DZ204)+SUM(DZ209:DZ212)+SUM(DZ239:DZ253)+SUM(DZ263:DZ293)+SUM(DZ309:DZ350)+SUM(DZ389:DZ400)+DZ426+SUM(DZ429:DZ430)+SUM(DZ474:DZ476)+SUM(DZ482:DZ485)+SUM(DZ498:DZ499)+SUM(DZ504:DZ509)+SUM(DZ511:DZ517)+SUM(DZ519:DZ525)+SUM(DZ527:DZ532)+SUM(DZ534:DZ535)+DZ537+SUM(DZ539:DZ542)+SUM(DZ545:DZ548)+SUM(DZ561:DZ562)+SUM(DZ566:DZ567)</f>
        <v>0</v>
      </c>
      <c r="EA648" s="375">
        <f t="shared" si="1747"/>
        <v>0</v>
      </c>
      <c r="EB648" s="91">
        <f t="shared" si="1726"/>
        <v>0</v>
      </c>
      <c r="EC648" s="90">
        <f t="shared" si="1726"/>
        <v>0</v>
      </c>
      <c r="ED648" s="315">
        <f t="shared" ref="ED648" si="1748">SUM(ED4:ED27)+SUM(ED29:ED30)+SUM(ED33:ED49)+SUM(ED67:ED68)+ED71+SUM(ED94:ED102)+ED156+ED160+SUM(ED194:ED204)+SUM(ED209:ED212)+SUM(ED239:ED253)+SUM(ED263:ED293)+SUM(ED309:ED350)+SUM(ED389:ED400)+ED426+SUM(ED429:ED430)+SUM(ED474:ED476)+SUM(ED482:ED485)+SUM(ED498:ED499)+SUM(ED504:ED509)+SUM(ED511:ED517)+SUM(ED519:ED525)+SUM(ED527:ED532)+SUM(ED534:ED535)+ED537+SUM(ED539:ED542)+SUM(ED545:ED548)+SUM(ED561:ED562)+SUM(ED566:ED567)</f>
        <v>0</v>
      </c>
      <c r="EE648" s="124">
        <f t="shared" si="1726"/>
        <v>0</v>
      </c>
    </row>
    <row r="649" spans="1:135" x14ac:dyDescent="0.3">
      <c r="A649" s="38"/>
      <c r="B649" s="27" t="s">
        <v>726</v>
      </c>
      <c r="C649" s="22">
        <f>SUM(C4:C16)+SUM(C41:C49)+SUM(C233:C238)+SUM(C239:C245)+SUM(C318:C349)+SUM(C395:C399)+SUM(C426)+SUM(C484:C485)+SUM(C498:C499)+SUM(C549:C560)+SUM(C561:C562)</f>
        <v>88846</v>
      </c>
      <c r="D649" s="22">
        <f>SUM(D4:D16)+SUM(D41:D49)+SUM(D233:D238)+SUM(D239:D245)+SUM(D318:D349)+SUM(D395:D399)+SUM(D426)+SUM(D484:D485)+SUM(D498:D499)+SUM(D549:D560)+SUM(D561:D562)</f>
        <v>32298</v>
      </c>
      <c r="E649" s="63">
        <f t="shared" si="1460"/>
        <v>0.36352790221281767</v>
      </c>
      <c r="F649" s="90">
        <f>SUM(F4:F16)+SUM(F41:F49)+SUM(F233:F245)+SUM(F318:F349)+SUM(F395:F399)+F426+SUM(F484:F485)+SUM(F498:F499)+SUM(F549:F562)</f>
        <v>2059</v>
      </c>
      <c r="G649" s="90">
        <f>SUM(G4:G16)+SUM(G41:G49)+SUM(G233:G245)+SUM(G318:G349)+SUM(G395:G399)+G426+SUM(G484:G485)+SUM(G498:G499)+SUM(G549:G562)</f>
        <v>3659</v>
      </c>
      <c r="H649" s="90">
        <f>SUM(H4:H16)+SUM(H41:H49)+SUM(H233:H245)+SUM(H318:H349)+SUM(H395:H399)+H426+SUM(H484:H485)+SUM(H498:H499)+SUM(H549:H562)</f>
        <v>1650</v>
      </c>
      <c r="I649" s="90">
        <f>SUM(I4:I16)+SUM(I41:I49)+SUM(I233:I245)+SUM(I318:I349)+SUM(I395:I399)+I426+SUM(I484:I485)+SUM(I498:I499)+SUM(I549:I562)</f>
        <v>3566</v>
      </c>
      <c r="J649" s="90">
        <f>SUM(J4:J16)+SUM(J41:J49)+SUM(J233:J245)+SUM(J318:J349)+SUM(J395:J399)+J426+SUM(J484:J485)+SUM(J498:J499)+SUM(J549:J562)</f>
        <v>4063</v>
      </c>
      <c r="K649" s="91">
        <f t="shared" ref="K649:EE649" si="1749">SUM(K4:K16)+SUM(K41:K49)+SUM(K233:K245)+SUM(K318:K349)+SUM(K395:K399)+K426+SUM(K484:K485)+SUM(K498:K499)+SUM(K549:K562)</f>
        <v>4634</v>
      </c>
      <c r="L649" s="90">
        <f t="shared" si="1749"/>
        <v>0</v>
      </c>
      <c r="M649" s="375">
        <f>SUM(M4:M16)+SUM(M41:M49)+SUM(M233:M245)+SUM(M318:M349)+SUM(M395:M399)+M426+SUM(M484:M485)+SUM(M498:M499)+SUM(M549:M562)</f>
        <v>0</v>
      </c>
      <c r="N649" s="91">
        <f t="shared" si="1749"/>
        <v>0</v>
      </c>
      <c r="O649" s="90">
        <f t="shared" si="1749"/>
        <v>332</v>
      </c>
      <c r="P649" s="375">
        <f>SUM(P4:P16)+SUM(P41:P49)+SUM(P233:P245)+SUM(P318:P349)+SUM(P395:P399)+P426+SUM(P484:P485)+SUM(P498:P499)+SUM(P549:P562)</f>
        <v>314</v>
      </c>
      <c r="Q649" s="315">
        <f>SUM(Q4:Q16)+SUM(Q41:Q49)+SUM(Q233:Q245)+SUM(Q318:Q349)+SUM(Q395:Q399)+Q426+SUM(Q484:Q485)+SUM(Q498:Q499)+SUM(Q549:Q562)</f>
        <v>219</v>
      </c>
      <c r="R649" s="375">
        <f>SUM(R4:R16)+SUM(R41:R49)+SUM(R233:R245)+SUM(R318:R349)+SUM(R395:R399)+R426+SUM(R484:R485)+SUM(R498:R499)+SUM(R549:R562)</f>
        <v>234</v>
      </c>
      <c r="S649" s="315">
        <f>SUM(S4:S16)+SUM(S41:S49)+SUM(S233:S245)+SUM(S318:S349)+SUM(S395:S399)+S426+SUM(S484:S485)+SUM(S498:S499)+SUM(S549:S562)</f>
        <v>804</v>
      </c>
      <c r="T649" s="375">
        <f>SUM(T4:T16)+SUM(T41:T49)+SUM(T233:T245)+SUM(T318:T349)+SUM(T395:T399)+T426+SUM(T484:T485)+SUM(T498:T499)+SUM(T549:T562)</f>
        <v>582</v>
      </c>
      <c r="U649" s="315">
        <f>SUM(U4:U16)+SUM(U41:U49)+SUM(U233:U245)+SUM(U318:U349)+SUM(U395:U399)+U426+SUM(U484:U485)+SUM(U498:U499)+SUM(U549:U562)</f>
        <v>811</v>
      </c>
      <c r="V649" s="375">
        <f>SUM(V4:V16)+SUM(V41:V49)+SUM(V233:V245)+SUM(V318:V349)+SUM(V395:V399)+V426+SUM(V484:V485)+SUM(V498:V499)+SUM(V549:V562)</f>
        <v>516</v>
      </c>
      <c r="W649" s="104">
        <f>SUM(W4:W16)+SUM(W41:W49)+SUM(W233:W245)+SUM(W318:W349)+SUM(W395:W399)+W426+SUM(W484:W485)+SUM(W498:W499)+SUM(W549:W562)</f>
        <v>936</v>
      </c>
      <c r="X649" s="104">
        <f>SUM(X4:X16)+SUM(X41:X49)+SUM(X233:X245)+SUM(X318:X349)+SUM(X395:X399)+X426+SUM(X484:X485)+SUM(X498:X499)+SUM(X549:X562)</f>
        <v>224</v>
      </c>
      <c r="Y649" s="104">
        <f t="shared" si="1749"/>
        <v>540</v>
      </c>
      <c r="Z649" s="103">
        <f t="shared" si="1749"/>
        <v>1060</v>
      </c>
      <c r="AA649" s="90">
        <f>SUM(AA4:AA16)+SUM(AA41:AA49)+SUM(AA233:AA245)+SUM(AA318:AA349)+SUM(AA395:AA399)+AA426+SUM(AA484:AA485)+SUM(AA498:AA499)+SUM(AA549:AA562)</f>
        <v>615</v>
      </c>
      <c r="AB649" s="90">
        <f>SUM(AB4:AB16)+SUM(AB41:AB49)+SUM(AB233:AB245)+SUM(AB318:AB349)+SUM(AB395:AB399)+AB426+SUM(AB484:AB485)+SUM(AB498:AB499)+SUM(AB549:AB562)</f>
        <v>1554</v>
      </c>
      <c r="AC649" s="90">
        <f>SUM(AC4:AC16)+SUM(AC41:AC49)+SUM(AC233:AC245)+SUM(AC318:AC349)+SUM(AC395:AC399)+AC426+SUM(AC484:AC485)+SUM(AC498:AC499)+SUM(AC549:AC562)</f>
        <v>933</v>
      </c>
      <c r="AD649" s="90">
        <f>SUM(AD4:AD16)+SUM(AD41:AD49)+SUM(AD233:AD245)+SUM(AD318:AD349)+SUM(AD395:AD399)+AD426+SUM(AD484:AD485)+SUM(AD498:AD499)+SUM(AD549:AD562)</f>
        <v>1072</v>
      </c>
      <c r="AE649" s="90">
        <f>SUM(AE4:AE16)+SUM(AE41:AE49)+SUM(AE233:AE245)+SUM(AE318:AE349)+SUM(AE395:AE399)+AE426+SUM(AE484:AE485)+SUM(AE498:AE499)+SUM(AE549:AE562)</f>
        <v>1095</v>
      </c>
      <c r="AF649" s="315">
        <f>SUM(AF4:AF16)+SUM(AF41:AF49)+SUM(AF233:AF245)+SUM(AF318:AF349)+SUM(AF395:AF399)+AF426+SUM(AF484:AF485)+SUM(AF498:AF499)+SUM(AF549:AF562)</f>
        <v>1331</v>
      </c>
      <c r="AG649" s="311">
        <f>SUM(AG4:AG16)+SUM(AG41:AG49)+SUM(AG233:AG245)+SUM(AG318:AG349)+SUM(AG395:AG399)+AG426+SUM(AG484:AG485)+SUM(AG498:AG499)+SUM(AG549:AG562)</f>
        <v>1358</v>
      </c>
      <c r="AH649" s="124">
        <f t="shared" si="1749"/>
        <v>2059</v>
      </c>
      <c r="AI649" s="103">
        <f t="shared" si="1749"/>
        <v>6</v>
      </c>
      <c r="AJ649" s="375">
        <f>SUM(AJ4:AJ16)+SUM(AJ41:AJ49)+SUM(AJ233:AJ245)+SUM(AJ318:AJ349)+SUM(AJ395:AJ399)+AJ426+SUM(AJ484:AJ485)+SUM(AJ498:AJ499)+SUM(AJ549:AJ562)</f>
        <v>6</v>
      </c>
      <c r="AK649" s="91">
        <f t="shared" si="1749"/>
        <v>0</v>
      </c>
      <c r="AL649" s="90">
        <f t="shared" si="1749"/>
        <v>839</v>
      </c>
      <c r="AM649" s="315">
        <f>SUM(AM4:AM16)+SUM(AM41:AM49)+SUM(AM233:AM245)+SUM(AM318:AM349)+SUM(AM395:AM399)+AM426+SUM(AM484:AM485)+SUM(AM498:AM499)+SUM(AM549:AM562)</f>
        <v>1510</v>
      </c>
      <c r="AN649" s="315">
        <f>SUM(AN4:AN16)+SUM(AN41:AN49)+SUM(AN233:AN245)+SUM(AN318:AN349)+SUM(AN395:AN399)+AN426+SUM(AN484:AN485)+SUM(AN498:AN499)+SUM(AN549:AN562)</f>
        <v>1636</v>
      </c>
      <c r="AO649" s="315">
        <f>SUM(AO4:AO16)+SUM(AO41:AO49)+SUM(AO233:AO245)+SUM(AO318:AO349)+SUM(AO395:AO399)+AO426+SUM(AO484:AO485)+SUM(AO498:AO499)+SUM(AO549:AO562)</f>
        <v>1603</v>
      </c>
      <c r="AP649" s="375">
        <f>SUM(AP4:AP16)+SUM(AP41:AP49)+SUM(AP233:AP245)+SUM(AP318:AP349)+SUM(AP395:AP399)+AP426+SUM(AP484:AP485)+SUM(AP498:AP499)+SUM(AP549:AP562)</f>
        <v>819</v>
      </c>
      <c r="AQ649" s="104">
        <f t="shared" si="1749"/>
        <v>424</v>
      </c>
      <c r="AR649" s="103">
        <f t="shared" si="1749"/>
        <v>0</v>
      </c>
      <c r="AS649" s="375">
        <f>SUM(AS4:AS16)+SUM(AS41:AS49)+SUM(AS233:AS245)+SUM(AS318:AS349)+SUM(AS395:AS399)+AS426+SUM(AS484:AS485)+SUM(AS498:AS499)+SUM(AS549:AS562)</f>
        <v>0</v>
      </c>
      <c r="AT649" s="315">
        <f>SUM(AT4:AT16)+SUM(AT41:AT49)+SUM(AT233:AT245)+SUM(AT318:AT349)+SUM(AT395:AT399)+AT426+SUM(AT484:AT485)+SUM(AT498:AT499)+SUM(AT549:AT562)</f>
        <v>0</v>
      </c>
      <c r="AU649" s="375">
        <f>SUM(AU4:AU16)+SUM(AU41:AU49)+SUM(AU233:AU245)+SUM(AU318:AU349)+SUM(AU395:AU399)+AU426+SUM(AU484:AU485)+SUM(AU498:AU499)+SUM(AU549:AU562)</f>
        <v>0</v>
      </c>
      <c r="AV649" s="315">
        <f>SUM(AV4:AV16)+SUM(AV41:AV49)+SUM(AV233:AV245)+SUM(AV318:AV349)+SUM(AV395:AV399)+AV426+SUM(AV484:AV485)+SUM(AV498:AV499)+SUM(AV549:AV562)</f>
        <v>0</v>
      </c>
      <c r="AW649" s="375">
        <f>SUM(AW4:AW16)+SUM(AW41:AW49)+SUM(AW233:AW245)+SUM(AW318:AW349)+SUM(AW395:AW399)+AW426+SUM(AW484:AW485)+SUM(AW498:AW499)+SUM(AW549:AW562)</f>
        <v>0</v>
      </c>
      <c r="AX649" s="315">
        <f>SUM(AX4:AX16)+SUM(AX41:AX49)+SUM(AX233:AX245)+SUM(AX318:AX349)+SUM(AX395:AX399)+AX426+SUM(AX484:AX485)+SUM(AX498:AX499)+SUM(AX549:AX562)</f>
        <v>0</v>
      </c>
      <c r="AY649" s="124">
        <f t="shared" si="1749"/>
        <v>0</v>
      </c>
      <c r="AZ649" s="90">
        <f t="shared" si="1749"/>
        <v>0</v>
      </c>
      <c r="BA649" s="315">
        <f>SUM(BA4:BA16)+SUM(BA41:BA49)+SUM(BA233:BA245)+SUM(BA318:BA349)+SUM(BA395:BA399)+BA426+SUM(BA484:BA485)+SUM(BA498:BA499)+SUM(BA549:BA562)</f>
        <v>0</v>
      </c>
      <c r="BB649" s="124">
        <f t="shared" si="1749"/>
        <v>0</v>
      </c>
      <c r="BC649" s="90">
        <f t="shared" si="1749"/>
        <v>0</v>
      </c>
      <c r="BD649" s="315">
        <f t="shared" ref="BD649" si="1750">SUM(BD4:BD16)+SUM(BD41:BD49)+SUM(BD233:BD245)+SUM(BD318:BD349)+SUM(BD395:BD399)+BD426+SUM(BD484:BD485)+SUM(BD498:BD499)+SUM(BD549:BD562)</f>
        <v>0</v>
      </c>
      <c r="BE649" s="124">
        <f t="shared" si="1749"/>
        <v>0</v>
      </c>
      <c r="BF649" s="90">
        <f t="shared" si="1749"/>
        <v>0</v>
      </c>
      <c r="BG649" s="90">
        <f t="shared" ref="BG649" si="1751">SUM(BG4:BG16)+SUM(BG41:BG49)+SUM(BG233:BG245)+SUM(BG318:BG349)+SUM(BG395:BG399)+BG426+SUM(BG484:BG485)+SUM(BG498:BG499)+SUM(BG549:BG562)</f>
        <v>0</v>
      </c>
      <c r="BH649" s="315">
        <f>SUM(BH4:BH16)+SUM(BH41:BH49)+SUM(BH233:BH245)+SUM(BH318:BH349)+SUM(BH395:BH399)+BH426+SUM(BH484:BH485)+SUM(BH498:BH499)+SUM(BH549:BH562)</f>
        <v>0</v>
      </c>
      <c r="BI649" s="124">
        <f t="shared" si="1749"/>
        <v>0</v>
      </c>
      <c r="BJ649" s="90">
        <f t="shared" si="1749"/>
        <v>0</v>
      </c>
      <c r="BK649" s="375">
        <f t="shared" ref="BK649" si="1752">SUM(BK4:BK16)+SUM(BK41:BK49)+SUM(BK233:BK245)+SUM(BK318:BK349)+SUM(BK395:BK399)+BK426+SUM(BK484:BK485)+SUM(BK498:BK499)+SUM(BK549:BK562)</f>
        <v>0</v>
      </c>
      <c r="BL649" s="91">
        <f t="shared" si="1749"/>
        <v>0</v>
      </c>
      <c r="BM649" s="90">
        <f t="shared" si="1749"/>
        <v>0</v>
      </c>
      <c r="BN649" s="90">
        <f t="shared" ref="BN649" si="1753">SUM(BN4:BN16)+SUM(BN41:BN49)+SUM(BN233:BN245)+SUM(BN318:BN349)+SUM(BN395:BN399)+BN426+SUM(BN484:BN485)+SUM(BN498:BN499)+SUM(BN549:BN562)</f>
        <v>0</v>
      </c>
      <c r="BO649" s="315">
        <f t="shared" ref="BO649:BP649" si="1754">SUM(BO4:BO16)+SUM(BO41:BO49)+SUM(BO233:BO245)+SUM(BO318:BO349)+SUM(BO395:BO399)+BO426+SUM(BO484:BO485)+SUM(BO498:BO499)+SUM(BO549:BO562)</f>
        <v>0</v>
      </c>
      <c r="BP649" s="311">
        <f t="shared" si="1754"/>
        <v>0</v>
      </c>
      <c r="BQ649" s="124">
        <f t="shared" si="1749"/>
        <v>0</v>
      </c>
      <c r="BR649" s="90">
        <f t="shared" si="1749"/>
        <v>0</v>
      </c>
      <c r="BS649" s="315">
        <f t="shared" ref="BS649" si="1755">SUM(BS4:BS16)+SUM(BS41:BS49)+SUM(BS233:BS245)+SUM(BS318:BS349)+SUM(BS395:BS399)+BS426+SUM(BS484:BS485)+SUM(BS498:BS499)+SUM(BS549:BS562)</f>
        <v>0</v>
      </c>
      <c r="BT649" s="124">
        <f t="shared" si="1749"/>
        <v>0</v>
      </c>
      <c r="BU649" s="90">
        <f t="shared" si="1749"/>
        <v>842</v>
      </c>
      <c r="BV649" s="315">
        <f t="shared" ref="BV649:BY649" si="1756">SUM(BV4:BV16)+SUM(BV41:BV49)+SUM(BV233:BV245)+SUM(BV318:BV349)+SUM(BV395:BV399)+BV426+SUM(BV484:BV485)+SUM(BV498:BV499)+SUM(BV549:BV562)</f>
        <v>949</v>
      </c>
      <c r="BW649" s="90">
        <f t="shared" si="1756"/>
        <v>387</v>
      </c>
      <c r="BX649" s="375">
        <f t="shared" si="1756"/>
        <v>688</v>
      </c>
      <c r="BY649" s="315">
        <f t="shared" si="1756"/>
        <v>500</v>
      </c>
      <c r="BZ649" s="90">
        <f>SUM(BZ4:BZ16)+SUM(BZ41:BZ49)+SUM(BZ233:BZ245)+SUM(BZ318:BZ349)+SUM(BZ395:BZ399)+BZ426+SUM(BZ484:BZ485)+SUM(BZ498:BZ499)+SUM(BZ549:BZ562)</f>
        <v>684</v>
      </c>
      <c r="CA649" s="124">
        <f t="shared" si="1749"/>
        <v>711</v>
      </c>
      <c r="CB649" s="90">
        <f t="shared" si="1749"/>
        <v>0</v>
      </c>
      <c r="CC649" s="90">
        <f t="shared" ref="CC649:CE649" si="1757">SUM(CC4:CC16)+SUM(CC41:CC49)+SUM(CC233:CC245)+SUM(CC318:CC349)+SUM(CC395:CC399)+CC426+SUM(CC484:CC485)+SUM(CC498:CC499)+SUM(CC549:CC562)</f>
        <v>0</v>
      </c>
      <c r="CD649" s="90">
        <f t="shared" si="1757"/>
        <v>0</v>
      </c>
      <c r="CE649" s="90">
        <f t="shared" si="1757"/>
        <v>0</v>
      </c>
      <c r="CF649" s="90">
        <f t="shared" ref="CF649:CG649" si="1758">SUM(CF4:CF16)+SUM(CF41:CF49)+SUM(CF233:CF245)+SUM(CF318:CF349)+SUM(CF395:CF399)+CF426+SUM(CF484:CF485)+SUM(CF498:CF499)+SUM(CF549:CF562)</f>
        <v>0</v>
      </c>
      <c r="CG649" s="311">
        <f t="shared" si="1758"/>
        <v>0</v>
      </c>
      <c r="CH649" s="90">
        <f t="shared" ref="CH649" si="1759">SUM(CH4:CH16)+SUM(CH41:CH49)+SUM(CH233:CH245)+SUM(CH318:CH349)+SUM(CH395:CH399)+CH426+SUM(CH484:CH485)+SUM(CH498:CH499)+SUM(CH549:CH562)</f>
        <v>0</v>
      </c>
      <c r="CI649" s="124">
        <f t="shared" si="1749"/>
        <v>0</v>
      </c>
      <c r="CJ649" s="90">
        <f t="shared" si="1749"/>
        <v>0</v>
      </c>
      <c r="CK649" s="375">
        <f t="shared" ref="CK649:CO649" si="1760">SUM(CK4:CK16)+SUM(CK41:CK49)+SUM(CK233:CK245)+SUM(CK318:CK349)+SUM(CK395:CK399)+CK426+SUM(CK484:CK485)+SUM(CK498:CK499)+SUM(CK549:CK562)</f>
        <v>0</v>
      </c>
      <c r="CL649" s="315">
        <f t="shared" si="1760"/>
        <v>0</v>
      </c>
      <c r="CM649" s="375">
        <f t="shared" si="1760"/>
        <v>0</v>
      </c>
      <c r="CN649" s="315">
        <f t="shared" si="1760"/>
        <v>0</v>
      </c>
      <c r="CO649" s="375">
        <f t="shared" si="1760"/>
        <v>0</v>
      </c>
      <c r="CP649" s="91">
        <f t="shared" si="1749"/>
        <v>0</v>
      </c>
      <c r="CQ649" s="90">
        <f t="shared" si="1749"/>
        <v>2885</v>
      </c>
      <c r="CR649" s="315">
        <f t="shared" ref="CR649:CS649" si="1761">SUM(CR4:CR16)+SUM(CR41:CR49)+SUM(CR233:CR245)+SUM(CR318:CR349)+SUM(CR395:CR399)+CR426+SUM(CR484:CR485)+SUM(CR498:CR499)+SUM(CR549:CR562)</f>
        <v>3628</v>
      </c>
      <c r="CS649" s="375">
        <f t="shared" si="1761"/>
        <v>3997</v>
      </c>
      <c r="CT649" s="91">
        <f t="shared" si="1749"/>
        <v>5906</v>
      </c>
      <c r="CU649" s="90">
        <f t="shared" ref="CU649" si="1762">SUM(CU4:CU16)+SUM(CU41:CU49)+SUM(CU233:CU245)+SUM(CU318:CU349)+SUM(CU395:CU399)+CU426+SUM(CU484:CU485)+SUM(CU498:CU499)+SUM(CU549:CU562)</f>
        <v>0</v>
      </c>
      <c r="CV649" s="375">
        <f t="shared" ref="CV649:CY649" si="1763">SUM(CV4:CV16)+SUM(CV41:CV49)+SUM(CV233:CV245)+SUM(CV318:CV349)+SUM(CV395:CV399)+CV426+SUM(CV484:CV485)+SUM(CV498:CV499)+SUM(CV549:CV562)</f>
        <v>0</v>
      </c>
      <c r="CW649" s="315">
        <f t="shared" si="1763"/>
        <v>0</v>
      </c>
      <c r="CX649" s="375">
        <f t="shared" si="1763"/>
        <v>0</v>
      </c>
      <c r="CY649" s="315">
        <f t="shared" si="1763"/>
        <v>0</v>
      </c>
      <c r="CZ649" s="91">
        <f t="shared" si="1749"/>
        <v>0</v>
      </c>
      <c r="DA649" s="90">
        <f t="shared" si="1749"/>
        <v>5639</v>
      </c>
      <c r="DB649" s="375">
        <f t="shared" ref="DB649:DE649" si="1764">SUM(DB4:DB16)+SUM(DB41:DB49)+SUM(DB233:DB245)+SUM(DB318:DB349)+SUM(DB395:DB399)+DB426+SUM(DB484:DB485)+SUM(DB498:DB499)+SUM(DB549:DB562)</f>
        <v>6042</v>
      </c>
      <c r="DC649" s="315">
        <f t="shared" si="1764"/>
        <v>5558</v>
      </c>
      <c r="DD649" s="375">
        <f t="shared" si="1764"/>
        <v>2756</v>
      </c>
      <c r="DE649" s="315">
        <f t="shared" si="1764"/>
        <v>4195</v>
      </c>
      <c r="DF649" s="90">
        <f>SUM(DF4:DF16)+SUM(DF41:DF49)+SUM(DF233:DF245)+SUM(DF318:DF349)+SUM(DF395:DF399)+DF426+SUM(DF484:DF485)+SUM(DF498:DF499)+SUM(DF549:DF562)</f>
        <v>6176</v>
      </c>
      <c r="DG649" s="310">
        <f t="shared" ref="DG649" si="1765">SUM(DG4:DG16)+SUM(DG41:DG49)+SUM(DG233:DG245)+SUM(DG318:DG349)+SUM(DG395:DG399)+DG426+SUM(DG484:DG485)+SUM(DG498:DG499)+SUM(DG549:DG562)</f>
        <v>6201</v>
      </c>
      <c r="DH649" s="375">
        <f>SUM(DH4:DH16)+SUM(DH41:DH49)+SUM(DH233:DH245)+SUM(DH318:DH349)+SUM(DH395:DH399)+DH426+SUM(DH484:DH485)+SUM(DH498:DH499)+SUM(DH549:DH562)</f>
        <v>4786</v>
      </c>
      <c r="DI649" s="315">
        <f t="shared" ref="DI649" si="1766">SUM(DI4:DI16)+SUM(DI41:DI49)+SUM(DI233:DI245)+SUM(DI318:DI349)+SUM(DI395:DI399)+DI426+SUM(DI484:DI485)+SUM(DI498:DI499)+SUM(DI549:DI562)</f>
        <v>6019</v>
      </c>
      <c r="DJ649" s="124">
        <f t="shared" si="1749"/>
        <v>2308</v>
      </c>
      <c r="DK649" s="90">
        <f t="shared" si="1749"/>
        <v>0</v>
      </c>
      <c r="DL649" s="315">
        <f t="shared" ref="DL649:DM649" si="1767">SUM(DL4:DL16)+SUM(DL41:DL49)+SUM(DL233:DL245)+SUM(DL318:DL349)+SUM(DL395:DL399)+DL426+SUM(DL484:DL485)+SUM(DL498:DL499)+SUM(DL549:DL562)</f>
        <v>0</v>
      </c>
      <c r="DM649" s="375">
        <f t="shared" si="1767"/>
        <v>0</v>
      </c>
      <c r="DN649" s="91">
        <f t="shared" si="1749"/>
        <v>0</v>
      </c>
      <c r="DO649" s="90">
        <f t="shared" si="1749"/>
        <v>0</v>
      </c>
      <c r="DP649" s="375">
        <f t="shared" ref="DP649:DQ649" si="1768">SUM(DP4:DP16)+SUM(DP41:DP49)+SUM(DP233:DP245)+SUM(DP318:DP349)+SUM(DP395:DP399)+DP426+SUM(DP484:DP485)+SUM(DP498:DP499)+SUM(DP549:DP562)</f>
        <v>0</v>
      </c>
      <c r="DQ649" s="104">
        <f t="shared" si="1768"/>
        <v>0</v>
      </c>
      <c r="DR649" s="315">
        <f>SUM(DR4:DR16)+SUM(DR41:DR49)+SUM(DR233:DR245)+SUM(DR318:DR349)+SUM(DR395:DR399)+DR426+SUM(DR484:DR485)+SUM(DR498:DR499)+SUM(DR549:DR562)</f>
        <v>0</v>
      </c>
      <c r="DS649" s="124">
        <f t="shared" si="1749"/>
        <v>0</v>
      </c>
      <c r="DT649" s="90">
        <f t="shared" si="1749"/>
        <v>0</v>
      </c>
      <c r="DU649" s="315">
        <f t="shared" ref="DU649:DW649" si="1769">SUM(DU4:DU16)+SUM(DU41:DU49)+SUM(DU233:DU245)+SUM(DU318:DU349)+SUM(DU395:DU399)+DU426+SUM(DU484:DU485)+SUM(DU498:DU499)+SUM(DU549:DU562)</f>
        <v>0</v>
      </c>
      <c r="DV649" s="90">
        <f t="shared" si="1769"/>
        <v>0</v>
      </c>
      <c r="DW649" s="375">
        <f t="shared" si="1769"/>
        <v>0</v>
      </c>
      <c r="DX649" s="91">
        <f t="shared" si="1749"/>
        <v>0</v>
      </c>
      <c r="DY649" s="90">
        <f t="shared" si="1749"/>
        <v>0</v>
      </c>
      <c r="DZ649" s="311">
        <f t="shared" ref="DZ649:EA649" si="1770">SUM(DZ4:DZ16)+SUM(DZ41:DZ49)+SUM(DZ233:DZ245)+SUM(DZ318:DZ349)+SUM(DZ395:DZ399)+DZ426+SUM(DZ484:DZ485)+SUM(DZ498:DZ499)+SUM(DZ549:DZ562)</f>
        <v>0</v>
      </c>
      <c r="EA649" s="375">
        <f t="shared" si="1770"/>
        <v>0</v>
      </c>
      <c r="EB649" s="91">
        <f t="shared" si="1749"/>
        <v>0</v>
      </c>
      <c r="EC649" s="90">
        <f t="shared" si="1749"/>
        <v>0</v>
      </c>
      <c r="ED649" s="315">
        <f t="shared" ref="ED649" si="1771">SUM(ED4:ED16)+SUM(ED41:ED49)+SUM(ED233:ED245)+SUM(ED318:ED349)+SUM(ED395:ED399)+ED426+SUM(ED484:ED485)+SUM(ED498:ED499)+SUM(ED549:ED562)</f>
        <v>0</v>
      </c>
      <c r="EE649" s="124">
        <f t="shared" si="1749"/>
        <v>0</v>
      </c>
    </row>
    <row r="650" spans="1:135" x14ac:dyDescent="0.3">
      <c r="A650" s="38"/>
      <c r="B650" s="27" t="s">
        <v>771</v>
      </c>
      <c r="C650" s="25">
        <f>SUM(C119:C127)+SUM(C165:C171)+SUM(C173)+SUM(C194:C204)+SUM(C205:C231)+SUM(C246:C262)+SUM(C286:C308)+SUM(C351:C388)+SUM(C401:C421)+SUM(C423:C425)+SUM(C427:C428)+SUM(C431:C479)+SUM(C486:C497)+SUM(C510)+SUM(C526)+SUM(C533)+SUM(C536:C548)+SUM(C563:C565)</f>
        <v>249708</v>
      </c>
      <c r="D650" s="25">
        <f>SUM(D119:D127)+SUM(D165:D171)+SUM(D173)+SUM(D194:D204)+SUM(D205:D231)+SUM(D246:D262)+SUM(D286:D308)+SUM(D351:D388)+SUM(D401:D421)+SUM(D423:D425)+SUM(D427:D428)+SUM(D431:D479)+SUM(D486:D497)+SUM(D510)+SUM(D526)+SUM(D533)+SUM(D536:D548)+SUM(D563:D565)</f>
        <v>63727</v>
      </c>
      <c r="E650" s="63">
        <f t="shared" si="1460"/>
        <v>0.25520608070226025</v>
      </c>
      <c r="F650" s="90">
        <f>SUM(F119:F127)+SUM(F165:F171)+F173+SUM(F194:F231)+SUM(F246:F262)+SUM(F286:F308)+SUM(F351:F388)+SUM(F401:F421)+SUM(F423:F425)+SUM(F427:F428)+SUM(F431:F479)+SUM(F486:F497)+F510+F526+F533+SUM(F536:F548)+SUM(F563:F565)</f>
        <v>2186</v>
      </c>
      <c r="G650" s="90">
        <f>SUM(G119:G127)+SUM(G165:G171)+G173+SUM(G194:G231)+SUM(G246:G262)+SUM(G286:G308)+SUM(G351:G388)+SUM(G401:G421)+SUM(G423:G425)+SUM(G427:G428)+SUM(G431:G479)+SUM(G486:G497)+G510+G526+G533+SUM(G536:G548)+SUM(G563:G565)</f>
        <v>2698</v>
      </c>
      <c r="H650" s="90">
        <f>SUM(H119:H127)+SUM(H165:H171)+H173+SUM(H194:H231)+SUM(H246:H262)+SUM(H286:H308)+SUM(H351:H388)+SUM(H401:H421)+SUM(H423:H425)+SUM(H427:H428)+SUM(H431:H479)+SUM(H486:H497)+H510+H526+H533+SUM(H536:H548)+SUM(H563:H565)</f>
        <v>1810</v>
      </c>
      <c r="I650" s="90">
        <f>SUM(I119:I127)+SUM(I165:I171)+I173+SUM(I194:I231)+SUM(I246:I262)+SUM(I286:I308)+SUM(I351:I388)+SUM(I401:I421)+SUM(I423:I425)+SUM(I427:I428)+SUM(I431:I479)+SUM(I486:I497)+I510+I526+I533+SUM(I536:I548)+SUM(I563:I565)</f>
        <v>2279</v>
      </c>
      <c r="J650" s="90">
        <f>SUM(J119:J127)+SUM(J165:J171)+J173+SUM(J194:J231)+SUM(J246:J262)+SUM(J286:J308)+SUM(J351:J388)+SUM(J401:J421)+SUM(J423:J425)+SUM(J427:J428)+SUM(J431:J479)+SUM(J486:J497)+J510+J526+J533+SUM(J536:J548)+SUM(J563:J565)</f>
        <v>3024</v>
      </c>
      <c r="K650" s="91">
        <f t="shared" ref="K650:EE650" si="1772">SUM(K119:K127)+SUM(K165:K171)+K173+SUM(K194:K231)+SUM(K246:K262)+SUM(K286:K308)+SUM(K351:K388)+SUM(K401:K421)+SUM(K423:K425)+SUM(K427:K428)+SUM(K431:K479)+SUM(K486:K497)+K510+K526+K533+SUM(K536:K548)+SUM(K563:K565)</f>
        <v>3302</v>
      </c>
      <c r="L650" s="90">
        <f t="shared" si="1772"/>
        <v>1323</v>
      </c>
      <c r="M650" s="375">
        <f>SUM(M119:M127)+SUM(M165:M171)+M173+SUM(M194:M231)+SUM(M246:M262)+SUM(M286:M308)+SUM(M351:M388)+SUM(M401:M421)+SUM(M423:M425)+SUM(M427:M428)+SUM(M431:M479)+SUM(M486:M497)+M510+M526+M533+SUM(M536:M548)+SUM(M563:M565)</f>
        <v>1168</v>
      </c>
      <c r="N650" s="91">
        <f t="shared" si="1772"/>
        <v>1231</v>
      </c>
      <c r="O650" s="90">
        <f t="shared" si="1772"/>
        <v>321</v>
      </c>
      <c r="P650" s="375">
        <f>SUM(P119:P127)+SUM(P165:P171)+P173+SUM(P194:P231)+SUM(P246:P262)+SUM(P286:P308)+SUM(P351:P388)+SUM(P401:P421)+SUM(P423:P425)+SUM(P427:P428)+SUM(P431:P479)+SUM(P486:P497)+P510+P526+P533+SUM(P536:P548)+SUM(P563:P565)</f>
        <v>296</v>
      </c>
      <c r="Q650" s="315">
        <f>SUM(Q119:Q127)+SUM(Q165:Q171)+Q173+SUM(Q194:Q231)+SUM(Q246:Q262)+SUM(Q286:Q308)+SUM(Q351:Q388)+SUM(Q401:Q421)+SUM(Q423:Q425)+SUM(Q427:Q428)+SUM(Q431:Q479)+SUM(Q486:Q497)+Q510+Q526+Q533+SUM(Q536:Q548)+SUM(Q563:Q565)</f>
        <v>223</v>
      </c>
      <c r="R650" s="375">
        <f>SUM(R119:R127)+SUM(R165:R171)+R173+SUM(R194:R231)+SUM(R246:R262)+SUM(R286:R308)+SUM(R351:R388)+SUM(R401:R421)+SUM(R423:R425)+SUM(R427:R428)+SUM(R431:R479)+SUM(R486:R497)+R510+R526+R533+SUM(R536:R548)+SUM(R563:R565)</f>
        <v>358</v>
      </c>
      <c r="S650" s="315">
        <f>SUM(S119:S127)+SUM(S165:S171)+S173+SUM(S194:S231)+SUM(S246:S262)+SUM(S286:S308)+SUM(S351:S388)+SUM(S401:S421)+SUM(S423:S425)+SUM(S427:S428)+SUM(S431:S479)+SUM(S486:S497)+S510+S526+S533+SUM(S536:S548)+SUM(S563:S565)</f>
        <v>499</v>
      </c>
      <c r="T650" s="375">
        <f>SUM(T119:T127)+SUM(T165:T171)+T173+SUM(T194:T231)+SUM(T246:T262)+SUM(T286:T308)+SUM(T351:T388)+SUM(T401:T421)+SUM(T423:T425)+SUM(T427:T428)+SUM(T431:T479)+SUM(T486:T497)+T510+T526+T533+SUM(T536:T548)+SUM(T563:T565)</f>
        <v>222</v>
      </c>
      <c r="U650" s="315">
        <f>SUM(U119:U127)+SUM(U165:U171)+U173+SUM(U194:U231)+SUM(U246:U262)+SUM(U286:U308)+SUM(U351:U388)+SUM(U401:U421)+SUM(U423:U425)+SUM(U427:U428)+SUM(U431:U479)+SUM(U486:U497)+U510+U526+U533+SUM(U536:U548)+SUM(U563:U565)</f>
        <v>491</v>
      </c>
      <c r="V650" s="375">
        <f>SUM(V119:V127)+SUM(V165:V171)+V173+SUM(V194:V231)+SUM(V246:V262)+SUM(V286:V308)+SUM(V351:V388)+SUM(V401:V421)+SUM(V423:V425)+SUM(V427:V428)+SUM(V431:V479)+SUM(V486:V497)+V510+V526+V533+SUM(V536:V548)+SUM(V563:V565)</f>
        <v>360</v>
      </c>
      <c r="W650" s="104">
        <f>SUM(W119:W127)+SUM(W165:W171)+W173+SUM(W194:W231)+SUM(W246:W262)+SUM(W286:W308)+SUM(W351:W388)+SUM(W401:W421)+SUM(W423:W425)+SUM(W427:W428)+SUM(W431:W479)+SUM(W486:W497)+W510+W526+W533+SUM(W536:W548)+SUM(W563:W565)</f>
        <v>521</v>
      </c>
      <c r="X650" s="104">
        <f>SUM(X119:X127)+SUM(X165:X171)+X173+SUM(X194:X231)+SUM(X246:X262)+SUM(X286:X308)+SUM(X351:X388)+SUM(X401:X421)+SUM(X423:X425)+SUM(X427:X428)+SUM(X431:X479)+SUM(X486:X497)+X510+X526+X533+SUM(X536:X548)+SUM(X563:X565)</f>
        <v>527</v>
      </c>
      <c r="Y650" s="104">
        <f t="shared" si="1772"/>
        <v>669</v>
      </c>
      <c r="Z650" s="103">
        <f t="shared" si="1772"/>
        <v>0</v>
      </c>
      <c r="AA650" s="90">
        <f>SUM(AA119:AA127)+SUM(AA165:AA171)+AA173+SUM(AA194:AA231)+SUM(AA246:AA262)+SUM(AA286:AA308)+SUM(AA351:AA388)+SUM(AA401:AA421)+SUM(AA423:AA425)+SUM(AA427:AA428)+SUM(AA431:AA479)+SUM(AA486:AA497)+AA510+AA526+AA533+SUM(AA536:AA548)+SUM(AA563:AA565)</f>
        <v>0</v>
      </c>
      <c r="AB650" s="90">
        <f>SUM(AB119:AB127)+SUM(AB165:AB171)+AB173+SUM(AB194:AB231)+SUM(AB246:AB262)+SUM(AB286:AB308)+SUM(AB351:AB388)+SUM(AB401:AB421)+SUM(AB423:AB425)+SUM(AB427:AB428)+SUM(AB431:AB479)+SUM(AB486:AB497)+AB510+AB526+AB533+SUM(AB536:AB548)+SUM(AB563:AB565)</f>
        <v>0</v>
      </c>
      <c r="AC650" s="90">
        <f>SUM(AC119:AC127)+SUM(AC165:AC171)+AC173+SUM(AC194:AC231)+SUM(AC246:AC262)+SUM(AC286:AC308)+SUM(AC351:AC388)+SUM(AC401:AC421)+SUM(AC423:AC425)+SUM(AC427:AC428)+SUM(AC431:AC479)+SUM(AC486:AC497)+AC510+AC526+AC533+SUM(AC536:AC548)+SUM(AC563:AC565)</f>
        <v>0</v>
      </c>
      <c r="AD650" s="90">
        <f>SUM(AD119:AD127)+SUM(AD165:AD171)+AD173+SUM(AD194:AD231)+SUM(AD246:AD262)+SUM(AD286:AD308)+SUM(AD351:AD388)+SUM(AD401:AD421)+SUM(AD423:AD425)+SUM(AD427:AD428)+SUM(AD431:AD479)+SUM(AD486:AD497)+AD510+AD526+AD533+SUM(AD536:AD548)+SUM(AD563:AD565)</f>
        <v>0</v>
      </c>
      <c r="AE650" s="90">
        <f>SUM(AE119:AE127)+SUM(AE165:AE171)+AE173+SUM(AE194:AE231)+SUM(AE246:AE262)+SUM(AE286:AE308)+SUM(AE351:AE388)+SUM(AE401:AE421)+SUM(AE423:AE425)+SUM(AE427:AE428)+SUM(AE431:AE479)+SUM(AE486:AE497)+AE510+AE526+AE533+SUM(AE536:AE548)+SUM(AE563:AE565)</f>
        <v>0</v>
      </c>
      <c r="AF650" s="315">
        <f>SUM(AF119:AF127)+SUM(AF165:AF171)+AF173+SUM(AF194:AF231)+SUM(AF246:AF262)+SUM(AF286:AF308)+SUM(AF351:AF388)+SUM(AF401:AF421)+SUM(AF423:AF425)+SUM(AF427:AF428)+SUM(AF431:AF479)+SUM(AF486:AF497)+AF510+AF526+AF533+SUM(AF536:AF548)+SUM(AF563:AF565)</f>
        <v>0</v>
      </c>
      <c r="AG650" s="311">
        <f>SUM(AG119:AG127)+SUM(AG165:AG171)+AG173+SUM(AG194:AG231)+SUM(AG246:AG262)+SUM(AG286:AG308)+SUM(AG351:AG388)+SUM(AG401:AG421)+SUM(AG423:AG425)+SUM(AG427:AG428)+SUM(AG431:AG479)+SUM(AG486:AG497)+AG510+AG526+AG533+SUM(AG536:AG548)+SUM(AG563:AG565)</f>
        <v>0</v>
      </c>
      <c r="AH650" s="124">
        <f t="shared" si="1772"/>
        <v>0</v>
      </c>
      <c r="AI650" s="103">
        <f t="shared" si="1772"/>
        <v>1771</v>
      </c>
      <c r="AJ650" s="375">
        <f>SUM(AJ119:AJ127)+SUM(AJ165:AJ171)+AJ173+SUM(AJ194:AJ231)+SUM(AJ246:AJ262)+SUM(AJ286:AJ308)+SUM(AJ351:AJ388)+SUM(AJ401:AJ421)+SUM(AJ423:AJ425)+SUM(AJ427:AJ428)+SUM(AJ431:AJ479)+SUM(AJ486:AJ497)+AJ510+AJ526+AJ533+SUM(AJ536:AJ548)+SUM(AJ563:AJ565)</f>
        <v>1613</v>
      </c>
      <c r="AK650" s="91">
        <f t="shared" si="1772"/>
        <v>201</v>
      </c>
      <c r="AL650" s="90">
        <f t="shared" si="1772"/>
        <v>0</v>
      </c>
      <c r="AM650" s="315">
        <f>SUM(AM119:AM127)+SUM(AM165:AM171)+AM173+SUM(AM194:AM231)+SUM(AM246:AM262)+SUM(AM286:AM308)+SUM(AM351:AM388)+SUM(AM401:AM421)+SUM(AM423:AM425)+SUM(AM427:AM428)+SUM(AM431:AM479)+SUM(AM486:AM497)+AM510+AM526+AM533+SUM(AM536:AM548)+SUM(AM563:AM565)</f>
        <v>0</v>
      </c>
      <c r="AN650" s="315">
        <f>SUM(AN119:AN127)+SUM(AN165:AN171)+AN173+SUM(AN194:AN231)+SUM(AN246:AN262)+SUM(AN286:AN308)+SUM(AN351:AN388)+SUM(AN401:AN421)+SUM(AN423:AN425)+SUM(AN427:AN428)+SUM(AN431:AN479)+SUM(AN486:AN497)+AN510+AN526+AN533+SUM(AN536:AN548)+SUM(AN563:AN565)</f>
        <v>0</v>
      </c>
      <c r="AO650" s="315">
        <f>SUM(AO119:AO127)+SUM(AO165:AO171)+AO173+SUM(AO194:AO231)+SUM(AO246:AO262)+SUM(AO286:AO308)+SUM(AO351:AO388)+SUM(AO401:AO421)+SUM(AO423:AO425)+SUM(AO427:AO428)+SUM(AO431:AO479)+SUM(AO486:AO497)+AO510+AO526+AO533+SUM(AO536:AO548)+SUM(AO563:AO565)</f>
        <v>0</v>
      </c>
      <c r="AP650" s="375">
        <f>SUM(AP119:AP127)+SUM(AP165:AP171)+AP173+SUM(AP194:AP231)+SUM(AP246:AP262)+SUM(AP286:AP308)+SUM(AP351:AP388)+SUM(AP401:AP421)+SUM(AP423:AP425)+SUM(AP427:AP428)+SUM(AP431:AP479)+SUM(AP486:AP497)+AP510+AP526+AP533+SUM(AP536:AP548)+SUM(AP563:AP565)</f>
        <v>0</v>
      </c>
      <c r="AQ650" s="104">
        <f t="shared" si="1772"/>
        <v>0</v>
      </c>
      <c r="AR650" s="103">
        <f t="shared" si="1772"/>
        <v>0</v>
      </c>
      <c r="AS650" s="375">
        <f>SUM(AS119:AS127)+SUM(AS165:AS171)+AS173+SUM(AS194:AS231)+SUM(AS246:AS262)+SUM(AS286:AS308)+SUM(AS351:AS388)+SUM(AS401:AS421)+SUM(AS423:AS425)+SUM(AS427:AS428)+SUM(AS431:AS479)+SUM(AS486:AS497)+AS510+AS526+AS533+SUM(AS536:AS548)+SUM(AS563:AS565)</f>
        <v>0</v>
      </c>
      <c r="AT650" s="315">
        <f>SUM(AT119:AT127)+SUM(AT165:AT171)+AT173+SUM(AT194:AT231)+SUM(AT246:AT262)+SUM(AT286:AT308)+SUM(AT351:AT388)+SUM(AT401:AT421)+SUM(AT423:AT425)+SUM(AT427:AT428)+SUM(AT431:AT479)+SUM(AT486:AT497)+AT510+AT526+AT533+SUM(AT536:AT548)+SUM(AT563:AT565)</f>
        <v>0</v>
      </c>
      <c r="AU650" s="375">
        <f>SUM(AU119:AU127)+SUM(AU165:AU171)+AU173+SUM(AU194:AU231)+SUM(AU246:AU262)+SUM(AU286:AU308)+SUM(AU351:AU388)+SUM(AU401:AU421)+SUM(AU423:AU425)+SUM(AU427:AU428)+SUM(AU431:AU479)+SUM(AU486:AU497)+AU510+AU526+AU533+SUM(AU536:AU548)+SUM(AU563:AU565)</f>
        <v>0</v>
      </c>
      <c r="AV650" s="315">
        <f>SUM(AV119:AV127)+SUM(AV165:AV171)+AV173+SUM(AV194:AV231)+SUM(AV246:AV262)+SUM(AV286:AV308)+SUM(AV351:AV388)+SUM(AV401:AV421)+SUM(AV423:AV425)+SUM(AV427:AV428)+SUM(AV431:AV479)+SUM(AV486:AV497)+AV510+AV526+AV533+SUM(AV536:AV548)+SUM(AV563:AV565)</f>
        <v>0</v>
      </c>
      <c r="AW650" s="375">
        <f>SUM(AW119:AW127)+SUM(AW165:AW171)+AW173+SUM(AW194:AW231)+SUM(AW246:AW262)+SUM(AW286:AW308)+SUM(AW351:AW388)+SUM(AW401:AW421)+SUM(AW423:AW425)+SUM(AW427:AW428)+SUM(AW431:AW479)+SUM(AW486:AW497)+AW510+AW526+AW533+SUM(AW536:AW548)+SUM(AW563:AW565)</f>
        <v>0</v>
      </c>
      <c r="AX650" s="315">
        <f>SUM(AX119:AX127)+SUM(AX165:AX171)+AX173+SUM(AX194:AX231)+SUM(AX246:AX262)+SUM(AX286:AX308)+SUM(AX351:AX388)+SUM(AX401:AX421)+SUM(AX423:AX425)+SUM(AX427:AX428)+SUM(AX431:AX479)+SUM(AX486:AX497)+AX510+AX526+AX533+SUM(AX536:AX548)+SUM(AX563:AX565)</f>
        <v>0</v>
      </c>
      <c r="AY650" s="124">
        <f t="shared" si="1772"/>
        <v>0</v>
      </c>
      <c r="AZ650" s="90">
        <f t="shared" si="1772"/>
        <v>293</v>
      </c>
      <c r="BA650" s="315">
        <f>SUM(BA119:BA127)+SUM(BA165:BA171)+BA173+SUM(BA194:BA231)+SUM(BA246:BA262)+SUM(BA286:BA308)+SUM(BA351:BA388)+SUM(BA401:BA421)+SUM(BA423:BA425)+SUM(BA427:BA428)+SUM(BA431:BA479)+SUM(BA486:BA497)+BA510+BA526+BA533+SUM(BA536:BA548)+SUM(BA563:BA565)</f>
        <v>265</v>
      </c>
      <c r="BB650" s="124">
        <f t="shared" si="1772"/>
        <v>259</v>
      </c>
      <c r="BC650" s="90">
        <f t="shared" si="1772"/>
        <v>0</v>
      </c>
      <c r="BD650" s="315">
        <f t="shared" ref="BD650" si="1773">SUM(BD119:BD127)+SUM(BD165:BD171)+BD173+SUM(BD194:BD231)+SUM(BD246:BD262)+SUM(BD286:BD308)+SUM(BD351:BD388)+SUM(BD401:BD421)+SUM(BD423:BD425)+SUM(BD427:BD428)+SUM(BD431:BD479)+SUM(BD486:BD497)+BD510+BD526+BD533+SUM(BD536:BD548)+SUM(BD563:BD565)</f>
        <v>0</v>
      </c>
      <c r="BE650" s="124">
        <f t="shared" si="1772"/>
        <v>0</v>
      </c>
      <c r="BF650" s="90">
        <f t="shared" si="1772"/>
        <v>0</v>
      </c>
      <c r="BG650" s="90">
        <f t="shared" ref="BG650" si="1774">SUM(BG119:BG127)+SUM(BG165:BG171)+BG173+SUM(BG194:BG231)+SUM(BG246:BG262)+SUM(BG286:BG308)+SUM(BG351:BG388)+SUM(BG401:BG421)+SUM(BG423:BG425)+SUM(BG427:BG428)+SUM(BG431:BG479)+SUM(BG486:BG497)+BG510+BG526+BG533+SUM(BG536:BG548)+SUM(BG563:BG565)</f>
        <v>0</v>
      </c>
      <c r="BH650" s="315">
        <f>SUM(BH119:BH127)+SUM(BH165:BH171)+BH173+SUM(BH194:BH231)+SUM(BH246:BH262)+SUM(BH286:BH308)+SUM(BH351:BH388)+SUM(BH401:BH421)+SUM(BH423:BH425)+SUM(BH427:BH428)+SUM(BH431:BH479)+SUM(BH486:BH497)+BH510+BH526+BH533+SUM(BH536:BH548)+SUM(BH563:BH565)</f>
        <v>0</v>
      </c>
      <c r="BI650" s="124">
        <f t="shared" si="1772"/>
        <v>0</v>
      </c>
      <c r="BJ650" s="90">
        <f t="shared" si="1772"/>
        <v>2430</v>
      </c>
      <c r="BK650" s="375">
        <f t="shared" ref="BK650" si="1775">SUM(BK119:BK127)+SUM(BK165:BK171)+BK173+SUM(BK194:BK231)+SUM(BK246:BK262)+SUM(BK286:BK308)+SUM(BK351:BK388)+SUM(BK401:BK421)+SUM(BK423:BK425)+SUM(BK427:BK428)+SUM(BK431:BK479)+SUM(BK486:BK497)+BK510+BK526+BK533+SUM(BK536:BK548)+SUM(BK563:BK565)</f>
        <v>1683</v>
      </c>
      <c r="BL650" s="91">
        <f t="shared" si="1772"/>
        <v>2979</v>
      </c>
      <c r="BM650" s="90">
        <f t="shared" si="1772"/>
        <v>1024</v>
      </c>
      <c r="BN650" s="90">
        <f t="shared" ref="BN650" si="1776">SUM(BN119:BN127)+SUM(BN165:BN171)+BN173+SUM(BN194:BN231)+SUM(BN246:BN262)+SUM(BN286:BN308)+SUM(BN351:BN388)+SUM(BN401:BN421)+SUM(BN423:BN425)+SUM(BN427:BN428)+SUM(BN431:BN479)+SUM(BN486:BN497)+BN510+BN526+BN533+SUM(BN536:BN548)+SUM(BN563:BN565)</f>
        <v>1017</v>
      </c>
      <c r="BO650" s="315">
        <f t="shared" ref="BO650:BP650" si="1777">SUM(BO119:BO127)+SUM(BO165:BO171)+BO173+SUM(BO194:BO231)+SUM(BO246:BO262)+SUM(BO286:BO308)+SUM(BO351:BO388)+SUM(BO401:BO421)+SUM(BO423:BO425)+SUM(BO427:BO428)+SUM(BO431:BO479)+SUM(BO486:BO497)+BO510+BO526+BO533+SUM(BO536:BO548)+SUM(BO563:BO565)</f>
        <v>1163</v>
      </c>
      <c r="BP650" s="311">
        <f t="shared" si="1777"/>
        <v>159</v>
      </c>
      <c r="BQ650" s="124">
        <f t="shared" si="1772"/>
        <v>1234</v>
      </c>
      <c r="BR650" s="90">
        <f t="shared" si="1772"/>
        <v>0</v>
      </c>
      <c r="BS650" s="315">
        <f t="shared" ref="BS650" si="1778">SUM(BS119:BS127)+SUM(BS165:BS171)+BS173+SUM(BS194:BS231)+SUM(BS246:BS262)+SUM(BS286:BS308)+SUM(BS351:BS388)+SUM(BS401:BS421)+SUM(BS423:BS425)+SUM(BS427:BS428)+SUM(BS431:BS479)+SUM(BS486:BS497)+BS510+BS526+BS533+SUM(BS536:BS548)+SUM(BS563:BS565)</f>
        <v>0</v>
      </c>
      <c r="BT650" s="124">
        <f t="shared" si="1772"/>
        <v>0</v>
      </c>
      <c r="BU650" s="90">
        <f t="shared" si="1772"/>
        <v>4045</v>
      </c>
      <c r="BV650" s="315">
        <f t="shared" ref="BV650:BY650" si="1779">SUM(BV119:BV127)+SUM(BV165:BV171)+BV173+SUM(BV194:BV231)+SUM(BV246:BV262)+SUM(BV286:BV308)+SUM(BV351:BV388)+SUM(BV401:BV421)+SUM(BV423:BV425)+SUM(BV427:BV428)+SUM(BV431:BV479)+SUM(BV486:BV497)+BV510+BV526+BV533+SUM(BV536:BV548)+SUM(BV563:BV565)</f>
        <v>4292</v>
      </c>
      <c r="BW650" s="90">
        <f t="shared" si="1779"/>
        <v>1570</v>
      </c>
      <c r="BX650" s="375">
        <f t="shared" si="1779"/>
        <v>2658</v>
      </c>
      <c r="BY650" s="315">
        <f t="shared" si="1779"/>
        <v>1935</v>
      </c>
      <c r="BZ650" s="90">
        <f>SUM(BZ119:BZ127)+SUM(BZ165:BZ171)+BZ173+SUM(BZ194:BZ231)+SUM(BZ246:BZ262)+SUM(BZ286:BZ308)+SUM(BZ351:BZ388)+SUM(BZ401:BZ421)+SUM(BZ423:BZ425)+SUM(BZ427:BZ428)+SUM(BZ431:BZ479)+SUM(BZ486:BZ497)+BZ510+BZ526+BZ533+SUM(BZ536:BZ548)+SUM(BZ563:BZ565)</f>
        <v>3420</v>
      </c>
      <c r="CA650" s="124">
        <f t="shared" si="1772"/>
        <v>2738</v>
      </c>
      <c r="CB650" s="90">
        <f t="shared" si="1772"/>
        <v>1253</v>
      </c>
      <c r="CC650" s="90">
        <f t="shared" ref="CC650:CE650" si="1780">SUM(CC119:CC127)+SUM(CC165:CC171)+CC173+SUM(CC194:CC231)+SUM(CC246:CC262)+SUM(CC286:CC308)+SUM(CC351:CC388)+SUM(CC401:CC421)+SUM(CC423:CC425)+SUM(CC427:CC428)+SUM(CC431:CC479)+SUM(CC486:CC497)+CC510+CC526+CC533+SUM(CC536:CC548)+SUM(CC563:CC565)</f>
        <v>549</v>
      </c>
      <c r="CD650" s="90">
        <f t="shared" si="1780"/>
        <v>962</v>
      </c>
      <c r="CE650" s="90">
        <f t="shared" si="1780"/>
        <v>1013</v>
      </c>
      <c r="CF650" s="90">
        <f t="shared" ref="CF650:CG650" si="1781">SUM(CF119:CF127)+SUM(CF165:CF171)+CF173+SUM(CF194:CF231)+SUM(CF246:CF262)+SUM(CF286:CF308)+SUM(CF351:CF388)+SUM(CF401:CF421)+SUM(CF423:CF425)+SUM(CF427:CF428)+SUM(CF431:CF479)+SUM(CF486:CF497)+CF510+CF526+CF533+SUM(CF536:CF548)+SUM(CF563:CF565)</f>
        <v>771</v>
      </c>
      <c r="CG650" s="311">
        <f t="shared" si="1781"/>
        <v>857</v>
      </c>
      <c r="CH650" s="90">
        <f t="shared" ref="CH650" si="1782">SUM(CH119:CH127)+SUM(CH165:CH171)+CH173+SUM(CH194:CH231)+SUM(CH246:CH262)+SUM(CH286:CH308)+SUM(CH351:CH388)+SUM(CH401:CH421)+SUM(CH423:CH425)+SUM(CH427:CH428)+SUM(CH431:CH479)+SUM(CH486:CH497)+CH510+CH526+CH533+SUM(CH536:CH548)+SUM(CH563:CH565)</f>
        <v>1535</v>
      </c>
      <c r="CI650" s="124">
        <f t="shared" si="1772"/>
        <v>142</v>
      </c>
      <c r="CJ650" s="90">
        <f t="shared" si="1772"/>
        <v>0</v>
      </c>
      <c r="CK650" s="375">
        <f t="shared" ref="CK650:CO650" si="1783">SUM(CK119:CK127)+SUM(CK165:CK171)+CK173+SUM(CK194:CK231)+SUM(CK246:CK262)+SUM(CK286:CK308)+SUM(CK351:CK388)+SUM(CK401:CK421)+SUM(CK423:CK425)+SUM(CK427:CK428)+SUM(CK431:CK479)+SUM(CK486:CK497)+CK510+CK526+CK533+SUM(CK536:CK548)+SUM(CK563:CK565)</f>
        <v>0</v>
      </c>
      <c r="CL650" s="315">
        <f t="shared" si="1783"/>
        <v>0</v>
      </c>
      <c r="CM650" s="375">
        <f t="shared" si="1783"/>
        <v>0</v>
      </c>
      <c r="CN650" s="315">
        <f t="shared" si="1783"/>
        <v>0</v>
      </c>
      <c r="CO650" s="375">
        <f t="shared" si="1783"/>
        <v>0</v>
      </c>
      <c r="CP650" s="91">
        <f t="shared" si="1772"/>
        <v>0</v>
      </c>
      <c r="CQ650" s="90">
        <f t="shared" si="1772"/>
        <v>7287</v>
      </c>
      <c r="CR650" s="315">
        <f t="shared" ref="CR650:CS650" si="1784">SUM(CR119:CR127)+SUM(CR165:CR171)+CR173+SUM(CR194:CR231)+SUM(CR246:CR262)+SUM(CR286:CR308)+SUM(CR351:CR388)+SUM(CR401:CR421)+SUM(CR423:CR425)+SUM(CR427:CR428)+SUM(CR431:CR479)+SUM(CR486:CR497)+CR510+CR526+CR533+SUM(CR536:CR548)+SUM(CR563:CR565)</f>
        <v>11557</v>
      </c>
      <c r="CS650" s="375">
        <f t="shared" si="1784"/>
        <v>10950</v>
      </c>
      <c r="CT650" s="91">
        <f t="shared" si="1772"/>
        <v>10954</v>
      </c>
      <c r="CU650" s="90">
        <f t="shared" ref="CU650" si="1785">SUM(CU119:CU127)+SUM(CU165:CU171)+CU173+SUM(CU194:CU231)+SUM(CU246:CU262)+SUM(CU286:CU308)+SUM(CU351:CU388)+SUM(CU401:CU421)+SUM(CU423:CU425)+SUM(CU427:CU428)+SUM(CU431:CU479)+SUM(CU486:CU497)+CU510+CU526+CU533+SUM(CU536:CU548)+SUM(CU563:CU565)</f>
        <v>0</v>
      </c>
      <c r="CV650" s="375">
        <f t="shared" ref="CV650:CY650" si="1786">SUM(CV119:CV127)+SUM(CV165:CV171)+CV173+SUM(CV194:CV231)+SUM(CV246:CV262)+SUM(CV286:CV308)+SUM(CV351:CV388)+SUM(CV401:CV421)+SUM(CV423:CV425)+SUM(CV427:CV428)+SUM(CV431:CV479)+SUM(CV486:CV497)+CV510+CV526+CV533+SUM(CV536:CV548)+SUM(CV563:CV565)</f>
        <v>0</v>
      </c>
      <c r="CW650" s="315">
        <f t="shared" si="1786"/>
        <v>0</v>
      </c>
      <c r="CX650" s="375">
        <f t="shared" si="1786"/>
        <v>0</v>
      </c>
      <c r="CY650" s="315">
        <f t="shared" si="1786"/>
        <v>0</v>
      </c>
      <c r="CZ650" s="91">
        <f t="shared" si="1772"/>
        <v>0</v>
      </c>
      <c r="DA650" s="90">
        <f t="shared" si="1772"/>
        <v>0</v>
      </c>
      <c r="DB650" s="375">
        <f t="shared" ref="DB650:DE650" si="1787">SUM(DB119:DB127)+SUM(DB165:DB171)+DB173+SUM(DB194:DB231)+SUM(DB246:DB262)+SUM(DB286:DB308)+SUM(DB351:DB388)+SUM(DB401:DB421)+SUM(DB423:DB425)+SUM(DB427:DB428)+SUM(DB431:DB479)+SUM(DB486:DB497)+DB510+DB526+DB533+SUM(DB536:DB548)+SUM(DB563:DB565)</f>
        <v>0</v>
      </c>
      <c r="DC650" s="315">
        <f t="shared" si="1787"/>
        <v>0</v>
      </c>
      <c r="DD650" s="375">
        <f t="shared" si="1787"/>
        <v>0</v>
      </c>
      <c r="DE650" s="315">
        <f t="shared" si="1787"/>
        <v>0</v>
      </c>
      <c r="DF650" s="90">
        <f>SUM(DF119:DF127)+SUM(DF165:DF171)+DF173+SUM(DF194:DF231)+SUM(DF246:DF262)+SUM(DF286:DF308)+SUM(DF351:DF388)+SUM(DF401:DF421)+SUM(DF423:DF425)+SUM(DF427:DF428)+SUM(DF431:DF479)+SUM(DF486:DF497)+DF510+DF526+DF533+SUM(DF536:DF548)+SUM(DF563:DF565)</f>
        <v>0</v>
      </c>
      <c r="DG650" s="310">
        <f t="shared" ref="DG650" si="1788">SUM(DG119:DG127)+SUM(DG165:DG171)+DG173+SUM(DG194:DG231)+SUM(DG246:DG262)+SUM(DG286:DG308)+SUM(DG351:DG388)+SUM(DG401:DG421)+SUM(DG423:DG425)+SUM(DG427:DG428)+SUM(DG431:DG479)+SUM(DG486:DG497)+DG510+DG526+DG533+SUM(DG536:DG548)+SUM(DG563:DG565)</f>
        <v>0</v>
      </c>
      <c r="DH650" s="375">
        <f>SUM(DH119:DH127)+SUM(DH165:DH171)+DH173+SUM(DH194:DH231)+SUM(DH246:DH262)+SUM(DH286:DH308)+SUM(DH351:DH388)+SUM(DH401:DH421)+SUM(DH423:DH425)+SUM(DH427:DH428)+SUM(DH431:DH479)+SUM(DH486:DH497)+DH510+DH526+DH533+SUM(DH536:DH548)+SUM(DH563:DH565)</f>
        <v>0</v>
      </c>
      <c r="DI650" s="315">
        <f t="shared" ref="DI650" si="1789">SUM(DI119:DI127)+SUM(DI165:DI171)+DI173+SUM(DI194:DI231)+SUM(DI246:DI262)+SUM(DI286:DI308)+SUM(DI351:DI388)+SUM(DI401:DI421)+SUM(DI423:DI425)+SUM(DI427:DI428)+SUM(DI431:DI479)+SUM(DI486:DI497)+DI510+DI526+DI533+SUM(DI536:DI548)+SUM(DI563:DI565)</f>
        <v>0</v>
      </c>
      <c r="DJ650" s="124">
        <f t="shared" si="1772"/>
        <v>0</v>
      </c>
      <c r="DK650" s="90">
        <f t="shared" si="1772"/>
        <v>0</v>
      </c>
      <c r="DL650" s="315">
        <f t="shared" ref="DL650:DM650" si="1790">SUM(DL119:DL127)+SUM(DL165:DL171)+DL173+SUM(DL194:DL231)+SUM(DL246:DL262)+SUM(DL286:DL308)+SUM(DL351:DL388)+SUM(DL401:DL421)+SUM(DL423:DL425)+SUM(DL427:DL428)+SUM(DL431:DL479)+SUM(DL486:DL497)+DL510+DL526+DL533+SUM(DL536:DL548)+SUM(DL563:DL565)</f>
        <v>0</v>
      </c>
      <c r="DM650" s="375">
        <f t="shared" si="1790"/>
        <v>0</v>
      </c>
      <c r="DN650" s="91">
        <f t="shared" si="1772"/>
        <v>0</v>
      </c>
      <c r="DO650" s="90">
        <f t="shared" si="1772"/>
        <v>4076</v>
      </c>
      <c r="DP650" s="375">
        <f t="shared" ref="DP650:DQ650" si="1791">SUM(DP119:DP127)+SUM(DP165:DP171)+DP173+SUM(DP194:DP231)+SUM(DP246:DP262)+SUM(DP286:DP308)+SUM(DP351:DP388)+SUM(DP401:DP421)+SUM(DP423:DP425)+SUM(DP427:DP428)+SUM(DP431:DP479)+SUM(DP486:DP497)+DP510+DP526+DP533+SUM(DP536:DP548)+SUM(DP563:DP565)</f>
        <v>5450</v>
      </c>
      <c r="DQ650" s="104">
        <f t="shared" si="1791"/>
        <v>4455</v>
      </c>
      <c r="DR650" s="315">
        <f>SUM(DR119:DR127)+SUM(DR165:DR171)+DR173+SUM(DR194:DR231)+SUM(DR246:DR262)+SUM(DR286:DR308)+SUM(DR351:DR388)+SUM(DR401:DR421)+SUM(DR423:DR425)+SUM(DR427:DR428)+SUM(DR431:DR479)+SUM(DR486:DR497)+DR510+DR526+DR533+SUM(DR536:DR548)+SUM(DR563:DR565)</f>
        <v>6600</v>
      </c>
      <c r="DS650" s="124">
        <f t="shared" si="1772"/>
        <v>4141</v>
      </c>
      <c r="DT650" s="90">
        <f t="shared" si="1772"/>
        <v>4234</v>
      </c>
      <c r="DU650" s="315">
        <f t="shared" ref="DU650:DW650" si="1792">SUM(DU119:DU127)+SUM(DU165:DU171)+DU173+SUM(DU194:DU231)+SUM(DU246:DU262)+SUM(DU286:DU308)+SUM(DU351:DU388)+SUM(DU401:DU421)+SUM(DU423:DU425)+SUM(DU427:DU428)+SUM(DU431:DU479)+SUM(DU486:DU497)+DU510+DU526+DU533+SUM(DU536:DU548)+SUM(DU563:DU565)</f>
        <v>5191</v>
      </c>
      <c r="DV650" s="90">
        <f t="shared" si="1792"/>
        <v>5131</v>
      </c>
      <c r="DW650" s="375">
        <f t="shared" si="1792"/>
        <v>2095</v>
      </c>
      <c r="DX650" s="91">
        <f t="shared" si="1772"/>
        <v>7516</v>
      </c>
      <c r="DY650" s="90">
        <f t="shared" si="1772"/>
        <v>1909</v>
      </c>
      <c r="DZ650" s="311">
        <f t="shared" ref="DZ650:EA650" si="1793">SUM(DZ119:DZ127)+SUM(DZ165:DZ171)+DZ173+SUM(DZ194:DZ231)+SUM(DZ246:DZ262)+SUM(DZ286:DZ308)+SUM(DZ351:DZ388)+SUM(DZ401:DZ421)+SUM(DZ423:DZ425)+SUM(DZ427:DZ428)+SUM(DZ431:DZ479)+SUM(DZ486:DZ497)+DZ510+DZ526+DZ533+SUM(DZ536:DZ548)+SUM(DZ563:DZ565)</f>
        <v>1917</v>
      </c>
      <c r="EA650" s="375">
        <f t="shared" si="1793"/>
        <v>1436</v>
      </c>
      <c r="EB650" s="91">
        <f t="shared" si="1772"/>
        <v>1453</v>
      </c>
      <c r="EC650" s="90">
        <f t="shared" si="1772"/>
        <v>1238</v>
      </c>
      <c r="ED650" s="315">
        <f t="shared" ref="ED650" si="1794">SUM(ED119:ED127)+SUM(ED165:ED171)+ED173+SUM(ED194:ED231)+SUM(ED246:ED262)+SUM(ED286:ED308)+SUM(ED351:ED388)+SUM(ED401:ED421)+SUM(ED423:ED425)+SUM(ED427:ED428)+SUM(ED431:ED479)+SUM(ED486:ED497)+ED510+ED526+ED533+SUM(ED536:ED548)+SUM(ED563:ED565)</f>
        <v>1516</v>
      </c>
      <c r="EE650" s="124">
        <f t="shared" si="1772"/>
        <v>86</v>
      </c>
    </row>
    <row r="651" spans="1:135" x14ac:dyDescent="0.3">
      <c r="A651" s="38"/>
      <c r="B651" s="27" t="s">
        <v>770</v>
      </c>
      <c r="C651" s="25">
        <f>SUM(C17:C27)+SUM(C28:C40)+SUM(C50:C118)+SUM(C128:C164)+SUM(C172)+SUM(C174)+SUM(C175:C193)+SUM(C263:C285)+SUM(C309:C317)+SUM(C350)+SUM(C389:C394)+SUM(C400)+SUM(C422)+SUM(C429:C430)+SUM(C480:C481)+SUM(C482:C483)+SUM(C500:C509)+SUM(C511:C525)+SUM(C527:C532)+SUM(C534:C535)+SUM(C566:C567)</f>
        <v>250850</v>
      </c>
      <c r="D651" s="25">
        <f>SUM(D17:D27)+SUM(D28:D40)+SUM(D50:D118)+SUM(D128:D164)+SUM(D172)+SUM(D174)+SUM(D175:D193)+SUM(D263:D285)+SUM(D309:D317)+SUM(D350)+SUM(D389:D394)+SUM(D400)+SUM(D422)+SUM(D429:D430)+SUM(D480:D481)+SUM(D482:D483)+SUM(D500:D509)+SUM(D511:D525)+SUM(D527:D532)+SUM(D534:D535)+SUM(D566:D567)</f>
        <v>60572</v>
      </c>
      <c r="E651" s="63">
        <f t="shared" si="1460"/>
        <v>0.24146701215866057</v>
      </c>
      <c r="F651" s="90">
        <f>SUM(F17:F40)+SUM(F50:F118)+SUM(F128:F164)+F172+SUM(F174:F193)+SUM(F263:F285)+SUM(F309:F317)+F350+SUM(F389:F394)+F400+F422+SUM(F429:F430)+SUM(F480:F483)+SUM(F500:F509)+SUM(F511:F525)+SUM(F527:F532)+SUM(F534:F535)+SUM(F566:F567)</f>
        <v>14649</v>
      </c>
      <c r="G651" s="90">
        <f>SUM(G17:G40)+SUM(G50:G118)+SUM(G128:G164)+G172+SUM(G174:G193)+SUM(G263:G285)+SUM(G309:G317)+G350+SUM(G389:G394)+G400+G422+SUM(G429:G430)+SUM(G480:G483)+SUM(G500:G509)+SUM(G511:G525)+SUM(G527:G532)+SUM(G534:G535)+SUM(G566:G567)</f>
        <v>23465</v>
      </c>
      <c r="H651" s="90">
        <f>SUM(H17:H40)+SUM(H50:H118)+SUM(H128:H164)+H172+SUM(H174:H193)+SUM(H263:H285)+SUM(H309:H317)+H350+SUM(H389:H394)+H400+H422+SUM(H429:H430)+SUM(H480:H483)+SUM(H500:H509)+SUM(H511:H525)+SUM(H527:H532)+SUM(H534:H535)+SUM(H566:H567)</f>
        <v>8824</v>
      </c>
      <c r="I651" s="90">
        <f>SUM(I17:I40)+SUM(I50:I118)+SUM(I128:I164)+I172+SUM(I174:I193)+SUM(I263:I285)+SUM(I309:I317)+I350+SUM(I389:I394)+I400+I422+SUM(I429:I430)+SUM(I480:I483)+SUM(I500:I509)+SUM(I511:I525)+SUM(I527:I532)+SUM(I534:I535)+SUM(I566:I567)</f>
        <v>24037</v>
      </c>
      <c r="J651" s="90">
        <f>SUM(J17:J40)+SUM(J50:J118)+SUM(J128:J164)+J172+SUM(J174:J193)+SUM(J263:J285)+SUM(J309:J317)+J350+SUM(J389:J394)+J400+J422+SUM(J429:J430)+SUM(J480:J483)+SUM(J500:J509)+SUM(J511:J525)+SUM(J527:J532)+SUM(J534:J535)+SUM(J566:J567)</f>
        <v>23610</v>
      </c>
      <c r="K651" s="91">
        <f t="shared" ref="K651:EE651" si="1795">SUM(K17:K40)+SUM(K50:K118)+SUM(K128:K164)+K172+SUM(K174:K193)+SUM(K263:K285)+SUM(K309:K317)+K350+SUM(K389:K394)+K400+K422+SUM(K429:K430)+SUM(K480:K483)+SUM(K500:K509)+SUM(K511:K525)+SUM(K527:K532)+SUM(K534:K535)+SUM(K566:K567)</f>
        <v>28403</v>
      </c>
      <c r="L651" s="90">
        <f t="shared" si="1795"/>
        <v>25</v>
      </c>
      <c r="M651" s="375">
        <f>SUM(M17:M40)+SUM(M50:M118)+SUM(M128:M164)+M172+SUM(M174:M193)+SUM(M263:M285)+SUM(M309:M317)+M350+SUM(M389:M394)+M400+M422+SUM(M429:M430)+SUM(M480:M483)+SUM(M500:M509)+SUM(M511:M525)+SUM(M527:M532)+SUM(M534:M535)+SUM(M566:M567)</f>
        <v>23</v>
      </c>
      <c r="N651" s="91">
        <f t="shared" si="1795"/>
        <v>24</v>
      </c>
      <c r="O651" s="90">
        <f t="shared" si="1795"/>
        <v>0</v>
      </c>
      <c r="P651" s="375">
        <f>SUM(P17:P40)+SUM(P50:P118)+SUM(P128:P164)+P172+SUM(P174:P193)+SUM(P263:P285)+SUM(P309:P317)+P350+SUM(P389:P394)+P400+P422+SUM(P429:P430)+SUM(P480:P483)+SUM(P500:P509)+SUM(P511:P525)+SUM(P527:P532)+SUM(P534:P535)+SUM(P566:P567)</f>
        <v>0</v>
      </c>
      <c r="Q651" s="315">
        <f>SUM(Q17:Q40)+SUM(Q50:Q118)+SUM(Q128:Q164)+Q172+SUM(Q174:Q193)+SUM(Q263:Q285)+SUM(Q309:Q317)+Q350+SUM(Q389:Q394)+Q400+Q422+SUM(Q429:Q430)+SUM(Q480:Q483)+SUM(Q500:Q509)+SUM(Q511:Q525)+SUM(Q527:Q532)+SUM(Q534:Q535)+SUM(Q566:Q567)</f>
        <v>0</v>
      </c>
      <c r="R651" s="375">
        <f>SUM(R17:R40)+SUM(R50:R118)+SUM(R128:R164)+R172+SUM(R174:R193)+SUM(R263:R285)+SUM(R309:R317)+R350+SUM(R389:R394)+R400+R422+SUM(R429:R430)+SUM(R480:R483)+SUM(R500:R509)+SUM(R511:R525)+SUM(R527:R532)+SUM(R534:R535)+SUM(R566:R567)</f>
        <v>0</v>
      </c>
      <c r="S651" s="315">
        <f>SUM(S17:S40)+SUM(S50:S118)+SUM(S128:S164)+S172+SUM(S174:S193)+SUM(S263:S285)+SUM(S309:S317)+S350+SUM(S389:S394)+S400+S422+SUM(S429:S430)+SUM(S480:S483)+SUM(S500:S509)+SUM(S511:S525)+SUM(S527:S532)+SUM(S534:S535)+SUM(S566:S567)</f>
        <v>0</v>
      </c>
      <c r="T651" s="375">
        <f>SUM(T17:T40)+SUM(T50:T118)+SUM(T128:T164)+T172+SUM(T174:T193)+SUM(T263:T285)+SUM(T309:T317)+T350+SUM(T389:T394)+T400+T422+SUM(T429:T430)+SUM(T480:T483)+SUM(T500:T509)+SUM(T511:T525)+SUM(T527:T532)+SUM(T534:T535)+SUM(T566:T567)</f>
        <v>0</v>
      </c>
      <c r="U651" s="315">
        <f>SUM(U17:U40)+SUM(U50:U118)+SUM(U128:U164)+U172+SUM(U174:U193)+SUM(U263:U285)+SUM(U309:U317)+U350+SUM(U389:U394)+U400+U422+SUM(U429:U430)+SUM(U480:U483)+SUM(U500:U509)+SUM(U511:U525)+SUM(U527:U532)+SUM(U534:U535)+SUM(U566:U567)</f>
        <v>0</v>
      </c>
      <c r="V651" s="375">
        <f>SUM(V17:V40)+SUM(V50:V118)+SUM(V128:V164)+V172+SUM(V174:V193)+SUM(V263:V285)+SUM(V309:V317)+V350+SUM(V389:V394)+V400+V422+SUM(V429:V430)+SUM(V480:V483)+SUM(V500:V509)+SUM(V511:V525)+SUM(V527:V532)+SUM(V534:V535)+SUM(V566:V567)</f>
        <v>0</v>
      </c>
      <c r="W651" s="104">
        <f>SUM(W17:W40)+SUM(W50:W118)+SUM(W128:W164)+W172+SUM(W174:W193)+SUM(W263:W285)+SUM(W309:W317)+W350+SUM(W389:W394)+W400+W422+SUM(W429:W430)+SUM(W480:W483)+SUM(W500:W509)+SUM(W511:W525)+SUM(W527:W532)+SUM(W534:W535)+SUM(W566:W567)</f>
        <v>0</v>
      </c>
      <c r="X651" s="104">
        <f>SUM(X17:X40)+SUM(X50:X118)+SUM(X128:X164)+X172+SUM(X174:X193)+SUM(X263:X285)+SUM(X309:X317)+X350+SUM(X389:X394)+X400+X422+SUM(X429:X430)+SUM(X480:X483)+SUM(X500:X509)+SUM(X511:X525)+SUM(X527:X532)+SUM(X534:X535)+SUM(X566:X567)</f>
        <v>0</v>
      </c>
      <c r="Y651" s="104">
        <f t="shared" si="1795"/>
        <v>0</v>
      </c>
      <c r="Z651" s="103">
        <f t="shared" si="1795"/>
        <v>0</v>
      </c>
      <c r="AA651" s="90">
        <f>SUM(AA17:AA40)+SUM(AA50:AA118)+SUM(AA128:AA164)+AA172+SUM(AA174:AA193)+SUM(AA263:AA285)+SUM(AA309:AA317)+AA350+SUM(AA389:AA394)+AA400+AA422+SUM(AA429:AA430)+SUM(AA480:AA483)+SUM(AA500:AA509)+SUM(AA511:AA525)+SUM(AA527:AA532)+SUM(AA534:AA535)+SUM(AA566:AA567)</f>
        <v>0</v>
      </c>
      <c r="AB651" s="90">
        <f>SUM(AB17:AB40)+SUM(AB50:AB118)+SUM(AB128:AB164)+AB172+SUM(AB174:AB193)+SUM(AB263:AB285)+SUM(AB309:AB317)+AB350+SUM(AB389:AB394)+AB400+AB422+SUM(AB429:AB430)+SUM(AB480:AB483)+SUM(AB500:AB509)+SUM(AB511:AB525)+SUM(AB527:AB532)+SUM(AB534:AB535)+SUM(AB566:AB567)</f>
        <v>0</v>
      </c>
      <c r="AC651" s="90">
        <f>SUM(AC17:AC40)+SUM(AC50:AC118)+SUM(AC128:AC164)+AC172+SUM(AC174:AC193)+SUM(AC263:AC285)+SUM(AC309:AC317)+AC350+SUM(AC389:AC394)+AC400+AC422+SUM(AC429:AC430)+SUM(AC480:AC483)+SUM(AC500:AC509)+SUM(AC511:AC525)+SUM(AC527:AC532)+SUM(AC534:AC535)+SUM(AC566:AC567)</f>
        <v>0</v>
      </c>
      <c r="AD651" s="90">
        <f>SUM(AD17:AD40)+SUM(AD50:AD118)+SUM(AD128:AD164)+AD172+SUM(AD174:AD193)+SUM(AD263:AD285)+SUM(AD309:AD317)+AD350+SUM(AD389:AD394)+AD400+AD422+SUM(AD429:AD430)+SUM(AD480:AD483)+SUM(AD500:AD509)+SUM(AD511:AD525)+SUM(AD527:AD532)+SUM(AD534:AD535)+SUM(AD566:AD567)</f>
        <v>0</v>
      </c>
      <c r="AE651" s="90">
        <f>SUM(AE17:AE40)+SUM(AE50:AE118)+SUM(AE128:AE164)+AE172+SUM(AE174:AE193)+SUM(AE263:AE285)+SUM(AE309:AE317)+AE350+SUM(AE389:AE394)+AE400+AE422+SUM(AE429:AE430)+SUM(AE480:AE483)+SUM(AE500:AE509)+SUM(AE511:AE525)+SUM(AE527:AE532)+SUM(AE534:AE535)+SUM(AE566:AE567)</f>
        <v>0</v>
      </c>
      <c r="AF651" s="315">
        <f>SUM(AF17:AF40)+SUM(AF50:AF118)+SUM(AF128:AF164)+AF172+SUM(AF174:AF193)+SUM(AF263:AF285)+SUM(AF309:AF317)+AF350+SUM(AF389:AF394)+AF400+AF422+SUM(AF429:AF430)+SUM(AF480:AF483)+SUM(AF500:AF509)+SUM(AF511:AF525)+SUM(AF527:AF532)+SUM(AF534:AF535)+SUM(AF566:AF567)</f>
        <v>0</v>
      </c>
      <c r="AG651" s="311">
        <f>SUM(AG17:AG40)+SUM(AG50:AG118)+SUM(AG128:AG164)+AG172+SUM(AG174:AG193)+SUM(AG263:AG285)+SUM(AG309:AG317)+AG350+SUM(AG389:AG394)+AG400+AG422+SUM(AG429:AG430)+SUM(AG480:AG483)+SUM(AG500:AG509)+SUM(AG511:AG525)+SUM(AG527:AG532)+SUM(AG534:AG535)+SUM(AG566:AG567)</f>
        <v>0</v>
      </c>
      <c r="AH651" s="124">
        <f t="shared" si="1795"/>
        <v>0</v>
      </c>
      <c r="AI651" s="103">
        <f t="shared" si="1795"/>
        <v>0</v>
      </c>
      <c r="AJ651" s="375">
        <f>SUM(AJ17:AJ40)+SUM(AJ50:AJ118)+SUM(AJ128:AJ164)+AJ172+SUM(AJ174:AJ193)+SUM(AJ263:AJ285)+SUM(AJ309:AJ317)+AJ350+SUM(AJ389:AJ394)+AJ400+AJ422+SUM(AJ429:AJ430)+SUM(AJ480:AJ483)+SUM(AJ500:AJ509)+SUM(AJ511:AJ525)+SUM(AJ527:AJ532)+SUM(AJ534:AJ535)+SUM(AJ566:AJ567)</f>
        <v>0</v>
      </c>
      <c r="AK651" s="91">
        <f t="shared" si="1795"/>
        <v>0</v>
      </c>
      <c r="AL651" s="90">
        <f t="shared" si="1795"/>
        <v>0</v>
      </c>
      <c r="AM651" s="315">
        <f>SUM(AM17:AM40)+SUM(AM50:AM118)+SUM(AM128:AM164)+AM172+SUM(AM174:AM193)+SUM(AM263:AM285)+SUM(AM309:AM317)+AM350+SUM(AM389:AM394)+AM400+AM422+SUM(AM429:AM430)+SUM(AM480:AM483)+SUM(AM500:AM509)+SUM(AM511:AM525)+SUM(AM527:AM532)+SUM(AM534:AM535)+SUM(AM566:AM567)</f>
        <v>0</v>
      </c>
      <c r="AN651" s="315">
        <f>SUM(AN17:AN40)+SUM(AN50:AN118)+SUM(AN128:AN164)+AN172+SUM(AN174:AN193)+SUM(AN263:AN285)+SUM(AN309:AN317)+AN350+SUM(AN389:AN394)+AN400+AN422+SUM(AN429:AN430)+SUM(AN480:AN483)+SUM(AN500:AN509)+SUM(AN511:AN525)+SUM(AN527:AN532)+SUM(AN534:AN535)+SUM(AN566:AN567)</f>
        <v>0</v>
      </c>
      <c r="AO651" s="315">
        <f>SUM(AO17:AO40)+SUM(AO50:AO118)+SUM(AO128:AO164)+AO172+SUM(AO174:AO193)+SUM(AO263:AO285)+SUM(AO309:AO317)+AO350+SUM(AO389:AO394)+AO400+AO422+SUM(AO429:AO430)+SUM(AO480:AO483)+SUM(AO500:AO509)+SUM(AO511:AO525)+SUM(AO527:AO532)+SUM(AO534:AO535)+SUM(AO566:AO567)</f>
        <v>0</v>
      </c>
      <c r="AP651" s="375">
        <f>SUM(AP17:AP40)+SUM(AP50:AP118)+SUM(AP128:AP164)+AP172+SUM(AP174:AP193)+SUM(AP263:AP285)+SUM(AP309:AP317)+AP350+SUM(AP389:AP394)+AP400+AP422+SUM(AP429:AP430)+SUM(AP480:AP483)+SUM(AP500:AP509)+SUM(AP511:AP525)+SUM(AP527:AP532)+SUM(AP534:AP535)+SUM(AP566:AP567)</f>
        <v>0</v>
      </c>
      <c r="AQ651" s="104">
        <f t="shared" si="1795"/>
        <v>0</v>
      </c>
      <c r="AR651" s="103">
        <f t="shared" si="1795"/>
        <v>0</v>
      </c>
      <c r="AS651" s="375">
        <f>SUM(AS17:AS40)+SUM(AS50:AS118)+SUM(AS128:AS164)+AS172+SUM(AS174:AS193)+SUM(AS263:AS285)+SUM(AS309:AS317)+AS350+SUM(AS389:AS394)+AS400+AS422+SUM(AS429:AS430)+SUM(AS480:AS483)+SUM(AS500:AS509)+SUM(AS511:AS525)+SUM(AS527:AS532)+SUM(AS534:AS535)+SUM(AS566:AS567)</f>
        <v>0</v>
      </c>
      <c r="AT651" s="315">
        <f>SUM(AT17:AT40)+SUM(AT50:AT118)+SUM(AT128:AT164)+AT172+SUM(AT174:AT193)+SUM(AT263:AT285)+SUM(AT309:AT317)+AT350+SUM(AT389:AT394)+AT400+AT422+SUM(AT429:AT430)+SUM(AT480:AT483)+SUM(AT500:AT509)+SUM(AT511:AT525)+SUM(AT527:AT532)+SUM(AT534:AT535)+SUM(AT566:AT567)</f>
        <v>0</v>
      </c>
      <c r="AU651" s="375">
        <f>SUM(AU17:AU40)+SUM(AU50:AU118)+SUM(AU128:AU164)+AU172+SUM(AU174:AU193)+SUM(AU263:AU285)+SUM(AU309:AU317)+AU350+SUM(AU389:AU394)+AU400+AU422+SUM(AU429:AU430)+SUM(AU480:AU483)+SUM(AU500:AU509)+SUM(AU511:AU525)+SUM(AU527:AU532)+SUM(AU534:AU535)+SUM(AU566:AU567)</f>
        <v>0</v>
      </c>
      <c r="AV651" s="315">
        <f>SUM(AV17:AV40)+SUM(AV50:AV118)+SUM(AV128:AV164)+AV172+SUM(AV174:AV193)+SUM(AV263:AV285)+SUM(AV309:AV317)+AV350+SUM(AV389:AV394)+AV400+AV422+SUM(AV429:AV430)+SUM(AV480:AV483)+SUM(AV500:AV509)+SUM(AV511:AV525)+SUM(AV527:AV532)+SUM(AV534:AV535)+SUM(AV566:AV567)</f>
        <v>0</v>
      </c>
      <c r="AW651" s="375">
        <f>SUM(AW17:AW40)+SUM(AW50:AW118)+SUM(AW128:AW164)+AW172+SUM(AW174:AW193)+SUM(AW263:AW285)+SUM(AW309:AW317)+AW350+SUM(AW389:AW394)+AW400+AW422+SUM(AW429:AW430)+SUM(AW480:AW483)+SUM(AW500:AW509)+SUM(AW511:AW525)+SUM(AW527:AW532)+SUM(AW534:AW535)+SUM(AW566:AW567)</f>
        <v>0</v>
      </c>
      <c r="AX651" s="315">
        <f>SUM(AX17:AX40)+SUM(AX50:AX118)+SUM(AX128:AX164)+AX172+SUM(AX174:AX193)+SUM(AX263:AX285)+SUM(AX309:AX317)+AX350+SUM(AX389:AX394)+AX400+AX422+SUM(AX429:AX430)+SUM(AX480:AX483)+SUM(AX500:AX509)+SUM(AX511:AX525)+SUM(AX527:AX532)+SUM(AX534:AX535)+SUM(AX566:AX567)</f>
        <v>0</v>
      </c>
      <c r="AY651" s="124">
        <f t="shared" si="1795"/>
        <v>0</v>
      </c>
      <c r="AZ651" s="90">
        <f t="shared" si="1795"/>
        <v>1040</v>
      </c>
      <c r="BA651" s="315">
        <f>SUM(BA17:BA40)+SUM(BA50:BA118)+SUM(BA128:BA164)+BA172+SUM(BA174:BA193)+SUM(BA263:BA285)+SUM(BA309:BA317)+BA350+SUM(BA389:BA394)+BA400+BA422+SUM(BA429:BA430)+SUM(BA480:BA483)+SUM(BA500:BA509)+SUM(BA511:BA525)+SUM(BA527:BA532)+SUM(BA534:BA535)+SUM(BA566:BA567)</f>
        <v>920</v>
      </c>
      <c r="BB651" s="124">
        <f t="shared" si="1795"/>
        <v>875</v>
      </c>
      <c r="BC651" s="90">
        <f t="shared" si="1795"/>
        <v>485</v>
      </c>
      <c r="BD651" s="315">
        <f t="shared" ref="BD651" si="1796">SUM(BD17:BD40)+SUM(BD50:BD118)+SUM(BD128:BD164)+BD172+SUM(BD174:BD193)+SUM(BD263:BD285)+SUM(BD309:BD317)+BD350+SUM(BD389:BD394)+BD400+BD422+SUM(BD429:BD430)+SUM(BD480:BD483)+SUM(BD500:BD509)+SUM(BD511:BD525)+SUM(BD527:BD532)+SUM(BD534:BD535)+SUM(BD566:BD567)</f>
        <v>562</v>
      </c>
      <c r="BE651" s="124">
        <f t="shared" si="1795"/>
        <v>487</v>
      </c>
      <c r="BF651" s="90">
        <f t="shared" si="1795"/>
        <v>1265</v>
      </c>
      <c r="BG651" s="90">
        <f t="shared" ref="BG651" si="1797">SUM(BG17:BG40)+SUM(BG50:BG118)+SUM(BG128:BG164)+BG172+SUM(BG174:BG193)+SUM(BG263:BG285)+SUM(BG309:BG317)+BG350+SUM(BG389:BG394)+BG400+BG422+SUM(BG429:BG430)+SUM(BG480:BG483)+SUM(BG500:BG509)+SUM(BG511:BG525)+SUM(BG527:BG532)+SUM(BG534:BG535)+SUM(BG566:BG567)</f>
        <v>1177</v>
      </c>
      <c r="BH651" s="315">
        <f>SUM(BH17:BH40)+SUM(BH50:BH118)+SUM(BH128:BH164)+BH172+SUM(BH174:BH193)+SUM(BH263:BH285)+SUM(BH309:BH317)+BH350+SUM(BH389:BH394)+BH400+BH422+SUM(BH429:BH430)+SUM(BH480:BH483)+SUM(BH500:BH509)+SUM(BH511:BH525)+SUM(BH527:BH532)+SUM(BH534:BH535)+SUM(BH566:BH567)</f>
        <v>913</v>
      </c>
      <c r="BI651" s="124">
        <f t="shared" si="1795"/>
        <v>917</v>
      </c>
      <c r="BJ651" s="90">
        <f t="shared" si="1795"/>
        <v>556</v>
      </c>
      <c r="BK651" s="375">
        <f t="shared" ref="BK651" si="1798">SUM(BK17:BK40)+SUM(BK50:BK118)+SUM(BK128:BK164)+BK172+SUM(BK174:BK193)+SUM(BK263:BK285)+SUM(BK309:BK317)+BK350+SUM(BK389:BK394)+BK400+BK422+SUM(BK429:BK430)+SUM(BK480:BK483)+SUM(BK500:BK509)+SUM(BK511:BK525)+SUM(BK527:BK532)+SUM(BK534:BK535)+SUM(BK566:BK567)</f>
        <v>357</v>
      </c>
      <c r="BL651" s="91">
        <f t="shared" si="1795"/>
        <v>318</v>
      </c>
      <c r="BM651" s="90">
        <f t="shared" si="1795"/>
        <v>25</v>
      </c>
      <c r="BN651" s="90">
        <f t="shared" ref="BN651" si="1799">SUM(BN17:BN40)+SUM(BN50:BN118)+SUM(BN128:BN164)+BN172+SUM(BN174:BN193)+SUM(BN263:BN285)+SUM(BN309:BN317)+BN350+SUM(BN389:BN394)+BN400+BN422+SUM(BN429:BN430)+SUM(BN480:BN483)+SUM(BN500:BN509)+SUM(BN511:BN525)+SUM(BN527:BN532)+SUM(BN534:BN535)+SUM(BN566:BN567)</f>
        <v>14</v>
      </c>
      <c r="BO651" s="315">
        <f t="shared" ref="BO651:BP651" si="1800">SUM(BO17:BO40)+SUM(BO50:BO118)+SUM(BO128:BO164)+BO172+SUM(BO174:BO193)+SUM(BO263:BO285)+SUM(BO309:BO317)+BO350+SUM(BO389:BO394)+BO400+BO422+SUM(BO429:BO430)+SUM(BO480:BO483)+SUM(BO500:BO509)+SUM(BO511:BO525)+SUM(BO527:BO532)+SUM(BO534:BO535)+SUM(BO566:BO567)</f>
        <v>14</v>
      </c>
      <c r="BP651" s="311">
        <f t="shared" si="1800"/>
        <v>0</v>
      </c>
      <c r="BQ651" s="124">
        <f t="shared" si="1795"/>
        <v>28</v>
      </c>
      <c r="BR651" s="90">
        <f t="shared" si="1795"/>
        <v>430</v>
      </c>
      <c r="BS651" s="315">
        <f t="shared" ref="BS651" si="1801">SUM(BS17:BS40)+SUM(BS50:BS118)+SUM(BS128:BS164)+BS172+SUM(BS174:BS193)+SUM(BS263:BS285)+SUM(BS309:BS317)+BS350+SUM(BS389:BS394)+BS400+BS422+SUM(BS429:BS430)+SUM(BS480:BS483)+SUM(BS500:BS509)+SUM(BS511:BS525)+SUM(BS527:BS532)+SUM(BS534:BS535)+SUM(BS566:BS567)</f>
        <v>460</v>
      </c>
      <c r="BT651" s="124">
        <f t="shared" si="1795"/>
        <v>48</v>
      </c>
      <c r="BU651" s="90">
        <f t="shared" si="1795"/>
        <v>0</v>
      </c>
      <c r="BV651" s="315">
        <f t="shared" ref="BV651:BY651" si="1802">SUM(BV17:BV40)+SUM(BV50:BV118)+SUM(BV128:BV164)+BV172+SUM(BV174:BV193)+SUM(BV263:BV285)+SUM(BV309:BV317)+BV350+SUM(BV389:BV394)+BV400+BV422+SUM(BV429:BV430)+SUM(BV480:BV483)+SUM(BV500:BV509)+SUM(BV511:BV525)+SUM(BV527:BV532)+SUM(BV534:BV535)+SUM(BV566:BV567)</f>
        <v>0</v>
      </c>
      <c r="BW651" s="90">
        <f t="shared" si="1802"/>
        <v>0</v>
      </c>
      <c r="BX651" s="375">
        <f t="shared" si="1802"/>
        <v>0</v>
      </c>
      <c r="BY651" s="315">
        <f t="shared" si="1802"/>
        <v>0</v>
      </c>
      <c r="BZ651" s="90">
        <f>SUM(BZ17:BZ40)+SUM(BZ50:BZ118)+SUM(BZ128:BZ164)+BZ172+SUM(BZ174:BZ193)+SUM(BZ263:BZ285)+SUM(BZ309:BZ317)+BZ350+SUM(BZ389:BZ394)+BZ400+BZ422+SUM(BZ429:BZ430)+SUM(BZ480:BZ483)+SUM(BZ500:BZ509)+SUM(BZ511:BZ525)+SUM(BZ527:BZ532)+SUM(BZ534:BZ535)+SUM(BZ566:BZ567)</f>
        <v>0</v>
      </c>
      <c r="CA651" s="124">
        <f t="shared" si="1795"/>
        <v>0</v>
      </c>
      <c r="CB651" s="90">
        <f t="shared" si="1795"/>
        <v>524</v>
      </c>
      <c r="CC651" s="90">
        <f t="shared" ref="CC651:CE651" si="1803">SUM(CC17:CC40)+SUM(CC50:CC118)+SUM(CC128:CC164)+CC172+SUM(CC174:CC193)+SUM(CC263:CC285)+SUM(CC309:CC317)+CC350+SUM(CC389:CC394)+CC400+CC422+SUM(CC429:CC430)+SUM(CC480:CC483)+SUM(CC500:CC509)+SUM(CC511:CC525)+SUM(CC527:CC532)+SUM(CC534:CC535)+SUM(CC566:CC567)</f>
        <v>223</v>
      </c>
      <c r="CD651" s="90">
        <f t="shared" si="1803"/>
        <v>492</v>
      </c>
      <c r="CE651" s="90">
        <f t="shared" si="1803"/>
        <v>476</v>
      </c>
      <c r="CF651" s="90">
        <f t="shared" ref="CF651:CG651" si="1804">SUM(CF17:CF40)+SUM(CF50:CF118)+SUM(CF128:CF164)+CF172+SUM(CF174:CF193)+SUM(CF263:CF285)+SUM(CF309:CF317)+CF350+SUM(CF389:CF394)+CF400+CF422+SUM(CF429:CF430)+SUM(CF480:CF483)+SUM(CF500:CF509)+SUM(CF511:CF525)+SUM(CF527:CF532)+SUM(CF534:CF535)+SUM(CF566:CF567)</f>
        <v>623</v>
      </c>
      <c r="CG651" s="311">
        <f t="shared" si="1804"/>
        <v>408</v>
      </c>
      <c r="CH651" s="90">
        <f t="shared" ref="CH651" si="1805">SUM(CH17:CH40)+SUM(CH50:CH118)+SUM(CH128:CH164)+CH172+SUM(CH174:CH193)+SUM(CH263:CH285)+SUM(CH309:CH317)+CH350+SUM(CH389:CH394)+CH400+CH422+SUM(CH429:CH430)+SUM(CH480:CH483)+SUM(CH500:CH509)+SUM(CH511:CH525)+SUM(CH527:CH532)+SUM(CH534:CH535)+SUM(CH566:CH567)</f>
        <v>868</v>
      </c>
      <c r="CI651" s="124">
        <f t="shared" si="1795"/>
        <v>13</v>
      </c>
      <c r="CJ651" s="90">
        <f t="shared" si="1795"/>
        <v>1103</v>
      </c>
      <c r="CK651" s="375">
        <f t="shared" ref="CK651:CO651" si="1806">SUM(CK17:CK40)+SUM(CK50:CK118)+SUM(CK128:CK164)+CK172+SUM(CK174:CK193)+SUM(CK263:CK285)+SUM(CK309:CK317)+CK350+SUM(CK389:CK394)+CK400+CK422+SUM(CK429:CK430)+SUM(CK480:CK483)+SUM(CK500:CK509)+SUM(CK511:CK525)+SUM(CK527:CK532)+SUM(CK534:CK535)+SUM(CK566:CK567)</f>
        <v>2043</v>
      </c>
      <c r="CL651" s="315">
        <f t="shared" si="1806"/>
        <v>2187</v>
      </c>
      <c r="CM651" s="375">
        <f t="shared" si="1806"/>
        <v>1067</v>
      </c>
      <c r="CN651" s="315">
        <f t="shared" si="1806"/>
        <v>700</v>
      </c>
      <c r="CO651" s="375">
        <f t="shared" si="1806"/>
        <v>872</v>
      </c>
      <c r="CP651" s="91">
        <f t="shared" si="1795"/>
        <v>2036</v>
      </c>
      <c r="CQ651" s="90">
        <f t="shared" si="1795"/>
        <v>912</v>
      </c>
      <c r="CR651" s="315">
        <f t="shared" ref="CR651:CS651" si="1807">SUM(CR17:CR40)+SUM(CR50:CR118)+SUM(CR128:CR164)+CR172+SUM(CR174:CR193)+SUM(CR263:CR285)+SUM(CR309:CR317)+CR350+SUM(CR389:CR394)+CR400+CR422+SUM(CR429:CR430)+SUM(CR480:CR483)+SUM(CR500:CR509)+SUM(CR511:CR525)+SUM(CR527:CR532)+SUM(CR534:CR535)+SUM(CR566:CR567)</f>
        <v>1004</v>
      </c>
      <c r="CS651" s="375">
        <f t="shared" si="1807"/>
        <v>1171</v>
      </c>
      <c r="CT651" s="91">
        <f t="shared" si="1795"/>
        <v>898</v>
      </c>
      <c r="CU651" s="90">
        <f t="shared" ref="CU651" si="1808">SUM(CU17:CU40)+SUM(CU50:CU118)+SUM(CU128:CU164)+CU172+SUM(CU174:CU193)+SUM(CU263:CU285)+SUM(CU309:CU317)+CU350+SUM(CU389:CU394)+CU400+CU422+SUM(CU429:CU430)+SUM(CU480:CU483)+SUM(CU500:CU509)+SUM(CU511:CU525)+SUM(CU527:CU532)+SUM(CU534:CU535)+SUM(CU566:CU567)</f>
        <v>726</v>
      </c>
      <c r="CV651" s="375">
        <f t="shared" ref="CV651:CY651" si="1809">SUM(CV17:CV40)+SUM(CV50:CV118)+SUM(CV128:CV164)+CV172+SUM(CV174:CV193)+SUM(CV263:CV285)+SUM(CV309:CV317)+CV350+SUM(CV389:CV394)+CV400+CV422+SUM(CV429:CV430)+SUM(CV480:CV483)+SUM(CV500:CV509)+SUM(CV511:CV525)+SUM(CV527:CV532)+SUM(CV534:CV535)+SUM(CV566:CV567)</f>
        <v>1033</v>
      </c>
      <c r="CW651" s="315">
        <f t="shared" si="1809"/>
        <v>1141</v>
      </c>
      <c r="CX651" s="375">
        <f t="shared" si="1809"/>
        <v>1071</v>
      </c>
      <c r="CY651" s="315">
        <f t="shared" si="1809"/>
        <v>830</v>
      </c>
      <c r="CZ651" s="91">
        <f t="shared" si="1795"/>
        <v>867</v>
      </c>
      <c r="DA651" s="90">
        <f t="shared" si="1795"/>
        <v>0</v>
      </c>
      <c r="DB651" s="375">
        <f t="shared" ref="DB651:DE651" si="1810">SUM(DB17:DB40)+SUM(DB50:DB118)+SUM(DB128:DB164)+DB172+SUM(DB174:DB193)+SUM(DB263:DB285)+SUM(DB309:DB317)+DB350+SUM(DB389:DB394)+DB400+DB422+SUM(DB429:DB430)+SUM(DB480:DB483)+SUM(DB500:DB509)+SUM(DB511:DB525)+SUM(DB527:DB532)+SUM(DB534:DB535)+SUM(DB566:DB567)</f>
        <v>0</v>
      </c>
      <c r="DC651" s="315">
        <f t="shared" si="1810"/>
        <v>0</v>
      </c>
      <c r="DD651" s="375">
        <f t="shared" si="1810"/>
        <v>0</v>
      </c>
      <c r="DE651" s="315">
        <f t="shared" si="1810"/>
        <v>0</v>
      </c>
      <c r="DF651" s="90">
        <f>SUM(DF17:DF40)+SUM(DF50:DF118)+SUM(DF128:DF164)+DF172+SUM(DF174:DF193)+SUM(DF263:DF285)+SUM(DF309:DF317)+DF350+SUM(DF389:DF394)+DF400+DF422+SUM(DF429:DF430)+SUM(DF480:DF483)+SUM(DF500:DF509)+SUM(DF511:DF525)+SUM(DF527:DF532)+SUM(DF534:DF535)+SUM(DF566:DF567)</f>
        <v>0</v>
      </c>
      <c r="DG651" s="310">
        <f t="shared" ref="DG651" si="1811">SUM(DG17:DG40)+SUM(DG50:DG118)+SUM(DG128:DG164)+DG172+SUM(DG174:DG193)+SUM(DG263:DG285)+SUM(DG309:DG317)+DG350+SUM(DG389:DG394)+DG400+DG422+SUM(DG429:DG430)+SUM(DG480:DG483)+SUM(DG500:DG509)+SUM(DG511:DG525)+SUM(DG527:DG532)+SUM(DG534:DG535)+SUM(DG566:DG567)</f>
        <v>0</v>
      </c>
      <c r="DH651" s="375">
        <f>SUM(DH17:DH40)+SUM(DH50:DH118)+SUM(DH128:DH164)+DH172+SUM(DH174:DH193)+SUM(DH263:DH285)+SUM(DH309:DH317)+DH350+SUM(DH389:DH394)+DH400+DH422+SUM(DH429:DH430)+SUM(DH480:DH483)+SUM(DH500:DH509)+SUM(DH511:DH525)+SUM(DH527:DH532)+SUM(DH534:DH535)+SUM(DH566:DH567)</f>
        <v>0</v>
      </c>
      <c r="DI651" s="315">
        <f t="shared" ref="DI651" si="1812">SUM(DI17:DI40)+SUM(DI50:DI118)+SUM(DI128:DI164)+DI172+SUM(DI174:DI193)+SUM(DI263:DI285)+SUM(DI309:DI317)+DI350+SUM(DI389:DI394)+DI400+DI422+SUM(DI429:DI430)+SUM(DI480:DI483)+SUM(DI500:DI509)+SUM(DI511:DI525)+SUM(DI527:DI532)+SUM(DI534:DI535)+SUM(DI566:DI567)</f>
        <v>0</v>
      </c>
      <c r="DJ651" s="124">
        <f t="shared" si="1795"/>
        <v>0</v>
      </c>
      <c r="DK651" s="90">
        <f t="shared" si="1795"/>
        <v>173</v>
      </c>
      <c r="DL651" s="315">
        <f t="shared" ref="DL651:DM651" si="1813">SUM(DL17:DL40)+SUM(DL50:DL118)+SUM(DL128:DL164)+DL172+SUM(DL174:DL193)+SUM(DL263:DL285)+SUM(DL309:DL317)+DL350+SUM(DL389:DL394)+DL400+DL422+SUM(DL429:DL430)+SUM(DL480:DL483)+SUM(DL500:DL509)+SUM(DL511:DL525)+SUM(DL527:DL532)+SUM(DL534:DL535)+SUM(DL566:DL567)</f>
        <v>157</v>
      </c>
      <c r="DM651" s="375">
        <f t="shared" si="1813"/>
        <v>192</v>
      </c>
      <c r="DN651" s="91">
        <f t="shared" si="1795"/>
        <v>158</v>
      </c>
      <c r="DO651" s="90">
        <f t="shared" si="1795"/>
        <v>11</v>
      </c>
      <c r="DP651" s="375">
        <f t="shared" ref="DP651:DQ651" si="1814">SUM(DP17:DP40)+SUM(DP50:DP118)+SUM(DP128:DP164)+DP172+SUM(DP174:DP193)+SUM(DP263:DP285)+SUM(DP309:DP317)+DP350+SUM(DP389:DP394)+DP400+DP422+SUM(DP429:DP430)+SUM(DP480:DP483)+SUM(DP500:DP509)+SUM(DP511:DP525)+SUM(DP527:DP532)+SUM(DP534:DP535)+SUM(DP566:DP567)</f>
        <v>10</v>
      </c>
      <c r="DQ651" s="104">
        <f t="shared" si="1814"/>
        <v>7</v>
      </c>
      <c r="DR651" s="315">
        <f>SUM(DR17:DR40)+SUM(DR50:DR118)+SUM(DR128:DR164)+DR172+SUM(DR174:DR193)+SUM(DR263:DR285)+SUM(DR309:DR317)+DR350+SUM(DR389:DR394)+DR400+DR422+SUM(DR429:DR430)+SUM(DR480:DR483)+SUM(DR500:DR509)+SUM(DR511:DR525)+SUM(DR527:DR532)+SUM(DR534:DR535)+SUM(DR566:DR567)</f>
        <v>9</v>
      </c>
      <c r="DS651" s="124">
        <f t="shared" si="1795"/>
        <v>4</v>
      </c>
      <c r="DT651" s="90">
        <f t="shared" si="1795"/>
        <v>0</v>
      </c>
      <c r="DU651" s="315">
        <f t="shared" ref="DU651:DW651" si="1815">SUM(DU17:DU40)+SUM(DU50:DU118)+SUM(DU128:DU164)+DU172+SUM(DU174:DU193)+SUM(DU263:DU285)+SUM(DU309:DU317)+DU350+SUM(DU389:DU394)+DU400+DU422+SUM(DU429:DU430)+SUM(DU480:DU483)+SUM(DU500:DU509)+SUM(DU511:DU525)+SUM(DU527:DU532)+SUM(DU534:DU535)+SUM(DU566:DU567)</f>
        <v>0</v>
      </c>
      <c r="DV651" s="90">
        <f t="shared" si="1815"/>
        <v>0</v>
      </c>
      <c r="DW651" s="375">
        <f t="shared" si="1815"/>
        <v>0</v>
      </c>
      <c r="DX651" s="91">
        <f t="shared" si="1795"/>
        <v>0</v>
      </c>
      <c r="DY651" s="90">
        <f t="shared" si="1795"/>
        <v>0</v>
      </c>
      <c r="DZ651" s="311">
        <f t="shared" ref="DZ651:EA651" si="1816">SUM(DZ17:DZ40)+SUM(DZ50:DZ118)+SUM(DZ128:DZ164)+DZ172+SUM(DZ174:DZ193)+SUM(DZ263:DZ285)+SUM(DZ309:DZ317)+DZ350+SUM(DZ389:DZ394)+DZ400+DZ422+SUM(DZ429:DZ430)+SUM(DZ480:DZ483)+SUM(DZ500:DZ509)+SUM(DZ511:DZ525)+SUM(DZ527:DZ532)+SUM(DZ534:DZ535)+SUM(DZ566:DZ567)</f>
        <v>0</v>
      </c>
      <c r="EA651" s="375">
        <f t="shared" si="1816"/>
        <v>0</v>
      </c>
      <c r="EB651" s="91">
        <f t="shared" si="1795"/>
        <v>0</v>
      </c>
      <c r="EC651" s="90">
        <f t="shared" si="1795"/>
        <v>0</v>
      </c>
      <c r="ED651" s="315">
        <f t="shared" ref="ED651" si="1817">SUM(ED17:ED40)+SUM(ED50:ED118)+SUM(ED128:ED164)+ED172+SUM(ED174:ED193)+SUM(ED263:ED285)+SUM(ED309:ED317)+ED350+SUM(ED389:ED394)+ED400+ED422+SUM(ED429:ED430)+SUM(ED480:ED483)+SUM(ED500:ED509)+SUM(ED511:ED525)+SUM(ED527:ED532)+SUM(ED534:ED535)+SUM(ED566:ED567)</f>
        <v>0</v>
      </c>
      <c r="EE651" s="124">
        <f t="shared" si="1795"/>
        <v>0</v>
      </c>
    </row>
    <row r="652" spans="1:135" x14ac:dyDescent="0.3">
      <c r="A652" s="38"/>
      <c r="B652" s="27" t="s">
        <v>727</v>
      </c>
      <c r="C652" s="22">
        <f>SUM(C4:C16)+SUM(C41:C49)+SUM(C233:C245)+SUM(C318:C349)+SUM(C395:C399)+SUM(C426)+SUM(C484:C485)+SUM(C498:C499)+SUM(C549:C562)</f>
        <v>88846</v>
      </c>
      <c r="D652" s="22">
        <f>SUM(D4:D16)+SUM(D41:D49)+SUM(D233:D245)+SUM(D318:D349)+SUM(D395:D399)+SUM(D426)+SUM(D484:D485)+SUM(D498:D499)+SUM(D549:D562)</f>
        <v>32298</v>
      </c>
      <c r="E652" s="63">
        <f t="shared" si="1460"/>
        <v>0.36352790221281767</v>
      </c>
      <c r="F652" s="90">
        <f>SUM(F4:F16)+SUM(F41:F49)+SUM(F233:F245)+SUM(F318:F349)+SUM(F395:F399)+F426+SUM(F484:F485)+SUM(F498:F499)+SUM(F549:F562)</f>
        <v>2059</v>
      </c>
      <c r="G652" s="90">
        <f>SUM(G4:G16)+SUM(G41:G49)+SUM(G233:G245)+SUM(G318:G349)+SUM(G395:G399)+G426+SUM(G484:G485)+SUM(G498:G499)+SUM(G549:G562)</f>
        <v>3659</v>
      </c>
      <c r="H652" s="90">
        <f>SUM(H4:H16)+SUM(H41:H49)+SUM(H233:H245)+SUM(H318:H349)+SUM(H395:H399)+H426+SUM(H484:H485)+SUM(H498:H499)+SUM(H549:H562)</f>
        <v>1650</v>
      </c>
      <c r="I652" s="90">
        <f>SUM(I4:I16)+SUM(I41:I49)+SUM(I233:I245)+SUM(I318:I349)+SUM(I395:I399)+I426+SUM(I484:I485)+SUM(I498:I499)+SUM(I549:I562)</f>
        <v>3566</v>
      </c>
      <c r="J652" s="90">
        <f>SUM(J4:J16)+SUM(J41:J49)+SUM(J233:J245)+SUM(J318:J349)+SUM(J395:J399)+J426+SUM(J484:J485)+SUM(J498:J499)+SUM(J549:J562)</f>
        <v>4063</v>
      </c>
      <c r="K652" s="91">
        <f t="shared" ref="K652:EE652" si="1818">SUM(K4:K16)+SUM(K41:K49)+SUM(K233:K245)+SUM(K318:K349)+SUM(K395:K399)+K426+SUM(K484:K485)+SUM(K498:K499)+SUM(K549:K562)</f>
        <v>4634</v>
      </c>
      <c r="L652" s="90">
        <f t="shared" si="1818"/>
        <v>0</v>
      </c>
      <c r="M652" s="375">
        <f>SUM(M4:M16)+SUM(M41:M49)+SUM(M233:M245)+SUM(M318:M349)+SUM(M395:M399)+M426+SUM(M484:M485)+SUM(M498:M499)+SUM(M549:M562)</f>
        <v>0</v>
      </c>
      <c r="N652" s="91">
        <f t="shared" si="1818"/>
        <v>0</v>
      </c>
      <c r="O652" s="90">
        <f t="shared" si="1818"/>
        <v>332</v>
      </c>
      <c r="P652" s="375">
        <f>SUM(P4:P16)+SUM(P41:P49)+SUM(P233:P245)+SUM(P318:P349)+SUM(P395:P399)+P426+SUM(P484:P485)+SUM(P498:P499)+SUM(P549:P562)</f>
        <v>314</v>
      </c>
      <c r="Q652" s="315">
        <f>SUM(Q4:Q16)+SUM(Q41:Q49)+SUM(Q233:Q245)+SUM(Q318:Q349)+SUM(Q395:Q399)+Q426+SUM(Q484:Q485)+SUM(Q498:Q499)+SUM(Q549:Q562)</f>
        <v>219</v>
      </c>
      <c r="R652" s="375">
        <f>SUM(R4:R16)+SUM(R41:R49)+SUM(R233:R245)+SUM(R318:R349)+SUM(R395:R399)+R426+SUM(R484:R485)+SUM(R498:R499)+SUM(R549:R562)</f>
        <v>234</v>
      </c>
      <c r="S652" s="315">
        <f>SUM(S4:S16)+SUM(S41:S49)+SUM(S233:S245)+SUM(S318:S349)+SUM(S395:S399)+S426+SUM(S484:S485)+SUM(S498:S499)+SUM(S549:S562)</f>
        <v>804</v>
      </c>
      <c r="T652" s="375">
        <f>SUM(T4:T16)+SUM(T41:T49)+SUM(T233:T245)+SUM(T318:T349)+SUM(T395:T399)+T426+SUM(T484:T485)+SUM(T498:T499)+SUM(T549:T562)</f>
        <v>582</v>
      </c>
      <c r="U652" s="315">
        <f>SUM(U4:U16)+SUM(U41:U49)+SUM(U233:U245)+SUM(U318:U349)+SUM(U395:U399)+U426+SUM(U484:U485)+SUM(U498:U499)+SUM(U549:U562)</f>
        <v>811</v>
      </c>
      <c r="V652" s="375">
        <f>SUM(V4:V16)+SUM(V41:V49)+SUM(V233:V245)+SUM(V318:V349)+SUM(V395:V399)+V426+SUM(V484:V485)+SUM(V498:V499)+SUM(V549:V562)</f>
        <v>516</v>
      </c>
      <c r="W652" s="104">
        <f>SUM(W4:W16)+SUM(W41:W49)+SUM(W233:W245)+SUM(W318:W349)+SUM(W395:W399)+W426+SUM(W484:W485)+SUM(W498:W499)+SUM(W549:W562)</f>
        <v>936</v>
      </c>
      <c r="X652" s="104">
        <f>SUM(X4:X16)+SUM(X41:X49)+SUM(X233:X245)+SUM(X318:X349)+SUM(X395:X399)+X426+SUM(X484:X485)+SUM(X498:X499)+SUM(X549:X562)</f>
        <v>224</v>
      </c>
      <c r="Y652" s="104">
        <f t="shared" si="1818"/>
        <v>540</v>
      </c>
      <c r="Z652" s="103">
        <f t="shared" si="1818"/>
        <v>1060</v>
      </c>
      <c r="AA652" s="90">
        <f>SUM(AA4:AA16)+SUM(AA41:AA49)+SUM(AA233:AA245)+SUM(AA318:AA349)+SUM(AA395:AA399)+AA426+SUM(AA484:AA485)+SUM(AA498:AA499)+SUM(AA549:AA562)</f>
        <v>615</v>
      </c>
      <c r="AB652" s="90">
        <f>SUM(AB4:AB16)+SUM(AB41:AB49)+SUM(AB233:AB245)+SUM(AB318:AB349)+SUM(AB395:AB399)+AB426+SUM(AB484:AB485)+SUM(AB498:AB499)+SUM(AB549:AB562)</f>
        <v>1554</v>
      </c>
      <c r="AC652" s="90">
        <f>SUM(AC4:AC16)+SUM(AC41:AC49)+SUM(AC233:AC245)+SUM(AC318:AC349)+SUM(AC395:AC399)+AC426+SUM(AC484:AC485)+SUM(AC498:AC499)+SUM(AC549:AC562)</f>
        <v>933</v>
      </c>
      <c r="AD652" s="90">
        <f>SUM(AD4:AD16)+SUM(AD41:AD49)+SUM(AD233:AD245)+SUM(AD318:AD349)+SUM(AD395:AD399)+AD426+SUM(AD484:AD485)+SUM(AD498:AD499)+SUM(AD549:AD562)</f>
        <v>1072</v>
      </c>
      <c r="AE652" s="90">
        <f>SUM(AE4:AE16)+SUM(AE41:AE49)+SUM(AE233:AE245)+SUM(AE318:AE349)+SUM(AE395:AE399)+AE426+SUM(AE484:AE485)+SUM(AE498:AE499)+SUM(AE549:AE562)</f>
        <v>1095</v>
      </c>
      <c r="AF652" s="315">
        <f>SUM(AF4:AF16)+SUM(AF41:AF49)+SUM(AF233:AF245)+SUM(AF318:AF349)+SUM(AF395:AF399)+AF426+SUM(AF484:AF485)+SUM(AF498:AF499)+SUM(AF549:AF562)</f>
        <v>1331</v>
      </c>
      <c r="AG652" s="311">
        <f>SUM(AG4:AG16)+SUM(AG41:AG49)+SUM(AG233:AG245)+SUM(AG318:AG349)+SUM(AG395:AG399)+AG426+SUM(AG484:AG485)+SUM(AG498:AG499)+SUM(AG549:AG562)</f>
        <v>1358</v>
      </c>
      <c r="AH652" s="124">
        <f t="shared" si="1818"/>
        <v>2059</v>
      </c>
      <c r="AI652" s="103">
        <f t="shared" si="1818"/>
        <v>6</v>
      </c>
      <c r="AJ652" s="375">
        <f>SUM(AJ4:AJ16)+SUM(AJ41:AJ49)+SUM(AJ233:AJ245)+SUM(AJ318:AJ349)+SUM(AJ395:AJ399)+AJ426+SUM(AJ484:AJ485)+SUM(AJ498:AJ499)+SUM(AJ549:AJ562)</f>
        <v>6</v>
      </c>
      <c r="AK652" s="91">
        <f t="shared" si="1818"/>
        <v>0</v>
      </c>
      <c r="AL652" s="90">
        <f t="shared" si="1818"/>
        <v>839</v>
      </c>
      <c r="AM652" s="315">
        <f>SUM(AM4:AM16)+SUM(AM41:AM49)+SUM(AM233:AM245)+SUM(AM318:AM349)+SUM(AM395:AM399)+AM426+SUM(AM484:AM485)+SUM(AM498:AM499)+SUM(AM549:AM562)</f>
        <v>1510</v>
      </c>
      <c r="AN652" s="315">
        <f>SUM(AN4:AN16)+SUM(AN41:AN49)+SUM(AN233:AN245)+SUM(AN318:AN349)+SUM(AN395:AN399)+AN426+SUM(AN484:AN485)+SUM(AN498:AN499)+SUM(AN549:AN562)</f>
        <v>1636</v>
      </c>
      <c r="AO652" s="315">
        <f>SUM(AO4:AO16)+SUM(AO41:AO49)+SUM(AO233:AO245)+SUM(AO318:AO349)+SUM(AO395:AO399)+AO426+SUM(AO484:AO485)+SUM(AO498:AO499)+SUM(AO549:AO562)</f>
        <v>1603</v>
      </c>
      <c r="AP652" s="375">
        <f>SUM(AP4:AP16)+SUM(AP41:AP49)+SUM(AP233:AP245)+SUM(AP318:AP349)+SUM(AP395:AP399)+AP426+SUM(AP484:AP485)+SUM(AP498:AP499)+SUM(AP549:AP562)</f>
        <v>819</v>
      </c>
      <c r="AQ652" s="104">
        <f t="shared" si="1818"/>
        <v>424</v>
      </c>
      <c r="AR652" s="103">
        <f t="shared" si="1818"/>
        <v>0</v>
      </c>
      <c r="AS652" s="375">
        <f>SUM(AS4:AS16)+SUM(AS41:AS49)+SUM(AS233:AS245)+SUM(AS318:AS349)+SUM(AS395:AS399)+AS426+SUM(AS484:AS485)+SUM(AS498:AS499)+SUM(AS549:AS562)</f>
        <v>0</v>
      </c>
      <c r="AT652" s="315">
        <f>SUM(AT4:AT16)+SUM(AT41:AT49)+SUM(AT233:AT245)+SUM(AT318:AT349)+SUM(AT395:AT399)+AT426+SUM(AT484:AT485)+SUM(AT498:AT499)+SUM(AT549:AT562)</f>
        <v>0</v>
      </c>
      <c r="AU652" s="375">
        <f>SUM(AU4:AU16)+SUM(AU41:AU49)+SUM(AU233:AU245)+SUM(AU318:AU349)+SUM(AU395:AU399)+AU426+SUM(AU484:AU485)+SUM(AU498:AU499)+SUM(AU549:AU562)</f>
        <v>0</v>
      </c>
      <c r="AV652" s="315">
        <f>SUM(AV4:AV16)+SUM(AV41:AV49)+SUM(AV233:AV245)+SUM(AV318:AV349)+SUM(AV395:AV399)+AV426+SUM(AV484:AV485)+SUM(AV498:AV499)+SUM(AV549:AV562)</f>
        <v>0</v>
      </c>
      <c r="AW652" s="375">
        <f>SUM(AW4:AW16)+SUM(AW41:AW49)+SUM(AW233:AW245)+SUM(AW318:AW349)+SUM(AW395:AW399)+AW426+SUM(AW484:AW485)+SUM(AW498:AW499)+SUM(AW549:AW562)</f>
        <v>0</v>
      </c>
      <c r="AX652" s="315">
        <f>SUM(AX4:AX16)+SUM(AX41:AX49)+SUM(AX233:AX245)+SUM(AX318:AX349)+SUM(AX395:AX399)+AX426+SUM(AX484:AX485)+SUM(AX498:AX499)+SUM(AX549:AX562)</f>
        <v>0</v>
      </c>
      <c r="AY652" s="124">
        <f t="shared" si="1818"/>
        <v>0</v>
      </c>
      <c r="AZ652" s="90">
        <f t="shared" si="1818"/>
        <v>0</v>
      </c>
      <c r="BA652" s="315">
        <f>SUM(BA4:BA16)+SUM(BA41:BA49)+SUM(BA233:BA245)+SUM(BA318:BA349)+SUM(BA395:BA399)+BA426+SUM(BA484:BA485)+SUM(BA498:BA499)+SUM(BA549:BA562)</f>
        <v>0</v>
      </c>
      <c r="BB652" s="124">
        <f t="shared" si="1818"/>
        <v>0</v>
      </c>
      <c r="BC652" s="90">
        <f t="shared" si="1818"/>
        <v>0</v>
      </c>
      <c r="BD652" s="315">
        <f t="shared" ref="BD652" si="1819">SUM(BD4:BD16)+SUM(BD41:BD49)+SUM(BD233:BD245)+SUM(BD318:BD349)+SUM(BD395:BD399)+BD426+SUM(BD484:BD485)+SUM(BD498:BD499)+SUM(BD549:BD562)</f>
        <v>0</v>
      </c>
      <c r="BE652" s="124">
        <f t="shared" si="1818"/>
        <v>0</v>
      </c>
      <c r="BF652" s="90">
        <f t="shared" si="1818"/>
        <v>0</v>
      </c>
      <c r="BG652" s="90">
        <f t="shared" ref="BG652" si="1820">SUM(BG4:BG16)+SUM(BG41:BG49)+SUM(BG233:BG245)+SUM(BG318:BG349)+SUM(BG395:BG399)+BG426+SUM(BG484:BG485)+SUM(BG498:BG499)+SUM(BG549:BG562)</f>
        <v>0</v>
      </c>
      <c r="BH652" s="315">
        <f>SUM(BH4:BH16)+SUM(BH41:BH49)+SUM(BH233:BH245)+SUM(BH318:BH349)+SUM(BH395:BH399)+BH426+SUM(BH484:BH485)+SUM(BH498:BH499)+SUM(BH549:BH562)</f>
        <v>0</v>
      </c>
      <c r="BI652" s="124">
        <f t="shared" si="1818"/>
        <v>0</v>
      </c>
      <c r="BJ652" s="90">
        <f t="shared" si="1818"/>
        <v>0</v>
      </c>
      <c r="BK652" s="375">
        <f t="shared" ref="BK652" si="1821">SUM(BK4:BK16)+SUM(BK41:BK49)+SUM(BK233:BK245)+SUM(BK318:BK349)+SUM(BK395:BK399)+BK426+SUM(BK484:BK485)+SUM(BK498:BK499)+SUM(BK549:BK562)</f>
        <v>0</v>
      </c>
      <c r="BL652" s="91">
        <f t="shared" si="1818"/>
        <v>0</v>
      </c>
      <c r="BM652" s="90">
        <f t="shared" si="1818"/>
        <v>0</v>
      </c>
      <c r="BN652" s="90">
        <f t="shared" ref="BN652" si="1822">SUM(BN4:BN16)+SUM(BN41:BN49)+SUM(BN233:BN245)+SUM(BN318:BN349)+SUM(BN395:BN399)+BN426+SUM(BN484:BN485)+SUM(BN498:BN499)+SUM(BN549:BN562)</f>
        <v>0</v>
      </c>
      <c r="BO652" s="315">
        <f t="shared" ref="BO652:BP652" si="1823">SUM(BO4:BO16)+SUM(BO41:BO49)+SUM(BO233:BO245)+SUM(BO318:BO349)+SUM(BO395:BO399)+BO426+SUM(BO484:BO485)+SUM(BO498:BO499)+SUM(BO549:BO562)</f>
        <v>0</v>
      </c>
      <c r="BP652" s="311">
        <f t="shared" si="1823"/>
        <v>0</v>
      </c>
      <c r="BQ652" s="124">
        <f t="shared" si="1818"/>
        <v>0</v>
      </c>
      <c r="BR652" s="90">
        <f t="shared" si="1818"/>
        <v>0</v>
      </c>
      <c r="BS652" s="315">
        <f t="shared" ref="BS652" si="1824">SUM(BS4:BS16)+SUM(BS41:BS49)+SUM(BS233:BS245)+SUM(BS318:BS349)+SUM(BS395:BS399)+BS426+SUM(BS484:BS485)+SUM(BS498:BS499)+SUM(BS549:BS562)</f>
        <v>0</v>
      </c>
      <c r="BT652" s="124">
        <f t="shared" si="1818"/>
        <v>0</v>
      </c>
      <c r="BU652" s="90">
        <f t="shared" si="1818"/>
        <v>842</v>
      </c>
      <c r="BV652" s="315">
        <f t="shared" ref="BV652:BY652" si="1825">SUM(BV4:BV16)+SUM(BV41:BV49)+SUM(BV233:BV245)+SUM(BV318:BV349)+SUM(BV395:BV399)+BV426+SUM(BV484:BV485)+SUM(BV498:BV499)+SUM(BV549:BV562)</f>
        <v>949</v>
      </c>
      <c r="BW652" s="90">
        <f t="shared" si="1825"/>
        <v>387</v>
      </c>
      <c r="BX652" s="375">
        <f t="shared" si="1825"/>
        <v>688</v>
      </c>
      <c r="BY652" s="315">
        <f t="shared" si="1825"/>
        <v>500</v>
      </c>
      <c r="BZ652" s="90">
        <f>SUM(BZ4:BZ16)+SUM(BZ41:BZ49)+SUM(BZ233:BZ245)+SUM(BZ318:BZ349)+SUM(BZ395:BZ399)+BZ426+SUM(BZ484:BZ485)+SUM(BZ498:BZ499)+SUM(BZ549:BZ562)</f>
        <v>684</v>
      </c>
      <c r="CA652" s="124">
        <f t="shared" si="1818"/>
        <v>711</v>
      </c>
      <c r="CB652" s="90">
        <f t="shared" si="1818"/>
        <v>0</v>
      </c>
      <c r="CC652" s="90">
        <f t="shared" ref="CC652:CE652" si="1826">SUM(CC4:CC16)+SUM(CC41:CC49)+SUM(CC233:CC245)+SUM(CC318:CC349)+SUM(CC395:CC399)+CC426+SUM(CC484:CC485)+SUM(CC498:CC499)+SUM(CC549:CC562)</f>
        <v>0</v>
      </c>
      <c r="CD652" s="90">
        <f t="shared" si="1826"/>
        <v>0</v>
      </c>
      <c r="CE652" s="90">
        <f t="shared" si="1826"/>
        <v>0</v>
      </c>
      <c r="CF652" s="90">
        <f t="shared" ref="CF652:CG652" si="1827">SUM(CF4:CF16)+SUM(CF41:CF49)+SUM(CF233:CF245)+SUM(CF318:CF349)+SUM(CF395:CF399)+CF426+SUM(CF484:CF485)+SUM(CF498:CF499)+SUM(CF549:CF562)</f>
        <v>0</v>
      </c>
      <c r="CG652" s="311">
        <f t="shared" si="1827"/>
        <v>0</v>
      </c>
      <c r="CH652" s="90">
        <f t="shared" ref="CH652" si="1828">SUM(CH4:CH16)+SUM(CH41:CH49)+SUM(CH233:CH245)+SUM(CH318:CH349)+SUM(CH395:CH399)+CH426+SUM(CH484:CH485)+SUM(CH498:CH499)+SUM(CH549:CH562)</f>
        <v>0</v>
      </c>
      <c r="CI652" s="124">
        <f t="shared" si="1818"/>
        <v>0</v>
      </c>
      <c r="CJ652" s="90">
        <f t="shared" si="1818"/>
        <v>0</v>
      </c>
      <c r="CK652" s="375">
        <f t="shared" ref="CK652:CO652" si="1829">SUM(CK4:CK16)+SUM(CK41:CK49)+SUM(CK233:CK245)+SUM(CK318:CK349)+SUM(CK395:CK399)+CK426+SUM(CK484:CK485)+SUM(CK498:CK499)+SUM(CK549:CK562)</f>
        <v>0</v>
      </c>
      <c r="CL652" s="315">
        <f t="shared" si="1829"/>
        <v>0</v>
      </c>
      <c r="CM652" s="375">
        <f t="shared" si="1829"/>
        <v>0</v>
      </c>
      <c r="CN652" s="315">
        <f t="shared" si="1829"/>
        <v>0</v>
      </c>
      <c r="CO652" s="375">
        <f t="shared" si="1829"/>
        <v>0</v>
      </c>
      <c r="CP652" s="91">
        <f t="shared" si="1818"/>
        <v>0</v>
      </c>
      <c r="CQ652" s="90">
        <f t="shared" si="1818"/>
        <v>2885</v>
      </c>
      <c r="CR652" s="315">
        <f t="shared" ref="CR652:CS652" si="1830">SUM(CR4:CR16)+SUM(CR41:CR49)+SUM(CR233:CR245)+SUM(CR318:CR349)+SUM(CR395:CR399)+CR426+SUM(CR484:CR485)+SUM(CR498:CR499)+SUM(CR549:CR562)</f>
        <v>3628</v>
      </c>
      <c r="CS652" s="375">
        <f t="shared" si="1830"/>
        <v>3997</v>
      </c>
      <c r="CT652" s="91">
        <f t="shared" si="1818"/>
        <v>5906</v>
      </c>
      <c r="CU652" s="90">
        <f t="shared" ref="CU652" si="1831">SUM(CU4:CU16)+SUM(CU41:CU49)+SUM(CU233:CU245)+SUM(CU318:CU349)+SUM(CU395:CU399)+CU426+SUM(CU484:CU485)+SUM(CU498:CU499)+SUM(CU549:CU562)</f>
        <v>0</v>
      </c>
      <c r="CV652" s="375">
        <f t="shared" ref="CV652:CY652" si="1832">SUM(CV4:CV16)+SUM(CV41:CV49)+SUM(CV233:CV245)+SUM(CV318:CV349)+SUM(CV395:CV399)+CV426+SUM(CV484:CV485)+SUM(CV498:CV499)+SUM(CV549:CV562)</f>
        <v>0</v>
      </c>
      <c r="CW652" s="315">
        <f t="shared" si="1832"/>
        <v>0</v>
      </c>
      <c r="CX652" s="375">
        <f t="shared" si="1832"/>
        <v>0</v>
      </c>
      <c r="CY652" s="315">
        <f t="shared" si="1832"/>
        <v>0</v>
      </c>
      <c r="CZ652" s="91">
        <f t="shared" si="1818"/>
        <v>0</v>
      </c>
      <c r="DA652" s="90">
        <f t="shared" si="1818"/>
        <v>5639</v>
      </c>
      <c r="DB652" s="375">
        <f t="shared" ref="DB652:DE652" si="1833">SUM(DB4:DB16)+SUM(DB41:DB49)+SUM(DB233:DB245)+SUM(DB318:DB349)+SUM(DB395:DB399)+DB426+SUM(DB484:DB485)+SUM(DB498:DB499)+SUM(DB549:DB562)</f>
        <v>6042</v>
      </c>
      <c r="DC652" s="315">
        <f t="shared" si="1833"/>
        <v>5558</v>
      </c>
      <c r="DD652" s="375">
        <f t="shared" si="1833"/>
        <v>2756</v>
      </c>
      <c r="DE652" s="315">
        <f t="shared" si="1833"/>
        <v>4195</v>
      </c>
      <c r="DF652" s="90">
        <f>SUM(DF4:DF16)+SUM(DF41:DF49)+SUM(DF233:DF245)+SUM(DF318:DF349)+SUM(DF395:DF399)+DF426+SUM(DF484:DF485)+SUM(DF498:DF499)+SUM(DF549:DF562)</f>
        <v>6176</v>
      </c>
      <c r="DG652" s="310">
        <f t="shared" ref="DG652" si="1834">SUM(DG4:DG16)+SUM(DG41:DG49)+SUM(DG233:DG245)+SUM(DG318:DG349)+SUM(DG395:DG399)+DG426+SUM(DG484:DG485)+SUM(DG498:DG499)+SUM(DG549:DG562)</f>
        <v>6201</v>
      </c>
      <c r="DH652" s="375">
        <f>SUM(DH4:DH16)+SUM(DH41:DH49)+SUM(DH233:DH245)+SUM(DH318:DH349)+SUM(DH395:DH399)+DH426+SUM(DH484:DH485)+SUM(DH498:DH499)+SUM(DH549:DH562)</f>
        <v>4786</v>
      </c>
      <c r="DI652" s="315">
        <f t="shared" ref="DI652" si="1835">SUM(DI4:DI16)+SUM(DI41:DI49)+SUM(DI233:DI245)+SUM(DI318:DI349)+SUM(DI395:DI399)+DI426+SUM(DI484:DI485)+SUM(DI498:DI499)+SUM(DI549:DI562)</f>
        <v>6019</v>
      </c>
      <c r="DJ652" s="124">
        <f t="shared" si="1818"/>
        <v>2308</v>
      </c>
      <c r="DK652" s="90">
        <f t="shared" si="1818"/>
        <v>0</v>
      </c>
      <c r="DL652" s="315">
        <f t="shared" ref="DL652:DM652" si="1836">SUM(DL4:DL16)+SUM(DL41:DL49)+SUM(DL233:DL245)+SUM(DL318:DL349)+SUM(DL395:DL399)+DL426+SUM(DL484:DL485)+SUM(DL498:DL499)+SUM(DL549:DL562)</f>
        <v>0</v>
      </c>
      <c r="DM652" s="375">
        <f t="shared" si="1836"/>
        <v>0</v>
      </c>
      <c r="DN652" s="91">
        <f t="shared" si="1818"/>
        <v>0</v>
      </c>
      <c r="DO652" s="90">
        <f t="shared" si="1818"/>
        <v>0</v>
      </c>
      <c r="DP652" s="375">
        <f t="shared" ref="DP652:DQ652" si="1837">SUM(DP4:DP16)+SUM(DP41:DP49)+SUM(DP233:DP245)+SUM(DP318:DP349)+SUM(DP395:DP399)+DP426+SUM(DP484:DP485)+SUM(DP498:DP499)+SUM(DP549:DP562)</f>
        <v>0</v>
      </c>
      <c r="DQ652" s="104">
        <f t="shared" si="1837"/>
        <v>0</v>
      </c>
      <c r="DR652" s="315">
        <f>SUM(DR4:DR16)+SUM(DR41:DR49)+SUM(DR233:DR245)+SUM(DR318:DR349)+SUM(DR395:DR399)+DR426+SUM(DR484:DR485)+SUM(DR498:DR499)+SUM(DR549:DR562)</f>
        <v>0</v>
      </c>
      <c r="DS652" s="124">
        <f t="shared" si="1818"/>
        <v>0</v>
      </c>
      <c r="DT652" s="90">
        <f t="shared" si="1818"/>
        <v>0</v>
      </c>
      <c r="DU652" s="315">
        <f t="shared" ref="DU652:DW652" si="1838">SUM(DU4:DU16)+SUM(DU41:DU49)+SUM(DU233:DU245)+SUM(DU318:DU349)+SUM(DU395:DU399)+DU426+SUM(DU484:DU485)+SUM(DU498:DU499)+SUM(DU549:DU562)</f>
        <v>0</v>
      </c>
      <c r="DV652" s="90">
        <f t="shared" si="1838"/>
        <v>0</v>
      </c>
      <c r="DW652" s="375">
        <f t="shared" si="1838"/>
        <v>0</v>
      </c>
      <c r="DX652" s="91">
        <f t="shared" si="1818"/>
        <v>0</v>
      </c>
      <c r="DY652" s="90">
        <f t="shared" si="1818"/>
        <v>0</v>
      </c>
      <c r="DZ652" s="311">
        <f t="shared" ref="DZ652:EA652" si="1839">SUM(DZ4:DZ16)+SUM(DZ41:DZ49)+SUM(DZ233:DZ245)+SUM(DZ318:DZ349)+SUM(DZ395:DZ399)+DZ426+SUM(DZ484:DZ485)+SUM(DZ498:DZ499)+SUM(DZ549:DZ562)</f>
        <v>0</v>
      </c>
      <c r="EA652" s="375">
        <f t="shared" si="1839"/>
        <v>0</v>
      </c>
      <c r="EB652" s="91">
        <f t="shared" si="1818"/>
        <v>0</v>
      </c>
      <c r="EC652" s="90">
        <f t="shared" si="1818"/>
        <v>0</v>
      </c>
      <c r="ED652" s="315">
        <f t="shared" ref="ED652" si="1840">SUM(ED4:ED16)+SUM(ED41:ED49)+SUM(ED233:ED245)+SUM(ED318:ED349)+SUM(ED395:ED399)+ED426+SUM(ED484:ED485)+SUM(ED498:ED499)+SUM(ED549:ED562)</f>
        <v>0</v>
      </c>
      <c r="EE652" s="124">
        <f t="shared" si="1818"/>
        <v>0</v>
      </c>
    </row>
    <row r="653" spans="1:135" x14ac:dyDescent="0.3">
      <c r="A653" s="38"/>
      <c r="B653" s="27" t="s">
        <v>804</v>
      </c>
      <c r="C653" s="22">
        <f>SUM(C194:C204)+SUM(C209:C212)+SUM(C213:C225)+SUM(C246:C262)+SUM(C286:C308)+SUM(C423:C425)+SUM(C427:C428)+SUM(C474:C476)+SUM(C510)+C526+C533+SUM(C536:C548)</f>
        <v>88511</v>
      </c>
      <c r="D653" s="22">
        <f>SUM(D194:D204)+SUM(D209:D212)+SUM(D213:D225)+SUM(D246:D262)+SUM(D286:D308)+SUM(D423:D425)+SUM(D427:D428)+SUM(D474:D476)+SUM(D510)+D526+D533+SUM(D536:D548)</f>
        <v>27084</v>
      </c>
      <c r="E653" s="63">
        <f t="shared" si="1460"/>
        <v>0.30599586492074432</v>
      </c>
      <c r="F653" s="111">
        <f>SUM(F194:F204)+SUM(F209:F225)+SUM(F246:F262)+SUM(F286:F308)+SUM(F423:F425)+SUM(F427:F428)+SUM(F474:F476)+F510+F526+F533+SUM(F536:F548)</f>
        <v>51</v>
      </c>
      <c r="G653" s="111">
        <f>SUM(G194:G204)+SUM(G209:G225)+SUM(G246:G262)+SUM(G286:G308)+SUM(G423:G425)+SUM(G427:G428)+SUM(G474:G476)+G510+G526+G533+SUM(G536:G548)</f>
        <v>43</v>
      </c>
      <c r="H653" s="111">
        <f>SUM(H194:H204)+SUM(H209:H225)+SUM(H246:H262)+SUM(H286:H308)+SUM(H423:H425)+SUM(H427:H428)+SUM(H474:H476)+H510+H526+H533+SUM(H536:H548)</f>
        <v>34</v>
      </c>
      <c r="I653" s="111">
        <f>SUM(I194:I204)+SUM(I209:I225)+SUM(I246:I262)+SUM(I286:I308)+SUM(I423:I425)+SUM(I427:I428)+SUM(I474:I476)+I510+I526+I533+SUM(I536:I548)</f>
        <v>46</v>
      </c>
      <c r="J653" s="111">
        <f>SUM(J194:J204)+SUM(J209:J225)+SUM(J246:J262)+SUM(J286:J308)+SUM(J423:J425)+SUM(J427:J428)+SUM(J474:J476)+J510+J526+J533+SUM(J536:J548)</f>
        <v>58</v>
      </c>
      <c r="K653" s="112">
        <f t="shared" ref="K653:EE653" si="1841">SUM(K194:K204)+SUM(K209:K225)+SUM(K246:K262)+SUM(K286:K308)+SUM(K423:K425)+SUM(K427:K428)+SUM(K474:K476)+K510+K526+K533+SUM(K536:K548)</f>
        <v>62</v>
      </c>
      <c r="L653" s="111">
        <f t="shared" si="1841"/>
        <v>1323</v>
      </c>
      <c r="M653" s="358">
        <f>SUM(M194:M204)+SUM(M209:M225)+SUM(M246:M262)+SUM(M286:M308)+SUM(M423:M425)+SUM(M427:M428)+SUM(M474:M476)+M510+M526+M533+SUM(M536:M548)</f>
        <v>1168</v>
      </c>
      <c r="N653" s="112">
        <f t="shared" si="1841"/>
        <v>1231</v>
      </c>
      <c r="O653" s="111">
        <f t="shared" si="1841"/>
        <v>321</v>
      </c>
      <c r="P653" s="358">
        <f>SUM(P194:P204)+SUM(P209:P225)+SUM(P246:P262)+SUM(P286:P308)+SUM(P423:P425)+SUM(P427:P428)+SUM(P474:P476)+P510+P526+P533+SUM(P536:P548)</f>
        <v>296</v>
      </c>
      <c r="Q653" s="316">
        <f>SUM(Q194:Q204)+SUM(Q209:Q225)+SUM(Q246:Q262)+SUM(Q286:Q308)+SUM(Q423:Q425)+SUM(Q427:Q428)+SUM(Q474:Q476)+Q510+Q526+Q533+SUM(Q536:Q548)</f>
        <v>223</v>
      </c>
      <c r="R653" s="358">
        <f>SUM(R194:R204)+SUM(R209:R225)+SUM(R246:R262)+SUM(R286:R308)+SUM(R423:R425)+SUM(R427:R428)+SUM(R474:R476)+R510+R526+R533+SUM(R536:R548)</f>
        <v>358</v>
      </c>
      <c r="S653" s="316">
        <f>SUM(S194:S204)+SUM(S209:S225)+SUM(S246:S262)+SUM(S286:S308)+SUM(S423:S425)+SUM(S427:S428)+SUM(S474:S476)+S510+S526+S533+SUM(S536:S548)</f>
        <v>499</v>
      </c>
      <c r="T653" s="358">
        <f>SUM(T194:T204)+SUM(T209:T225)+SUM(T246:T262)+SUM(T286:T308)+SUM(T423:T425)+SUM(T427:T428)+SUM(T474:T476)+T510+T526+T533+SUM(T536:T548)</f>
        <v>222</v>
      </c>
      <c r="U653" s="316">
        <f>SUM(U194:U204)+SUM(U209:U225)+SUM(U246:U262)+SUM(U286:U308)+SUM(U423:U425)+SUM(U427:U428)+SUM(U474:U476)+U510+U526+U533+SUM(U536:U548)</f>
        <v>491</v>
      </c>
      <c r="V653" s="358">
        <f>SUM(V194:V204)+SUM(V209:V225)+SUM(V246:V262)+SUM(V286:V308)+SUM(V423:V425)+SUM(V427:V428)+SUM(V474:V476)+V510+V526+V533+SUM(V536:V548)</f>
        <v>360</v>
      </c>
      <c r="W653" s="113">
        <f>SUM(W194:W204)+SUM(W209:W225)+SUM(W246:W262)+SUM(W286:W308)+SUM(W423:W425)+SUM(W427:W428)+SUM(W474:W476)+W510+W526+W533+SUM(W536:W548)</f>
        <v>521</v>
      </c>
      <c r="X653" s="113">
        <f>SUM(X194:X204)+SUM(X209:X225)+SUM(X246:X262)+SUM(X286:X308)+SUM(X423:X425)+SUM(X427:X428)+SUM(X474:X476)+X510+X526+X533+SUM(X536:X548)</f>
        <v>527</v>
      </c>
      <c r="Y653" s="113">
        <f t="shared" si="1841"/>
        <v>669</v>
      </c>
      <c r="Z653" s="128">
        <f t="shared" si="1841"/>
        <v>0</v>
      </c>
      <c r="AA653" s="111">
        <f>SUM(AA194:AA204)+SUM(AA209:AA225)+SUM(AA246:AA262)+SUM(AA286:AA308)+SUM(AA423:AA425)+SUM(AA427:AA428)+SUM(AA474:AA476)+AA510+AA526+AA533+SUM(AA536:AA548)</f>
        <v>0</v>
      </c>
      <c r="AB653" s="111">
        <f>SUM(AB194:AB204)+SUM(AB209:AB225)+SUM(AB246:AB262)+SUM(AB286:AB308)+SUM(AB423:AB425)+SUM(AB427:AB428)+SUM(AB474:AB476)+AB510+AB526+AB533+SUM(AB536:AB548)</f>
        <v>0</v>
      </c>
      <c r="AC653" s="111">
        <f>SUM(AC194:AC204)+SUM(AC209:AC225)+SUM(AC246:AC262)+SUM(AC286:AC308)+SUM(AC423:AC425)+SUM(AC427:AC428)+SUM(AC474:AC476)+AC510+AC526+AC533+SUM(AC536:AC548)</f>
        <v>0</v>
      </c>
      <c r="AD653" s="111">
        <f>SUM(AD194:AD204)+SUM(AD209:AD225)+SUM(AD246:AD262)+SUM(AD286:AD308)+SUM(AD423:AD425)+SUM(AD427:AD428)+SUM(AD474:AD476)+AD510+AD526+AD533+SUM(AD536:AD548)</f>
        <v>0</v>
      </c>
      <c r="AE653" s="111">
        <f>SUM(AE194:AE204)+SUM(AE209:AE225)+SUM(AE246:AE262)+SUM(AE286:AE308)+SUM(AE423:AE425)+SUM(AE427:AE428)+SUM(AE474:AE476)+AE510+AE526+AE533+SUM(AE536:AE548)</f>
        <v>0</v>
      </c>
      <c r="AF653" s="316">
        <f>SUM(AF194:AF204)+SUM(AF209:AF225)+SUM(AF246:AF262)+SUM(AF286:AF308)+SUM(AF423:AF425)+SUM(AF427:AF428)+SUM(AF474:AF476)+AF510+AF526+AF533+SUM(AF536:AF548)</f>
        <v>0</v>
      </c>
      <c r="AG653" s="357">
        <f>SUM(AG194:AG204)+SUM(AG209:AG225)+SUM(AG246:AG262)+SUM(AG286:AG308)+SUM(AG423:AG425)+SUM(AG427:AG428)+SUM(AG474:AG476)+AG510+AG526+AG533+SUM(AG536:AG548)</f>
        <v>0</v>
      </c>
      <c r="AH653" s="129">
        <f t="shared" si="1841"/>
        <v>0</v>
      </c>
      <c r="AI653" s="128">
        <f t="shared" si="1841"/>
        <v>1771</v>
      </c>
      <c r="AJ653" s="358">
        <f>SUM(AJ194:AJ204)+SUM(AJ209:AJ225)+SUM(AJ246:AJ262)+SUM(AJ286:AJ308)+SUM(AJ423:AJ425)+SUM(AJ427:AJ428)+SUM(AJ474:AJ476)+AJ510+AJ526+AJ533+SUM(AJ536:AJ548)</f>
        <v>1613</v>
      </c>
      <c r="AK653" s="112">
        <f t="shared" si="1841"/>
        <v>201</v>
      </c>
      <c r="AL653" s="111">
        <f t="shared" si="1841"/>
        <v>0</v>
      </c>
      <c r="AM653" s="316">
        <f>SUM(AM194:AM204)+SUM(AM209:AM225)+SUM(AM246:AM262)+SUM(AM286:AM308)+SUM(AM423:AM425)+SUM(AM427:AM428)+SUM(AM474:AM476)+AM510+AM526+AM533+SUM(AM536:AM548)</f>
        <v>0</v>
      </c>
      <c r="AN653" s="316">
        <f>SUM(AN194:AN204)+SUM(AN209:AN225)+SUM(AN246:AN262)+SUM(AN286:AN308)+SUM(AN423:AN425)+SUM(AN427:AN428)+SUM(AN474:AN476)+AN510+AN526+AN533+SUM(AN536:AN548)</f>
        <v>0</v>
      </c>
      <c r="AO653" s="316">
        <f>SUM(AO194:AO204)+SUM(AO209:AO225)+SUM(AO246:AO262)+SUM(AO286:AO308)+SUM(AO423:AO425)+SUM(AO427:AO428)+SUM(AO474:AO476)+AO510+AO526+AO533+SUM(AO536:AO548)</f>
        <v>0</v>
      </c>
      <c r="AP653" s="358">
        <f>SUM(AP194:AP204)+SUM(AP209:AP225)+SUM(AP246:AP262)+SUM(AP286:AP308)+SUM(AP423:AP425)+SUM(AP427:AP428)+SUM(AP474:AP476)+AP510+AP526+AP533+SUM(AP536:AP548)</f>
        <v>0</v>
      </c>
      <c r="AQ653" s="113">
        <f t="shared" si="1841"/>
        <v>0</v>
      </c>
      <c r="AR653" s="128">
        <f t="shared" si="1841"/>
        <v>0</v>
      </c>
      <c r="AS653" s="358">
        <f>SUM(AS194:AS204)+SUM(AS209:AS225)+SUM(AS246:AS262)+SUM(AS286:AS308)+SUM(AS423:AS425)+SUM(AS427:AS428)+SUM(AS474:AS476)+AS510+AS526+AS533+SUM(AS536:AS548)</f>
        <v>0</v>
      </c>
      <c r="AT653" s="316">
        <f>SUM(AT194:AT204)+SUM(AT209:AT225)+SUM(AT246:AT262)+SUM(AT286:AT308)+SUM(AT423:AT425)+SUM(AT427:AT428)+SUM(AT474:AT476)+AT510+AT526+AT533+SUM(AT536:AT548)</f>
        <v>0</v>
      </c>
      <c r="AU653" s="358">
        <f>SUM(AU194:AU204)+SUM(AU209:AU225)+SUM(AU246:AU262)+SUM(AU286:AU308)+SUM(AU423:AU425)+SUM(AU427:AU428)+SUM(AU474:AU476)+AU510+AU526+AU533+SUM(AU536:AU548)</f>
        <v>0</v>
      </c>
      <c r="AV653" s="316">
        <f>SUM(AV194:AV204)+SUM(AV209:AV225)+SUM(AV246:AV262)+SUM(AV286:AV308)+SUM(AV423:AV425)+SUM(AV427:AV428)+SUM(AV474:AV476)+AV510+AV526+AV533+SUM(AV536:AV548)</f>
        <v>0</v>
      </c>
      <c r="AW653" s="358">
        <f>SUM(AW194:AW204)+SUM(AW209:AW225)+SUM(AW246:AW262)+SUM(AW286:AW308)+SUM(AW423:AW425)+SUM(AW427:AW428)+SUM(AW474:AW476)+AW510+AW526+AW533+SUM(AW536:AW548)</f>
        <v>0</v>
      </c>
      <c r="AX653" s="316">
        <f>SUM(AX194:AX204)+SUM(AX209:AX225)+SUM(AX246:AX262)+SUM(AX286:AX308)+SUM(AX423:AX425)+SUM(AX427:AX428)+SUM(AX474:AX476)+AX510+AX526+AX533+SUM(AX536:AX548)</f>
        <v>0</v>
      </c>
      <c r="AY653" s="129">
        <f t="shared" si="1841"/>
        <v>0</v>
      </c>
      <c r="AZ653" s="111">
        <f t="shared" si="1841"/>
        <v>0</v>
      </c>
      <c r="BA653" s="316">
        <f>SUM(BA194:BA204)+SUM(BA209:BA225)+SUM(BA246:BA262)+SUM(BA286:BA308)+SUM(BA423:BA425)+SUM(BA427:BA428)+SUM(BA474:BA476)+BA510+BA526+BA533+SUM(BA536:BA548)</f>
        <v>0</v>
      </c>
      <c r="BB653" s="129">
        <f t="shared" si="1841"/>
        <v>0</v>
      </c>
      <c r="BC653" s="111">
        <f t="shared" si="1841"/>
        <v>0</v>
      </c>
      <c r="BD653" s="316">
        <f t="shared" ref="BD653" si="1842">SUM(BD194:BD204)+SUM(BD209:BD225)+SUM(BD246:BD262)+SUM(BD286:BD308)+SUM(BD423:BD425)+SUM(BD427:BD428)+SUM(BD474:BD476)+BD510+BD526+BD533+SUM(BD536:BD548)</f>
        <v>0</v>
      </c>
      <c r="BE653" s="129">
        <f t="shared" si="1841"/>
        <v>0</v>
      </c>
      <c r="BF653" s="111">
        <f t="shared" si="1841"/>
        <v>0</v>
      </c>
      <c r="BG653" s="111">
        <f t="shared" ref="BG653" si="1843">SUM(BG194:BG204)+SUM(BG209:BG225)+SUM(BG246:BG262)+SUM(BG286:BG308)+SUM(BG423:BG425)+SUM(BG427:BG428)+SUM(BG474:BG476)+BG510+BG526+BG533+SUM(BG536:BG548)</f>
        <v>0</v>
      </c>
      <c r="BH653" s="316">
        <f>SUM(BH194:BH204)+SUM(BH209:BH225)+SUM(BH246:BH262)+SUM(BH286:BH308)+SUM(BH423:BH425)+SUM(BH427:BH428)+SUM(BH474:BH476)+BH510+BH526+BH533+SUM(BH536:BH548)</f>
        <v>0</v>
      </c>
      <c r="BI653" s="129">
        <f t="shared" si="1841"/>
        <v>0</v>
      </c>
      <c r="BJ653" s="111">
        <f t="shared" si="1841"/>
        <v>2430</v>
      </c>
      <c r="BK653" s="358">
        <f t="shared" ref="BK653" si="1844">SUM(BK194:BK204)+SUM(BK209:BK225)+SUM(BK246:BK262)+SUM(BK286:BK308)+SUM(BK423:BK425)+SUM(BK427:BK428)+SUM(BK474:BK476)+BK510+BK526+BK533+SUM(BK536:BK548)</f>
        <v>1683</v>
      </c>
      <c r="BL653" s="112">
        <f t="shared" si="1841"/>
        <v>2979</v>
      </c>
      <c r="BM653" s="111">
        <f t="shared" si="1841"/>
        <v>1024</v>
      </c>
      <c r="BN653" s="111">
        <f t="shared" ref="BN653" si="1845">SUM(BN194:BN204)+SUM(BN209:BN225)+SUM(BN246:BN262)+SUM(BN286:BN308)+SUM(BN423:BN425)+SUM(BN427:BN428)+SUM(BN474:BN476)+BN510+BN526+BN533+SUM(BN536:BN548)</f>
        <v>1017</v>
      </c>
      <c r="BO653" s="316">
        <f t="shared" ref="BO653:BP653" si="1846">SUM(BO194:BO204)+SUM(BO209:BO225)+SUM(BO246:BO262)+SUM(BO286:BO308)+SUM(BO423:BO425)+SUM(BO427:BO428)+SUM(BO474:BO476)+BO510+BO526+BO533+SUM(BO536:BO548)</f>
        <v>1163</v>
      </c>
      <c r="BP653" s="357">
        <f t="shared" si="1846"/>
        <v>159</v>
      </c>
      <c r="BQ653" s="129">
        <f t="shared" si="1841"/>
        <v>1234</v>
      </c>
      <c r="BR653" s="111">
        <f t="shared" si="1841"/>
        <v>0</v>
      </c>
      <c r="BS653" s="316">
        <f t="shared" ref="BS653" si="1847">SUM(BS194:BS204)+SUM(BS209:BS225)+SUM(BS246:BS262)+SUM(BS286:BS308)+SUM(BS423:BS425)+SUM(BS427:BS428)+SUM(BS474:BS476)+BS510+BS526+BS533+SUM(BS536:BS548)</f>
        <v>0</v>
      </c>
      <c r="BT653" s="129">
        <f t="shared" si="1841"/>
        <v>0</v>
      </c>
      <c r="BU653" s="111">
        <f t="shared" si="1841"/>
        <v>4045</v>
      </c>
      <c r="BV653" s="316">
        <f t="shared" ref="BV653:BY653" si="1848">SUM(BV194:BV204)+SUM(BV209:BV225)+SUM(BV246:BV262)+SUM(BV286:BV308)+SUM(BV423:BV425)+SUM(BV427:BV428)+SUM(BV474:BV476)+BV510+BV526+BV533+SUM(BV536:BV548)</f>
        <v>4292</v>
      </c>
      <c r="BW653" s="111">
        <f t="shared" si="1848"/>
        <v>1570</v>
      </c>
      <c r="BX653" s="358">
        <f t="shared" si="1848"/>
        <v>2658</v>
      </c>
      <c r="BY653" s="316">
        <f t="shared" si="1848"/>
        <v>1935</v>
      </c>
      <c r="BZ653" s="111">
        <f>SUM(BZ194:BZ204)+SUM(BZ209:BZ225)+SUM(BZ246:BZ262)+SUM(BZ286:BZ308)+SUM(BZ423:BZ425)+SUM(BZ427:BZ428)+SUM(BZ474:BZ476)+BZ510+BZ526+BZ533+SUM(BZ536:BZ548)</f>
        <v>3420</v>
      </c>
      <c r="CA653" s="129">
        <f t="shared" si="1841"/>
        <v>2738</v>
      </c>
      <c r="CB653" s="111">
        <f t="shared" si="1841"/>
        <v>1253</v>
      </c>
      <c r="CC653" s="111">
        <f t="shared" ref="CC653:CE653" si="1849">SUM(CC194:CC204)+SUM(CC209:CC225)+SUM(CC246:CC262)+SUM(CC286:CC308)+SUM(CC423:CC425)+SUM(CC427:CC428)+SUM(CC474:CC476)+CC510+CC526+CC533+SUM(CC536:CC548)</f>
        <v>549</v>
      </c>
      <c r="CD653" s="111">
        <f t="shared" si="1849"/>
        <v>962</v>
      </c>
      <c r="CE653" s="111">
        <f t="shared" si="1849"/>
        <v>1013</v>
      </c>
      <c r="CF653" s="111">
        <f t="shared" ref="CF653:CG653" si="1850">SUM(CF194:CF204)+SUM(CF209:CF225)+SUM(CF246:CF262)+SUM(CF286:CF308)+SUM(CF423:CF425)+SUM(CF427:CF428)+SUM(CF474:CF476)+CF510+CF526+CF533+SUM(CF536:CF548)</f>
        <v>771</v>
      </c>
      <c r="CG653" s="357">
        <f t="shared" si="1850"/>
        <v>857</v>
      </c>
      <c r="CH653" s="111">
        <f t="shared" ref="CH653" si="1851">SUM(CH194:CH204)+SUM(CH209:CH225)+SUM(CH246:CH262)+SUM(CH286:CH308)+SUM(CH423:CH425)+SUM(CH427:CH428)+SUM(CH474:CH476)+CH510+CH526+CH533+SUM(CH536:CH548)</f>
        <v>1535</v>
      </c>
      <c r="CI653" s="129">
        <f t="shared" si="1841"/>
        <v>142</v>
      </c>
      <c r="CJ653" s="111">
        <f t="shared" si="1841"/>
        <v>0</v>
      </c>
      <c r="CK653" s="358">
        <f t="shared" ref="CK653:CO653" si="1852">SUM(CK194:CK204)+SUM(CK209:CK225)+SUM(CK246:CK262)+SUM(CK286:CK308)+SUM(CK423:CK425)+SUM(CK427:CK428)+SUM(CK474:CK476)+CK510+CK526+CK533+SUM(CK536:CK548)</f>
        <v>0</v>
      </c>
      <c r="CL653" s="316">
        <f t="shared" si="1852"/>
        <v>0</v>
      </c>
      <c r="CM653" s="358">
        <f t="shared" si="1852"/>
        <v>0</v>
      </c>
      <c r="CN653" s="316">
        <f t="shared" si="1852"/>
        <v>0</v>
      </c>
      <c r="CO653" s="358">
        <f t="shared" si="1852"/>
        <v>0</v>
      </c>
      <c r="CP653" s="112">
        <f t="shared" si="1841"/>
        <v>0</v>
      </c>
      <c r="CQ653" s="111">
        <f t="shared" si="1841"/>
        <v>260</v>
      </c>
      <c r="CR653" s="316">
        <f t="shared" ref="CR653:CS653" si="1853">SUM(CR194:CR204)+SUM(CR209:CR225)+SUM(CR246:CR262)+SUM(CR286:CR308)+SUM(CR423:CR425)+SUM(CR427:CR428)+SUM(CR474:CR476)+CR510+CR526+CR533+SUM(CR536:CR548)</f>
        <v>295</v>
      </c>
      <c r="CS653" s="358">
        <f t="shared" si="1853"/>
        <v>334</v>
      </c>
      <c r="CT653" s="112">
        <f t="shared" si="1841"/>
        <v>309</v>
      </c>
      <c r="CU653" s="111">
        <f t="shared" ref="CU653" si="1854">SUM(CU194:CU204)+SUM(CU209:CU225)+SUM(CU246:CU262)+SUM(CU286:CU308)+SUM(CU423:CU425)+SUM(CU427:CU428)+SUM(CU474:CU476)+CU510+CU526+CU533+SUM(CU536:CU548)</f>
        <v>0</v>
      </c>
      <c r="CV653" s="358">
        <f t="shared" ref="CV653:CY653" si="1855">SUM(CV194:CV204)+SUM(CV209:CV225)+SUM(CV246:CV262)+SUM(CV286:CV308)+SUM(CV423:CV425)+SUM(CV427:CV428)+SUM(CV474:CV476)+CV510+CV526+CV533+SUM(CV536:CV548)</f>
        <v>0</v>
      </c>
      <c r="CW653" s="316">
        <f t="shared" si="1855"/>
        <v>0</v>
      </c>
      <c r="CX653" s="358">
        <f t="shared" si="1855"/>
        <v>0</v>
      </c>
      <c r="CY653" s="316">
        <f t="shared" si="1855"/>
        <v>0</v>
      </c>
      <c r="CZ653" s="112">
        <f t="shared" si="1841"/>
        <v>0</v>
      </c>
      <c r="DA653" s="111">
        <f t="shared" si="1841"/>
        <v>0</v>
      </c>
      <c r="DB653" s="358">
        <f t="shared" ref="DB653:DE653" si="1856">SUM(DB194:DB204)+SUM(DB209:DB225)+SUM(DB246:DB262)+SUM(DB286:DB308)+SUM(DB423:DB425)+SUM(DB427:DB428)+SUM(DB474:DB476)+DB510+DB526+DB533+SUM(DB536:DB548)</f>
        <v>0</v>
      </c>
      <c r="DC653" s="316">
        <f t="shared" si="1856"/>
        <v>0</v>
      </c>
      <c r="DD653" s="358">
        <f t="shared" si="1856"/>
        <v>0</v>
      </c>
      <c r="DE653" s="316">
        <f t="shared" si="1856"/>
        <v>0</v>
      </c>
      <c r="DF653" s="111">
        <f>SUM(DF194:DF204)+SUM(DF209:DF225)+SUM(DF246:DF262)+SUM(DF286:DF308)+SUM(DF423:DF425)+SUM(DF427:DF428)+SUM(DF474:DF476)+DF510+DF526+DF533+SUM(DF536:DF548)</f>
        <v>0</v>
      </c>
      <c r="DG653" s="317">
        <f t="shared" ref="DG653" si="1857">SUM(DG194:DG204)+SUM(DG209:DG225)+SUM(DG246:DG262)+SUM(DG286:DG308)+SUM(DG423:DG425)+SUM(DG427:DG428)+SUM(DG474:DG476)+DG510+DG526+DG533+SUM(DG536:DG548)</f>
        <v>0</v>
      </c>
      <c r="DH653" s="358">
        <f>SUM(DH194:DH204)+SUM(DH209:DH225)+SUM(DH246:DH262)+SUM(DH286:DH308)+SUM(DH423:DH425)+SUM(DH427:DH428)+SUM(DH474:DH476)+DH510+DH526+DH533+SUM(DH536:DH548)</f>
        <v>0</v>
      </c>
      <c r="DI653" s="316">
        <f t="shared" ref="DI653" si="1858">SUM(DI194:DI204)+SUM(DI209:DI225)+SUM(DI246:DI262)+SUM(DI286:DI308)+SUM(DI423:DI425)+SUM(DI427:DI428)+SUM(DI474:DI476)+DI510+DI526+DI533+SUM(DI536:DI548)</f>
        <v>0</v>
      </c>
      <c r="DJ653" s="129">
        <f t="shared" si="1841"/>
        <v>0</v>
      </c>
      <c r="DK653" s="111">
        <f t="shared" si="1841"/>
        <v>0</v>
      </c>
      <c r="DL653" s="316">
        <f t="shared" ref="DL653:DM653" si="1859">SUM(DL194:DL204)+SUM(DL209:DL225)+SUM(DL246:DL262)+SUM(DL286:DL308)+SUM(DL423:DL425)+SUM(DL427:DL428)+SUM(DL474:DL476)+DL510+DL526+DL533+SUM(DL536:DL548)</f>
        <v>0</v>
      </c>
      <c r="DM653" s="358">
        <f t="shared" si="1859"/>
        <v>0</v>
      </c>
      <c r="DN653" s="112">
        <f t="shared" si="1841"/>
        <v>0</v>
      </c>
      <c r="DO653" s="111">
        <f t="shared" si="1841"/>
        <v>539</v>
      </c>
      <c r="DP653" s="358">
        <f t="shared" ref="DP653:DQ653" si="1860">SUM(DP194:DP204)+SUM(DP209:DP225)+SUM(DP246:DP262)+SUM(DP286:DP308)+SUM(DP423:DP425)+SUM(DP427:DP428)+SUM(DP474:DP476)+DP510+DP526+DP533+SUM(DP536:DP548)</f>
        <v>218</v>
      </c>
      <c r="DQ653" s="113">
        <f t="shared" si="1860"/>
        <v>182</v>
      </c>
      <c r="DR653" s="316">
        <f>SUM(DR194:DR204)+SUM(DR209:DR225)+SUM(DR246:DR262)+SUM(DR286:DR308)+SUM(DR423:DR425)+SUM(DR427:DR428)+SUM(DR474:DR476)+DR510+DR526+DR533+SUM(DR536:DR548)</f>
        <v>301</v>
      </c>
      <c r="DS653" s="129">
        <f t="shared" si="1841"/>
        <v>251</v>
      </c>
      <c r="DT653" s="111">
        <f t="shared" si="1841"/>
        <v>0</v>
      </c>
      <c r="DU653" s="316">
        <f t="shared" ref="DU653:DW653" si="1861">SUM(DU194:DU204)+SUM(DU209:DU225)+SUM(DU246:DU262)+SUM(DU286:DU308)+SUM(DU423:DU425)+SUM(DU427:DU428)+SUM(DU474:DU476)+DU510+DU526+DU533+SUM(DU536:DU548)</f>
        <v>0</v>
      </c>
      <c r="DV653" s="111">
        <f t="shared" si="1861"/>
        <v>0</v>
      </c>
      <c r="DW653" s="358">
        <f t="shared" si="1861"/>
        <v>0</v>
      </c>
      <c r="DX653" s="112">
        <f t="shared" si="1841"/>
        <v>0</v>
      </c>
      <c r="DY653" s="111">
        <f t="shared" si="1841"/>
        <v>0</v>
      </c>
      <c r="DZ653" s="357">
        <f t="shared" ref="DZ653:EA653" si="1862">SUM(DZ194:DZ204)+SUM(DZ209:DZ225)+SUM(DZ246:DZ262)+SUM(DZ286:DZ308)+SUM(DZ423:DZ425)+SUM(DZ427:DZ428)+SUM(DZ474:DZ476)+DZ510+DZ526+DZ533+SUM(DZ536:DZ548)</f>
        <v>0</v>
      </c>
      <c r="EA653" s="358">
        <f t="shared" si="1862"/>
        <v>0</v>
      </c>
      <c r="EB653" s="112">
        <f t="shared" si="1841"/>
        <v>0</v>
      </c>
      <c r="EC653" s="111">
        <f t="shared" si="1841"/>
        <v>0</v>
      </c>
      <c r="ED653" s="316">
        <f t="shared" ref="ED653" si="1863">SUM(ED194:ED204)+SUM(ED209:ED225)+SUM(ED246:ED262)+SUM(ED286:ED308)+SUM(ED423:ED425)+SUM(ED427:ED428)+SUM(ED474:ED476)+ED510+ED526+ED533+SUM(ED536:ED548)</f>
        <v>0</v>
      </c>
      <c r="EE653" s="129">
        <f t="shared" si="1841"/>
        <v>0</v>
      </c>
    </row>
    <row r="654" spans="1:135" x14ac:dyDescent="0.3">
      <c r="A654" s="38"/>
      <c r="B654" s="27" t="s">
        <v>772</v>
      </c>
      <c r="C654" s="22">
        <f>SUM(C119:C127)+SUM(C226:C231)+SUM(C351:C388)+SUM(C401:C402)+SUM(C477:C479)+SUM(C486:C497)+SUM(C563:C565)</f>
        <v>81291</v>
      </c>
      <c r="D654" s="22">
        <f>SUM(D119:D127)+SUM(D226:D231)+SUM(D351:D388)+SUM(D401:D402)+SUM(D477:D479)+SUM(D486:D497)+SUM(D563:D565)</f>
        <v>17509</v>
      </c>
      <c r="E654" s="63">
        <f t="shared" si="1460"/>
        <v>0.21538669717434894</v>
      </c>
      <c r="F654" s="90">
        <f>SUM(F119:F127)+SUM(F226:F231)+SUM(F351:F388)+SUM(F401:F402)+SUM(F477:F479)+SUM(F486:F497)+SUM(F563:F565)</f>
        <v>579</v>
      </c>
      <c r="G654" s="90">
        <f>SUM(G119:G127)+SUM(G226:G231)+SUM(G351:G388)+SUM(G401:G402)+SUM(G477:G479)+SUM(G486:G497)+SUM(G563:G565)</f>
        <v>837</v>
      </c>
      <c r="H654" s="90">
        <f>SUM(H119:H127)+SUM(H226:H231)+SUM(H351:H388)+SUM(H401:H402)+SUM(H477:H479)+SUM(H486:H497)+SUM(H563:H565)</f>
        <v>525</v>
      </c>
      <c r="I654" s="90">
        <f>SUM(I119:I127)+SUM(I226:I231)+SUM(I351:I388)+SUM(I401:I402)+SUM(I477:I479)+SUM(I486:I497)+SUM(I563:I565)</f>
        <v>755</v>
      </c>
      <c r="J654" s="90">
        <f>SUM(J119:J127)+SUM(J226:J231)+SUM(J351:J388)+SUM(J401:J402)+SUM(J477:J479)+SUM(J486:J497)+SUM(J563:J565)</f>
        <v>903</v>
      </c>
      <c r="K654" s="91">
        <f t="shared" ref="K654:EE654" si="1864">SUM(K119:K127)+SUM(K226:K231)+SUM(K351:K388)+SUM(K401:K402)+SUM(K477:K479)+SUM(K486:K497)+SUM(K563:K565)</f>
        <v>1000</v>
      </c>
      <c r="L654" s="90">
        <f t="shared" si="1864"/>
        <v>0</v>
      </c>
      <c r="M654" s="375">
        <f>SUM(M119:M127)+SUM(M226:M231)+SUM(M351:M388)+SUM(M401:M402)+SUM(M477:M479)+SUM(M486:M497)+SUM(M563:M565)</f>
        <v>0</v>
      </c>
      <c r="N654" s="91">
        <f t="shared" si="1864"/>
        <v>0</v>
      </c>
      <c r="O654" s="90">
        <f t="shared" si="1864"/>
        <v>0</v>
      </c>
      <c r="P654" s="375">
        <f>SUM(P119:P127)+SUM(P226:P231)+SUM(P351:P388)+SUM(P401:P402)+SUM(P477:P479)+SUM(P486:P497)+SUM(P563:P565)</f>
        <v>0</v>
      </c>
      <c r="Q654" s="315">
        <f>SUM(Q119:Q127)+SUM(Q226:Q231)+SUM(Q351:Q388)+SUM(Q401:Q402)+SUM(Q477:Q479)+SUM(Q486:Q497)+SUM(Q563:Q565)</f>
        <v>0</v>
      </c>
      <c r="R654" s="375">
        <f>SUM(R119:R127)+SUM(R226:R231)+SUM(R351:R388)+SUM(R401:R402)+SUM(R477:R479)+SUM(R486:R497)+SUM(R563:R565)</f>
        <v>0</v>
      </c>
      <c r="S654" s="315">
        <f>SUM(S119:S127)+SUM(S226:S231)+SUM(S351:S388)+SUM(S401:S402)+SUM(S477:S479)+SUM(S486:S497)+SUM(S563:S565)</f>
        <v>0</v>
      </c>
      <c r="T654" s="375">
        <f>SUM(T119:T127)+SUM(T226:T231)+SUM(T351:T388)+SUM(T401:T402)+SUM(T477:T479)+SUM(T486:T497)+SUM(T563:T565)</f>
        <v>0</v>
      </c>
      <c r="U654" s="315">
        <f>SUM(U119:U127)+SUM(U226:U231)+SUM(U351:U388)+SUM(U401:U402)+SUM(U477:U479)+SUM(U486:U497)+SUM(U563:U565)</f>
        <v>0</v>
      </c>
      <c r="V654" s="375">
        <f>SUM(V119:V127)+SUM(V226:V231)+SUM(V351:V388)+SUM(V401:V402)+SUM(V477:V479)+SUM(V486:V497)+SUM(V563:V565)</f>
        <v>0</v>
      </c>
      <c r="W654" s="104">
        <f>SUM(W119:W127)+SUM(W226:W231)+SUM(W351:W388)+SUM(W401:W402)+SUM(W477:W479)+SUM(W486:W497)+SUM(W563:W565)</f>
        <v>0</v>
      </c>
      <c r="X654" s="104">
        <f>SUM(X119:X127)+SUM(X226:X231)+SUM(X351:X388)+SUM(X401:X402)+SUM(X477:X479)+SUM(X486:X497)+SUM(X563:X565)</f>
        <v>0</v>
      </c>
      <c r="Y654" s="104">
        <f t="shared" si="1864"/>
        <v>0</v>
      </c>
      <c r="Z654" s="103">
        <f t="shared" si="1864"/>
        <v>0</v>
      </c>
      <c r="AA654" s="90">
        <f>SUM(AA119:AA127)+SUM(AA226:AA231)+SUM(AA351:AA388)+SUM(AA401:AA402)+SUM(AA477:AA479)+SUM(AA486:AA497)+SUM(AA563:AA565)</f>
        <v>0</v>
      </c>
      <c r="AB654" s="90">
        <f>SUM(AB119:AB127)+SUM(AB226:AB231)+SUM(AB351:AB388)+SUM(AB401:AB402)+SUM(AB477:AB479)+SUM(AB486:AB497)+SUM(AB563:AB565)</f>
        <v>0</v>
      </c>
      <c r="AC654" s="90">
        <f>SUM(AC119:AC127)+SUM(AC226:AC231)+SUM(AC351:AC388)+SUM(AC401:AC402)+SUM(AC477:AC479)+SUM(AC486:AC497)+SUM(AC563:AC565)</f>
        <v>0</v>
      </c>
      <c r="AD654" s="90">
        <f>SUM(AD119:AD127)+SUM(AD226:AD231)+SUM(AD351:AD388)+SUM(AD401:AD402)+SUM(AD477:AD479)+SUM(AD486:AD497)+SUM(AD563:AD565)</f>
        <v>0</v>
      </c>
      <c r="AE654" s="90">
        <f>SUM(AE119:AE127)+SUM(AE226:AE231)+SUM(AE351:AE388)+SUM(AE401:AE402)+SUM(AE477:AE479)+SUM(AE486:AE497)+SUM(AE563:AE565)</f>
        <v>0</v>
      </c>
      <c r="AF654" s="315">
        <f>SUM(AF119:AF127)+SUM(AF226:AF231)+SUM(AF351:AF388)+SUM(AF401:AF402)+SUM(AF477:AF479)+SUM(AF486:AF497)+SUM(AF563:AF565)</f>
        <v>0</v>
      </c>
      <c r="AG654" s="311">
        <f>SUM(AG119:AG127)+SUM(AG226:AG231)+SUM(AG351:AG388)+SUM(AG401:AG402)+SUM(AG477:AG479)+SUM(AG486:AG497)+SUM(AG563:AG565)</f>
        <v>0</v>
      </c>
      <c r="AH654" s="124">
        <f t="shared" si="1864"/>
        <v>0</v>
      </c>
      <c r="AI654" s="103">
        <f t="shared" si="1864"/>
        <v>0</v>
      </c>
      <c r="AJ654" s="375">
        <f>SUM(AJ119:AJ127)+SUM(AJ226:AJ231)+SUM(AJ351:AJ388)+SUM(AJ401:AJ402)+SUM(AJ477:AJ479)+SUM(AJ486:AJ497)+SUM(AJ563:AJ565)</f>
        <v>0</v>
      </c>
      <c r="AK654" s="91">
        <f t="shared" si="1864"/>
        <v>0</v>
      </c>
      <c r="AL654" s="90">
        <f t="shared" si="1864"/>
        <v>0</v>
      </c>
      <c r="AM654" s="315">
        <f>SUM(AM119:AM127)+SUM(AM226:AM231)+SUM(AM351:AM388)+SUM(AM401:AM402)+SUM(AM477:AM479)+SUM(AM486:AM497)+SUM(AM563:AM565)</f>
        <v>0</v>
      </c>
      <c r="AN654" s="315">
        <f>SUM(AN119:AN127)+SUM(AN226:AN231)+SUM(AN351:AN388)+SUM(AN401:AN402)+SUM(AN477:AN479)+SUM(AN486:AN497)+SUM(AN563:AN565)</f>
        <v>0</v>
      </c>
      <c r="AO654" s="315">
        <f>SUM(AO119:AO127)+SUM(AO226:AO231)+SUM(AO351:AO388)+SUM(AO401:AO402)+SUM(AO477:AO479)+SUM(AO486:AO497)+SUM(AO563:AO565)</f>
        <v>0</v>
      </c>
      <c r="AP654" s="375">
        <f>SUM(AP119:AP127)+SUM(AP226:AP231)+SUM(AP351:AP388)+SUM(AP401:AP402)+SUM(AP477:AP479)+SUM(AP486:AP497)+SUM(AP563:AP565)</f>
        <v>0</v>
      </c>
      <c r="AQ654" s="104">
        <f t="shared" si="1864"/>
        <v>0</v>
      </c>
      <c r="AR654" s="103">
        <f t="shared" si="1864"/>
        <v>0</v>
      </c>
      <c r="AS654" s="375">
        <f>SUM(AS119:AS127)+SUM(AS226:AS231)+SUM(AS351:AS388)+SUM(AS401:AS402)+SUM(AS477:AS479)+SUM(AS486:AS497)+SUM(AS563:AS565)</f>
        <v>0</v>
      </c>
      <c r="AT654" s="315">
        <f>SUM(AT119:AT127)+SUM(AT226:AT231)+SUM(AT351:AT388)+SUM(AT401:AT402)+SUM(AT477:AT479)+SUM(AT486:AT497)+SUM(AT563:AT565)</f>
        <v>0</v>
      </c>
      <c r="AU654" s="375">
        <f>SUM(AU119:AU127)+SUM(AU226:AU231)+SUM(AU351:AU388)+SUM(AU401:AU402)+SUM(AU477:AU479)+SUM(AU486:AU497)+SUM(AU563:AU565)</f>
        <v>0</v>
      </c>
      <c r="AV654" s="315">
        <f>SUM(AV119:AV127)+SUM(AV226:AV231)+SUM(AV351:AV388)+SUM(AV401:AV402)+SUM(AV477:AV479)+SUM(AV486:AV497)+SUM(AV563:AV565)</f>
        <v>0</v>
      </c>
      <c r="AW654" s="375">
        <f>SUM(AW119:AW127)+SUM(AW226:AW231)+SUM(AW351:AW388)+SUM(AW401:AW402)+SUM(AW477:AW479)+SUM(AW486:AW497)+SUM(AW563:AW565)</f>
        <v>0</v>
      </c>
      <c r="AX654" s="315">
        <f>SUM(AX119:AX127)+SUM(AX226:AX231)+SUM(AX351:AX388)+SUM(AX401:AX402)+SUM(AX477:AX479)+SUM(AX486:AX497)+SUM(AX563:AX565)</f>
        <v>0</v>
      </c>
      <c r="AY654" s="124">
        <f t="shared" si="1864"/>
        <v>0</v>
      </c>
      <c r="AZ654" s="90">
        <f t="shared" si="1864"/>
        <v>293</v>
      </c>
      <c r="BA654" s="315">
        <f>SUM(BA119:BA127)+SUM(BA226:BA231)+SUM(BA351:BA388)+SUM(BA401:BA402)+SUM(BA477:BA479)+SUM(BA486:BA497)+SUM(BA563:BA565)</f>
        <v>265</v>
      </c>
      <c r="BB654" s="124">
        <f t="shared" si="1864"/>
        <v>259</v>
      </c>
      <c r="BC654" s="90">
        <f t="shared" si="1864"/>
        <v>0</v>
      </c>
      <c r="BD654" s="315">
        <f t="shared" ref="BD654" si="1865">SUM(BD119:BD127)+SUM(BD226:BD231)+SUM(BD351:BD388)+SUM(BD401:BD402)+SUM(BD477:BD479)+SUM(BD486:BD497)+SUM(BD563:BD565)</f>
        <v>0</v>
      </c>
      <c r="BE654" s="124">
        <f t="shared" si="1864"/>
        <v>0</v>
      </c>
      <c r="BF654" s="90">
        <f t="shared" si="1864"/>
        <v>0</v>
      </c>
      <c r="BG654" s="90">
        <f t="shared" ref="BG654" si="1866">SUM(BG119:BG127)+SUM(BG226:BG231)+SUM(BG351:BG388)+SUM(BG401:BG402)+SUM(BG477:BG479)+SUM(BG486:BG497)+SUM(BG563:BG565)</f>
        <v>0</v>
      </c>
      <c r="BH654" s="315">
        <f>SUM(BH119:BH127)+SUM(BH226:BH231)+SUM(BH351:BH388)+SUM(BH401:BH402)+SUM(BH477:BH479)+SUM(BH486:BH497)+SUM(BH563:BH565)</f>
        <v>0</v>
      </c>
      <c r="BI654" s="124">
        <f t="shared" si="1864"/>
        <v>0</v>
      </c>
      <c r="BJ654" s="90">
        <f t="shared" si="1864"/>
        <v>0</v>
      </c>
      <c r="BK654" s="375">
        <f t="shared" ref="BK654" si="1867">SUM(BK119:BK127)+SUM(BK226:BK231)+SUM(BK351:BK388)+SUM(BK401:BK402)+SUM(BK477:BK479)+SUM(BK486:BK497)+SUM(BK563:BK565)</f>
        <v>0</v>
      </c>
      <c r="BL654" s="91">
        <f t="shared" si="1864"/>
        <v>0</v>
      </c>
      <c r="BM654" s="90">
        <f t="shared" si="1864"/>
        <v>0</v>
      </c>
      <c r="BN654" s="90">
        <f t="shared" ref="BN654" si="1868">SUM(BN119:BN127)+SUM(BN226:BN231)+SUM(BN351:BN388)+SUM(BN401:BN402)+SUM(BN477:BN479)+SUM(BN486:BN497)+SUM(BN563:BN565)</f>
        <v>0</v>
      </c>
      <c r="BO654" s="315">
        <f t="shared" ref="BO654:BP654" si="1869">SUM(BO119:BO127)+SUM(BO226:BO231)+SUM(BO351:BO388)+SUM(BO401:BO402)+SUM(BO477:BO479)+SUM(BO486:BO497)+SUM(BO563:BO565)</f>
        <v>0</v>
      </c>
      <c r="BP654" s="311">
        <f t="shared" si="1869"/>
        <v>0</v>
      </c>
      <c r="BQ654" s="124">
        <f t="shared" si="1864"/>
        <v>0</v>
      </c>
      <c r="BR654" s="90">
        <f t="shared" si="1864"/>
        <v>0</v>
      </c>
      <c r="BS654" s="315">
        <f t="shared" ref="BS654" si="1870">SUM(BS119:BS127)+SUM(BS226:BS231)+SUM(BS351:BS388)+SUM(BS401:BS402)+SUM(BS477:BS479)+SUM(BS486:BS497)+SUM(BS563:BS565)</f>
        <v>0</v>
      </c>
      <c r="BT654" s="124">
        <f t="shared" si="1864"/>
        <v>0</v>
      </c>
      <c r="BU654" s="90">
        <f t="shared" si="1864"/>
        <v>0</v>
      </c>
      <c r="BV654" s="315">
        <f t="shared" ref="BV654:BY654" si="1871">SUM(BV119:BV127)+SUM(BV226:BV231)+SUM(BV351:BV388)+SUM(BV401:BV402)+SUM(BV477:BV479)+SUM(BV486:BV497)+SUM(BV563:BV565)</f>
        <v>0</v>
      </c>
      <c r="BW654" s="90">
        <f t="shared" si="1871"/>
        <v>0</v>
      </c>
      <c r="BX654" s="375">
        <f t="shared" si="1871"/>
        <v>0</v>
      </c>
      <c r="BY654" s="315">
        <f t="shared" si="1871"/>
        <v>0</v>
      </c>
      <c r="BZ654" s="90">
        <f>SUM(BZ119:BZ127)+SUM(BZ226:BZ231)+SUM(BZ351:BZ388)+SUM(BZ401:BZ402)+SUM(BZ477:BZ479)+SUM(BZ486:BZ497)+SUM(BZ563:BZ565)</f>
        <v>0</v>
      </c>
      <c r="CA654" s="124">
        <f t="shared" si="1864"/>
        <v>0</v>
      </c>
      <c r="CB654" s="90">
        <f t="shared" si="1864"/>
        <v>0</v>
      </c>
      <c r="CC654" s="90">
        <f t="shared" ref="CC654:CE654" si="1872">SUM(CC119:CC127)+SUM(CC226:CC231)+SUM(CC351:CC388)+SUM(CC401:CC402)+SUM(CC477:CC479)+SUM(CC486:CC497)+SUM(CC563:CC565)</f>
        <v>0</v>
      </c>
      <c r="CD654" s="90">
        <f t="shared" si="1872"/>
        <v>0</v>
      </c>
      <c r="CE654" s="90">
        <f t="shared" si="1872"/>
        <v>0</v>
      </c>
      <c r="CF654" s="90">
        <f t="shared" ref="CF654:CG654" si="1873">SUM(CF119:CF127)+SUM(CF226:CF231)+SUM(CF351:CF388)+SUM(CF401:CF402)+SUM(CF477:CF479)+SUM(CF486:CF497)+SUM(CF563:CF565)</f>
        <v>0</v>
      </c>
      <c r="CG654" s="311">
        <f t="shared" si="1873"/>
        <v>0</v>
      </c>
      <c r="CH654" s="90">
        <f t="shared" ref="CH654" si="1874">SUM(CH119:CH127)+SUM(CH226:CH231)+SUM(CH351:CH388)+SUM(CH401:CH402)+SUM(CH477:CH479)+SUM(CH486:CH497)+SUM(CH563:CH565)</f>
        <v>0</v>
      </c>
      <c r="CI654" s="124">
        <f t="shared" si="1864"/>
        <v>0</v>
      </c>
      <c r="CJ654" s="90">
        <f t="shared" si="1864"/>
        <v>0</v>
      </c>
      <c r="CK654" s="375">
        <f t="shared" ref="CK654:CO654" si="1875">SUM(CK119:CK127)+SUM(CK226:CK231)+SUM(CK351:CK388)+SUM(CK401:CK402)+SUM(CK477:CK479)+SUM(CK486:CK497)+SUM(CK563:CK565)</f>
        <v>0</v>
      </c>
      <c r="CL654" s="315">
        <f t="shared" si="1875"/>
        <v>0</v>
      </c>
      <c r="CM654" s="375">
        <f t="shared" si="1875"/>
        <v>0</v>
      </c>
      <c r="CN654" s="315">
        <f t="shared" si="1875"/>
        <v>0</v>
      </c>
      <c r="CO654" s="375">
        <f t="shared" si="1875"/>
        <v>0</v>
      </c>
      <c r="CP654" s="91">
        <f t="shared" si="1864"/>
        <v>0</v>
      </c>
      <c r="CQ654" s="90">
        <f t="shared" si="1864"/>
        <v>3484</v>
      </c>
      <c r="CR654" s="315">
        <f t="shared" ref="CR654:CS654" si="1876">SUM(CR119:CR127)+SUM(CR226:CR231)+SUM(CR351:CR388)+SUM(CR401:CR402)+SUM(CR477:CR479)+SUM(CR486:CR497)+SUM(CR563:CR565)</f>
        <v>5409</v>
      </c>
      <c r="CS654" s="375">
        <f t="shared" si="1876"/>
        <v>5452</v>
      </c>
      <c r="CT654" s="91">
        <f t="shared" si="1864"/>
        <v>5897</v>
      </c>
      <c r="CU654" s="90">
        <f t="shared" ref="CU654" si="1877">SUM(CU119:CU127)+SUM(CU226:CU231)+SUM(CU351:CU388)+SUM(CU401:CU402)+SUM(CU477:CU479)+SUM(CU486:CU497)+SUM(CU563:CU565)</f>
        <v>0</v>
      </c>
      <c r="CV654" s="375">
        <f t="shared" ref="CV654:CY654" si="1878">SUM(CV119:CV127)+SUM(CV226:CV231)+SUM(CV351:CV388)+SUM(CV401:CV402)+SUM(CV477:CV479)+SUM(CV486:CV497)+SUM(CV563:CV565)</f>
        <v>0</v>
      </c>
      <c r="CW654" s="315">
        <f t="shared" si="1878"/>
        <v>0</v>
      </c>
      <c r="CX654" s="375">
        <f t="shared" si="1878"/>
        <v>0</v>
      </c>
      <c r="CY654" s="315">
        <f t="shared" si="1878"/>
        <v>0</v>
      </c>
      <c r="CZ654" s="91">
        <f t="shared" si="1864"/>
        <v>0</v>
      </c>
      <c r="DA654" s="90">
        <f t="shared" si="1864"/>
        <v>0</v>
      </c>
      <c r="DB654" s="375">
        <f t="shared" ref="DB654:DE654" si="1879">SUM(DB119:DB127)+SUM(DB226:DB231)+SUM(DB351:DB388)+SUM(DB401:DB402)+SUM(DB477:DB479)+SUM(DB486:DB497)+SUM(DB563:DB565)</f>
        <v>0</v>
      </c>
      <c r="DC654" s="315">
        <f t="shared" si="1879"/>
        <v>0</v>
      </c>
      <c r="DD654" s="375">
        <f t="shared" si="1879"/>
        <v>0</v>
      </c>
      <c r="DE654" s="315">
        <f t="shared" si="1879"/>
        <v>0</v>
      </c>
      <c r="DF654" s="90">
        <f>SUM(DF119:DF127)+SUM(DF226:DF231)+SUM(DF351:DF388)+SUM(DF401:DF402)+SUM(DF477:DF479)+SUM(DF486:DF497)+SUM(DF563:DF565)</f>
        <v>0</v>
      </c>
      <c r="DG654" s="310">
        <f t="shared" ref="DG654" si="1880">SUM(DG119:DG127)+SUM(DG226:DG231)+SUM(DG351:DG388)+SUM(DG401:DG402)+SUM(DG477:DG479)+SUM(DG486:DG497)+SUM(DG563:DG565)</f>
        <v>0</v>
      </c>
      <c r="DH654" s="375">
        <f>SUM(DH119:DH127)+SUM(DH226:DH231)+SUM(DH351:DH388)+SUM(DH401:DH402)+SUM(DH477:DH479)+SUM(DH486:DH497)+SUM(DH563:DH565)</f>
        <v>0</v>
      </c>
      <c r="DI654" s="315">
        <f t="shared" ref="DI654" si="1881">SUM(DI119:DI127)+SUM(DI226:DI231)+SUM(DI351:DI388)+SUM(DI401:DI402)+SUM(DI477:DI479)+SUM(DI486:DI497)+SUM(DI563:DI565)</f>
        <v>0</v>
      </c>
      <c r="DJ654" s="124">
        <f t="shared" si="1864"/>
        <v>0</v>
      </c>
      <c r="DK654" s="90">
        <f t="shared" si="1864"/>
        <v>0</v>
      </c>
      <c r="DL654" s="315">
        <f t="shared" ref="DL654:DM654" si="1882">SUM(DL119:DL127)+SUM(DL226:DL231)+SUM(DL351:DL388)+SUM(DL401:DL402)+SUM(DL477:DL479)+SUM(DL486:DL497)+SUM(DL563:DL565)</f>
        <v>0</v>
      </c>
      <c r="DM654" s="375">
        <f t="shared" si="1882"/>
        <v>0</v>
      </c>
      <c r="DN654" s="91">
        <f t="shared" si="1864"/>
        <v>0</v>
      </c>
      <c r="DO654" s="90">
        <f t="shared" si="1864"/>
        <v>2663</v>
      </c>
      <c r="DP654" s="375">
        <f t="shared" ref="DP654:DQ654" si="1883">SUM(DP119:DP127)+SUM(DP226:DP231)+SUM(DP351:DP388)+SUM(DP401:DP402)+SUM(DP477:DP479)+SUM(DP486:DP497)+SUM(DP563:DP565)</f>
        <v>3922</v>
      </c>
      <c r="DQ654" s="104">
        <f t="shared" si="1883"/>
        <v>3202</v>
      </c>
      <c r="DR654" s="315">
        <f>SUM(DR119:DR127)+SUM(DR226:DR231)+SUM(DR351:DR388)+SUM(DR401:DR402)+SUM(DR477:DR479)+SUM(DR486:DR497)+SUM(DR563:DR565)</f>
        <v>4660</v>
      </c>
      <c r="DS654" s="124">
        <f t="shared" si="1864"/>
        <v>2766</v>
      </c>
      <c r="DT654" s="90">
        <f t="shared" si="1864"/>
        <v>0</v>
      </c>
      <c r="DU654" s="315">
        <f t="shared" ref="DU654:DW654" si="1884">SUM(DU119:DU127)+SUM(DU226:DU231)+SUM(DU351:DU388)+SUM(DU401:DU402)+SUM(DU477:DU479)+SUM(DU486:DU497)+SUM(DU563:DU565)</f>
        <v>1</v>
      </c>
      <c r="DV654" s="90">
        <f t="shared" si="1884"/>
        <v>1</v>
      </c>
      <c r="DW654" s="375">
        <f t="shared" si="1884"/>
        <v>0</v>
      </c>
      <c r="DX654" s="91">
        <f t="shared" si="1864"/>
        <v>1</v>
      </c>
      <c r="DY654" s="90">
        <f t="shared" si="1864"/>
        <v>1909</v>
      </c>
      <c r="DZ654" s="311">
        <f t="shared" ref="DZ654:EA654" si="1885">SUM(DZ119:DZ127)+SUM(DZ226:DZ231)+SUM(DZ351:DZ388)+SUM(DZ401:DZ402)+SUM(DZ477:DZ479)+SUM(DZ486:DZ497)+SUM(DZ563:DZ565)</f>
        <v>1917</v>
      </c>
      <c r="EA654" s="375">
        <f t="shared" si="1885"/>
        <v>1436</v>
      </c>
      <c r="EB654" s="91">
        <f t="shared" si="1864"/>
        <v>1453</v>
      </c>
      <c r="EC654" s="90">
        <f t="shared" si="1864"/>
        <v>1238</v>
      </c>
      <c r="ED654" s="315">
        <f t="shared" ref="ED654" si="1886">SUM(ED119:ED127)+SUM(ED226:ED231)+SUM(ED351:ED388)+SUM(ED401:ED402)+SUM(ED477:ED479)+SUM(ED486:ED497)+SUM(ED563:ED565)</f>
        <v>1516</v>
      </c>
      <c r="EE654" s="124">
        <f t="shared" si="1864"/>
        <v>86</v>
      </c>
    </row>
    <row r="655" spans="1:135" x14ac:dyDescent="0.3">
      <c r="A655" s="38"/>
      <c r="B655" s="27" t="s">
        <v>728</v>
      </c>
      <c r="C655" s="22">
        <f>SUM(C165:C171)+C173+SUM(C205:C208)+SUM(C403:C421)+SUM(C431:C473)</f>
        <v>79906</v>
      </c>
      <c r="D655" s="22">
        <f>SUM(D165:D171)+D173+SUM(D205:D208)+SUM(D403:D421)+SUM(D431:D473)</f>
        <v>19134</v>
      </c>
      <c r="E655" s="63">
        <f t="shared" si="1460"/>
        <v>0.23945636122443872</v>
      </c>
      <c r="F655" s="90">
        <f>SUM(F165:F171)+F173+SUM(F205:F208)+SUM(F403:F421)+SUM(F431:F473)</f>
        <v>1556</v>
      </c>
      <c r="G655" s="90">
        <f>SUM(G165:G171)+G173+SUM(G205:G208)+SUM(G403:G421)+SUM(G431:G473)</f>
        <v>1818</v>
      </c>
      <c r="H655" s="90">
        <f>SUM(H165:H171)+H173+SUM(H205:H208)+SUM(H403:H421)+SUM(H431:H473)</f>
        <v>1251</v>
      </c>
      <c r="I655" s="90">
        <f>SUM(I165:I171)+I173+SUM(I205:I208)+SUM(I403:I421)+SUM(I431:I473)</f>
        <v>1478</v>
      </c>
      <c r="J655" s="90">
        <f>SUM(J165:J171)+J173+SUM(J205:J208)+SUM(J403:J421)+SUM(J431:J473)</f>
        <v>2063</v>
      </c>
      <c r="K655" s="91">
        <f t="shared" ref="K655:EE655" si="1887">SUM(K165:K171)+K173+SUM(K205:K208)+SUM(K403:K421)+SUM(K431:K473)</f>
        <v>2240</v>
      </c>
      <c r="L655" s="90">
        <f t="shared" si="1887"/>
        <v>0</v>
      </c>
      <c r="M655" s="375">
        <f>SUM(M165:M171)+M173+SUM(M205:M208)+SUM(M403:M421)+SUM(M431:M473)</f>
        <v>0</v>
      </c>
      <c r="N655" s="91">
        <f t="shared" si="1887"/>
        <v>0</v>
      </c>
      <c r="O655" s="90">
        <f t="shared" si="1887"/>
        <v>0</v>
      </c>
      <c r="P655" s="375">
        <f>SUM(P165:P171)+P173+SUM(P205:P208)+SUM(P403:P421)+SUM(P431:P473)</f>
        <v>0</v>
      </c>
      <c r="Q655" s="315">
        <f>SUM(Q165:Q171)+Q173+SUM(Q205:Q208)+SUM(Q403:Q421)+SUM(Q431:Q473)</f>
        <v>0</v>
      </c>
      <c r="R655" s="375">
        <f>SUM(R165:R171)+R173+SUM(R205:R208)+SUM(R403:R421)+SUM(R431:R473)</f>
        <v>0</v>
      </c>
      <c r="S655" s="315">
        <f>SUM(S165:S171)+S173+SUM(S205:S208)+SUM(S403:S421)+SUM(S431:S473)</f>
        <v>0</v>
      </c>
      <c r="T655" s="375">
        <f>SUM(T165:T171)+T173+SUM(T205:T208)+SUM(T403:T421)+SUM(T431:T473)</f>
        <v>0</v>
      </c>
      <c r="U655" s="315">
        <f>SUM(U165:U171)+U173+SUM(U205:U208)+SUM(U403:U421)+SUM(U431:U473)</f>
        <v>0</v>
      </c>
      <c r="V655" s="375">
        <f>SUM(V165:V171)+V173+SUM(V205:V208)+SUM(V403:V421)+SUM(V431:V473)</f>
        <v>0</v>
      </c>
      <c r="W655" s="104">
        <f>SUM(W165:W171)+W173+SUM(W205:W208)+SUM(W403:W421)+SUM(W431:W473)</f>
        <v>0</v>
      </c>
      <c r="X655" s="104">
        <f>SUM(X165:X171)+X173+SUM(X205:X208)+SUM(X403:X421)+SUM(X431:X473)</f>
        <v>0</v>
      </c>
      <c r="Y655" s="104">
        <f t="shared" si="1887"/>
        <v>0</v>
      </c>
      <c r="Z655" s="103">
        <f t="shared" si="1887"/>
        <v>0</v>
      </c>
      <c r="AA655" s="90">
        <f>SUM(AA165:AA171)+AA173+SUM(AA205:AA208)+SUM(AA403:AA421)+SUM(AA431:AA473)</f>
        <v>0</v>
      </c>
      <c r="AB655" s="90">
        <f>SUM(AB165:AB171)+AB173+SUM(AB205:AB208)+SUM(AB403:AB421)+SUM(AB431:AB473)</f>
        <v>0</v>
      </c>
      <c r="AC655" s="90">
        <f>SUM(AC165:AC171)+AC173+SUM(AC205:AC208)+SUM(AC403:AC421)+SUM(AC431:AC473)</f>
        <v>0</v>
      </c>
      <c r="AD655" s="90">
        <f>SUM(AD165:AD171)+AD173+SUM(AD205:AD208)+SUM(AD403:AD421)+SUM(AD431:AD473)</f>
        <v>0</v>
      </c>
      <c r="AE655" s="90">
        <f>SUM(AE165:AE171)+AE173+SUM(AE205:AE208)+SUM(AE403:AE421)+SUM(AE431:AE473)</f>
        <v>0</v>
      </c>
      <c r="AF655" s="315">
        <f>SUM(AF165:AF171)+AF173+SUM(AF205:AF208)+SUM(AF403:AF421)+SUM(AF431:AF473)</f>
        <v>0</v>
      </c>
      <c r="AG655" s="311">
        <f>SUM(AG165:AG171)+AG173+SUM(AG205:AG208)+SUM(AG403:AG421)+SUM(AG431:AG473)</f>
        <v>0</v>
      </c>
      <c r="AH655" s="124">
        <f t="shared" si="1887"/>
        <v>0</v>
      </c>
      <c r="AI655" s="103">
        <f t="shared" si="1887"/>
        <v>0</v>
      </c>
      <c r="AJ655" s="375">
        <f>SUM(AJ165:AJ171)+AJ173+SUM(AJ205:AJ208)+SUM(AJ403:AJ421)+SUM(AJ431:AJ473)</f>
        <v>0</v>
      </c>
      <c r="AK655" s="91">
        <f t="shared" si="1887"/>
        <v>0</v>
      </c>
      <c r="AL655" s="90">
        <f t="shared" si="1887"/>
        <v>0</v>
      </c>
      <c r="AM655" s="315">
        <f>SUM(AM165:AM171)+AM173+SUM(AM205:AM208)+SUM(AM403:AM421)+SUM(AM431:AM473)</f>
        <v>0</v>
      </c>
      <c r="AN655" s="315">
        <f>SUM(AN165:AN171)+AN173+SUM(AN205:AN208)+SUM(AN403:AN421)+SUM(AN431:AN473)</f>
        <v>0</v>
      </c>
      <c r="AO655" s="315">
        <f>SUM(AO165:AO171)+AO173+SUM(AO205:AO208)+SUM(AO403:AO421)+SUM(AO431:AO473)</f>
        <v>0</v>
      </c>
      <c r="AP655" s="375">
        <f>SUM(AP165:AP171)+AP173+SUM(AP205:AP208)+SUM(AP403:AP421)+SUM(AP431:AP473)</f>
        <v>0</v>
      </c>
      <c r="AQ655" s="104">
        <f t="shared" si="1887"/>
        <v>0</v>
      </c>
      <c r="AR655" s="103">
        <f t="shared" si="1887"/>
        <v>0</v>
      </c>
      <c r="AS655" s="375">
        <f>SUM(AS165:AS171)+AS173+SUM(AS205:AS208)+SUM(AS403:AS421)+SUM(AS431:AS473)</f>
        <v>0</v>
      </c>
      <c r="AT655" s="315">
        <f>SUM(AT165:AT171)+AT173+SUM(AT205:AT208)+SUM(AT403:AT421)+SUM(AT431:AT473)</f>
        <v>0</v>
      </c>
      <c r="AU655" s="375">
        <f>SUM(AU165:AU171)+AU173+SUM(AU205:AU208)+SUM(AU403:AU421)+SUM(AU431:AU473)</f>
        <v>0</v>
      </c>
      <c r="AV655" s="315">
        <f>SUM(AV165:AV171)+AV173+SUM(AV205:AV208)+SUM(AV403:AV421)+SUM(AV431:AV473)</f>
        <v>0</v>
      </c>
      <c r="AW655" s="375">
        <f>SUM(AW165:AW171)+AW173+SUM(AW205:AW208)+SUM(AW403:AW421)+SUM(AW431:AW473)</f>
        <v>0</v>
      </c>
      <c r="AX655" s="315">
        <f>SUM(AX165:AX171)+AX173+SUM(AX205:AX208)+SUM(AX403:AX421)+SUM(AX431:AX473)</f>
        <v>0</v>
      </c>
      <c r="AY655" s="124">
        <f t="shared" si="1887"/>
        <v>0</v>
      </c>
      <c r="AZ655" s="90">
        <f t="shared" si="1887"/>
        <v>0</v>
      </c>
      <c r="BA655" s="315">
        <f>SUM(BA165:BA171)+BA173+SUM(BA205:BA208)+SUM(BA403:BA421)+SUM(BA431:BA473)</f>
        <v>0</v>
      </c>
      <c r="BB655" s="124">
        <f t="shared" si="1887"/>
        <v>0</v>
      </c>
      <c r="BC655" s="90">
        <f t="shared" si="1887"/>
        <v>0</v>
      </c>
      <c r="BD655" s="315">
        <f t="shared" ref="BD655" si="1888">SUM(BD165:BD171)+BD173+SUM(BD205:BD208)+SUM(BD403:BD421)+SUM(BD431:BD473)</f>
        <v>0</v>
      </c>
      <c r="BE655" s="124">
        <f t="shared" si="1887"/>
        <v>0</v>
      </c>
      <c r="BF655" s="90">
        <f t="shared" si="1887"/>
        <v>0</v>
      </c>
      <c r="BG655" s="90">
        <f t="shared" ref="BG655" si="1889">SUM(BG165:BG171)+BG173+SUM(BG205:BG208)+SUM(BG403:BG421)+SUM(BG431:BG473)</f>
        <v>0</v>
      </c>
      <c r="BH655" s="315">
        <f>SUM(BH165:BH171)+BH173+SUM(BH205:BH208)+SUM(BH403:BH421)+SUM(BH431:BH473)</f>
        <v>0</v>
      </c>
      <c r="BI655" s="124">
        <f t="shared" si="1887"/>
        <v>0</v>
      </c>
      <c r="BJ655" s="90">
        <f t="shared" si="1887"/>
        <v>0</v>
      </c>
      <c r="BK655" s="375">
        <f t="shared" ref="BK655" si="1890">SUM(BK165:BK171)+BK173+SUM(BK205:BK208)+SUM(BK403:BK421)+SUM(BK431:BK473)</f>
        <v>0</v>
      </c>
      <c r="BL655" s="91">
        <f t="shared" si="1887"/>
        <v>0</v>
      </c>
      <c r="BM655" s="90">
        <f t="shared" si="1887"/>
        <v>0</v>
      </c>
      <c r="BN655" s="90">
        <f t="shared" ref="BN655" si="1891">SUM(BN165:BN171)+BN173+SUM(BN205:BN208)+SUM(BN403:BN421)+SUM(BN431:BN473)</f>
        <v>0</v>
      </c>
      <c r="BO655" s="315">
        <f t="shared" ref="BO655:BP655" si="1892">SUM(BO165:BO171)+BO173+SUM(BO205:BO208)+SUM(BO403:BO421)+SUM(BO431:BO473)</f>
        <v>0</v>
      </c>
      <c r="BP655" s="311">
        <f t="shared" si="1892"/>
        <v>0</v>
      </c>
      <c r="BQ655" s="124">
        <f t="shared" si="1887"/>
        <v>0</v>
      </c>
      <c r="BR655" s="90">
        <f t="shared" si="1887"/>
        <v>0</v>
      </c>
      <c r="BS655" s="315">
        <f t="shared" ref="BS655" si="1893">SUM(BS165:BS171)+BS173+SUM(BS205:BS208)+SUM(BS403:BS421)+SUM(BS431:BS473)</f>
        <v>0</v>
      </c>
      <c r="BT655" s="124">
        <f t="shared" si="1887"/>
        <v>0</v>
      </c>
      <c r="BU655" s="90">
        <f t="shared" si="1887"/>
        <v>0</v>
      </c>
      <c r="BV655" s="315">
        <f t="shared" ref="BV655:BY655" si="1894">SUM(BV165:BV171)+BV173+SUM(BV205:BV208)+SUM(BV403:BV421)+SUM(BV431:BV473)</f>
        <v>0</v>
      </c>
      <c r="BW655" s="90">
        <f t="shared" si="1894"/>
        <v>0</v>
      </c>
      <c r="BX655" s="375">
        <f t="shared" si="1894"/>
        <v>0</v>
      </c>
      <c r="BY655" s="315">
        <f t="shared" si="1894"/>
        <v>0</v>
      </c>
      <c r="BZ655" s="90">
        <f>SUM(BZ165:BZ171)+BZ173+SUM(BZ205:BZ208)+SUM(BZ403:BZ421)+SUM(BZ431:BZ473)</f>
        <v>0</v>
      </c>
      <c r="CA655" s="124">
        <f t="shared" si="1887"/>
        <v>0</v>
      </c>
      <c r="CB655" s="90">
        <f t="shared" si="1887"/>
        <v>0</v>
      </c>
      <c r="CC655" s="90">
        <f t="shared" ref="CC655:CE655" si="1895">SUM(CC165:CC171)+CC173+SUM(CC205:CC208)+SUM(CC403:CC421)+SUM(CC431:CC473)</f>
        <v>0</v>
      </c>
      <c r="CD655" s="90">
        <f t="shared" si="1895"/>
        <v>0</v>
      </c>
      <c r="CE655" s="90">
        <f t="shared" si="1895"/>
        <v>0</v>
      </c>
      <c r="CF655" s="90">
        <f t="shared" ref="CF655:CG655" si="1896">SUM(CF165:CF171)+CF173+SUM(CF205:CF208)+SUM(CF403:CF421)+SUM(CF431:CF473)</f>
        <v>0</v>
      </c>
      <c r="CG655" s="311">
        <f t="shared" si="1896"/>
        <v>0</v>
      </c>
      <c r="CH655" s="90">
        <f t="shared" ref="CH655" si="1897">SUM(CH165:CH171)+CH173+SUM(CH205:CH208)+SUM(CH403:CH421)+SUM(CH431:CH473)</f>
        <v>0</v>
      </c>
      <c r="CI655" s="124">
        <f t="shared" si="1887"/>
        <v>0</v>
      </c>
      <c r="CJ655" s="90">
        <f t="shared" si="1887"/>
        <v>0</v>
      </c>
      <c r="CK655" s="375">
        <f t="shared" ref="CK655:CO655" si="1898">SUM(CK165:CK171)+CK173+SUM(CK205:CK208)+SUM(CK403:CK421)+SUM(CK431:CK473)</f>
        <v>0</v>
      </c>
      <c r="CL655" s="315">
        <f t="shared" si="1898"/>
        <v>0</v>
      </c>
      <c r="CM655" s="375">
        <f t="shared" si="1898"/>
        <v>0</v>
      </c>
      <c r="CN655" s="315">
        <f t="shared" si="1898"/>
        <v>0</v>
      </c>
      <c r="CO655" s="375">
        <f t="shared" si="1898"/>
        <v>0</v>
      </c>
      <c r="CP655" s="91">
        <f t="shared" si="1887"/>
        <v>0</v>
      </c>
      <c r="CQ655" s="90">
        <f t="shared" si="1887"/>
        <v>3543</v>
      </c>
      <c r="CR655" s="315">
        <f t="shared" ref="CR655:CS655" si="1899">SUM(CR165:CR171)+CR173+SUM(CR205:CR208)+SUM(CR403:CR421)+SUM(CR431:CR473)</f>
        <v>5853</v>
      </c>
      <c r="CS655" s="375">
        <f t="shared" si="1899"/>
        <v>5164</v>
      </c>
      <c r="CT655" s="91">
        <f t="shared" si="1887"/>
        <v>4748</v>
      </c>
      <c r="CU655" s="90">
        <f t="shared" ref="CU655" si="1900">SUM(CU165:CU171)+CU173+SUM(CU205:CU208)+SUM(CU403:CU421)+SUM(CU431:CU473)</f>
        <v>0</v>
      </c>
      <c r="CV655" s="375">
        <f t="shared" ref="CV655:CY655" si="1901">SUM(CV165:CV171)+CV173+SUM(CV205:CV208)+SUM(CV403:CV421)+SUM(CV431:CV473)</f>
        <v>0</v>
      </c>
      <c r="CW655" s="315">
        <f t="shared" si="1901"/>
        <v>0</v>
      </c>
      <c r="CX655" s="375">
        <f t="shared" si="1901"/>
        <v>0</v>
      </c>
      <c r="CY655" s="315">
        <f t="shared" si="1901"/>
        <v>0</v>
      </c>
      <c r="CZ655" s="91">
        <f t="shared" si="1887"/>
        <v>0</v>
      </c>
      <c r="DA655" s="90">
        <f t="shared" si="1887"/>
        <v>0</v>
      </c>
      <c r="DB655" s="375">
        <f t="shared" ref="DB655:DE655" si="1902">SUM(DB165:DB171)+DB173+SUM(DB205:DB208)+SUM(DB403:DB421)+SUM(DB431:DB473)</f>
        <v>0</v>
      </c>
      <c r="DC655" s="315">
        <f t="shared" si="1902"/>
        <v>0</v>
      </c>
      <c r="DD655" s="375">
        <f t="shared" si="1902"/>
        <v>0</v>
      </c>
      <c r="DE655" s="315">
        <f t="shared" si="1902"/>
        <v>0</v>
      </c>
      <c r="DF655" s="90">
        <f>SUM(DF165:DF171)+DF173+SUM(DF205:DF208)+SUM(DF403:DF421)+SUM(DF431:DF473)</f>
        <v>0</v>
      </c>
      <c r="DG655" s="310">
        <f t="shared" ref="DG655" si="1903">SUM(DG165:DG171)+DG173+SUM(DG205:DG208)+SUM(DG403:DG421)+SUM(DG431:DG473)</f>
        <v>0</v>
      </c>
      <c r="DH655" s="375">
        <f>SUM(DH165:DH171)+DH173+SUM(DH205:DH208)+SUM(DH403:DH421)+SUM(DH431:DH473)</f>
        <v>0</v>
      </c>
      <c r="DI655" s="315">
        <f t="shared" ref="DI655" si="1904">SUM(DI165:DI171)+DI173+SUM(DI205:DI208)+SUM(DI403:DI421)+SUM(DI431:DI473)</f>
        <v>0</v>
      </c>
      <c r="DJ655" s="124">
        <f t="shared" si="1887"/>
        <v>0</v>
      </c>
      <c r="DK655" s="90">
        <f t="shared" si="1887"/>
        <v>0</v>
      </c>
      <c r="DL655" s="315">
        <f t="shared" ref="DL655:DM655" si="1905">SUM(DL165:DL171)+DL173+SUM(DL205:DL208)+SUM(DL403:DL421)+SUM(DL431:DL473)</f>
        <v>0</v>
      </c>
      <c r="DM655" s="375">
        <f t="shared" si="1905"/>
        <v>0</v>
      </c>
      <c r="DN655" s="91">
        <f t="shared" si="1887"/>
        <v>0</v>
      </c>
      <c r="DO655" s="90">
        <f t="shared" si="1887"/>
        <v>874</v>
      </c>
      <c r="DP655" s="375">
        <f t="shared" ref="DP655:DQ655" si="1906">SUM(DP165:DP171)+DP173+SUM(DP205:DP208)+SUM(DP403:DP421)+SUM(DP431:DP473)</f>
        <v>1310</v>
      </c>
      <c r="DQ655" s="104">
        <f t="shared" si="1906"/>
        <v>1071</v>
      </c>
      <c r="DR655" s="315">
        <f>SUM(DR165:DR171)+DR173+SUM(DR205:DR208)+SUM(DR403:DR421)+SUM(DR431:DR473)</f>
        <v>1639</v>
      </c>
      <c r="DS655" s="124">
        <f t="shared" si="1887"/>
        <v>1124</v>
      </c>
      <c r="DT655" s="90">
        <f t="shared" si="1887"/>
        <v>4234</v>
      </c>
      <c r="DU655" s="315">
        <f t="shared" ref="DU655:DW655" si="1907">SUM(DU165:DU171)+DU173+SUM(DU205:DU208)+SUM(DU403:DU421)+SUM(DU431:DU473)</f>
        <v>5190</v>
      </c>
      <c r="DV655" s="90">
        <f t="shared" si="1907"/>
        <v>5130</v>
      </c>
      <c r="DW655" s="375">
        <f t="shared" si="1907"/>
        <v>2095</v>
      </c>
      <c r="DX655" s="91">
        <f t="shared" si="1887"/>
        <v>7515</v>
      </c>
      <c r="DY655" s="90">
        <f t="shared" si="1887"/>
        <v>0</v>
      </c>
      <c r="DZ655" s="311">
        <f t="shared" ref="DZ655:EA655" si="1908">SUM(DZ165:DZ171)+DZ173+SUM(DZ205:DZ208)+SUM(DZ403:DZ421)+SUM(DZ431:DZ473)</f>
        <v>0</v>
      </c>
      <c r="EA655" s="375">
        <f t="shared" si="1908"/>
        <v>0</v>
      </c>
      <c r="EB655" s="91">
        <f t="shared" si="1887"/>
        <v>0</v>
      </c>
      <c r="EC655" s="90">
        <f t="shared" si="1887"/>
        <v>0</v>
      </c>
      <c r="ED655" s="315">
        <f t="shared" ref="ED655" si="1909">SUM(ED165:ED171)+ED173+SUM(ED205:ED208)+SUM(ED403:ED421)+SUM(ED431:ED473)</f>
        <v>0</v>
      </c>
      <c r="EE655" s="124">
        <f t="shared" si="1887"/>
        <v>0</v>
      </c>
    </row>
    <row r="656" spans="1:135" x14ac:dyDescent="0.3">
      <c r="A656" s="38"/>
      <c r="B656" s="27" t="s">
        <v>806</v>
      </c>
      <c r="C656" s="22">
        <f>SUM(C17:C40)+SUM(C70:C73)+SUM(C77:C85)+SUM(C103:C112)+SUM(C274:C285)+SUM(C314:C317)+SUM(C389:C394)+C400+SUM(C500:C503)+SUM(C504:C506)</f>
        <v>80961</v>
      </c>
      <c r="D656" s="22">
        <f>SUM(D17:D40)+SUM(D70:D73)+SUM(D77:D85)+SUM(D103:D112)+SUM(D274:D285)+SUM(D314:D317)+SUM(D389:D394)+D400+SUM(D500:D503)+SUM(D504:D506)</f>
        <v>20207</v>
      </c>
      <c r="E656" s="63">
        <f t="shared" si="1460"/>
        <v>0.24958930843245514</v>
      </c>
      <c r="F656" s="90">
        <f>SUM(F17:F40)+SUM(F70:F73)+SUM(F77:F85)+SUM(F103:F112)+SUM(F274:F285)+SUM(F314:F317)+SUM(F389:F394)+F400+SUM(F500:F506)</f>
        <v>5171</v>
      </c>
      <c r="G656" s="90">
        <f>SUM(G17:G40)+SUM(G70:G73)+SUM(G77:G85)+SUM(G103:G112)+SUM(G274:G285)+SUM(G314:G317)+SUM(G389:G394)+G400+SUM(G500:G506)</f>
        <v>8635</v>
      </c>
      <c r="H656" s="90">
        <f>SUM(H17:H40)+SUM(H70:H73)+SUM(H77:H85)+SUM(H103:H112)+SUM(H274:H285)+SUM(H314:H317)+SUM(H389:H394)+H400+SUM(H500:H506)</f>
        <v>3301</v>
      </c>
      <c r="I656" s="90">
        <f>SUM(I17:I40)+SUM(I70:I73)+SUM(I77:I85)+SUM(I103:I112)+SUM(I274:I285)+SUM(I314:I317)+SUM(I389:I394)+I400+SUM(I500:I506)</f>
        <v>8908</v>
      </c>
      <c r="J656" s="90">
        <f>SUM(J17:J40)+SUM(J70:J73)+SUM(J77:J85)+SUM(J103:J112)+SUM(J274:J285)+SUM(J314:J317)+SUM(J389:J394)+J400+SUM(J500:J506)</f>
        <v>8947</v>
      </c>
      <c r="K656" s="91">
        <f t="shared" ref="K656:EE656" si="1910">SUM(K17:K40)+SUM(K70:K73)+SUM(K77:K85)+SUM(K103:K112)+SUM(K274:K285)+SUM(K314:K317)+SUM(K389:K394)+K400+SUM(K500:K506)</f>
        <v>10554</v>
      </c>
      <c r="L656" s="90">
        <f t="shared" si="1910"/>
        <v>25</v>
      </c>
      <c r="M656" s="375">
        <f>SUM(M17:M40)+SUM(M70:M73)+SUM(M77:M85)+SUM(M103:M112)+SUM(M274:M285)+SUM(M314:M317)+SUM(M389:M394)+M400+SUM(M500:M506)</f>
        <v>23</v>
      </c>
      <c r="N656" s="91">
        <f t="shared" si="1910"/>
        <v>24</v>
      </c>
      <c r="O656" s="90">
        <f t="shared" si="1910"/>
        <v>0</v>
      </c>
      <c r="P656" s="375">
        <f>SUM(P17:P40)+SUM(P70:P73)+SUM(P77:P85)+SUM(P103:P112)+SUM(P274:P285)+SUM(P314:P317)+SUM(P389:P394)+P400+SUM(P500:P506)</f>
        <v>0</v>
      </c>
      <c r="Q656" s="315">
        <f>SUM(Q17:Q40)+SUM(Q70:Q73)+SUM(Q77:Q85)+SUM(Q103:Q112)+SUM(Q274:Q285)+SUM(Q314:Q317)+SUM(Q389:Q394)+Q400+SUM(Q500:Q506)</f>
        <v>0</v>
      </c>
      <c r="R656" s="375">
        <f>SUM(R17:R40)+SUM(R70:R73)+SUM(R77:R85)+SUM(R103:R112)+SUM(R274:R285)+SUM(R314:R317)+SUM(R389:R394)+R400+SUM(R500:R506)</f>
        <v>0</v>
      </c>
      <c r="S656" s="315">
        <f>SUM(S17:S40)+SUM(S70:S73)+SUM(S77:S85)+SUM(S103:S112)+SUM(S274:S285)+SUM(S314:S317)+SUM(S389:S394)+S400+SUM(S500:S506)</f>
        <v>0</v>
      </c>
      <c r="T656" s="375">
        <f>SUM(T17:T40)+SUM(T70:T73)+SUM(T77:T85)+SUM(T103:T112)+SUM(T274:T285)+SUM(T314:T317)+SUM(T389:T394)+T400+SUM(T500:T506)</f>
        <v>0</v>
      </c>
      <c r="U656" s="315">
        <f>SUM(U17:U40)+SUM(U70:U73)+SUM(U77:U85)+SUM(U103:U112)+SUM(U274:U285)+SUM(U314:U317)+SUM(U389:U394)+U400+SUM(U500:U506)</f>
        <v>0</v>
      </c>
      <c r="V656" s="375">
        <f>SUM(V17:V40)+SUM(V70:V73)+SUM(V77:V85)+SUM(V103:V112)+SUM(V274:V285)+SUM(V314:V317)+SUM(V389:V394)+V400+SUM(V500:V506)</f>
        <v>0</v>
      </c>
      <c r="W656" s="104">
        <f>SUM(W17:W40)+SUM(W70:W73)+SUM(W77:W85)+SUM(W103:W112)+SUM(W274:W285)+SUM(W314:W317)+SUM(W389:W394)+W400+SUM(W500:W506)</f>
        <v>0</v>
      </c>
      <c r="X656" s="104">
        <f>SUM(X17:X40)+SUM(X70:X73)+SUM(X77:X85)+SUM(X103:X112)+SUM(X274:X285)+SUM(X314:X317)+SUM(X389:X394)+X400+SUM(X500:X506)</f>
        <v>0</v>
      </c>
      <c r="Y656" s="104">
        <f t="shared" si="1910"/>
        <v>0</v>
      </c>
      <c r="Z656" s="103">
        <f t="shared" si="1910"/>
        <v>0</v>
      </c>
      <c r="AA656" s="90">
        <f>SUM(AA17:AA40)+SUM(AA70:AA73)+SUM(AA77:AA85)+SUM(AA103:AA112)+SUM(AA274:AA285)+SUM(AA314:AA317)+SUM(AA389:AA394)+AA400+SUM(AA500:AA506)</f>
        <v>0</v>
      </c>
      <c r="AB656" s="90">
        <f>SUM(AB17:AB40)+SUM(AB70:AB73)+SUM(AB77:AB85)+SUM(AB103:AB112)+SUM(AB274:AB285)+SUM(AB314:AB317)+SUM(AB389:AB394)+AB400+SUM(AB500:AB506)</f>
        <v>0</v>
      </c>
      <c r="AC656" s="90">
        <f>SUM(AC17:AC40)+SUM(AC70:AC73)+SUM(AC77:AC85)+SUM(AC103:AC112)+SUM(AC274:AC285)+SUM(AC314:AC317)+SUM(AC389:AC394)+AC400+SUM(AC500:AC506)</f>
        <v>0</v>
      </c>
      <c r="AD656" s="90">
        <f>SUM(AD17:AD40)+SUM(AD70:AD73)+SUM(AD77:AD85)+SUM(AD103:AD112)+SUM(AD274:AD285)+SUM(AD314:AD317)+SUM(AD389:AD394)+AD400+SUM(AD500:AD506)</f>
        <v>0</v>
      </c>
      <c r="AE656" s="90">
        <f>SUM(AE17:AE40)+SUM(AE70:AE73)+SUM(AE77:AE85)+SUM(AE103:AE112)+SUM(AE274:AE285)+SUM(AE314:AE317)+SUM(AE389:AE394)+AE400+SUM(AE500:AE506)</f>
        <v>0</v>
      </c>
      <c r="AF656" s="315">
        <f>SUM(AF17:AF40)+SUM(AF70:AF73)+SUM(AF77:AF85)+SUM(AF103:AF112)+SUM(AF274:AF285)+SUM(AF314:AF317)+SUM(AF389:AF394)+AF400+SUM(AF500:AF506)</f>
        <v>0</v>
      </c>
      <c r="AG656" s="311">
        <f>SUM(AG17:AG40)+SUM(AG70:AG73)+SUM(AG77:AG85)+SUM(AG103:AG112)+SUM(AG274:AG285)+SUM(AG314:AG317)+SUM(AG389:AG394)+AG400+SUM(AG500:AG506)</f>
        <v>0</v>
      </c>
      <c r="AH656" s="124">
        <f t="shared" si="1910"/>
        <v>0</v>
      </c>
      <c r="AI656" s="103">
        <f t="shared" si="1910"/>
        <v>0</v>
      </c>
      <c r="AJ656" s="375">
        <f>SUM(AJ17:AJ40)+SUM(AJ70:AJ73)+SUM(AJ77:AJ85)+SUM(AJ103:AJ112)+SUM(AJ274:AJ285)+SUM(AJ314:AJ317)+SUM(AJ389:AJ394)+AJ400+SUM(AJ500:AJ506)</f>
        <v>0</v>
      </c>
      <c r="AK656" s="91">
        <f t="shared" si="1910"/>
        <v>0</v>
      </c>
      <c r="AL656" s="90">
        <f t="shared" si="1910"/>
        <v>0</v>
      </c>
      <c r="AM656" s="315">
        <f>SUM(AM17:AM40)+SUM(AM70:AM73)+SUM(AM77:AM85)+SUM(AM103:AM112)+SUM(AM274:AM285)+SUM(AM314:AM317)+SUM(AM389:AM394)+AM400+SUM(AM500:AM506)</f>
        <v>0</v>
      </c>
      <c r="AN656" s="315">
        <f>SUM(AN17:AN40)+SUM(AN70:AN73)+SUM(AN77:AN85)+SUM(AN103:AN112)+SUM(AN274:AN285)+SUM(AN314:AN317)+SUM(AN389:AN394)+AN400+SUM(AN500:AN506)</f>
        <v>0</v>
      </c>
      <c r="AO656" s="315">
        <f>SUM(AO17:AO40)+SUM(AO70:AO73)+SUM(AO77:AO85)+SUM(AO103:AO112)+SUM(AO274:AO285)+SUM(AO314:AO317)+SUM(AO389:AO394)+AO400+SUM(AO500:AO506)</f>
        <v>0</v>
      </c>
      <c r="AP656" s="375">
        <f>SUM(AP17:AP40)+SUM(AP70:AP73)+SUM(AP77:AP85)+SUM(AP103:AP112)+SUM(AP274:AP285)+SUM(AP314:AP317)+SUM(AP389:AP394)+AP400+SUM(AP500:AP506)</f>
        <v>0</v>
      </c>
      <c r="AQ656" s="104">
        <f t="shared" si="1910"/>
        <v>0</v>
      </c>
      <c r="AR656" s="103">
        <f t="shared" si="1910"/>
        <v>0</v>
      </c>
      <c r="AS656" s="375">
        <f>SUM(AS17:AS40)+SUM(AS70:AS73)+SUM(AS77:AS85)+SUM(AS103:AS112)+SUM(AS274:AS285)+SUM(AS314:AS317)+SUM(AS389:AS394)+AS400+SUM(AS500:AS506)</f>
        <v>0</v>
      </c>
      <c r="AT656" s="315">
        <f>SUM(AT17:AT40)+SUM(AT70:AT73)+SUM(AT77:AT85)+SUM(AT103:AT112)+SUM(AT274:AT285)+SUM(AT314:AT317)+SUM(AT389:AT394)+AT400+SUM(AT500:AT506)</f>
        <v>0</v>
      </c>
      <c r="AU656" s="375">
        <f>SUM(AU17:AU40)+SUM(AU70:AU73)+SUM(AU77:AU85)+SUM(AU103:AU112)+SUM(AU274:AU285)+SUM(AU314:AU317)+SUM(AU389:AU394)+AU400+SUM(AU500:AU506)</f>
        <v>0</v>
      </c>
      <c r="AV656" s="315">
        <f>SUM(AV17:AV40)+SUM(AV70:AV73)+SUM(AV77:AV85)+SUM(AV103:AV112)+SUM(AV274:AV285)+SUM(AV314:AV317)+SUM(AV389:AV394)+AV400+SUM(AV500:AV506)</f>
        <v>0</v>
      </c>
      <c r="AW656" s="375">
        <f>SUM(AW17:AW40)+SUM(AW70:AW73)+SUM(AW77:AW85)+SUM(AW103:AW112)+SUM(AW274:AW285)+SUM(AW314:AW317)+SUM(AW389:AW394)+AW400+SUM(AW500:AW506)</f>
        <v>0</v>
      </c>
      <c r="AX656" s="315">
        <f>SUM(AX17:AX40)+SUM(AX70:AX73)+SUM(AX77:AX85)+SUM(AX103:AX112)+SUM(AX274:AX285)+SUM(AX314:AX317)+SUM(AX389:AX394)+AX400+SUM(AX500:AX506)</f>
        <v>0</v>
      </c>
      <c r="AY656" s="124">
        <f t="shared" si="1910"/>
        <v>0</v>
      </c>
      <c r="AZ656" s="90">
        <f t="shared" si="1910"/>
        <v>0</v>
      </c>
      <c r="BA656" s="315">
        <f>SUM(BA17:BA40)+SUM(BA70:BA73)+SUM(BA77:BA85)+SUM(BA103:BA112)+SUM(BA274:BA285)+SUM(BA314:BA317)+SUM(BA389:BA394)+BA400+SUM(BA500:BA506)</f>
        <v>0</v>
      </c>
      <c r="BB656" s="124">
        <f t="shared" si="1910"/>
        <v>0</v>
      </c>
      <c r="BC656" s="90">
        <f t="shared" si="1910"/>
        <v>0</v>
      </c>
      <c r="BD656" s="315">
        <f t="shared" ref="BD656" si="1911">SUM(BD17:BD40)+SUM(BD70:BD73)+SUM(BD77:BD85)+SUM(BD103:BD112)+SUM(BD274:BD285)+SUM(BD314:BD317)+SUM(BD389:BD394)+BD400+SUM(BD500:BD506)</f>
        <v>0</v>
      </c>
      <c r="BE656" s="124">
        <f t="shared" si="1910"/>
        <v>0</v>
      </c>
      <c r="BF656" s="90">
        <f t="shared" si="1910"/>
        <v>1265</v>
      </c>
      <c r="BG656" s="90">
        <f t="shared" ref="BG656" si="1912">SUM(BG17:BG40)+SUM(BG70:BG73)+SUM(BG77:BG85)+SUM(BG103:BG112)+SUM(BG274:BG285)+SUM(BG314:BG317)+SUM(BG389:BG394)+BG400+SUM(BG500:BG506)</f>
        <v>1177</v>
      </c>
      <c r="BH656" s="315">
        <f>SUM(BH17:BH40)+SUM(BH70:BH73)+SUM(BH77:BH85)+SUM(BH103:BH112)+SUM(BH274:BH285)+SUM(BH314:BH317)+SUM(BH389:BH394)+BH400+SUM(BH500:BH506)</f>
        <v>913</v>
      </c>
      <c r="BI656" s="124">
        <f t="shared" si="1910"/>
        <v>917</v>
      </c>
      <c r="BJ656" s="90">
        <f t="shared" si="1910"/>
        <v>0</v>
      </c>
      <c r="BK656" s="375">
        <f t="shared" ref="BK656" si="1913">SUM(BK17:BK40)+SUM(BK70:BK73)+SUM(BK77:BK85)+SUM(BK103:BK112)+SUM(BK274:BK285)+SUM(BK314:BK317)+SUM(BK389:BK394)+BK400+SUM(BK500:BK506)</f>
        <v>0</v>
      </c>
      <c r="BL656" s="91">
        <f t="shared" si="1910"/>
        <v>0</v>
      </c>
      <c r="BM656" s="90">
        <f t="shared" si="1910"/>
        <v>0</v>
      </c>
      <c r="BN656" s="90">
        <f t="shared" ref="BN656" si="1914">SUM(BN17:BN40)+SUM(BN70:BN73)+SUM(BN77:BN85)+SUM(BN103:BN112)+SUM(BN274:BN285)+SUM(BN314:BN317)+SUM(BN389:BN394)+BN400+SUM(BN500:BN506)</f>
        <v>0</v>
      </c>
      <c r="BO656" s="315">
        <f t="shared" ref="BO656:BP656" si="1915">SUM(BO17:BO40)+SUM(BO70:BO73)+SUM(BO77:BO85)+SUM(BO103:BO112)+SUM(BO274:BO285)+SUM(BO314:BO317)+SUM(BO389:BO394)+BO400+SUM(BO500:BO506)</f>
        <v>0</v>
      </c>
      <c r="BP656" s="311">
        <f t="shared" si="1915"/>
        <v>0</v>
      </c>
      <c r="BQ656" s="124">
        <f t="shared" si="1910"/>
        <v>0</v>
      </c>
      <c r="BR656" s="90">
        <f t="shared" si="1910"/>
        <v>364</v>
      </c>
      <c r="BS656" s="315">
        <f t="shared" ref="BS656" si="1916">SUM(BS17:BS40)+SUM(BS70:BS73)+SUM(BS77:BS85)+SUM(BS103:BS112)+SUM(BS274:BS285)+SUM(BS314:BS317)+SUM(BS389:BS394)+BS400+SUM(BS500:BS506)</f>
        <v>377</v>
      </c>
      <c r="BT656" s="124">
        <f t="shared" si="1910"/>
        <v>42</v>
      </c>
      <c r="BU656" s="90">
        <f t="shared" si="1910"/>
        <v>0</v>
      </c>
      <c r="BV656" s="315">
        <f t="shared" ref="BV656:BY656" si="1917">SUM(BV17:BV40)+SUM(BV70:BV73)+SUM(BV77:BV85)+SUM(BV103:BV112)+SUM(BV274:BV285)+SUM(BV314:BV317)+SUM(BV389:BV394)+BV400+SUM(BV500:BV506)</f>
        <v>0</v>
      </c>
      <c r="BW656" s="90">
        <f t="shared" si="1917"/>
        <v>0</v>
      </c>
      <c r="BX656" s="375">
        <f t="shared" si="1917"/>
        <v>0</v>
      </c>
      <c r="BY656" s="315">
        <f t="shared" si="1917"/>
        <v>0</v>
      </c>
      <c r="BZ656" s="90">
        <f>SUM(BZ17:BZ40)+SUM(BZ70:BZ73)+SUM(BZ77:BZ85)+SUM(BZ103:BZ112)+SUM(BZ274:BZ285)+SUM(BZ314:BZ317)+SUM(BZ389:BZ394)+BZ400+SUM(BZ500:BZ506)</f>
        <v>0</v>
      </c>
      <c r="CA656" s="124">
        <f t="shared" si="1910"/>
        <v>0</v>
      </c>
      <c r="CB656" s="90">
        <f t="shared" si="1910"/>
        <v>0</v>
      </c>
      <c r="CC656" s="90">
        <f t="shared" ref="CC656:CE656" si="1918">SUM(CC17:CC40)+SUM(CC70:CC73)+SUM(CC77:CC85)+SUM(CC103:CC112)+SUM(CC274:CC285)+SUM(CC314:CC317)+SUM(CC389:CC394)+CC400+SUM(CC500:CC506)</f>
        <v>0</v>
      </c>
      <c r="CD656" s="90">
        <f t="shared" si="1918"/>
        <v>0</v>
      </c>
      <c r="CE656" s="90">
        <f t="shared" si="1918"/>
        <v>0</v>
      </c>
      <c r="CF656" s="90">
        <f t="shared" ref="CF656:CG656" si="1919">SUM(CF17:CF40)+SUM(CF70:CF73)+SUM(CF77:CF85)+SUM(CF103:CF112)+SUM(CF274:CF285)+SUM(CF314:CF317)+SUM(CF389:CF394)+CF400+SUM(CF500:CF506)</f>
        <v>0</v>
      </c>
      <c r="CG656" s="311">
        <f t="shared" si="1919"/>
        <v>0</v>
      </c>
      <c r="CH656" s="90">
        <f t="shared" ref="CH656" si="1920">SUM(CH17:CH40)+SUM(CH70:CH73)+SUM(CH77:CH85)+SUM(CH103:CH112)+SUM(CH274:CH285)+SUM(CH314:CH317)+SUM(CH389:CH394)+CH400+SUM(CH500:CH506)</f>
        <v>0</v>
      </c>
      <c r="CI656" s="124">
        <f t="shared" si="1910"/>
        <v>0</v>
      </c>
      <c r="CJ656" s="90">
        <f t="shared" si="1910"/>
        <v>0</v>
      </c>
      <c r="CK656" s="375">
        <f t="shared" ref="CK656:CO656" si="1921">SUM(CK17:CK40)+SUM(CK70:CK73)+SUM(CK77:CK85)+SUM(CK103:CK112)+SUM(CK274:CK285)+SUM(CK314:CK317)+SUM(CK389:CK394)+CK400+SUM(CK500:CK506)</f>
        <v>0</v>
      </c>
      <c r="CL656" s="315">
        <f t="shared" si="1921"/>
        <v>0</v>
      </c>
      <c r="CM656" s="375">
        <f t="shared" si="1921"/>
        <v>0</v>
      </c>
      <c r="CN656" s="315">
        <f t="shared" si="1921"/>
        <v>0</v>
      </c>
      <c r="CO656" s="375">
        <f t="shared" si="1921"/>
        <v>0</v>
      </c>
      <c r="CP656" s="91">
        <f t="shared" si="1910"/>
        <v>0</v>
      </c>
      <c r="CQ656" s="90">
        <f t="shared" si="1910"/>
        <v>0</v>
      </c>
      <c r="CR656" s="315">
        <f t="shared" ref="CR656:CS656" si="1922">SUM(CR17:CR40)+SUM(CR70:CR73)+SUM(CR77:CR85)+SUM(CR103:CR112)+SUM(CR274:CR285)+SUM(CR314:CR317)+SUM(CR389:CR394)+CR400+SUM(CR500:CR506)</f>
        <v>0</v>
      </c>
      <c r="CS656" s="375">
        <f t="shared" si="1922"/>
        <v>0</v>
      </c>
      <c r="CT656" s="91">
        <f t="shared" si="1910"/>
        <v>0</v>
      </c>
      <c r="CU656" s="90">
        <f t="shared" ref="CU656" si="1923">SUM(CU17:CU40)+SUM(CU70:CU73)+SUM(CU77:CU85)+SUM(CU103:CU112)+SUM(CU274:CU285)+SUM(CU314:CU317)+SUM(CU389:CU394)+CU400+SUM(CU500:CU506)</f>
        <v>0</v>
      </c>
      <c r="CV656" s="375">
        <f t="shared" ref="CV656:CY656" si="1924">SUM(CV17:CV40)+SUM(CV70:CV73)+SUM(CV77:CV85)+SUM(CV103:CV112)+SUM(CV274:CV285)+SUM(CV314:CV317)+SUM(CV389:CV394)+CV400+SUM(CV500:CV506)</f>
        <v>0</v>
      </c>
      <c r="CW656" s="315">
        <f t="shared" si="1924"/>
        <v>0</v>
      </c>
      <c r="CX656" s="375">
        <f t="shared" si="1924"/>
        <v>0</v>
      </c>
      <c r="CY656" s="315">
        <f t="shared" si="1924"/>
        <v>0</v>
      </c>
      <c r="CZ656" s="91">
        <f t="shared" si="1910"/>
        <v>0</v>
      </c>
      <c r="DA656" s="90">
        <f t="shared" si="1910"/>
        <v>0</v>
      </c>
      <c r="DB656" s="375">
        <f t="shared" ref="DB656:DE656" si="1925">SUM(DB17:DB40)+SUM(DB70:DB73)+SUM(DB77:DB85)+SUM(DB103:DB112)+SUM(DB274:DB285)+SUM(DB314:DB317)+SUM(DB389:DB394)+DB400+SUM(DB500:DB506)</f>
        <v>0</v>
      </c>
      <c r="DC656" s="315">
        <f t="shared" si="1925"/>
        <v>0</v>
      </c>
      <c r="DD656" s="375">
        <f t="shared" si="1925"/>
        <v>0</v>
      </c>
      <c r="DE656" s="315">
        <f t="shared" si="1925"/>
        <v>0</v>
      </c>
      <c r="DF656" s="90">
        <f>SUM(DF17:DF40)+SUM(DF70:DF73)+SUM(DF77:DF85)+SUM(DF103:DF112)+SUM(DF274:DF285)+SUM(DF314:DF317)+SUM(DF389:DF394)+DF400+SUM(DF500:DF506)</f>
        <v>0</v>
      </c>
      <c r="DG656" s="310">
        <f t="shared" ref="DG656" si="1926">SUM(DG17:DG40)+SUM(DG70:DG73)+SUM(DG77:DG85)+SUM(DG103:DG112)+SUM(DG274:DG285)+SUM(DG314:DG317)+SUM(DG389:DG394)+DG400+SUM(DG500:DG506)</f>
        <v>0</v>
      </c>
      <c r="DH656" s="375">
        <f>SUM(DH17:DH40)+SUM(DH70:DH73)+SUM(DH77:DH85)+SUM(DH103:DH112)+SUM(DH274:DH285)+SUM(DH314:DH317)+SUM(DH389:DH394)+DH400+SUM(DH500:DH506)</f>
        <v>0</v>
      </c>
      <c r="DI656" s="315">
        <f t="shared" ref="DI656" si="1927">SUM(DI17:DI40)+SUM(DI70:DI73)+SUM(DI77:DI85)+SUM(DI103:DI112)+SUM(DI274:DI285)+SUM(DI314:DI317)+SUM(DI389:DI394)+DI400+SUM(DI500:DI506)</f>
        <v>0</v>
      </c>
      <c r="DJ656" s="124">
        <f t="shared" si="1910"/>
        <v>0</v>
      </c>
      <c r="DK656" s="90">
        <f t="shared" si="1910"/>
        <v>0</v>
      </c>
      <c r="DL656" s="315">
        <f t="shared" ref="DL656:DM656" si="1928">SUM(DL17:DL40)+SUM(DL70:DL73)+SUM(DL77:DL85)+SUM(DL103:DL112)+SUM(DL274:DL285)+SUM(DL314:DL317)+SUM(DL389:DL394)+DL400+SUM(DL500:DL506)</f>
        <v>0</v>
      </c>
      <c r="DM656" s="375">
        <f t="shared" si="1928"/>
        <v>0</v>
      </c>
      <c r="DN656" s="91">
        <f t="shared" si="1910"/>
        <v>0</v>
      </c>
      <c r="DO656" s="90">
        <f t="shared" si="1910"/>
        <v>0</v>
      </c>
      <c r="DP656" s="375">
        <f t="shared" ref="DP656:DQ656" si="1929">SUM(DP17:DP40)+SUM(DP70:DP73)+SUM(DP77:DP85)+SUM(DP103:DP112)+SUM(DP274:DP285)+SUM(DP314:DP317)+SUM(DP389:DP394)+DP400+SUM(DP500:DP506)</f>
        <v>0</v>
      </c>
      <c r="DQ656" s="104">
        <f t="shared" si="1929"/>
        <v>0</v>
      </c>
      <c r="DR656" s="315">
        <f>SUM(DR17:DR40)+SUM(DR70:DR73)+SUM(DR77:DR85)+SUM(DR103:DR112)+SUM(DR274:DR285)+SUM(DR314:DR317)+SUM(DR389:DR394)+DR400+SUM(DR500:DR506)</f>
        <v>0</v>
      </c>
      <c r="DS656" s="124">
        <f t="shared" si="1910"/>
        <v>0</v>
      </c>
      <c r="DT656" s="90">
        <f t="shared" si="1910"/>
        <v>0</v>
      </c>
      <c r="DU656" s="315">
        <f t="shared" ref="DU656:DW656" si="1930">SUM(DU17:DU40)+SUM(DU70:DU73)+SUM(DU77:DU85)+SUM(DU103:DU112)+SUM(DU274:DU285)+SUM(DU314:DU317)+SUM(DU389:DU394)+DU400+SUM(DU500:DU506)</f>
        <v>0</v>
      </c>
      <c r="DV656" s="90">
        <f t="shared" si="1930"/>
        <v>0</v>
      </c>
      <c r="DW656" s="375">
        <f t="shared" si="1930"/>
        <v>0</v>
      </c>
      <c r="DX656" s="91">
        <f t="shared" si="1910"/>
        <v>0</v>
      </c>
      <c r="DY656" s="90">
        <f t="shared" si="1910"/>
        <v>0</v>
      </c>
      <c r="DZ656" s="311">
        <f t="shared" ref="DZ656:EA656" si="1931">SUM(DZ17:DZ40)+SUM(DZ70:DZ73)+SUM(DZ77:DZ85)+SUM(DZ103:DZ112)+SUM(DZ274:DZ285)+SUM(DZ314:DZ317)+SUM(DZ389:DZ394)+DZ400+SUM(DZ500:DZ506)</f>
        <v>0</v>
      </c>
      <c r="EA656" s="375">
        <f t="shared" si="1931"/>
        <v>0</v>
      </c>
      <c r="EB656" s="91">
        <f t="shared" si="1910"/>
        <v>0</v>
      </c>
      <c r="EC656" s="90">
        <f t="shared" si="1910"/>
        <v>0</v>
      </c>
      <c r="ED656" s="315">
        <f t="shared" ref="ED656" si="1932">SUM(ED17:ED40)+SUM(ED70:ED73)+SUM(ED77:ED85)+SUM(ED103:ED112)+SUM(ED274:ED285)+SUM(ED314:ED317)+SUM(ED389:ED394)+ED400+SUM(ED500:ED506)</f>
        <v>0</v>
      </c>
      <c r="EE656" s="124">
        <f t="shared" si="1910"/>
        <v>0</v>
      </c>
    </row>
    <row r="657" spans="1:135" x14ac:dyDescent="0.3">
      <c r="A657" s="38"/>
      <c r="B657" s="27" t="s">
        <v>805</v>
      </c>
      <c r="C657" s="22">
        <f>SUM(C50:C54)+SUM(C66:C69)+SUM(C74:C76)+SUM(C113:C118)+SUM(C128:C153)+SUM(C163:C164)+C172+C174+SUM(C175:C193)+SUM(C263:C273)+C517</f>
        <v>88423</v>
      </c>
      <c r="D657" s="22">
        <f>SUM(D50:D54)+SUM(D66:D69)+SUM(D74:D76)+SUM(D113:D118)+SUM(D128:D153)+SUM(D163:D164)+D172+D174+SUM(D175:D193)+SUM(D263:D273)+D517</f>
        <v>18475</v>
      </c>
      <c r="E657" s="63">
        <f t="shared" si="1460"/>
        <v>0.20893885075150131</v>
      </c>
      <c r="F657" s="90">
        <f>SUM(F50:F53)+SUM(F66:F69)+SUM(F74:F76)+SUM(F113:F118)+SUM(F128:F153)+SUM(F163:F164)+F172+SUM(F174:F193)+SUM(F263:F273)+F517</f>
        <v>5333</v>
      </c>
      <c r="G657" s="90">
        <f>SUM(G50:G53)+SUM(G66:G69)+SUM(G74:G76)+SUM(G113:G118)+SUM(G128:G153)+SUM(G163:G164)+G172+SUM(G174:G193)+SUM(G263:G273)+G517</f>
        <v>8409</v>
      </c>
      <c r="H657" s="90">
        <f>SUM(H50:H53)+SUM(H66:H69)+SUM(H74:H76)+SUM(H113:H118)+SUM(H128:H153)+SUM(H163:H164)+H172+SUM(H174:H193)+SUM(H263:H273)+H517</f>
        <v>3308</v>
      </c>
      <c r="I657" s="90">
        <f>SUM(I50:I53)+SUM(I66:I69)+SUM(I74:I76)+SUM(I113:I118)+SUM(I128:I153)+SUM(I163:I164)+I172+SUM(I174:I193)+SUM(I263:I273)+I517</f>
        <v>8653</v>
      </c>
      <c r="J657" s="90">
        <f>SUM(J50:J53)+SUM(J66:J69)+SUM(J74:J76)+SUM(J113:J118)+SUM(J128:J153)+SUM(J163:J164)+J172+SUM(J174:J193)+SUM(J263:J273)+J517</f>
        <v>8671</v>
      </c>
      <c r="K657" s="91">
        <f t="shared" ref="K657:EE657" si="1933">SUM(K50:K53)+SUM(K66:K69)+SUM(K74:K76)+SUM(K113:K118)+SUM(K128:K153)+SUM(K163:K164)+K172+SUM(K174:K193)+SUM(K263:K273)+K517</f>
        <v>10148</v>
      </c>
      <c r="L657" s="90">
        <f t="shared" si="1933"/>
        <v>0</v>
      </c>
      <c r="M657" s="375">
        <f>SUM(M50:M53)+SUM(M66:M69)+SUM(M74:M76)+SUM(M113:M118)+SUM(M128:M153)+SUM(M163:M164)+M172+SUM(M174:M193)+SUM(M263:M273)+M517</f>
        <v>0</v>
      </c>
      <c r="N657" s="91">
        <f t="shared" si="1933"/>
        <v>0</v>
      </c>
      <c r="O657" s="90">
        <f t="shared" si="1933"/>
        <v>0</v>
      </c>
      <c r="P657" s="375">
        <f>SUM(P50:P53)+SUM(P66:P69)+SUM(P74:P76)+SUM(P113:P118)+SUM(P128:P153)+SUM(P163:P164)+P172+SUM(P174:P193)+SUM(P263:P273)+P517</f>
        <v>0</v>
      </c>
      <c r="Q657" s="315">
        <f>SUM(Q50:Q53)+SUM(Q66:Q69)+SUM(Q74:Q76)+SUM(Q113:Q118)+SUM(Q128:Q153)+SUM(Q163:Q164)+Q172+SUM(Q174:Q193)+SUM(Q263:Q273)+Q517</f>
        <v>0</v>
      </c>
      <c r="R657" s="375">
        <f>SUM(R50:R53)+SUM(R66:R69)+SUM(R74:R76)+SUM(R113:R118)+SUM(R128:R153)+SUM(R163:R164)+R172+SUM(R174:R193)+SUM(R263:R273)+R517</f>
        <v>0</v>
      </c>
      <c r="S657" s="315">
        <f>SUM(S50:S53)+SUM(S66:S69)+SUM(S74:S76)+SUM(S113:S118)+SUM(S128:S153)+SUM(S163:S164)+S172+SUM(S174:S193)+SUM(S263:S273)+S517</f>
        <v>0</v>
      </c>
      <c r="T657" s="375">
        <f>SUM(T50:T53)+SUM(T66:T69)+SUM(T74:T76)+SUM(T113:T118)+SUM(T128:T153)+SUM(T163:T164)+T172+SUM(T174:T193)+SUM(T263:T273)+T517</f>
        <v>0</v>
      </c>
      <c r="U657" s="315">
        <f>SUM(U50:U53)+SUM(U66:U69)+SUM(U74:U76)+SUM(U113:U118)+SUM(U128:U153)+SUM(U163:U164)+U172+SUM(U174:U193)+SUM(U263:U273)+U517</f>
        <v>0</v>
      </c>
      <c r="V657" s="375">
        <f>SUM(V50:V53)+SUM(V66:V69)+SUM(V74:V76)+SUM(V113:V118)+SUM(V128:V153)+SUM(V163:V164)+V172+SUM(V174:V193)+SUM(V263:V273)+V517</f>
        <v>0</v>
      </c>
      <c r="W657" s="104">
        <f>SUM(W50:W53)+SUM(W66:W69)+SUM(W74:W76)+SUM(W113:W118)+SUM(W128:W153)+SUM(W163:W164)+W172+SUM(W174:W193)+SUM(W263:W273)+W517</f>
        <v>0</v>
      </c>
      <c r="X657" s="104">
        <f>SUM(X50:X53)+SUM(X66:X69)+SUM(X74:X76)+SUM(X113:X118)+SUM(X128:X153)+SUM(X163:X164)+X172+SUM(X174:X193)+SUM(X263:X273)+X517</f>
        <v>0</v>
      </c>
      <c r="Y657" s="104">
        <f t="shared" si="1933"/>
        <v>0</v>
      </c>
      <c r="Z657" s="103">
        <f t="shared" si="1933"/>
        <v>0</v>
      </c>
      <c r="AA657" s="90">
        <f>SUM(AA50:AA53)+SUM(AA66:AA69)+SUM(AA74:AA76)+SUM(AA113:AA118)+SUM(AA128:AA153)+SUM(AA163:AA164)+AA172+SUM(AA174:AA193)+SUM(AA263:AA273)+AA517</f>
        <v>0</v>
      </c>
      <c r="AB657" s="90">
        <f>SUM(AB50:AB53)+SUM(AB66:AB69)+SUM(AB74:AB76)+SUM(AB113:AB118)+SUM(AB128:AB153)+SUM(AB163:AB164)+AB172+SUM(AB174:AB193)+SUM(AB263:AB273)+AB517</f>
        <v>0</v>
      </c>
      <c r="AC657" s="90">
        <f>SUM(AC50:AC53)+SUM(AC66:AC69)+SUM(AC74:AC76)+SUM(AC113:AC118)+SUM(AC128:AC153)+SUM(AC163:AC164)+AC172+SUM(AC174:AC193)+SUM(AC263:AC273)+AC517</f>
        <v>0</v>
      </c>
      <c r="AD657" s="90">
        <f>SUM(AD50:AD53)+SUM(AD66:AD69)+SUM(AD74:AD76)+SUM(AD113:AD118)+SUM(AD128:AD153)+SUM(AD163:AD164)+AD172+SUM(AD174:AD193)+SUM(AD263:AD273)+AD517</f>
        <v>0</v>
      </c>
      <c r="AE657" s="90">
        <f>SUM(AE50:AE53)+SUM(AE66:AE69)+SUM(AE74:AE76)+SUM(AE113:AE118)+SUM(AE128:AE153)+SUM(AE163:AE164)+AE172+SUM(AE174:AE193)+SUM(AE263:AE273)+AE517</f>
        <v>0</v>
      </c>
      <c r="AF657" s="315">
        <f>SUM(AF50:AF53)+SUM(AF66:AF69)+SUM(AF74:AF76)+SUM(AF113:AF118)+SUM(AF128:AF153)+SUM(AF163:AF164)+AF172+SUM(AF174:AF193)+SUM(AF263:AF273)+AF517</f>
        <v>0</v>
      </c>
      <c r="AG657" s="311">
        <f>SUM(AG50:AG53)+SUM(AG66:AG69)+SUM(AG74:AG76)+SUM(AG113:AG118)+SUM(AG128:AG153)+SUM(AG163:AG164)+AG172+SUM(AG174:AG193)+SUM(AG263:AG273)+AG517</f>
        <v>0</v>
      </c>
      <c r="AH657" s="124">
        <f t="shared" si="1933"/>
        <v>0</v>
      </c>
      <c r="AI657" s="103">
        <f t="shared" si="1933"/>
        <v>0</v>
      </c>
      <c r="AJ657" s="375">
        <f>SUM(AJ50:AJ53)+SUM(AJ66:AJ69)+SUM(AJ74:AJ76)+SUM(AJ113:AJ118)+SUM(AJ128:AJ153)+SUM(AJ163:AJ164)+AJ172+SUM(AJ174:AJ193)+SUM(AJ263:AJ273)+AJ517</f>
        <v>0</v>
      </c>
      <c r="AK657" s="91">
        <f t="shared" si="1933"/>
        <v>0</v>
      </c>
      <c r="AL657" s="90">
        <f t="shared" si="1933"/>
        <v>0</v>
      </c>
      <c r="AM657" s="315">
        <f>SUM(AM50:AM53)+SUM(AM66:AM69)+SUM(AM74:AM76)+SUM(AM113:AM118)+SUM(AM128:AM153)+SUM(AM163:AM164)+AM172+SUM(AM174:AM193)+SUM(AM263:AM273)+AM517</f>
        <v>0</v>
      </c>
      <c r="AN657" s="315">
        <f>SUM(AN50:AN53)+SUM(AN66:AN69)+SUM(AN74:AN76)+SUM(AN113:AN118)+SUM(AN128:AN153)+SUM(AN163:AN164)+AN172+SUM(AN174:AN193)+SUM(AN263:AN273)+AN517</f>
        <v>0</v>
      </c>
      <c r="AO657" s="315">
        <f>SUM(AO50:AO53)+SUM(AO66:AO69)+SUM(AO74:AO76)+SUM(AO113:AO118)+SUM(AO128:AO153)+SUM(AO163:AO164)+AO172+SUM(AO174:AO193)+SUM(AO263:AO273)+AO517</f>
        <v>0</v>
      </c>
      <c r="AP657" s="375">
        <f>SUM(AP50:AP53)+SUM(AP66:AP69)+SUM(AP74:AP76)+SUM(AP113:AP118)+SUM(AP128:AP153)+SUM(AP163:AP164)+AP172+SUM(AP174:AP193)+SUM(AP263:AP273)+AP517</f>
        <v>0</v>
      </c>
      <c r="AQ657" s="104">
        <f t="shared" si="1933"/>
        <v>0</v>
      </c>
      <c r="AR657" s="103">
        <f t="shared" si="1933"/>
        <v>0</v>
      </c>
      <c r="AS657" s="375">
        <f>SUM(AS50:AS53)+SUM(AS66:AS69)+SUM(AS74:AS76)+SUM(AS113:AS118)+SUM(AS128:AS153)+SUM(AS163:AS164)+AS172+SUM(AS174:AS193)+SUM(AS263:AS273)+AS517</f>
        <v>0</v>
      </c>
      <c r="AT657" s="315">
        <f>SUM(AT50:AT53)+SUM(AT66:AT69)+SUM(AT74:AT76)+SUM(AT113:AT118)+SUM(AT128:AT153)+SUM(AT163:AT164)+AT172+SUM(AT174:AT193)+SUM(AT263:AT273)+AT517</f>
        <v>0</v>
      </c>
      <c r="AU657" s="375">
        <f>SUM(AU50:AU53)+SUM(AU66:AU69)+SUM(AU74:AU76)+SUM(AU113:AU118)+SUM(AU128:AU153)+SUM(AU163:AU164)+AU172+SUM(AU174:AU193)+SUM(AU263:AU273)+AU517</f>
        <v>0</v>
      </c>
      <c r="AV657" s="315">
        <f>SUM(AV50:AV53)+SUM(AV66:AV69)+SUM(AV74:AV76)+SUM(AV113:AV118)+SUM(AV128:AV153)+SUM(AV163:AV164)+AV172+SUM(AV174:AV193)+SUM(AV263:AV273)+AV517</f>
        <v>0</v>
      </c>
      <c r="AW657" s="375">
        <f>SUM(AW50:AW53)+SUM(AW66:AW69)+SUM(AW74:AW76)+SUM(AW113:AW118)+SUM(AW128:AW153)+SUM(AW163:AW164)+AW172+SUM(AW174:AW193)+SUM(AW263:AW273)+AW517</f>
        <v>0</v>
      </c>
      <c r="AX657" s="315">
        <f>SUM(AX50:AX53)+SUM(AX66:AX69)+SUM(AX74:AX76)+SUM(AX113:AX118)+SUM(AX128:AX153)+SUM(AX163:AX164)+AX172+SUM(AX174:AX193)+SUM(AX263:AX273)+AX517</f>
        <v>0</v>
      </c>
      <c r="AY657" s="124">
        <f t="shared" si="1933"/>
        <v>0</v>
      </c>
      <c r="AZ657" s="90">
        <f t="shared" si="1933"/>
        <v>340</v>
      </c>
      <c r="BA657" s="315">
        <f>SUM(BA50:BA53)+SUM(BA66:BA69)+SUM(BA74:BA76)+SUM(BA113:BA118)+SUM(BA128:BA153)+SUM(BA163:BA164)+BA172+SUM(BA174:BA193)+SUM(BA263:BA273)+BA517</f>
        <v>273</v>
      </c>
      <c r="BB657" s="124">
        <f t="shared" si="1933"/>
        <v>281</v>
      </c>
      <c r="BC657" s="90">
        <f t="shared" si="1933"/>
        <v>480</v>
      </c>
      <c r="BD657" s="315">
        <f t="shared" ref="BD657" si="1934">SUM(BD50:BD53)+SUM(BD66:BD69)+SUM(BD74:BD76)+SUM(BD113:BD118)+SUM(BD128:BD153)+SUM(BD163:BD164)+BD172+SUM(BD174:BD193)+SUM(BD263:BD273)+BD517</f>
        <v>558</v>
      </c>
      <c r="BE657" s="124">
        <f t="shared" si="1933"/>
        <v>483</v>
      </c>
      <c r="BF657" s="90">
        <f t="shared" si="1933"/>
        <v>0</v>
      </c>
      <c r="BG657" s="90">
        <f t="shared" ref="BG657" si="1935">SUM(BG50:BG53)+SUM(BG66:BG69)+SUM(BG74:BG76)+SUM(BG113:BG118)+SUM(BG128:BG153)+SUM(BG163:BG164)+BG172+SUM(BG174:BG193)+SUM(BG263:BG273)+BG517</f>
        <v>0</v>
      </c>
      <c r="BH657" s="315">
        <f>SUM(BH50:BH53)+SUM(BH66:BH69)+SUM(BH74:BH76)+SUM(BH113:BH118)+SUM(BH128:BH153)+SUM(BH163:BH164)+BH172+SUM(BH174:BH193)+SUM(BH263:BH273)+BH517</f>
        <v>0</v>
      </c>
      <c r="BI657" s="124">
        <f t="shared" si="1933"/>
        <v>0</v>
      </c>
      <c r="BJ657" s="90">
        <f t="shared" si="1933"/>
        <v>0</v>
      </c>
      <c r="BK657" s="375">
        <f t="shared" ref="BK657" si="1936">SUM(BK50:BK53)+SUM(BK66:BK69)+SUM(BK74:BK76)+SUM(BK113:BK118)+SUM(BK128:BK153)+SUM(BK163:BK164)+BK172+SUM(BK174:BK193)+SUM(BK263:BK273)+BK517</f>
        <v>0</v>
      </c>
      <c r="BL657" s="91">
        <f t="shared" si="1933"/>
        <v>0</v>
      </c>
      <c r="BM657" s="90">
        <f t="shared" si="1933"/>
        <v>0</v>
      </c>
      <c r="BN657" s="90">
        <f t="shared" ref="BN657" si="1937">SUM(BN50:BN53)+SUM(BN66:BN69)+SUM(BN74:BN76)+SUM(BN113:BN118)+SUM(BN128:BN153)+SUM(BN163:BN164)+BN172+SUM(BN174:BN193)+SUM(BN263:BN273)+BN517</f>
        <v>0</v>
      </c>
      <c r="BO657" s="315">
        <f t="shared" ref="BO657:BP657" si="1938">SUM(BO50:BO53)+SUM(BO66:BO69)+SUM(BO74:BO76)+SUM(BO113:BO118)+SUM(BO128:BO153)+SUM(BO163:BO164)+BO172+SUM(BO174:BO193)+SUM(BO263:BO273)+BO517</f>
        <v>0</v>
      </c>
      <c r="BP657" s="311">
        <f t="shared" si="1938"/>
        <v>0</v>
      </c>
      <c r="BQ657" s="124">
        <f t="shared" si="1933"/>
        <v>0</v>
      </c>
      <c r="BR657" s="90">
        <f t="shared" si="1933"/>
        <v>0</v>
      </c>
      <c r="BS657" s="315">
        <f t="shared" ref="BS657" si="1939">SUM(BS50:BS53)+SUM(BS66:BS69)+SUM(BS74:BS76)+SUM(BS113:BS118)+SUM(BS128:BS153)+SUM(BS163:BS164)+BS172+SUM(BS174:BS193)+SUM(BS263:BS273)+BS517</f>
        <v>0</v>
      </c>
      <c r="BT657" s="124">
        <f t="shared" si="1933"/>
        <v>0</v>
      </c>
      <c r="BU657" s="90">
        <f t="shared" si="1933"/>
        <v>0</v>
      </c>
      <c r="BV657" s="315">
        <f t="shared" ref="BV657:BY657" si="1940">SUM(BV50:BV53)+SUM(BV66:BV69)+SUM(BV74:BV76)+SUM(BV113:BV118)+SUM(BV128:BV153)+SUM(BV163:BV164)+BV172+SUM(BV174:BV193)+SUM(BV263:BV273)+BV517</f>
        <v>0</v>
      </c>
      <c r="BW657" s="90">
        <f t="shared" si="1940"/>
        <v>0</v>
      </c>
      <c r="BX657" s="375">
        <f t="shared" si="1940"/>
        <v>0</v>
      </c>
      <c r="BY657" s="315">
        <f t="shared" si="1940"/>
        <v>0</v>
      </c>
      <c r="BZ657" s="90">
        <f>SUM(BZ50:BZ53)+SUM(BZ66:BZ69)+SUM(BZ74:BZ76)+SUM(BZ113:BZ118)+SUM(BZ128:BZ153)+SUM(BZ163:BZ164)+BZ172+SUM(BZ174:BZ193)+SUM(BZ263:BZ273)+BZ517</f>
        <v>0</v>
      </c>
      <c r="CA657" s="124">
        <f t="shared" si="1933"/>
        <v>0</v>
      </c>
      <c r="CB657" s="90">
        <f t="shared" si="1933"/>
        <v>0</v>
      </c>
      <c r="CC657" s="90">
        <f t="shared" ref="CC657:CE657" si="1941">SUM(CC50:CC53)+SUM(CC66:CC69)+SUM(CC74:CC76)+SUM(CC113:CC118)+SUM(CC128:CC153)+SUM(CC163:CC164)+CC172+SUM(CC174:CC193)+SUM(CC263:CC273)+CC517</f>
        <v>0</v>
      </c>
      <c r="CD657" s="90">
        <f t="shared" si="1941"/>
        <v>0</v>
      </c>
      <c r="CE657" s="90">
        <f t="shared" si="1941"/>
        <v>0</v>
      </c>
      <c r="CF657" s="90">
        <f t="shared" ref="CF657:CG657" si="1942">SUM(CF50:CF53)+SUM(CF66:CF69)+SUM(CF74:CF76)+SUM(CF113:CF118)+SUM(CF128:CF153)+SUM(CF163:CF164)+CF172+SUM(CF174:CF193)+SUM(CF263:CF273)+CF517</f>
        <v>0</v>
      </c>
      <c r="CG657" s="311">
        <f t="shared" si="1942"/>
        <v>0</v>
      </c>
      <c r="CH657" s="90">
        <f t="shared" ref="CH657" si="1943">SUM(CH50:CH53)+SUM(CH66:CH69)+SUM(CH74:CH76)+SUM(CH113:CH118)+SUM(CH128:CH153)+SUM(CH163:CH164)+CH172+SUM(CH174:CH193)+SUM(CH263:CH273)+CH517</f>
        <v>0</v>
      </c>
      <c r="CI657" s="124">
        <f t="shared" si="1933"/>
        <v>0</v>
      </c>
      <c r="CJ657" s="90">
        <f t="shared" si="1933"/>
        <v>0</v>
      </c>
      <c r="CK657" s="375">
        <f t="shared" ref="CK657:CO657" si="1944">SUM(CK50:CK53)+SUM(CK66:CK69)+SUM(CK74:CK76)+SUM(CK113:CK118)+SUM(CK128:CK153)+SUM(CK163:CK164)+CK172+SUM(CK174:CK193)+SUM(CK263:CK273)+CK517</f>
        <v>0</v>
      </c>
      <c r="CL657" s="315">
        <f t="shared" si="1944"/>
        <v>0</v>
      </c>
      <c r="CM657" s="375">
        <f t="shared" si="1944"/>
        <v>0</v>
      </c>
      <c r="CN657" s="315">
        <f t="shared" si="1944"/>
        <v>0</v>
      </c>
      <c r="CO657" s="375">
        <f t="shared" si="1944"/>
        <v>0</v>
      </c>
      <c r="CP657" s="91">
        <f t="shared" si="1933"/>
        <v>0</v>
      </c>
      <c r="CQ657" s="90">
        <f t="shared" si="1933"/>
        <v>11</v>
      </c>
      <c r="CR657" s="315">
        <f t="shared" ref="CR657:CS657" si="1945">SUM(CR50:CR53)+SUM(CR66:CR69)+SUM(CR74:CR76)+SUM(CR113:CR118)+SUM(CR128:CR153)+SUM(CR163:CR164)+CR172+SUM(CR174:CR193)+SUM(CR263:CR273)+CR517</f>
        <v>10</v>
      </c>
      <c r="CS657" s="375">
        <f t="shared" si="1945"/>
        <v>12</v>
      </c>
      <c r="CT657" s="91">
        <f t="shared" si="1933"/>
        <v>13</v>
      </c>
      <c r="CU657" s="90">
        <f t="shared" ref="CU657" si="1946">SUM(CU50:CU53)+SUM(CU66:CU69)+SUM(CU74:CU76)+SUM(CU113:CU118)+SUM(CU128:CU153)+SUM(CU163:CU164)+CU172+SUM(CU174:CU193)+SUM(CU263:CU273)+CU517</f>
        <v>0</v>
      </c>
      <c r="CV657" s="375">
        <f t="shared" ref="CV657:CY657" si="1947">SUM(CV50:CV53)+SUM(CV66:CV69)+SUM(CV74:CV76)+SUM(CV113:CV118)+SUM(CV128:CV153)+SUM(CV163:CV164)+CV172+SUM(CV174:CV193)+SUM(CV263:CV273)+CV517</f>
        <v>0</v>
      </c>
      <c r="CW657" s="315">
        <f t="shared" si="1947"/>
        <v>0</v>
      </c>
      <c r="CX657" s="375">
        <f t="shared" si="1947"/>
        <v>0</v>
      </c>
      <c r="CY657" s="315">
        <f t="shared" si="1947"/>
        <v>0</v>
      </c>
      <c r="CZ657" s="91">
        <f t="shared" si="1933"/>
        <v>0</v>
      </c>
      <c r="DA657" s="90">
        <f t="shared" si="1933"/>
        <v>0</v>
      </c>
      <c r="DB657" s="375">
        <f t="shared" ref="DB657:DE657" si="1948">SUM(DB50:DB53)+SUM(DB66:DB69)+SUM(DB74:DB76)+SUM(DB113:DB118)+SUM(DB128:DB153)+SUM(DB163:DB164)+DB172+SUM(DB174:DB193)+SUM(DB263:DB273)+DB517</f>
        <v>0</v>
      </c>
      <c r="DC657" s="315">
        <f t="shared" si="1948"/>
        <v>0</v>
      </c>
      <c r="DD657" s="375">
        <f t="shared" si="1948"/>
        <v>0</v>
      </c>
      <c r="DE657" s="315">
        <f t="shared" si="1948"/>
        <v>0</v>
      </c>
      <c r="DF657" s="90">
        <f>SUM(DF50:DF53)+SUM(DF66:DF69)+SUM(DF74:DF76)+SUM(DF113:DF118)+SUM(DF128:DF153)+SUM(DF163:DF164)+DF172+SUM(DF174:DF193)+SUM(DF263:DF273)+DF517</f>
        <v>0</v>
      </c>
      <c r="DG657" s="310">
        <f t="shared" ref="DG657" si="1949">SUM(DG50:DG53)+SUM(DG66:DG69)+SUM(DG74:DG76)+SUM(DG113:DG118)+SUM(DG128:DG153)+SUM(DG163:DG164)+DG172+SUM(DG174:DG193)+SUM(DG263:DG273)+DG517</f>
        <v>0</v>
      </c>
      <c r="DH657" s="375">
        <f>SUM(DH50:DH53)+SUM(DH66:DH69)+SUM(DH74:DH76)+SUM(DH113:DH118)+SUM(DH128:DH153)+SUM(DH163:DH164)+DH172+SUM(DH174:DH193)+SUM(DH263:DH273)+DH517</f>
        <v>0</v>
      </c>
      <c r="DI657" s="315">
        <f t="shared" ref="DI657" si="1950">SUM(DI50:DI53)+SUM(DI66:DI69)+SUM(DI74:DI76)+SUM(DI113:DI118)+SUM(DI128:DI153)+SUM(DI163:DI164)+DI172+SUM(DI174:DI193)+SUM(DI263:DI273)+DI517</f>
        <v>0</v>
      </c>
      <c r="DJ657" s="124">
        <f t="shared" si="1933"/>
        <v>0</v>
      </c>
      <c r="DK657" s="90">
        <f t="shared" si="1933"/>
        <v>0</v>
      </c>
      <c r="DL657" s="315">
        <f t="shared" ref="DL657:DM657" si="1951">SUM(DL50:DL53)+SUM(DL66:DL69)+SUM(DL74:DL76)+SUM(DL113:DL118)+SUM(DL128:DL153)+SUM(DL163:DL164)+DL172+SUM(DL174:DL193)+SUM(DL263:DL273)+DL517</f>
        <v>0</v>
      </c>
      <c r="DM657" s="375">
        <f t="shared" si="1951"/>
        <v>0</v>
      </c>
      <c r="DN657" s="91">
        <f t="shared" si="1933"/>
        <v>0</v>
      </c>
      <c r="DO657" s="90">
        <f t="shared" si="1933"/>
        <v>11</v>
      </c>
      <c r="DP657" s="375">
        <f t="shared" ref="DP657:DQ657" si="1952">SUM(DP50:DP53)+SUM(DP66:DP69)+SUM(DP74:DP76)+SUM(DP113:DP118)+SUM(DP128:DP153)+SUM(DP163:DP164)+DP172+SUM(DP174:DP193)+SUM(DP263:DP273)+DP517</f>
        <v>10</v>
      </c>
      <c r="DQ657" s="104">
        <f t="shared" si="1952"/>
        <v>7</v>
      </c>
      <c r="DR657" s="315">
        <f>SUM(DR50:DR53)+SUM(DR66:DR69)+SUM(DR74:DR76)+SUM(DR113:DR118)+SUM(DR128:DR153)+SUM(DR163:DR164)+DR172+SUM(DR174:DR193)+SUM(DR263:DR273)+DR517</f>
        <v>9</v>
      </c>
      <c r="DS657" s="124">
        <f t="shared" si="1933"/>
        <v>4</v>
      </c>
      <c r="DT657" s="90">
        <f t="shared" si="1933"/>
        <v>0</v>
      </c>
      <c r="DU657" s="315">
        <f t="shared" ref="DU657:DW657" si="1953">SUM(DU50:DU53)+SUM(DU66:DU69)+SUM(DU74:DU76)+SUM(DU113:DU118)+SUM(DU128:DU153)+SUM(DU163:DU164)+DU172+SUM(DU174:DU193)+SUM(DU263:DU273)+DU517</f>
        <v>0</v>
      </c>
      <c r="DV657" s="90">
        <f t="shared" si="1953"/>
        <v>0</v>
      </c>
      <c r="DW657" s="375">
        <f t="shared" si="1953"/>
        <v>0</v>
      </c>
      <c r="DX657" s="91">
        <f t="shared" si="1933"/>
        <v>0</v>
      </c>
      <c r="DY657" s="90">
        <f t="shared" si="1933"/>
        <v>0</v>
      </c>
      <c r="DZ657" s="311">
        <f t="shared" ref="DZ657:EA657" si="1954">SUM(DZ50:DZ53)+SUM(DZ66:DZ69)+SUM(DZ74:DZ76)+SUM(DZ113:DZ118)+SUM(DZ128:DZ153)+SUM(DZ163:DZ164)+DZ172+SUM(DZ174:DZ193)+SUM(DZ263:DZ273)+DZ517</f>
        <v>0</v>
      </c>
      <c r="EA657" s="375">
        <f t="shared" si="1954"/>
        <v>0</v>
      </c>
      <c r="EB657" s="91">
        <f t="shared" si="1933"/>
        <v>0</v>
      </c>
      <c r="EC657" s="90">
        <f t="shared" si="1933"/>
        <v>0</v>
      </c>
      <c r="ED657" s="315">
        <f t="shared" ref="ED657" si="1955">SUM(ED50:ED53)+SUM(ED66:ED69)+SUM(ED74:ED76)+SUM(ED113:ED118)+SUM(ED128:ED153)+SUM(ED163:ED164)+ED172+SUM(ED174:ED193)+SUM(ED263:ED273)+ED517</f>
        <v>0</v>
      </c>
      <c r="EE657" s="124">
        <f t="shared" si="1933"/>
        <v>0</v>
      </c>
    </row>
    <row r="658" spans="1:135" x14ac:dyDescent="0.3">
      <c r="A658" s="38"/>
      <c r="B658" s="27" t="s">
        <v>773</v>
      </c>
      <c r="C658" s="22">
        <f>SUM(C55:C65)+SUM(C86:C102)+SUM(C154:C162)+SUM(C309:C313)+C350+C422+SUM(C429:C430)+SUM(C480:C483)+SUM(C507:C509)+SUM(C511:C525)+SUM(C527:C532)+C534+C535+SUM(C566:C567)</f>
        <v>82335</v>
      </c>
      <c r="D658" s="22">
        <f>SUM(D55:D65)+SUM(D86:D102)+SUM(D154:D162)+SUM(D309:D313)+D350+D422+SUM(D429:D430)+SUM(D480:D483)+SUM(D507:D509)+SUM(D511:D525)+SUM(D527:D532)+D534+D535+SUM(D566:D567)</f>
        <v>21974</v>
      </c>
      <c r="E658" s="63">
        <f t="shared" si="1460"/>
        <v>0.26688528572296105</v>
      </c>
      <c r="F658" s="90">
        <f>SUM(F55:F65)+SUM(F86:F102)+SUM(F154:F162)+SUM(F309:F313)+F350+F422+SUM(F429:F430)+SUM(F480:F483)+SUM(F507:F509)+SUM(F511:F516)+SUM(F518:F525)+SUM(F527:F532)+SUM(F534:F535)+SUM(F566:F567)</f>
        <v>4069</v>
      </c>
      <c r="G658" s="90">
        <f>SUM(G55:G65)+SUM(G86:G102)+SUM(G154:G162)+SUM(G309:G313)+G350+G422+SUM(G429:G430)+SUM(G480:G483)+SUM(G507:G509)+SUM(G511:G516)+SUM(G518:G525)+SUM(G527:G532)+SUM(G534:G535)+SUM(G566:G567)</f>
        <v>6286</v>
      </c>
      <c r="H658" s="90">
        <f>SUM(H55:H65)+SUM(H86:H102)+SUM(H154:H162)+SUM(H309:H313)+H350+H422+SUM(H429:H430)+SUM(H480:H483)+SUM(H507:H509)+SUM(H511:H516)+SUM(H518:H525)+SUM(H527:H532)+SUM(H534:H535)+SUM(H566:H567)</f>
        <v>2174</v>
      </c>
      <c r="I658" s="90">
        <f>SUM(I55:I65)+SUM(I86:I102)+SUM(I154:I162)+SUM(I309:I313)+I350+I422+SUM(I429:I430)+SUM(I480:I483)+SUM(I507:I509)+SUM(I511:I516)+SUM(I518:I525)+SUM(I527:I532)+SUM(I534:I535)+SUM(I566:I567)</f>
        <v>6343</v>
      </c>
      <c r="J658" s="90">
        <f>SUM(J55:J65)+SUM(J86:J102)+SUM(J154:J162)+SUM(J309:J313)+J350+J422+SUM(J429:J430)+SUM(J480:J483)+SUM(J507:J509)+SUM(J511:J516)+SUM(J518:J525)+SUM(J527:J532)+SUM(J534:J535)+SUM(J566:J567)</f>
        <v>5803</v>
      </c>
      <c r="K658" s="91">
        <f t="shared" ref="K658:EE658" si="1956">SUM(K55:K65)+SUM(K86:K102)+SUM(K154:K162)+SUM(K309:K313)+K350+K422+SUM(K429:K430)+SUM(K480:K483)+SUM(K507:K509)+SUM(K511:K516)+SUM(K518:K525)+SUM(K527:K532)+SUM(K534:K535)+SUM(K566:K567)</f>
        <v>7535</v>
      </c>
      <c r="L658" s="90">
        <f t="shared" si="1956"/>
        <v>0</v>
      </c>
      <c r="M658" s="375">
        <f>SUM(M55:M65)+SUM(M86:M102)+SUM(M154:M162)+SUM(M309:M313)+M350+M422+SUM(M429:M430)+SUM(M480:M483)+SUM(M507:M509)+SUM(M511:M516)+SUM(M518:M525)+SUM(M527:M532)+SUM(M534:M535)+SUM(M566:M567)</f>
        <v>0</v>
      </c>
      <c r="N658" s="91">
        <f t="shared" si="1956"/>
        <v>0</v>
      </c>
      <c r="O658" s="90">
        <f t="shared" si="1956"/>
        <v>0</v>
      </c>
      <c r="P658" s="375">
        <f>SUM(P55:P65)+SUM(P86:P102)+SUM(P154:P162)+SUM(P309:P313)+P350+P422+SUM(P429:P430)+SUM(P480:P483)+SUM(P507:P509)+SUM(P511:P516)+SUM(P518:P525)+SUM(P527:P532)+SUM(P534:P535)+SUM(P566:P567)</f>
        <v>0</v>
      </c>
      <c r="Q658" s="315">
        <f>SUM(Q55:Q65)+SUM(Q86:Q102)+SUM(Q154:Q162)+SUM(Q309:Q313)+Q350+Q422+SUM(Q429:Q430)+SUM(Q480:Q483)+SUM(Q507:Q509)+SUM(Q511:Q516)+SUM(Q518:Q525)+SUM(Q527:Q532)+SUM(Q534:Q535)+SUM(Q566:Q567)</f>
        <v>0</v>
      </c>
      <c r="R658" s="375">
        <f>SUM(R55:R65)+SUM(R86:R102)+SUM(R154:R162)+SUM(R309:R313)+R350+R422+SUM(R429:R430)+SUM(R480:R483)+SUM(R507:R509)+SUM(R511:R516)+SUM(R518:R525)+SUM(R527:R532)+SUM(R534:R535)+SUM(R566:R567)</f>
        <v>0</v>
      </c>
      <c r="S658" s="315">
        <f>SUM(S55:S65)+SUM(S86:S102)+SUM(S154:S162)+SUM(S309:S313)+S350+S422+SUM(S429:S430)+SUM(S480:S483)+SUM(S507:S509)+SUM(S511:S516)+SUM(S518:S525)+SUM(S527:S532)+SUM(S534:S535)+SUM(S566:S567)</f>
        <v>0</v>
      </c>
      <c r="T658" s="375">
        <f>SUM(T55:T65)+SUM(T86:T102)+SUM(T154:T162)+SUM(T309:T313)+T350+T422+SUM(T429:T430)+SUM(T480:T483)+SUM(T507:T509)+SUM(T511:T516)+SUM(T518:T525)+SUM(T527:T532)+SUM(T534:T535)+SUM(T566:T567)</f>
        <v>0</v>
      </c>
      <c r="U658" s="315">
        <f>SUM(U55:U65)+SUM(U86:U102)+SUM(U154:U162)+SUM(U309:U313)+U350+U422+SUM(U429:U430)+SUM(U480:U483)+SUM(U507:U509)+SUM(U511:U516)+SUM(U518:U525)+SUM(U527:U532)+SUM(U534:U535)+SUM(U566:U567)</f>
        <v>0</v>
      </c>
      <c r="V658" s="375">
        <f>SUM(V55:V65)+SUM(V86:V102)+SUM(V154:V162)+SUM(V309:V313)+V350+V422+SUM(V429:V430)+SUM(V480:V483)+SUM(V507:V509)+SUM(V511:V516)+SUM(V518:V525)+SUM(V527:V532)+SUM(V534:V535)+SUM(V566:V567)</f>
        <v>0</v>
      </c>
      <c r="W658" s="104">
        <f>SUM(W55:W65)+SUM(W86:W102)+SUM(W154:W162)+SUM(W309:W313)+W350+W422+SUM(W429:W430)+SUM(W480:W483)+SUM(W507:W509)+SUM(W511:W516)+SUM(W518:W525)+SUM(W527:W532)+SUM(W534:W535)+SUM(W566:W567)</f>
        <v>0</v>
      </c>
      <c r="X658" s="104">
        <f>SUM(X55:X65)+SUM(X86:X102)+SUM(X154:X162)+SUM(X309:X313)+X350+X422+SUM(X429:X430)+SUM(X480:X483)+SUM(X507:X509)+SUM(X511:X516)+SUM(X518:X525)+SUM(X527:X532)+SUM(X534:X535)+SUM(X566:X567)</f>
        <v>0</v>
      </c>
      <c r="Y658" s="104">
        <f t="shared" si="1956"/>
        <v>0</v>
      </c>
      <c r="Z658" s="103">
        <f t="shared" si="1956"/>
        <v>0</v>
      </c>
      <c r="AA658" s="90">
        <f>SUM(AA55:AA65)+SUM(AA86:AA102)+SUM(AA154:AA162)+SUM(AA309:AA313)+AA350+AA422+SUM(AA429:AA430)+SUM(AA480:AA483)+SUM(AA507:AA509)+SUM(AA511:AA516)+SUM(AA518:AA525)+SUM(AA527:AA532)+SUM(AA534:AA535)+SUM(AA566:AA567)</f>
        <v>0</v>
      </c>
      <c r="AB658" s="90">
        <f>SUM(AB55:AB65)+SUM(AB86:AB102)+SUM(AB154:AB162)+SUM(AB309:AB313)+AB350+AB422+SUM(AB429:AB430)+SUM(AB480:AB483)+SUM(AB507:AB509)+SUM(AB511:AB516)+SUM(AB518:AB525)+SUM(AB527:AB532)+SUM(AB534:AB535)+SUM(AB566:AB567)</f>
        <v>0</v>
      </c>
      <c r="AC658" s="90">
        <f>SUM(AC55:AC65)+SUM(AC86:AC102)+SUM(AC154:AC162)+SUM(AC309:AC313)+AC350+AC422+SUM(AC429:AC430)+SUM(AC480:AC483)+SUM(AC507:AC509)+SUM(AC511:AC516)+SUM(AC518:AC525)+SUM(AC527:AC532)+SUM(AC534:AC535)+SUM(AC566:AC567)</f>
        <v>0</v>
      </c>
      <c r="AD658" s="90">
        <f>SUM(AD55:AD65)+SUM(AD86:AD102)+SUM(AD154:AD162)+SUM(AD309:AD313)+AD350+AD422+SUM(AD429:AD430)+SUM(AD480:AD483)+SUM(AD507:AD509)+SUM(AD511:AD516)+SUM(AD518:AD525)+SUM(AD527:AD532)+SUM(AD534:AD535)+SUM(AD566:AD567)</f>
        <v>0</v>
      </c>
      <c r="AE658" s="90">
        <f>SUM(AE55:AE65)+SUM(AE86:AE102)+SUM(AE154:AE162)+SUM(AE309:AE313)+AE350+AE422+SUM(AE429:AE430)+SUM(AE480:AE483)+SUM(AE507:AE509)+SUM(AE511:AE516)+SUM(AE518:AE525)+SUM(AE527:AE532)+SUM(AE534:AE535)+SUM(AE566:AE567)</f>
        <v>0</v>
      </c>
      <c r="AF658" s="315">
        <f>SUM(AF55:AF65)+SUM(AF86:AF102)+SUM(AF154:AF162)+SUM(AF309:AF313)+AF350+AF422+SUM(AF429:AF430)+SUM(AF480:AF483)+SUM(AF507:AF509)+SUM(AF511:AF516)+SUM(AF518:AF525)+SUM(AF527:AF532)+SUM(AF534:AF535)+SUM(AF566:AF567)</f>
        <v>0</v>
      </c>
      <c r="AG658" s="311">
        <f>SUM(AG55:AG65)+SUM(AG86:AG102)+SUM(AG154:AG162)+SUM(AG309:AG313)+AG350+AG422+SUM(AG429:AG430)+SUM(AG480:AG483)+SUM(AG507:AG509)+SUM(AG511:AG516)+SUM(AG518:AG525)+SUM(AG527:AG532)+SUM(AG534:AG535)+SUM(AG566:AG567)</f>
        <v>0</v>
      </c>
      <c r="AH658" s="124">
        <f t="shared" si="1956"/>
        <v>0</v>
      </c>
      <c r="AI658" s="103">
        <f t="shared" si="1956"/>
        <v>0</v>
      </c>
      <c r="AJ658" s="375">
        <f>SUM(AJ55:AJ65)+SUM(AJ86:AJ102)+SUM(AJ154:AJ162)+SUM(AJ309:AJ313)+AJ350+AJ422+SUM(AJ429:AJ430)+SUM(AJ480:AJ483)+SUM(AJ507:AJ509)+SUM(AJ511:AJ516)+SUM(AJ518:AJ525)+SUM(AJ527:AJ532)+SUM(AJ534:AJ535)+SUM(AJ566:AJ567)</f>
        <v>0</v>
      </c>
      <c r="AK658" s="91">
        <f t="shared" si="1956"/>
        <v>0</v>
      </c>
      <c r="AL658" s="90">
        <f t="shared" si="1956"/>
        <v>0</v>
      </c>
      <c r="AM658" s="315">
        <f>SUM(AM55:AM65)+SUM(AM86:AM102)+SUM(AM154:AM162)+SUM(AM309:AM313)+AM350+AM422+SUM(AM429:AM430)+SUM(AM480:AM483)+SUM(AM507:AM509)+SUM(AM511:AM516)+SUM(AM518:AM525)+SUM(AM527:AM532)+SUM(AM534:AM535)+SUM(AM566:AM567)</f>
        <v>0</v>
      </c>
      <c r="AN658" s="315">
        <f>SUM(AN55:AN65)+SUM(AN86:AN102)+SUM(AN154:AN162)+SUM(AN309:AN313)+AN350+AN422+SUM(AN429:AN430)+SUM(AN480:AN483)+SUM(AN507:AN509)+SUM(AN511:AN516)+SUM(AN518:AN525)+SUM(AN527:AN532)+SUM(AN534:AN535)+SUM(AN566:AN567)</f>
        <v>0</v>
      </c>
      <c r="AO658" s="315">
        <f>SUM(AO55:AO65)+SUM(AO86:AO102)+SUM(AO154:AO162)+SUM(AO309:AO313)+AO350+AO422+SUM(AO429:AO430)+SUM(AO480:AO483)+SUM(AO507:AO509)+SUM(AO511:AO516)+SUM(AO518:AO525)+SUM(AO527:AO532)+SUM(AO534:AO535)+SUM(AO566:AO567)</f>
        <v>0</v>
      </c>
      <c r="AP658" s="375">
        <f>SUM(AP55:AP65)+SUM(AP86:AP102)+SUM(AP154:AP162)+SUM(AP309:AP313)+AP350+AP422+SUM(AP429:AP430)+SUM(AP480:AP483)+SUM(AP507:AP509)+SUM(AP511:AP516)+SUM(AP518:AP525)+SUM(AP527:AP532)+SUM(AP534:AP535)+SUM(AP566:AP567)</f>
        <v>0</v>
      </c>
      <c r="AQ658" s="104">
        <f t="shared" si="1956"/>
        <v>0</v>
      </c>
      <c r="AR658" s="103">
        <f t="shared" si="1956"/>
        <v>0</v>
      </c>
      <c r="AS658" s="375">
        <f>SUM(AS55:AS65)+SUM(AS86:AS102)+SUM(AS154:AS162)+SUM(AS309:AS313)+AS350+AS422+SUM(AS429:AS430)+SUM(AS480:AS483)+SUM(AS507:AS509)+SUM(AS511:AS516)+SUM(AS518:AS525)+SUM(AS527:AS532)+SUM(AS534:AS535)+SUM(AS566:AS567)</f>
        <v>0</v>
      </c>
      <c r="AT658" s="315">
        <f>SUM(AT55:AT65)+SUM(AT86:AT102)+SUM(AT154:AT162)+SUM(AT309:AT313)+AT350+AT422+SUM(AT429:AT430)+SUM(AT480:AT483)+SUM(AT507:AT509)+SUM(AT511:AT516)+SUM(AT518:AT525)+SUM(AT527:AT532)+SUM(AT534:AT535)+SUM(AT566:AT567)</f>
        <v>0</v>
      </c>
      <c r="AU658" s="375">
        <f>SUM(AU55:AU65)+SUM(AU86:AU102)+SUM(AU154:AU162)+SUM(AU309:AU313)+AU350+AU422+SUM(AU429:AU430)+SUM(AU480:AU483)+SUM(AU507:AU509)+SUM(AU511:AU516)+SUM(AU518:AU525)+SUM(AU527:AU532)+SUM(AU534:AU535)+SUM(AU566:AU567)</f>
        <v>0</v>
      </c>
      <c r="AV658" s="315">
        <f>SUM(AV55:AV65)+SUM(AV86:AV102)+SUM(AV154:AV162)+SUM(AV309:AV313)+AV350+AV422+SUM(AV429:AV430)+SUM(AV480:AV483)+SUM(AV507:AV509)+SUM(AV511:AV516)+SUM(AV518:AV525)+SUM(AV527:AV532)+SUM(AV534:AV535)+SUM(AV566:AV567)</f>
        <v>0</v>
      </c>
      <c r="AW658" s="375">
        <f>SUM(AW55:AW65)+SUM(AW86:AW102)+SUM(AW154:AW162)+SUM(AW309:AW313)+AW350+AW422+SUM(AW429:AW430)+SUM(AW480:AW483)+SUM(AW507:AW509)+SUM(AW511:AW516)+SUM(AW518:AW525)+SUM(AW527:AW532)+SUM(AW534:AW535)+SUM(AW566:AW567)</f>
        <v>0</v>
      </c>
      <c r="AX658" s="315">
        <f>SUM(AX55:AX65)+SUM(AX86:AX102)+SUM(AX154:AX162)+SUM(AX309:AX313)+AX350+AX422+SUM(AX429:AX430)+SUM(AX480:AX483)+SUM(AX507:AX509)+SUM(AX511:AX516)+SUM(AX518:AX525)+SUM(AX527:AX532)+SUM(AX534:AX535)+SUM(AX566:AX567)</f>
        <v>0</v>
      </c>
      <c r="AY658" s="124">
        <f t="shared" si="1956"/>
        <v>0</v>
      </c>
      <c r="AZ658" s="90">
        <f t="shared" si="1956"/>
        <v>700</v>
      </c>
      <c r="BA658" s="315">
        <f>SUM(BA55:BA65)+SUM(BA86:BA102)+SUM(BA154:BA162)+SUM(BA309:BA313)+BA350+BA422+SUM(BA429:BA430)+SUM(BA480:BA483)+SUM(BA507:BA509)+SUM(BA511:BA516)+SUM(BA518:BA525)+SUM(BA527:BA532)+SUM(BA534:BA535)+SUM(BA566:BA567)</f>
        <v>647</v>
      </c>
      <c r="BB658" s="124">
        <f t="shared" si="1956"/>
        <v>594</v>
      </c>
      <c r="BC658" s="90">
        <f t="shared" si="1956"/>
        <v>5</v>
      </c>
      <c r="BD658" s="315">
        <f t="shared" ref="BD658" si="1957">SUM(BD55:BD65)+SUM(BD86:BD102)+SUM(BD154:BD162)+SUM(BD309:BD313)+BD350+BD422+SUM(BD429:BD430)+SUM(BD480:BD483)+SUM(BD507:BD509)+SUM(BD511:BD516)+SUM(BD518:BD525)+SUM(BD527:BD532)+SUM(BD534:BD535)+SUM(BD566:BD567)</f>
        <v>4</v>
      </c>
      <c r="BE658" s="124">
        <f t="shared" si="1956"/>
        <v>4</v>
      </c>
      <c r="BF658" s="90">
        <f t="shared" si="1956"/>
        <v>0</v>
      </c>
      <c r="BG658" s="90">
        <f t="shared" ref="BG658" si="1958">SUM(BG55:BG65)+SUM(BG86:BG102)+SUM(BG154:BG162)+SUM(BG309:BG313)+BG350+BG422+SUM(BG429:BG430)+SUM(BG480:BG483)+SUM(BG507:BG509)+SUM(BG511:BG516)+SUM(BG518:BG525)+SUM(BG527:BG532)+SUM(BG534:BG535)+SUM(BG566:BG567)</f>
        <v>0</v>
      </c>
      <c r="BH658" s="315">
        <f>SUM(BH55:BH65)+SUM(BH86:BH102)+SUM(BH154:BH162)+SUM(BH309:BH313)+BH350+BH422+SUM(BH429:BH430)+SUM(BH480:BH483)+SUM(BH507:BH509)+SUM(BH511:BH516)+SUM(BH518:BH525)+SUM(BH527:BH532)+SUM(BH534:BH535)+SUM(BH566:BH567)</f>
        <v>0</v>
      </c>
      <c r="BI658" s="124">
        <f t="shared" si="1956"/>
        <v>0</v>
      </c>
      <c r="BJ658" s="90">
        <f t="shared" si="1956"/>
        <v>556</v>
      </c>
      <c r="BK658" s="375">
        <f t="shared" ref="BK658" si="1959">SUM(BK55:BK65)+SUM(BK86:BK102)+SUM(BK154:BK162)+SUM(BK309:BK313)+BK350+BK422+SUM(BK429:BK430)+SUM(BK480:BK483)+SUM(BK507:BK509)+SUM(BK511:BK516)+SUM(BK518:BK525)+SUM(BK527:BK532)+SUM(BK534:BK535)+SUM(BK566:BK567)</f>
        <v>357</v>
      </c>
      <c r="BL658" s="91">
        <f t="shared" si="1956"/>
        <v>318</v>
      </c>
      <c r="BM658" s="90">
        <f t="shared" si="1956"/>
        <v>25</v>
      </c>
      <c r="BN658" s="90">
        <f t="shared" ref="BN658" si="1960">SUM(BN55:BN65)+SUM(BN86:BN102)+SUM(BN154:BN162)+SUM(BN309:BN313)+BN350+BN422+SUM(BN429:BN430)+SUM(BN480:BN483)+SUM(BN507:BN509)+SUM(BN511:BN516)+SUM(BN518:BN525)+SUM(BN527:BN532)+SUM(BN534:BN535)+SUM(BN566:BN567)</f>
        <v>14</v>
      </c>
      <c r="BO658" s="315">
        <f t="shared" ref="BO658:BP658" si="1961">SUM(BO55:BO65)+SUM(BO86:BO102)+SUM(BO154:BO162)+SUM(BO309:BO313)+BO350+BO422+SUM(BO429:BO430)+SUM(BO480:BO483)+SUM(BO507:BO509)+SUM(BO511:BO516)+SUM(BO518:BO525)+SUM(BO527:BO532)+SUM(BO534:BO535)+SUM(BO566:BO567)</f>
        <v>14</v>
      </c>
      <c r="BP658" s="311">
        <f t="shared" si="1961"/>
        <v>0</v>
      </c>
      <c r="BQ658" s="124">
        <f t="shared" si="1956"/>
        <v>28</v>
      </c>
      <c r="BR658" s="90">
        <f t="shared" si="1956"/>
        <v>66</v>
      </c>
      <c r="BS658" s="315">
        <f t="shared" ref="BS658" si="1962">SUM(BS55:BS65)+SUM(BS86:BS102)+SUM(BS154:BS162)+SUM(BS309:BS313)+BS350+BS422+SUM(BS429:BS430)+SUM(BS480:BS483)+SUM(BS507:BS509)+SUM(BS511:BS516)+SUM(BS518:BS525)+SUM(BS527:BS532)+SUM(BS534:BS535)+SUM(BS566:BS567)</f>
        <v>83</v>
      </c>
      <c r="BT658" s="124">
        <f t="shared" si="1956"/>
        <v>6</v>
      </c>
      <c r="BU658" s="90">
        <f t="shared" si="1956"/>
        <v>0</v>
      </c>
      <c r="BV658" s="315">
        <f t="shared" ref="BV658:BY658" si="1963">SUM(BV55:BV65)+SUM(BV86:BV102)+SUM(BV154:BV162)+SUM(BV309:BV313)+BV350+BV422+SUM(BV429:BV430)+SUM(BV480:BV483)+SUM(BV507:BV509)+SUM(BV511:BV516)+SUM(BV518:BV525)+SUM(BV527:BV532)+SUM(BV534:BV535)+SUM(BV566:BV567)</f>
        <v>0</v>
      </c>
      <c r="BW658" s="90">
        <f t="shared" si="1963"/>
        <v>0</v>
      </c>
      <c r="BX658" s="375">
        <f t="shared" si="1963"/>
        <v>0</v>
      </c>
      <c r="BY658" s="315">
        <f t="shared" si="1963"/>
        <v>0</v>
      </c>
      <c r="BZ658" s="90">
        <f>SUM(BZ55:BZ65)+SUM(BZ86:BZ102)+SUM(BZ154:BZ162)+SUM(BZ309:BZ313)+BZ350+BZ422+SUM(BZ429:BZ430)+SUM(BZ480:BZ483)+SUM(BZ507:BZ509)+SUM(BZ511:BZ516)+SUM(BZ518:BZ525)+SUM(BZ527:BZ532)+SUM(BZ534:BZ535)+SUM(BZ566:BZ567)</f>
        <v>0</v>
      </c>
      <c r="CA658" s="124">
        <f t="shared" si="1956"/>
        <v>0</v>
      </c>
      <c r="CB658" s="90">
        <f t="shared" si="1956"/>
        <v>524</v>
      </c>
      <c r="CC658" s="90">
        <f t="shared" ref="CC658:CE658" si="1964">SUM(CC55:CC65)+SUM(CC86:CC102)+SUM(CC154:CC162)+SUM(CC309:CC313)+CC350+CC422+SUM(CC429:CC430)+SUM(CC480:CC483)+SUM(CC507:CC509)+SUM(CC511:CC516)+SUM(CC518:CC525)+SUM(CC527:CC532)+SUM(CC534:CC535)+SUM(CC566:CC567)</f>
        <v>223</v>
      </c>
      <c r="CD658" s="90">
        <f t="shared" si="1964"/>
        <v>492</v>
      </c>
      <c r="CE658" s="90">
        <f t="shared" si="1964"/>
        <v>476</v>
      </c>
      <c r="CF658" s="90">
        <f t="shared" ref="CF658:CG658" si="1965">SUM(CF55:CF65)+SUM(CF86:CF102)+SUM(CF154:CF162)+SUM(CF309:CF313)+CF350+CF422+SUM(CF429:CF430)+SUM(CF480:CF483)+SUM(CF507:CF509)+SUM(CF511:CF516)+SUM(CF518:CF525)+SUM(CF527:CF532)+SUM(CF534:CF535)+SUM(CF566:CF567)</f>
        <v>623</v>
      </c>
      <c r="CG658" s="311">
        <f t="shared" si="1965"/>
        <v>408</v>
      </c>
      <c r="CH658" s="90">
        <f t="shared" ref="CH658" si="1966">SUM(CH55:CH65)+SUM(CH86:CH102)+SUM(CH154:CH162)+SUM(CH309:CH313)+CH350+CH422+SUM(CH429:CH430)+SUM(CH480:CH483)+SUM(CH507:CH509)+SUM(CH511:CH516)+SUM(CH518:CH525)+SUM(CH527:CH532)+SUM(CH534:CH535)+SUM(CH566:CH567)</f>
        <v>868</v>
      </c>
      <c r="CI658" s="124">
        <f t="shared" si="1956"/>
        <v>13</v>
      </c>
      <c r="CJ658" s="90">
        <f t="shared" si="1956"/>
        <v>1103</v>
      </c>
      <c r="CK658" s="375">
        <f t="shared" ref="CK658:CO658" si="1967">SUM(CK55:CK65)+SUM(CK86:CK102)+SUM(CK154:CK162)+SUM(CK309:CK313)+CK350+CK422+SUM(CK429:CK430)+SUM(CK480:CK483)+SUM(CK507:CK509)+SUM(CK511:CK516)+SUM(CK518:CK525)+SUM(CK527:CK532)+SUM(CK534:CK535)+SUM(CK566:CK567)</f>
        <v>2043</v>
      </c>
      <c r="CL658" s="315">
        <f t="shared" si="1967"/>
        <v>2187</v>
      </c>
      <c r="CM658" s="375">
        <f t="shared" si="1967"/>
        <v>1067</v>
      </c>
      <c r="CN658" s="315">
        <f t="shared" si="1967"/>
        <v>700</v>
      </c>
      <c r="CO658" s="375">
        <f t="shared" si="1967"/>
        <v>872</v>
      </c>
      <c r="CP658" s="91">
        <f t="shared" si="1956"/>
        <v>2036</v>
      </c>
      <c r="CQ658" s="90">
        <f t="shared" si="1956"/>
        <v>901</v>
      </c>
      <c r="CR658" s="315">
        <f t="shared" ref="CR658:CS658" si="1968">SUM(CR55:CR65)+SUM(CR86:CR102)+SUM(CR154:CR162)+SUM(CR309:CR313)+CR350+CR422+SUM(CR429:CR430)+SUM(CR480:CR483)+SUM(CR507:CR509)+SUM(CR511:CR516)+SUM(CR518:CR525)+SUM(CR527:CR532)+SUM(CR534:CR535)+SUM(CR566:CR567)</f>
        <v>994</v>
      </c>
      <c r="CS658" s="375">
        <f t="shared" si="1968"/>
        <v>1159</v>
      </c>
      <c r="CT658" s="91">
        <f t="shared" si="1956"/>
        <v>885</v>
      </c>
      <c r="CU658" s="90">
        <f t="shared" ref="CU658" si="1969">SUM(CU55:CU65)+SUM(CU86:CU102)+SUM(CU154:CU162)+SUM(CU309:CU313)+CU350+CU422+SUM(CU429:CU430)+SUM(CU480:CU483)+SUM(CU507:CU509)+SUM(CU511:CU516)+SUM(CU518:CU525)+SUM(CU527:CU532)+SUM(CU534:CU535)+SUM(CU566:CU567)</f>
        <v>726</v>
      </c>
      <c r="CV658" s="375">
        <f t="shared" ref="CV658:CY658" si="1970">SUM(CV55:CV65)+SUM(CV86:CV102)+SUM(CV154:CV162)+SUM(CV309:CV313)+CV350+CV422+SUM(CV429:CV430)+SUM(CV480:CV483)+SUM(CV507:CV509)+SUM(CV511:CV516)+SUM(CV518:CV525)+SUM(CV527:CV532)+SUM(CV534:CV535)+SUM(CV566:CV567)</f>
        <v>1033</v>
      </c>
      <c r="CW658" s="315">
        <f t="shared" si="1970"/>
        <v>1141</v>
      </c>
      <c r="CX658" s="375">
        <f t="shared" si="1970"/>
        <v>1071</v>
      </c>
      <c r="CY658" s="315">
        <f t="shared" si="1970"/>
        <v>830</v>
      </c>
      <c r="CZ658" s="91">
        <f t="shared" si="1956"/>
        <v>867</v>
      </c>
      <c r="DA658" s="90">
        <f t="shared" si="1956"/>
        <v>0</v>
      </c>
      <c r="DB658" s="375">
        <f t="shared" ref="DB658:DE658" si="1971">SUM(DB55:DB65)+SUM(DB86:DB102)+SUM(DB154:DB162)+SUM(DB309:DB313)+DB350+DB422+SUM(DB429:DB430)+SUM(DB480:DB483)+SUM(DB507:DB509)+SUM(DB511:DB516)+SUM(DB518:DB525)+SUM(DB527:DB532)+SUM(DB534:DB535)+SUM(DB566:DB567)</f>
        <v>0</v>
      </c>
      <c r="DC658" s="315">
        <f t="shared" si="1971"/>
        <v>0</v>
      </c>
      <c r="DD658" s="375">
        <f t="shared" si="1971"/>
        <v>0</v>
      </c>
      <c r="DE658" s="315">
        <f t="shared" si="1971"/>
        <v>0</v>
      </c>
      <c r="DF658" s="90">
        <f>SUM(DF55:DF65)+SUM(DF86:DF102)+SUM(DF154:DF162)+SUM(DF309:DF313)+DF350+DF422+SUM(DF429:DF430)+SUM(DF480:DF483)+SUM(DF507:DF509)+SUM(DF511:DF516)+SUM(DF518:DF525)+SUM(DF527:DF532)+SUM(DF534:DF535)+SUM(DF566:DF567)</f>
        <v>0</v>
      </c>
      <c r="DG658" s="310">
        <f t="shared" ref="DG658" si="1972">SUM(DG55:DG65)+SUM(DG86:DG102)+SUM(DG154:DG162)+SUM(DG309:DG313)+DG350+DG422+SUM(DG429:DG430)+SUM(DG480:DG483)+SUM(DG507:DG509)+SUM(DG511:DG516)+SUM(DG518:DG525)+SUM(DG527:DG532)+SUM(DG534:DG535)+SUM(DG566:DG567)</f>
        <v>0</v>
      </c>
      <c r="DH658" s="375">
        <f>SUM(DH55:DH65)+SUM(DH86:DH102)+SUM(DH154:DH162)+SUM(DH309:DH313)+DH350+DH422+SUM(DH429:DH430)+SUM(DH480:DH483)+SUM(DH507:DH509)+SUM(DH511:DH516)+SUM(DH518:DH525)+SUM(DH527:DH532)+SUM(DH534:DH535)+SUM(DH566:DH567)</f>
        <v>0</v>
      </c>
      <c r="DI658" s="315">
        <f t="shared" ref="DI658" si="1973">SUM(DI55:DI65)+SUM(DI86:DI102)+SUM(DI154:DI162)+SUM(DI309:DI313)+DI350+DI422+SUM(DI429:DI430)+SUM(DI480:DI483)+SUM(DI507:DI509)+SUM(DI511:DI516)+SUM(DI518:DI525)+SUM(DI527:DI532)+SUM(DI534:DI535)+SUM(DI566:DI567)</f>
        <v>0</v>
      </c>
      <c r="DJ658" s="124">
        <f t="shared" si="1956"/>
        <v>0</v>
      </c>
      <c r="DK658" s="90">
        <f t="shared" si="1956"/>
        <v>173</v>
      </c>
      <c r="DL658" s="315">
        <f t="shared" ref="DL658:DM658" si="1974">SUM(DL55:DL65)+SUM(DL86:DL102)+SUM(DL154:DL162)+SUM(DL309:DL313)+DL350+DL422+SUM(DL429:DL430)+SUM(DL480:DL483)+SUM(DL507:DL509)+SUM(DL511:DL516)+SUM(DL518:DL525)+SUM(DL527:DL532)+SUM(DL534:DL535)+SUM(DL566:DL567)</f>
        <v>157</v>
      </c>
      <c r="DM658" s="375">
        <f t="shared" si="1974"/>
        <v>192</v>
      </c>
      <c r="DN658" s="91">
        <f t="shared" si="1956"/>
        <v>158</v>
      </c>
      <c r="DO658" s="90">
        <f t="shared" si="1956"/>
        <v>0</v>
      </c>
      <c r="DP658" s="375">
        <f t="shared" ref="DP658:DQ658" si="1975">SUM(DP55:DP65)+SUM(DP86:DP102)+SUM(DP154:DP162)+SUM(DP309:DP313)+DP350+DP422+SUM(DP429:DP430)+SUM(DP480:DP483)+SUM(DP507:DP509)+SUM(DP511:DP516)+SUM(DP518:DP525)+SUM(DP527:DP532)+SUM(DP534:DP535)+SUM(DP566:DP567)</f>
        <v>0</v>
      </c>
      <c r="DQ658" s="104">
        <f t="shared" si="1975"/>
        <v>0</v>
      </c>
      <c r="DR658" s="315">
        <f>SUM(DR55:DR65)+SUM(DR86:DR102)+SUM(DR154:DR162)+SUM(DR309:DR313)+DR350+DR422+SUM(DR429:DR430)+SUM(DR480:DR483)+SUM(DR507:DR509)+SUM(DR511:DR516)+SUM(DR518:DR525)+SUM(DR527:DR532)+SUM(DR534:DR535)+SUM(DR566:DR567)</f>
        <v>0</v>
      </c>
      <c r="DS658" s="124">
        <f t="shared" si="1956"/>
        <v>0</v>
      </c>
      <c r="DT658" s="90">
        <f t="shared" si="1956"/>
        <v>0</v>
      </c>
      <c r="DU658" s="315">
        <f t="shared" ref="DU658:DW658" si="1976">SUM(DU55:DU65)+SUM(DU86:DU102)+SUM(DU154:DU162)+SUM(DU309:DU313)+DU350+DU422+SUM(DU429:DU430)+SUM(DU480:DU483)+SUM(DU507:DU509)+SUM(DU511:DU516)+SUM(DU518:DU525)+SUM(DU527:DU532)+SUM(DU534:DU535)+SUM(DU566:DU567)</f>
        <v>0</v>
      </c>
      <c r="DV658" s="90">
        <f t="shared" si="1976"/>
        <v>0</v>
      </c>
      <c r="DW658" s="375">
        <f t="shared" si="1976"/>
        <v>0</v>
      </c>
      <c r="DX658" s="91">
        <f t="shared" si="1956"/>
        <v>0</v>
      </c>
      <c r="DY658" s="90">
        <f t="shared" si="1956"/>
        <v>0</v>
      </c>
      <c r="DZ658" s="311">
        <f t="shared" ref="DZ658:EA658" si="1977">SUM(DZ55:DZ65)+SUM(DZ86:DZ102)+SUM(DZ154:DZ162)+SUM(DZ309:DZ313)+DZ350+DZ422+SUM(DZ429:DZ430)+SUM(DZ480:DZ483)+SUM(DZ507:DZ509)+SUM(DZ511:DZ516)+SUM(DZ518:DZ525)+SUM(DZ527:DZ532)+SUM(DZ534:DZ535)+SUM(DZ566:DZ567)</f>
        <v>0</v>
      </c>
      <c r="EA658" s="375">
        <f t="shared" si="1977"/>
        <v>0</v>
      </c>
      <c r="EB658" s="91">
        <f t="shared" si="1956"/>
        <v>0</v>
      </c>
      <c r="EC658" s="90">
        <f t="shared" si="1956"/>
        <v>0</v>
      </c>
      <c r="ED658" s="315">
        <f t="shared" ref="ED658" si="1978">SUM(ED55:ED65)+SUM(ED86:ED102)+SUM(ED154:ED162)+SUM(ED309:ED313)+ED350+ED422+SUM(ED429:ED430)+SUM(ED480:ED483)+SUM(ED507:ED509)+SUM(ED511:ED516)+SUM(ED518:ED525)+SUM(ED527:ED532)+SUM(ED534:ED535)+SUM(ED566:ED567)</f>
        <v>0</v>
      </c>
      <c r="EE658" s="124">
        <f t="shared" si="1956"/>
        <v>0</v>
      </c>
    </row>
    <row r="659" spans="1:135" x14ac:dyDescent="0.3">
      <c r="A659" s="38"/>
      <c r="B659" s="28" t="s">
        <v>807</v>
      </c>
      <c r="C659" s="22">
        <f>SUM(C28:C32)+C43+C48+SUM(C52:C53)+SUM(C66:C67)+SUM(C69:C86)+SUM(C88:C89)+C92+SUM(C105:C106)+SUM(C112:C118)+C122+C129+C132+SUM(C134:C135)+C176+SUM(C178:C179)+C182+SUM(C187:C188)+SUM(C191:C192)</f>
        <v>63025</v>
      </c>
      <c r="D659" s="22">
        <f>SUM(D28:D32)+D43+D48+SUM(D52:D53)+SUM(D66:D67)+SUM(D69:D86)+SUM(D88:D89)+D92+SUM(D105:D106)+SUM(D112:D118)+D122+D129+D132+SUM(D134:D135)+D176+SUM(D178:D179)+D182+SUM(D187:D188)+SUM(D191:D192)</f>
        <v>10788</v>
      </c>
      <c r="E659" s="63">
        <f t="shared" si="1460"/>
        <v>0.17117017056723521</v>
      </c>
      <c r="F659" s="90">
        <f>SUM(F28:F32)+F43+F48+SUM(F52:F53)+SUM(F66:F67)+SUM(F69:F86)+SUM(F88:F89)+F92+SUM(F105:F106)+SUM(F112:F118)+F122+F129+F132+SUM(F134:F135)+F176+SUM(F178:F179)+F182+SUM(F187:F188)+SUM(F191:F192)</f>
        <v>3604</v>
      </c>
      <c r="G659" s="90">
        <f>SUM(G28:G32)+G43+G48+SUM(G52:G53)+SUM(G66:G67)+SUM(G69:G86)+SUM(G88:G89)+G92+SUM(G105:G106)+SUM(G112:G118)+G122+G129+G132+SUM(G134:G135)+G176+SUM(G178:G179)+G182+SUM(G187:G188)+SUM(G191:G192)</f>
        <v>5777</v>
      </c>
      <c r="H659" s="90">
        <f>SUM(H28:H32)+H43+H48+SUM(H52:H53)+SUM(H66:H67)+SUM(H69:H86)+SUM(H88:H89)+H92+SUM(H105:H106)+SUM(H112:H118)+H122+H129+H132+SUM(H134:H135)+H176+SUM(H178:H179)+H182+SUM(H187:H188)+SUM(H191:H192)</f>
        <v>2050</v>
      </c>
      <c r="I659" s="90">
        <f>SUM(I28:I32)+I43+I48+SUM(I52:I53)+SUM(I66:I67)+SUM(I69:I86)+SUM(I88:I89)+I92+SUM(I105:I106)+SUM(I112:I118)+I122+I129+I132+SUM(I134:I135)+I176+SUM(I178:I179)+I182+SUM(I187:I188)+SUM(I191:I192)</f>
        <v>6073</v>
      </c>
      <c r="J659" s="90">
        <f>SUM(J28:J32)+J43+J48+SUM(J52:J53)+SUM(J66:J67)+SUM(J69:J86)+SUM(J88:J89)+J92+SUM(J105:J106)+SUM(J112:J118)+J122+J129+J132+SUM(J134:J135)+J176+SUM(J178:J179)+J182+SUM(J187:J188)+SUM(J191:J192)</f>
        <v>5630</v>
      </c>
      <c r="K659" s="91">
        <f t="shared" ref="K659:EE659" si="1979">SUM(K28:K32)+K43+K48+SUM(K52:K53)+SUM(K66:K67)+SUM(K69:K86)+SUM(K88:K89)+K92+SUM(K105:K106)+SUM(K112:K118)+K122+K129+K132+SUM(K134:K135)+K176+SUM(K178:K179)+K182+SUM(K187:K188)+SUM(K191:K192)</f>
        <v>6824</v>
      </c>
      <c r="L659" s="90">
        <f t="shared" si="1979"/>
        <v>0</v>
      </c>
      <c r="M659" s="375">
        <f>SUM(M28:M32)+M43+M48+SUM(M52:M53)+SUM(M66:M67)+SUM(M69:M86)+SUM(M88:M89)+M92+SUM(M105:M106)+SUM(M112:M118)+M122+M129+M132+SUM(M134:M135)+M176+SUM(M178:M179)+M182+SUM(M187:M188)+SUM(M191:M192)</f>
        <v>0</v>
      </c>
      <c r="N659" s="91">
        <f t="shared" si="1979"/>
        <v>0</v>
      </c>
      <c r="O659" s="90">
        <f t="shared" si="1979"/>
        <v>0</v>
      </c>
      <c r="P659" s="375">
        <f>SUM(P28:P32)+P43+P48+SUM(P52:P53)+SUM(P66:P67)+SUM(P69:P86)+SUM(P88:P89)+P92+SUM(P105:P106)+SUM(P112:P118)+P122+P129+P132+SUM(P134:P135)+P176+SUM(P178:P179)+P182+SUM(P187:P188)+SUM(P191:P192)</f>
        <v>0</v>
      </c>
      <c r="Q659" s="315">
        <f>SUM(Q28:Q32)+Q43+Q48+SUM(Q52:Q53)+SUM(Q66:Q67)+SUM(Q69:Q86)+SUM(Q88:Q89)+Q92+SUM(Q105:Q106)+SUM(Q112:Q118)+Q122+Q129+Q132+SUM(Q134:Q135)+Q176+SUM(Q178:Q179)+Q182+SUM(Q187:Q188)+SUM(Q191:Q192)</f>
        <v>0</v>
      </c>
      <c r="R659" s="375">
        <f>SUM(R28:R32)+R43+R48+SUM(R52:R53)+SUM(R66:R67)+SUM(R69:R86)+SUM(R88:R89)+R92+SUM(R105:R106)+SUM(R112:R118)+R122+R129+R132+SUM(R134:R135)+R176+SUM(R178:R179)+R182+SUM(R187:R188)+SUM(R191:R192)</f>
        <v>0</v>
      </c>
      <c r="S659" s="315">
        <f>SUM(S28:S32)+S43+S48+SUM(S52:S53)+SUM(S66:S67)+SUM(S69:S86)+SUM(S88:S89)+S92+SUM(S105:S106)+SUM(S112:S118)+S122+S129+S132+SUM(S134:S135)+S176+SUM(S178:S179)+S182+SUM(S187:S188)+SUM(S191:S192)</f>
        <v>0</v>
      </c>
      <c r="T659" s="375">
        <f>SUM(T28:T32)+T43+T48+SUM(T52:T53)+SUM(T66:T67)+SUM(T69:T86)+SUM(T88:T89)+T92+SUM(T105:T106)+SUM(T112:T118)+T122+T129+T132+SUM(T134:T135)+T176+SUM(T178:T179)+T182+SUM(T187:T188)+SUM(T191:T192)</f>
        <v>0</v>
      </c>
      <c r="U659" s="315">
        <f>SUM(U28:U32)+U43+U48+SUM(U52:U53)+SUM(U66:U67)+SUM(U69:U86)+SUM(U88:U89)+U92+SUM(U105:U106)+SUM(U112:U118)+U122+U129+U132+SUM(U134:U135)+U176+SUM(U178:U179)+U182+SUM(U187:U188)+SUM(U191:U192)</f>
        <v>0</v>
      </c>
      <c r="V659" s="375">
        <f>SUM(V28:V32)+V43+V48+SUM(V52:V53)+SUM(V66:V67)+SUM(V69:V86)+SUM(V88:V89)+V92+SUM(V105:V106)+SUM(V112:V118)+V122+V129+V132+SUM(V134:V135)+V176+SUM(V178:V179)+V182+SUM(V187:V188)+SUM(V191:V192)</f>
        <v>0</v>
      </c>
      <c r="W659" s="104">
        <f>SUM(W28:W32)+W43+W48+SUM(W52:W53)+SUM(W66:W67)+SUM(W69:W86)+SUM(W88:W89)+W92+SUM(W105:W106)+SUM(W112:W118)+W122+W129+W132+SUM(W134:W135)+W176+SUM(W178:W179)+W182+SUM(W187:W188)+SUM(W191:W192)</f>
        <v>0</v>
      </c>
      <c r="X659" s="104">
        <f>SUM(X28:X32)+X43+X48+SUM(X52:X53)+SUM(X66:X67)+SUM(X69:X86)+SUM(X88:X89)+X92+SUM(X105:X106)+SUM(X112:X118)+X122+X129+X132+SUM(X134:X135)+X176+SUM(X178:X179)+X182+SUM(X187:X188)+SUM(X191:X192)</f>
        <v>0</v>
      </c>
      <c r="Y659" s="104">
        <f t="shared" si="1979"/>
        <v>0</v>
      </c>
      <c r="Z659" s="103">
        <f t="shared" si="1979"/>
        <v>0</v>
      </c>
      <c r="AA659" s="90">
        <f>SUM(AA28:AA32)+AA43+AA48+SUM(AA52:AA53)+SUM(AA66:AA67)+SUM(AA69:AA86)+SUM(AA88:AA89)+AA92+SUM(AA105:AA106)+SUM(AA112:AA118)+AA122+AA129+AA132+SUM(AA134:AA135)+AA176+SUM(AA178:AA179)+AA182+SUM(AA187:AA188)+SUM(AA191:AA192)</f>
        <v>0</v>
      </c>
      <c r="AB659" s="90">
        <f>SUM(AB28:AB32)+AB43+AB48+SUM(AB52:AB53)+SUM(AB66:AB67)+SUM(AB69:AB86)+SUM(AB88:AB89)+AB92+SUM(AB105:AB106)+SUM(AB112:AB118)+AB122+AB129+AB132+SUM(AB134:AB135)+AB176+SUM(AB178:AB179)+AB182+SUM(AB187:AB188)+SUM(AB191:AB192)</f>
        <v>0</v>
      </c>
      <c r="AC659" s="90">
        <f>SUM(AC28:AC32)+AC43+AC48+SUM(AC52:AC53)+SUM(AC66:AC67)+SUM(AC69:AC86)+SUM(AC88:AC89)+AC92+SUM(AC105:AC106)+SUM(AC112:AC118)+AC122+AC129+AC132+SUM(AC134:AC135)+AC176+SUM(AC178:AC179)+AC182+SUM(AC187:AC188)+SUM(AC191:AC192)</f>
        <v>0</v>
      </c>
      <c r="AD659" s="90">
        <f>SUM(AD28:AD32)+AD43+AD48+SUM(AD52:AD53)+SUM(AD66:AD67)+SUM(AD69:AD86)+SUM(AD88:AD89)+AD92+SUM(AD105:AD106)+SUM(AD112:AD118)+AD122+AD129+AD132+SUM(AD134:AD135)+AD176+SUM(AD178:AD179)+AD182+SUM(AD187:AD188)+SUM(AD191:AD192)</f>
        <v>0</v>
      </c>
      <c r="AE659" s="90">
        <f>SUM(AE28:AE32)+AE43+AE48+SUM(AE52:AE53)+SUM(AE66:AE67)+SUM(AE69:AE86)+SUM(AE88:AE89)+AE92+SUM(AE105:AE106)+SUM(AE112:AE118)+AE122+AE129+AE132+SUM(AE134:AE135)+AE176+SUM(AE178:AE179)+AE182+SUM(AE187:AE188)+SUM(AE191:AE192)</f>
        <v>0</v>
      </c>
      <c r="AF659" s="315">
        <f>SUM(AF28:AF32)+AF43+AF48+SUM(AF52:AF53)+SUM(AF66:AF67)+SUM(AF69:AF86)+SUM(AF88:AF89)+AF92+SUM(AF105:AF106)+SUM(AF112:AF118)+AF122+AF129+AF132+SUM(AF134:AF135)+AF176+SUM(AF178:AF179)+AF182+SUM(AF187:AF188)+SUM(AF191:AF192)</f>
        <v>0</v>
      </c>
      <c r="AG659" s="311">
        <f>SUM(AG28:AG32)+AG43+AG48+SUM(AG52:AG53)+SUM(AG66:AG67)+SUM(AG69:AG86)+SUM(AG88:AG89)+AG92+SUM(AG105:AG106)+SUM(AG112:AG118)+AG122+AG129+AG132+SUM(AG134:AG135)+AG176+SUM(AG178:AG179)+AG182+SUM(AG187:AG188)+SUM(AG191:AG192)</f>
        <v>0</v>
      </c>
      <c r="AH659" s="124">
        <f t="shared" si="1979"/>
        <v>0</v>
      </c>
      <c r="AI659" s="103">
        <f t="shared" si="1979"/>
        <v>0</v>
      </c>
      <c r="AJ659" s="375">
        <f>SUM(AJ28:AJ32)+AJ43+AJ48+SUM(AJ52:AJ53)+SUM(AJ66:AJ67)+SUM(AJ69:AJ86)+SUM(AJ88:AJ89)+AJ92+SUM(AJ105:AJ106)+SUM(AJ112:AJ118)+AJ122+AJ129+AJ132+SUM(AJ134:AJ135)+AJ176+SUM(AJ178:AJ179)+AJ182+SUM(AJ187:AJ188)+SUM(AJ191:AJ192)</f>
        <v>0</v>
      </c>
      <c r="AK659" s="91">
        <f t="shared" si="1979"/>
        <v>0</v>
      </c>
      <c r="AL659" s="90">
        <f t="shared" si="1979"/>
        <v>0</v>
      </c>
      <c r="AM659" s="315">
        <f>SUM(AM28:AM32)+AM43+AM48+SUM(AM52:AM53)+SUM(AM66:AM67)+SUM(AM69:AM86)+SUM(AM88:AM89)+AM92+SUM(AM105:AM106)+SUM(AM112:AM118)+AM122+AM129+AM132+SUM(AM134:AM135)+AM176+SUM(AM178:AM179)+AM182+SUM(AM187:AM188)+SUM(AM191:AM192)</f>
        <v>0</v>
      </c>
      <c r="AN659" s="315">
        <f>SUM(AN28:AN32)+AN43+AN48+SUM(AN52:AN53)+SUM(AN66:AN67)+SUM(AN69:AN86)+SUM(AN88:AN89)+AN92+SUM(AN105:AN106)+SUM(AN112:AN118)+AN122+AN129+AN132+SUM(AN134:AN135)+AN176+SUM(AN178:AN179)+AN182+SUM(AN187:AN188)+SUM(AN191:AN192)</f>
        <v>0</v>
      </c>
      <c r="AO659" s="315">
        <f>SUM(AO28:AO32)+AO43+AO48+SUM(AO52:AO53)+SUM(AO66:AO67)+SUM(AO69:AO86)+SUM(AO88:AO89)+AO92+SUM(AO105:AO106)+SUM(AO112:AO118)+AO122+AO129+AO132+SUM(AO134:AO135)+AO176+SUM(AO178:AO179)+AO182+SUM(AO187:AO188)+SUM(AO191:AO192)</f>
        <v>0</v>
      </c>
      <c r="AP659" s="375">
        <f>SUM(AP28:AP32)+AP43+AP48+SUM(AP52:AP53)+SUM(AP66:AP67)+SUM(AP69:AP86)+SUM(AP88:AP89)+AP92+SUM(AP105:AP106)+SUM(AP112:AP118)+AP122+AP129+AP132+SUM(AP134:AP135)+AP176+SUM(AP178:AP179)+AP182+SUM(AP187:AP188)+SUM(AP191:AP192)</f>
        <v>0</v>
      </c>
      <c r="AQ659" s="104">
        <f t="shared" si="1979"/>
        <v>0</v>
      </c>
      <c r="AR659" s="103">
        <f t="shared" si="1979"/>
        <v>0</v>
      </c>
      <c r="AS659" s="375">
        <f>SUM(AS28:AS32)+AS43+AS48+SUM(AS52:AS53)+SUM(AS66:AS67)+SUM(AS69:AS86)+SUM(AS88:AS89)+AS92+SUM(AS105:AS106)+SUM(AS112:AS118)+AS122+AS129+AS132+SUM(AS134:AS135)+AS176+SUM(AS178:AS179)+AS182+SUM(AS187:AS188)+SUM(AS191:AS192)</f>
        <v>0</v>
      </c>
      <c r="AT659" s="315">
        <f>SUM(AT28:AT32)+AT43+AT48+SUM(AT52:AT53)+SUM(AT66:AT67)+SUM(AT69:AT86)+SUM(AT88:AT89)+AT92+SUM(AT105:AT106)+SUM(AT112:AT118)+AT122+AT129+AT132+SUM(AT134:AT135)+AT176+SUM(AT178:AT179)+AT182+SUM(AT187:AT188)+SUM(AT191:AT192)</f>
        <v>0</v>
      </c>
      <c r="AU659" s="375">
        <f>SUM(AU28:AU32)+AU43+AU48+SUM(AU52:AU53)+SUM(AU66:AU67)+SUM(AU69:AU86)+SUM(AU88:AU89)+AU92+SUM(AU105:AU106)+SUM(AU112:AU118)+AU122+AU129+AU132+SUM(AU134:AU135)+AU176+SUM(AU178:AU179)+AU182+SUM(AU187:AU188)+SUM(AU191:AU192)</f>
        <v>0</v>
      </c>
      <c r="AV659" s="315">
        <f>SUM(AV28:AV32)+AV43+AV48+SUM(AV52:AV53)+SUM(AV66:AV67)+SUM(AV69:AV86)+SUM(AV88:AV89)+AV92+SUM(AV105:AV106)+SUM(AV112:AV118)+AV122+AV129+AV132+SUM(AV134:AV135)+AV176+SUM(AV178:AV179)+AV182+SUM(AV187:AV188)+SUM(AV191:AV192)</f>
        <v>0</v>
      </c>
      <c r="AW659" s="375">
        <f>SUM(AW28:AW32)+AW43+AW48+SUM(AW52:AW53)+SUM(AW66:AW67)+SUM(AW69:AW86)+SUM(AW88:AW89)+AW92+SUM(AW105:AW106)+SUM(AW112:AW118)+AW122+AW129+AW132+SUM(AW134:AW135)+AW176+SUM(AW178:AW179)+AW182+SUM(AW187:AW188)+SUM(AW191:AW192)</f>
        <v>0</v>
      </c>
      <c r="AX659" s="315">
        <f>SUM(AX28:AX32)+AX43+AX48+SUM(AX52:AX53)+SUM(AX66:AX67)+SUM(AX69:AX86)+SUM(AX88:AX89)+AX92+SUM(AX105:AX106)+SUM(AX112:AX118)+AX122+AX129+AX132+SUM(AX134:AX135)+AX176+SUM(AX178:AX179)+AX182+SUM(AX187:AX188)+SUM(AX191:AX192)</f>
        <v>0</v>
      </c>
      <c r="AY659" s="124">
        <f t="shared" si="1979"/>
        <v>0</v>
      </c>
      <c r="AZ659" s="90">
        <f t="shared" si="1979"/>
        <v>0</v>
      </c>
      <c r="BA659" s="315">
        <f>SUM(BA28:BA32)+BA43+BA48+SUM(BA52:BA53)+SUM(BA66:BA67)+SUM(BA69:BA86)+SUM(BA88:BA89)+BA92+SUM(BA105:BA106)+SUM(BA112:BA118)+BA122+BA129+BA132+SUM(BA134:BA135)+BA176+SUM(BA178:BA179)+BA182+SUM(BA187:BA188)+SUM(BA191:BA192)</f>
        <v>0</v>
      </c>
      <c r="BB659" s="124">
        <f t="shared" si="1979"/>
        <v>0</v>
      </c>
      <c r="BC659" s="90">
        <f t="shared" si="1979"/>
        <v>0</v>
      </c>
      <c r="BD659" s="315">
        <f t="shared" ref="BD659" si="1980">SUM(BD28:BD32)+BD43+BD48+SUM(BD52:BD53)+SUM(BD66:BD67)+SUM(BD69:BD86)+SUM(BD88:BD89)+BD92+SUM(BD105:BD106)+SUM(BD112:BD118)+BD122+BD129+BD132+SUM(BD134:BD135)+BD176+SUM(BD178:BD179)+BD182+SUM(BD187:BD188)+SUM(BD191:BD192)</f>
        <v>0</v>
      </c>
      <c r="BE659" s="124">
        <f t="shared" si="1979"/>
        <v>0</v>
      </c>
      <c r="BF659" s="90">
        <f t="shared" si="1979"/>
        <v>0</v>
      </c>
      <c r="BG659" s="90">
        <f t="shared" ref="BG659" si="1981">SUM(BG28:BG32)+BG43+BG48+SUM(BG52:BG53)+SUM(BG66:BG67)+SUM(BG69:BG86)+SUM(BG88:BG89)+BG92+SUM(BG105:BG106)+SUM(BG112:BG118)+BG122+BG129+BG132+SUM(BG134:BG135)+BG176+SUM(BG178:BG179)+BG182+SUM(BG187:BG188)+SUM(BG191:BG192)</f>
        <v>0</v>
      </c>
      <c r="BH659" s="315">
        <f>SUM(BH28:BH32)+BH43+BH48+SUM(BH52:BH53)+SUM(BH66:BH67)+SUM(BH69:BH86)+SUM(BH88:BH89)+BH92+SUM(BH105:BH106)+SUM(BH112:BH118)+BH122+BH129+BH132+SUM(BH134:BH135)+BH176+SUM(BH178:BH179)+BH182+SUM(BH187:BH188)+SUM(BH191:BH192)</f>
        <v>0</v>
      </c>
      <c r="BI659" s="124">
        <f t="shared" si="1979"/>
        <v>0</v>
      </c>
      <c r="BJ659" s="90">
        <f t="shared" si="1979"/>
        <v>0</v>
      </c>
      <c r="BK659" s="375">
        <f t="shared" ref="BK659" si="1982">SUM(BK28:BK32)+BK43+BK48+SUM(BK52:BK53)+SUM(BK66:BK67)+SUM(BK69:BK86)+SUM(BK88:BK89)+BK92+SUM(BK105:BK106)+SUM(BK112:BK118)+BK122+BK129+BK132+SUM(BK134:BK135)+BK176+SUM(BK178:BK179)+BK182+SUM(BK187:BK188)+SUM(BK191:BK192)</f>
        <v>0</v>
      </c>
      <c r="BL659" s="91">
        <f t="shared" si="1979"/>
        <v>0</v>
      </c>
      <c r="BM659" s="90">
        <f t="shared" si="1979"/>
        <v>0</v>
      </c>
      <c r="BN659" s="90">
        <f t="shared" ref="BN659" si="1983">SUM(BN28:BN32)+BN43+BN48+SUM(BN52:BN53)+SUM(BN66:BN67)+SUM(BN69:BN86)+SUM(BN88:BN89)+BN92+SUM(BN105:BN106)+SUM(BN112:BN118)+BN122+BN129+BN132+SUM(BN134:BN135)+BN176+SUM(BN178:BN179)+BN182+SUM(BN187:BN188)+SUM(BN191:BN192)</f>
        <v>0</v>
      </c>
      <c r="BO659" s="315">
        <f t="shared" ref="BO659:BP659" si="1984">SUM(BO28:BO32)+BO43+BO48+SUM(BO52:BO53)+SUM(BO66:BO67)+SUM(BO69:BO86)+SUM(BO88:BO89)+BO92+SUM(BO105:BO106)+SUM(BO112:BO118)+BO122+BO129+BO132+SUM(BO134:BO135)+BO176+SUM(BO178:BO179)+BO182+SUM(BO187:BO188)+SUM(BO191:BO192)</f>
        <v>0</v>
      </c>
      <c r="BP659" s="311">
        <f t="shared" si="1984"/>
        <v>0</v>
      </c>
      <c r="BQ659" s="124">
        <f t="shared" si="1979"/>
        <v>0</v>
      </c>
      <c r="BR659" s="90">
        <f t="shared" si="1979"/>
        <v>0</v>
      </c>
      <c r="BS659" s="315">
        <f t="shared" ref="BS659" si="1985">SUM(BS28:BS32)+BS43+BS48+SUM(BS52:BS53)+SUM(BS66:BS67)+SUM(BS69:BS86)+SUM(BS88:BS89)+BS92+SUM(BS105:BS106)+SUM(BS112:BS118)+BS122+BS129+BS132+SUM(BS134:BS135)+BS176+SUM(BS178:BS179)+BS182+SUM(BS187:BS188)+SUM(BS191:BS192)</f>
        <v>0</v>
      </c>
      <c r="BT659" s="124">
        <f t="shared" si="1979"/>
        <v>0</v>
      </c>
      <c r="BU659" s="90">
        <f t="shared" si="1979"/>
        <v>0</v>
      </c>
      <c r="BV659" s="315">
        <f t="shared" ref="BV659:BY659" si="1986">SUM(BV28:BV32)+BV43+BV48+SUM(BV52:BV53)+SUM(BV66:BV67)+SUM(BV69:BV86)+SUM(BV88:BV89)+BV92+SUM(BV105:BV106)+SUM(BV112:BV118)+BV122+BV129+BV132+SUM(BV134:BV135)+BV176+SUM(BV178:BV179)+BV182+SUM(BV187:BV188)+SUM(BV191:BV192)</f>
        <v>0</v>
      </c>
      <c r="BW659" s="90">
        <f t="shared" si="1986"/>
        <v>0</v>
      </c>
      <c r="BX659" s="375">
        <f t="shared" si="1986"/>
        <v>0</v>
      </c>
      <c r="BY659" s="315">
        <f t="shared" si="1986"/>
        <v>0</v>
      </c>
      <c r="BZ659" s="90">
        <f>SUM(BZ28:BZ32)+BZ43+BZ48+SUM(BZ52:BZ53)+SUM(BZ66:BZ67)+SUM(BZ69:BZ86)+SUM(BZ88:BZ89)+BZ92+SUM(BZ105:BZ106)+SUM(BZ112:BZ118)+BZ122+BZ129+BZ132+SUM(BZ134:BZ135)+BZ176+SUM(BZ178:BZ179)+BZ182+SUM(BZ187:BZ188)+SUM(BZ191:BZ192)</f>
        <v>0</v>
      </c>
      <c r="CA659" s="124">
        <f t="shared" si="1979"/>
        <v>0</v>
      </c>
      <c r="CB659" s="90">
        <f t="shared" si="1979"/>
        <v>0</v>
      </c>
      <c r="CC659" s="90">
        <f t="shared" ref="CC659:CE659" si="1987">SUM(CC28:CC32)+CC43+CC48+SUM(CC52:CC53)+SUM(CC66:CC67)+SUM(CC69:CC86)+SUM(CC88:CC89)+CC92+SUM(CC105:CC106)+SUM(CC112:CC118)+CC122+CC129+CC132+SUM(CC134:CC135)+CC176+SUM(CC178:CC179)+CC182+SUM(CC187:CC188)+SUM(CC191:CC192)</f>
        <v>0</v>
      </c>
      <c r="CD659" s="90">
        <f t="shared" si="1987"/>
        <v>0</v>
      </c>
      <c r="CE659" s="90">
        <f t="shared" si="1987"/>
        <v>0</v>
      </c>
      <c r="CF659" s="90">
        <f t="shared" ref="CF659:CG659" si="1988">SUM(CF28:CF32)+CF43+CF48+SUM(CF52:CF53)+SUM(CF66:CF67)+SUM(CF69:CF86)+SUM(CF88:CF89)+CF92+SUM(CF105:CF106)+SUM(CF112:CF118)+CF122+CF129+CF132+SUM(CF134:CF135)+CF176+SUM(CF178:CF179)+CF182+SUM(CF187:CF188)+SUM(CF191:CF192)</f>
        <v>0</v>
      </c>
      <c r="CG659" s="311">
        <f t="shared" si="1988"/>
        <v>0</v>
      </c>
      <c r="CH659" s="90">
        <f t="shared" ref="CH659" si="1989">SUM(CH28:CH32)+CH43+CH48+SUM(CH52:CH53)+SUM(CH66:CH67)+SUM(CH69:CH86)+SUM(CH88:CH89)+CH92+SUM(CH105:CH106)+SUM(CH112:CH118)+CH122+CH129+CH132+SUM(CH134:CH135)+CH176+SUM(CH178:CH179)+CH182+SUM(CH187:CH188)+SUM(CH191:CH192)</f>
        <v>0</v>
      </c>
      <c r="CI659" s="124">
        <f t="shared" si="1979"/>
        <v>0</v>
      </c>
      <c r="CJ659" s="90">
        <f t="shared" si="1979"/>
        <v>0</v>
      </c>
      <c r="CK659" s="375">
        <f t="shared" ref="CK659:CO659" si="1990">SUM(CK28:CK32)+CK43+CK48+SUM(CK52:CK53)+SUM(CK66:CK67)+SUM(CK69:CK86)+SUM(CK88:CK89)+CK92+SUM(CK105:CK106)+SUM(CK112:CK118)+CK122+CK129+CK132+SUM(CK134:CK135)+CK176+SUM(CK178:CK179)+CK182+SUM(CK187:CK188)+SUM(CK191:CK192)</f>
        <v>0</v>
      </c>
      <c r="CL659" s="315">
        <f t="shared" si="1990"/>
        <v>0</v>
      </c>
      <c r="CM659" s="375">
        <f t="shared" si="1990"/>
        <v>0</v>
      </c>
      <c r="CN659" s="315">
        <f t="shared" si="1990"/>
        <v>0</v>
      </c>
      <c r="CO659" s="375">
        <f t="shared" si="1990"/>
        <v>0</v>
      </c>
      <c r="CP659" s="91">
        <f t="shared" si="1979"/>
        <v>0</v>
      </c>
      <c r="CQ659" s="90">
        <f t="shared" si="1979"/>
        <v>0</v>
      </c>
      <c r="CR659" s="315">
        <f t="shared" ref="CR659:CS659" si="1991">SUM(CR28:CR32)+CR43+CR48+SUM(CR52:CR53)+SUM(CR66:CR67)+SUM(CR69:CR86)+SUM(CR88:CR89)+CR92+SUM(CR105:CR106)+SUM(CR112:CR118)+CR122+CR129+CR132+SUM(CR134:CR135)+CR176+SUM(CR178:CR179)+CR182+SUM(CR187:CR188)+SUM(CR191:CR192)</f>
        <v>0</v>
      </c>
      <c r="CS659" s="375">
        <f t="shared" si="1991"/>
        <v>0</v>
      </c>
      <c r="CT659" s="91">
        <f t="shared" si="1979"/>
        <v>0</v>
      </c>
      <c r="CU659" s="90">
        <f t="shared" ref="CU659" si="1992">SUM(CU28:CU32)+CU43+CU48+SUM(CU52:CU53)+SUM(CU66:CU67)+SUM(CU69:CU86)+SUM(CU88:CU89)+CU92+SUM(CU105:CU106)+SUM(CU112:CU118)+CU122+CU129+CU132+SUM(CU134:CU135)+CU176+SUM(CU178:CU179)+CU182+SUM(CU187:CU188)+SUM(CU191:CU192)</f>
        <v>0</v>
      </c>
      <c r="CV659" s="375">
        <f t="shared" ref="CV659:CY659" si="1993">SUM(CV28:CV32)+CV43+CV48+SUM(CV52:CV53)+SUM(CV66:CV67)+SUM(CV69:CV86)+SUM(CV88:CV89)+CV92+SUM(CV105:CV106)+SUM(CV112:CV118)+CV122+CV129+CV132+SUM(CV134:CV135)+CV176+SUM(CV178:CV179)+CV182+SUM(CV187:CV188)+SUM(CV191:CV192)</f>
        <v>0</v>
      </c>
      <c r="CW659" s="315">
        <f t="shared" si="1993"/>
        <v>0</v>
      </c>
      <c r="CX659" s="375">
        <f t="shared" si="1993"/>
        <v>0</v>
      </c>
      <c r="CY659" s="315">
        <f t="shared" si="1993"/>
        <v>0</v>
      </c>
      <c r="CZ659" s="91">
        <f t="shared" si="1979"/>
        <v>0</v>
      </c>
      <c r="DA659" s="90">
        <f t="shared" si="1979"/>
        <v>0</v>
      </c>
      <c r="DB659" s="375">
        <f t="shared" ref="DB659:DE659" si="1994">SUM(DB28:DB32)+DB43+DB48+SUM(DB52:DB53)+SUM(DB66:DB67)+SUM(DB69:DB86)+SUM(DB88:DB89)+DB92+SUM(DB105:DB106)+SUM(DB112:DB118)+DB122+DB129+DB132+SUM(DB134:DB135)+DB176+SUM(DB178:DB179)+DB182+SUM(DB187:DB188)+SUM(DB191:DB192)</f>
        <v>0</v>
      </c>
      <c r="DC659" s="315">
        <f t="shared" si="1994"/>
        <v>0</v>
      </c>
      <c r="DD659" s="375">
        <f t="shared" si="1994"/>
        <v>0</v>
      </c>
      <c r="DE659" s="315">
        <f t="shared" si="1994"/>
        <v>0</v>
      </c>
      <c r="DF659" s="90">
        <f>SUM(DF28:DF32)+DF43+DF48+SUM(DF52:DF53)+SUM(DF66:DF67)+SUM(DF69:DF86)+SUM(DF88:DF89)+DF92+SUM(DF105:DF106)+SUM(DF112:DF118)+DF122+DF129+DF132+SUM(DF134:DF135)+DF176+SUM(DF178:DF179)+DF182+SUM(DF187:DF188)+SUM(DF191:DF192)</f>
        <v>0</v>
      </c>
      <c r="DG659" s="310">
        <f t="shared" ref="DG659" si="1995">SUM(DG28:DG32)+DG43+DG48+SUM(DG52:DG53)+SUM(DG66:DG67)+SUM(DG69:DG86)+SUM(DG88:DG89)+DG92+SUM(DG105:DG106)+SUM(DG112:DG118)+DG122+DG129+DG132+SUM(DG134:DG135)+DG176+SUM(DG178:DG179)+DG182+SUM(DG187:DG188)+SUM(DG191:DG192)</f>
        <v>0</v>
      </c>
      <c r="DH659" s="375">
        <f>SUM(DH28:DH32)+DH43+DH48+SUM(DH52:DH53)+SUM(DH66:DH67)+SUM(DH69:DH86)+SUM(DH88:DH89)+DH92+SUM(DH105:DH106)+SUM(DH112:DH118)+DH122+DH129+DH132+SUM(DH134:DH135)+DH176+SUM(DH178:DH179)+DH182+SUM(DH187:DH188)+SUM(DH191:DH192)</f>
        <v>0</v>
      </c>
      <c r="DI659" s="315">
        <f t="shared" ref="DI659" si="1996">SUM(DI28:DI32)+DI43+DI48+SUM(DI52:DI53)+SUM(DI66:DI67)+SUM(DI69:DI86)+SUM(DI88:DI89)+DI92+SUM(DI105:DI106)+SUM(DI112:DI118)+DI122+DI129+DI132+SUM(DI134:DI135)+DI176+SUM(DI178:DI179)+DI182+SUM(DI187:DI188)+SUM(DI191:DI192)</f>
        <v>0</v>
      </c>
      <c r="DJ659" s="124">
        <f t="shared" si="1979"/>
        <v>0</v>
      </c>
      <c r="DK659" s="90">
        <f t="shared" si="1979"/>
        <v>0</v>
      </c>
      <c r="DL659" s="315">
        <f t="shared" ref="DL659:DM659" si="1997">SUM(DL28:DL32)+DL43+DL48+SUM(DL52:DL53)+SUM(DL66:DL67)+SUM(DL69:DL86)+SUM(DL88:DL89)+DL92+SUM(DL105:DL106)+SUM(DL112:DL118)+DL122+DL129+DL132+SUM(DL134:DL135)+DL176+SUM(DL178:DL179)+DL182+SUM(DL187:DL188)+SUM(DL191:DL192)</f>
        <v>0</v>
      </c>
      <c r="DM659" s="375">
        <f t="shared" si="1997"/>
        <v>0</v>
      </c>
      <c r="DN659" s="91">
        <f t="shared" si="1979"/>
        <v>0</v>
      </c>
      <c r="DO659" s="90">
        <f t="shared" si="1979"/>
        <v>0</v>
      </c>
      <c r="DP659" s="375">
        <f t="shared" ref="DP659:DQ659" si="1998">SUM(DP28:DP32)+DP43+DP48+SUM(DP52:DP53)+SUM(DP66:DP67)+SUM(DP69:DP86)+SUM(DP88:DP89)+DP92+SUM(DP105:DP106)+SUM(DP112:DP118)+DP122+DP129+DP132+SUM(DP134:DP135)+DP176+SUM(DP178:DP179)+DP182+SUM(DP187:DP188)+SUM(DP191:DP192)</f>
        <v>0</v>
      </c>
      <c r="DQ659" s="104">
        <f t="shared" si="1998"/>
        <v>0</v>
      </c>
      <c r="DR659" s="315">
        <f>SUM(DR28:DR32)+DR43+DR48+SUM(DR52:DR53)+SUM(DR66:DR67)+SUM(DR69:DR86)+SUM(DR88:DR89)+DR92+SUM(DR105:DR106)+SUM(DR112:DR118)+DR122+DR129+DR132+SUM(DR134:DR135)+DR176+SUM(DR178:DR179)+DR182+SUM(DR187:DR188)+SUM(DR191:DR192)</f>
        <v>0</v>
      </c>
      <c r="DS659" s="124">
        <f t="shared" si="1979"/>
        <v>0</v>
      </c>
      <c r="DT659" s="90">
        <f t="shared" si="1979"/>
        <v>0</v>
      </c>
      <c r="DU659" s="315">
        <f t="shared" ref="DU659:DW659" si="1999">SUM(DU28:DU32)+DU43+DU48+SUM(DU52:DU53)+SUM(DU66:DU67)+SUM(DU69:DU86)+SUM(DU88:DU89)+DU92+SUM(DU105:DU106)+SUM(DU112:DU118)+DU122+DU129+DU132+SUM(DU134:DU135)+DU176+SUM(DU178:DU179)+DU182+SUM(DU187:DU188)+SUM(DU191:DU192)</f>
        <v>0</v>
      </c>
      <c r="DV659" s="90">
        <f t="shared" si="1999"/>
        <v>0</v>
      </c>
      <c r="DW659" s="375">
        <f t="shared" si="1999"/>
        <v>0</v>
      </c>
      <c r="DX659" s="91">
        <f t="shared" si="1979"/>
        <v>0</v>
      </c>
      <c r="DY659" s="90">
        <f t="shared" si="1979"/>
        <v>0</v>
      </c>
      <c r="DZ659" s="311">
        <f t="shared" ref="DZ659:EA659" si="2000">SUM(DZ28:DZ32)+DZ43+DZ48+SUM(DZ52:DZ53)+SUM(DZ66:DZ67)+SUM(DZ69:DZ86)+SUM(DZ88:DZ89)+DZ92+SUM(DZ105:DZ106)+SUM(DZ112:DZ118)+DZ122+DZ129+DZ132+SUM(DZ134:DZ135)+DZ176+SUM(DZ178:DZ179)+DZ182+SUM(DZ187:DZ188)+SUM(DZ191:DZ192)</f>
        <v>0</v>
      </c>
      <c r="EA659" s="375">
        <f t="shared" si="2000"/>
        <v>0</v>
      </c>
      <c r="EB659" s="91">
        <f t="shared" si="1979"/>
        <v>0</v>
      </c>
      <c r="EC659" s="90">
        <f t="shared" si="1979"/>
        <v>0</v>
      </c>
      <c r="ED659" s="315">
        <f t="shared" ref="ED659" si="2001">SUM(ED28:ED32)+ED43+ED48+SUM(ED52:ED53)+SUM(ED66:ED67)+SUM(ED69:ED86)+SUM(ED88:ED89)+ED92+SUM(ED105:ED106)+SUM(ED112:ED118)+ED122+ED129+ED132+SUM(ED134:ED135)+ED176+SUM(ED178:ED179)+ED182+SUM(ED187:ED188)+SUM(ED191:ED192)</f>
        <v>0</v>
      </c>
      <c r="EE659" s="124">
        <f t="shared" si="1979"/>
        <v>0</v>
      </c>
    </row>
    <row r="660" spans="1:135" x14ac:dyDescent="0.3">
      <c r="A660" s="38"/>
      <c r="B660" s="28" t="s">
        <v>774</v>
      </c>
      <c r="C660" s="22">
        <f>SUM(C17:C18)+C20+C22+SUM(C24:C25)+SUM(C55:C61)+C64+C87+SUM(C90:C91)+C93+SUM(C94:C102)+SUM(C103:C104)+SUM(C107:C111)+C133+SUM(C136:C141)+SUM(C144:C149)+SUM(C151:C153)+SUM(C154:C155)+SUM(C158:C159)+SUM(C161:C162)+C175+C177+SUM(C180:C181)+SUM(C183:C185)+C189+SUM(C390:C394)+C422+SUM(C500:C503)</f>
        <v>76905</v>
      </c>
      <c r="D660" s="22">
        <f>SUM(D17:D18)+D20+D22+SUM(D24:D25)+SUM(D55:D61)+D64+D87+SUM(D90:D91)+D93+SUM(D94:D102)+SUM(D103:D104)+SUM(D107:D111)+D133+SUM(D136:D141)+SUM(D144:D149)+SUM(D151:D153)+SUM(D154:D155)+SUM(D158:D159)+SUM(D161:D162)+D175+D177+SUM(D180:D181)+SUM(D183:D185)+D189+SUM(D390:D394)+D422+SUM(D500:D503)</f>
        <v>22233</v>
      </c>
      <c r="E660" s="63">
        <f t="shared" si="1460"/>
        <v>0.28909693778037837</v>
      </c>
      <c r="F660" s="90">
        <f>SUM(F17:F18)+F20+F22+SUM(F24:F25)+SUM(F55:F61)+F64+F87+SUM(F90:F91)+SUM(F93:F104)+SUM(F107:F111)+SUM(F133)+SUM(F136:F141)+SUM(F144:F149)+SUM(F151:F155)+SUM(F158:F159)+SUM(F161:F162)+F175+F177+SUM(F180:F181)+SUM(F183:F185)+F189+SUM(F390:F394)+F422+SUM(F500:F503)</f>
        <v>6952</v>
      </c>
      <c r="G660" s="90">
        <f>SUM(G17:G18)+G20+G22+SUM(G24:G25)+SUM(G55:G61)+G64+G87+SUM(G90:G91)+SUM(G93:G104)+SUM(G107:G111)+SUM(G133)+SUM(G136:G141)+SUM(G144:G149)+SUM(G151:G155)+SUM(G158:G159)+SUM(G161:G162)+G175+G177+SUM(G180:G181)+SUM(G183:G185)+G189+SUM(G390:G394)+G422+SUM(G500:G503)</f>
        <v>11597</v>
      </c>
      <c r="H660" s="90">
        <f>SUM(H17:H18)+H20+H22+SUM(H24:H25)+SUM(H55:H61)+H64+H87+SUM(H90:H91)+SUM(H93:H104)+SUM(H107:H111)+SUM(H133)+SUM(H136:H141)+SUM(H144:H149)+SUM(H151:H155)+SUM(H158:H159)+SUM(H161:H162)+H175+H177+SUM(H180:H181)+SUM(H183:H185)+H189+SUM(H390:H394)+H422+SUM(H500:H503)</f>
        <v>3878</v>
      </c>
      <c r="I660" s="90">
        <f>SUM(I17:I18)+I20+I22+SUM(I24:I25)+SUM(I55:I61)+I64+I87+SUM(I90:I91)+SUM(I93:I104)+SUM(I107:I111)+SUM(I133)+SUM(I136:I141)+SUM(I144:I149)+SUM(I151:I155)+SUM(I158:I159)+SUM(I161:I162)+I175+I177+SUM(I180:I181)+SUM(I183:I185)+I189+SUM(I390:I394)+I422+SUM(I500:I503)</f>
        <v>11991</v>
      </c>
      <c r="J660" s="90">
        <f>SUM(J17:J18)+J20+J22+SUM(J24:J25)+SUM(J55:J61)+J64+J87+SUM(J90:J91)+SUM(J93:J104)+SUM(J107:J111)+SUM(J133)+SUM(J136:J141)+SUM(J144:J149)+SUM(J151:J155)+SUM(J158:J159)+SUM(J161:J162)+J175+J177+SUM(J180:J181)+SUM(J183:J185)+J189+SUM(J390:J394)+J422+SUM(J500:J503)</f>
        <v>11726</v>
      </c>
      <c r="K660" s="91">
        <f t="shared" ref="K660:EE660" si="2002">SUM(K17:K18)+K20+K22+SUM(K24:K25)+SUM(K55:K61)+K64+K87+SUM(K90:K91)+SUM(K93:K104)+SUM(K107:K111)+SUM(K133)+SUM(K136:K141)+SUM(K144:K149)+SUM(K151:K155)+SUM(K158:K159)+SUM(K161:K162)+K175+K177+SUM(K180:K181)+SUM(K183:K185)+K189+SUM(K390:K394)+K422+SUM(K500:K503)</f>
        <v>13988</v>
      </c>
      <c r="L660" s="90">
        <f t="shared" si="2002"/>
        <v>0</v>
      </c>
      <c r="M660" s="375">
        <f>SUM(M17:M18)+M20+M22+SUM(M24:M25)+SUM(M55:M61)+M64+M87+SUM(M90:M91)+SUM(M93:M104)+SUM(M107:M111)+SUM(M133)+SUM(M136:M141)+SUM(M144:M149)+SUM(M151:M155)+SUM(M158:M159)+SUM(M161:M162)+M175+M177+SUM(M180:M181)+SUM(M183:M185)+M189+SUM(M390:M394)+M422+SUM(M500:M503)</f>
        <v>0</v>
      </c>
      <c r="N660" s="91">
        <f t="shared" si="2002"/>
        <v>0</v>
      </c>
      <c r="O660" s="90">
        <f t="shared" si="2002"/>
        <v>0</v>
      </c>
      <c r="P660" s="375">
        <f>SUM(P17:P18)+P20+P22+SUM(P24:P25)+SUM(P55:P61)+P64+P87+SUM(P90:P91)+SUM(P93:P104)+SUM(P107:P111)+SUM(P133)+SUM(P136:P141)+SUM(P144:P149)+SUM(P151:P155)+SUM(P158:P159)+SUM(P161:P162)+P175+P177+SUM(P180:P181)+SUM(P183:P185)+P189+SUM(P390:P394)+P422+SUM(P500:P503)</f>
        <v>0</v>
      </c>
      <c r="Q660" s="315">
        <f>SUM(Q17:Q18)+Q20+Q22+SUM(Q24:Q25)+SUM(Q55:Q61)+Q64+Q87+SUM(Q90:Q91)+SUM(Q93:Q104)+SUM(Q107:Q111)+SUM(Q133)+SUM(Q136:Q141)+SUM(Q144:Q149)+SUM(Q151:Q155)+SUM(Q158:Q159)+SUM(Q161:Q162)+Q175+Q177+SUM(Q180:Q181)+SUM(Q183:Q185)+Q189+SUM(Q390:Q394)+Q422+SUM(Q500:Q503)</f>
        <v>0</v>
      </c>
      <c r="R660" s="375">
        <f>SUM(R17:R18)+R20+R22+SUM(R24:R25)+SUM(R55:R61)+R64+R87+SUM(R90:R91)+SUM(R93:R104)+SUM(R107:R111)+SUM(R133)+SUM(R136:R141)+SUM(R144:R149)+SUM(R151:R155)+SUM(R158:R159)+SUM(R161:R162)+R175+R177+SUM(R180:R181)+SUM(R183:R185)+R189+SUM(R390:R394)+R422+SUM(R500:R503)</f>
        <v>0</v>
      </c>
      <c r="S660" s="315">
        <f>SUM(S17:S18)+S20+S22+SUM(S24:S25)+SUM(S55:S61)+S64+S87+SUM(S90:S91)+SUM(S93:S104)+SUM(S107:S111)+SUM(S133)+SUM(S136:S141)+SUM(S144:S149)+SUM(S151:S155)+SUM(S158:S159)+SUM(S161:S162)+S175+S177+SUM(S180:S181)+SUM(S183:S185)+S189+SUM(S390:S394)+S422+SUM(S500:S503)</f>
        <v>0</v>
      </c>
      <c r="T660" s="375">
        <f>SUM(T17:T18)+T20+T22+SUM(T24:T25)+SUM(T55:T61)+T64+T87+SUM(T90:T91)+SUM(T93:T104)+SUM(T107:T111)+SUM(T133)+SUM(T136:T141)+SUM(T144:T149)+SUM(T151:T155)+SUM(T158:T159)+SUM(T161:T162)+T175+T177+SUM(T180:T181)+SUM(T183:T185)+T189+SUM(T390:T394)+T422+SUM(T500:T503)</f>
        <v>0</v>
      </c>
      <c r="U660" s="315">
        <f>SUM(U17:U18)+U20+U22+SUM(U24:U25)+SUM(U55:U61)+U64+U87+SUM(U90:U91)+SUM(U93:U104)+SUM(U107:U111)+SUM(U133)+SUM(U136:U141)+SUM(U144:U149)+SUM(U151:U155)+SUM(U158:U159)+SUM(U161:U162)+U175+U177+SUM(U180:U181)+SUM(U183:U185)+U189+SUM(U390:U394)+U422+SUM(U500:U503)</f>
        <v>0</v>
      </c>
      <c r="V660" s="375">
        <f>SUM(V17:V18)+V20+V22+SUM(V24:V25)+SUM(V55:V61)+V64+V87+SUM(V90:V91)+SUM(V93:V104)+SUM(V107:V111)+SUM(V133)+SUM(V136:V141)+SUM(V144:V149)+SUM(V151:V155)+SUM(V158:V159)+SUM(V161:V162)+V175+V177+SUM(V180:V181)+SUM(V183:V185)+V189+SUM(V390:V394)+V422+SUM(V500:V503)</f>
        <v>0</v>
      </c>
      <c r="W660" s="104">
        <f>SUM(W17:W18)+W20+W22+SUM(W24:W25)+SUM(W55:W61)+W64+W87+SUM(W90:W91)+SUM(W93:W104)+SUM(W107:W111)+SUM(W133)+SUM(W136:W141)+SUM(W144:W149)+SUM(W151:W155)+SUM(W158:W159)+SUM(W161:W162)+W175+W177+SUM(W180:W181)+SUM(W183:W185)+W189+SUM(W390:W394)+W422+SUM(W500:W503)</f>
        <v>0</v>
      </c>
      <c r="X660" s="104">
        <f>SUM(X17:X18)+X20+X22+SUM(X24:X25)+SUM(X55:X61)+X64+X87+SUM(X90:X91)+SUM(X93:X104)+SUM(X107:X111)+SUM(X133)+SUM(X136:X141)+SUM(X144:X149)+SUM(X151:X155)+SUM(X158:X159)+SUM(X161:X162)+X175+X177+SUM(X180:X181)+SUM(X183:X185)+X189+SUM(X390:X394)+X422+SUM(X500:X503)</f>
        <v>0</v>
      </c>
      <c r="Y660" s="104">
        <f t="shared" si="2002"/>
        <v>0</v>
      </c>
      <c r="Z660" s="103">
        <f t="shared" si="2002"/>
        <v>0</v>
      </c>
      <c r="AA660" s="90">
        <f>SUM(AA17:AA18)+AA20+AA22+SUM(AA24:AA25)+SUM(AA55:AA61)+AA64+AA87+SUM(AA90:AA91)+SUM(AA93:AA104)+SUM(AA107:AA111)+SUM(AA133)+SUM(AA136:AA141)+SUM(AA144:AA149)+SUM(AA151:AA155)+SUM(AA158:AA159)+SUM(AA161:AA162)+AA175+AA177+SUM(AA180:AA181)+SUM(AA183:AA185)+AA189+SUM(AA390:AA394)+AA422+SUM(AA500:AA503)</f>
        <v>0</v>
      </c>
      <c r="AB660" s="90">
        <f>SUM(AB17:AB18)+AB20+AB22+SUM(AB24:AB25)+SUM(AB55:AB61)+AB64+AB87+SUM(AB90:AB91)+SUM(AB93:AB104)+SUM(AB107:AB111)+SUM(AB133)+SUM(AB136:AB141)+SUM(AB144:AB149)+SUM(AB151:AB155)+SUM(AB158:AB159)+SUM(AB161:AB162)+AB175+AB177+SUM(AB180:AB181)+SUM(AB183:AB185)+AB189+SUM(AB390:AB394)+AB422+SUM(AB500:AB503)</f>
        <v>0</v>
      </c>
      <c r="AC660" s="90">
        <f>SUM(AC17:AC18)+AC20+AC22+SUM(AC24:AC25)+SUM(AC55:AC61)+AC64+AC87+SUM(AC90:AC91)+SUM(AC93:AC104)+SUM(AC107:AC111)+SUM(AC133)+SUM(AC136:AC141)+SUM(AC144:AC149)+SUM(AC151:AC155)+SUM(AC158:AC159)+SUM(AC161:AC162)+AC175+AC177+SUM(AC180:AC181)+SUM(AC183:AC185)+AC189+SUM(AC390:AC394)+AC422+SUM(AC500:AC503)</f>
        <v>0</v>
      </c>
      <c r="AD660" s="90">
        <f>SUM(AD17:AD18)+AD20+AD22+SUM(AD24:AD25)+SUM(AD55:AD61)+AD64+AD87+SUM(AD90:AD91)+SUM(AD93:AD104)+SUM(AD107:AD111)+SUM(AD133)+SUM(AD136:AD141)+SUM(AD144:AD149)+SUM(AD151:AD155)+SUM(AD158:AD159)+SUM(AD161:AD162)+AD175+AD177+SUM(AD180:AD181)+SUM(AD183:AD185)+AD189+SUM(AD390:AD394)+AD422+SUM(AD500:AD503)</f>
        <v>0</v>
      </c>
      <c r="AE660" s="90">
        <f>SUM(AE17:AE18)+AE20+AE22+SUM(AE24:AE25)+SUM(AE55:AE61)+AE64+AE87+SUM(AE90:AE91)+SUM(AE93:AE104)+SUM(AE107:AE111)+SUM(AE133)+SUM(AE136:AE141)+SUM(AE144:AE149)+SUM(AE151:AE155)+SUM(AE158:AE159)+SUM(AE161:AE162)+AE175+AE177+SUM(AE180:AE181)+SUM(AE183:AE185)+AE189+SUM(AE390:AE394)+AE422+SUM(AE500:AE503)</f>
        <v>0</v>
      </c>
      <c r="AF660" s="315">
        <f>SUM(AF17:AF18)+AF20+AF22+SUM(AF24:AF25)+SUM(AF55:AF61)+AF64+AF87+SUM(AF90:AF91)+SUM(AF93:AF104)+SUM(AF107:AF111)+SUM(AF133)+SUM(AF136:AF141)+SUM(AF144:AF149)+SUM(AF151:AF155)+SUM(AF158:AF159)+SUM(AF161:AF162)+AF175+AF177+SUM(AF180:AF181)+SUM(AF183:AF185)+AF189+SUM(AF390:AF394)+AF422+SUM(AF500:AF503)</f>
        <v>0</v>
      </c>
      <c r="AG660" s="311">
        <f>SUM(AG17:AG18)+AG20+AG22+SUM(AG24:AG25)+SUM(AG55:AG61)+AG64+AG87+SUM(AG90:AG91)+SUM(AG93:AG104)+SUM(AG107:AG111)+SUM(AG133)+SUM(AG136:AG141)+SUM(AG144:AG149)+SUM(AG151:AG155)+SUM(AG158:AG159)+SUM(AG161:AG162)+AG175+AG177+SUM(AG180:AG181)+SUM(AG183:AG185)+AG189+SUM(AG390:AG394)+AG422+SUM(AG500:AG503)</f>
        <v>0</v>
      </c>
      <c r="AH660" s="124">
        <f t="shared" si="2002"/>
        <v>0</v>
      </c>
      <c r="AI660" s="103">
        <f t="shared" si="2002"/>
        <v>0</v>
      </c>
      <c r="AJ660" s="375">
        <f>SUM(AJ17:AJ18)+AJ20+AJ22+SUM(AJ24:AJ25)+SUM(AJ55:AJ61)+AJ64+AJ87+SUM(AJ90:AJ91)+SUM(AJ93:AJ104)+SUM(AJ107:AJ111)+SUM(AJ133)+SUM(AJ136:AJ141)+SUM(AJ144:AJ149)+SUM(AJ151:AJ155)+SUM(AJ158:AJ159)+SUM(AJ161:AJ162)+AJ175+AJ177+SUM(AJ180:AJ181)+SUM(AJ183:AJ185)+AJ189+SUM(AJ390:AJ394)+AJ422+SUM(AJ500:AJ503)</f>
        <v>0</v>
      </c>
      <c r="AK660" s="91">
        <f t="shared" si="2002"/>
        <v>0</v>
      </c>
      <c r="AL660" s="90">
        <f t="shared" si="2002"/>
        <v>0</v>
      </c>
      <c r="AM660" s="315">
        <f>SUM(AM17:AM18)+AM20+AM22+SUM(AM24:AM25)+SUM(AM55:AM61)+AM64+AM87+SUM(AM90:AM91)+SUM(AM93:AM104)+SUM(AM107:AM111)+SUM(AM133)+SUM(AM136:AM141)+SUM(AM144:AM149)+SUM(AM151:AM155)+SUM(AM158:AM159)+SUM(AM161:AM162)+AM175+AM177+SUM(AM180:AM181)+SUM(AM183:AM185)+AM189+SUM(AM390:AM394)+AM422+SUM(AM500:AM503)</f>
        <v>0</v>
      </c>
      <c r="AN660" s="315">
        <f>SUM(AN17:AN18)+AN20+AN22+SUM(AN24:AN25)+SUM(AN55:AN61)+AN64+AN87+SUM(AN90:AN91)+SUM(AN93:AN104)+SUM(AN107:AN111)+SUM(AN133)+SUM(AN136:AN141)+SUM(AN144:AN149)+SUM(AN151:AN155)+SUM(AN158:AN159)+SUM(AN161:AN162)+AN175+AN177+SUM(AN180:AN181)+SUM(AN183:AN185)+AN189+SUM(AN390:AN394)+AN422+SUM(AN500:AN503)</f>
        <v>0</v>
      </c>
      <c r="AO660" s="315">
        <f>SUM(AO17:AO18)+AO20+AO22+SUM(AO24:AO25)+SUM(AO55:AO61)+AO64+AO87+SUM(AO90:AO91)+SUM(AO93:AO104)+SUM(AO107:AO111)+SUM(AO133)+SUM(AO136:AO141)+SUM(AO144:AO149)+SUM(AO151:AO155)+SUM(AO158:AO159)+SUM(AO161:AO162)+AO175+AO177+SUM(AO180:AO181)+SUM(AO183:AO185)+AO189+SUM(AO390:AO394)+AO422+SUM(AO500:AO503)</f>
        <v>0</v>
      </c>
      <c r="AP660" s="375">
        <f>SUM(AP17:AP18)+AP20+AP22+SUM(AP24:AP25)+SUM(AP55:AP61)+AP64+AP87+SUM(AP90:AP91)+SUM(AP93:AP104)+SUM(AP107:AP111)+SUM(AP133)+SUM(AP136:AP141)+SUM(AP144:AP149)+SUM(AP151:AP155)+SUM(AP158:AP159)+SUM(AP161:AP162)+AP175+AP177+SUM(AP180:AP181)+SUM(AP183:AP185)+AP189+SUM(AP390:AP394)+AP422+SUM(AP500:AP503)</f>
        <v>0</v>
      </c>
      <c r="AQ660" s="104">
        <f t="shared" si="2002"/>
        <v>0</v>
      </c>
      <c r="AR660" s="103">
        <f t="shared" si="2002"/>
        <v>0</v>
      </c>
      <c r="AS660" s="375">
        <f>SUM(AS17:AS18)+AS20+AS22+SUM(AS24:AS25)+SUM(AS55:AS61)+AS64+AS87+SUM(AS90:AS91)+SUM(AS93:AS104)+SUM(AS107:AS111)+SUM(AS133)+SUM(AS136:AS141)+SUM(AS144:AS149)+SUM(AS151:AS155)+SUM(AS158:AS159)+SUM(AS161:AS162)+AS175+AS177+SUM(AS180:AS181)+SUM(AS183:AS185)+AS189+SUM(AS390:AS394)+AS422+SUM(AS500:AS503)</f>
        <v>0</v>
      </c>
      <c r="AT660" s="315">
        <f>SUM(AT17:AT18)+AT20+AT22+SUM(AT24:AT25)+SUM(AT55:AT61)+AT64+AT87+SUM(AT90:AT91)+SUM(AT93:AT104)+SUM(AT107:AT111)+SUM(AT133)+SUM(AT136:AT141)+SUM(AT144:AT149)+SUM(AT151:AT155)+SUM(AT158:AT159)+SUM(AT161:AT162)+AT175+AT177+SUM(AT180:AT181)+SUM(AT183:AT185)+AT189+SUM(AT390:AT394)+AT422+SUM(AT500:AT503)</f>
        <v>0</v>
      </c>
      <c r="AU660" s="375">
        <f>SUM(AU17:AU18)+AU20+AU22+SUM(AU24:AU25)+SUM(AU55:AU61)+AU64+AU87+SUM(AU90:AU91)+SUM(AU93:AU104)+SUM(AU107:AU111)+SUM(AU133)+SUM(AU136:AU141)+SUM(AU144:AU149)+SUM(AU151:AU155)+SUM(AU158:AU159)+SUM(AU161:AU162)+AU175+AU177+SUM(AU180:AU181)+SUM(AU183:AU185)+AU189+SUM(AU390:AU394)+AU422+SUM(AU500:AU503)</f>
        <v>0</v>
      </c>
      <c r="AV660" s="315">
        <f>SUM(AV17:AV18)+AV20+AV22+SUM(AV24:AV25)+SUM(AV55:AV61)+AV64+AV87+SUM(AV90:AV91)+SUM(AV93:AV104)+SUM(AV107:AV111)+SUM(AV133)+SUM(AV136:AV141)+SUM(AV144:AV149)+SUM(AV151:AV155)+SUM(AV158:AV159)+SUM(AV161:AV162)+AV175+AV177+SUM(AV180:AV181)+SUM(AV183:AV185)+AV189+SUM(AV390:AV394)+AV422+SUM(AV500:AV503)</f>
        <v>0</v>
      </c>
      <c r="AW660" s="375">
        <f>SUM(AW17:AW18)+AW20+AW22+SUM(AW24:AW25)+SUM(AW55:AW61)+AW64+AW87+SUM(AW90:AW91)+SUM(AW93:AW104)+SUM(AW107:AW111)+SUM(AW133)+SUM(AW136:AW141)+SUM(AW144:AW149)+SUM(AW151:AW155)+SUM(AW158:AW159)+SUM(AW161:AW162)+AW175+AW177+SUM(AW180:AW181)+SUM(AW183:AW185)+AW189+SUM(AW390:AW394)+AW422+SUM(AW500:AW503)</f>
        <v>0</v>
      </c>
      <c r="AX660" s="315">
        <f>SUM(AX17:AX18)+AX20+AX22+SUM(AX24:AX25)+SUM(AX55:AX61)+AX64+AX87+SUM(AX90:AX91)+SUM(AX93:AX104)+SUM(AX107:AX111)+SUM(AX133)+SUM(AX136:AX141)+SUM(AX144:AX149)+SUM(AX151:AX155)+SUM(AX158:AX159)+SUM(AX161:AX162)+AX175+AX177+SUM(AX180:AX181)+SUM(AX183:AX185)+AX189+SUM(AX390:AX394)+AX422+SUM(AX500:AX503)</f>
        <v>0</v>
      </c>
      <c r="AY660" s="124">
        <f t="shared" si="2002"/>
        <v>0</v>
      </c>
      <c r="AZ660" s="90">
        <f t="shared" si="2002"/>
        <v>0</v>
      </c>
      <c r="BA660" s="315">
        <f>SUM(BA17:BA18)+BA20+BA22+SUM(BA24:BA25)+SUM(BA55:BA61)+BA64+BA87+SUM(BA90:BA91)+SUM(BA93:BA104)+SUM(BA107:BA111)+SUM(BA133)+SUM(BA136:BA141)+SUM(BA144:BA149)+SUM(BA151:BA155)+SUM(BA158:BA159)+SUM(BA161:BA162)+BA175+BA177+SUM(BA180:BA181)+SUM(BA183:BA185)+BA189+SUM(BA390:BA394)+BA422+SUM(BA500:BA503)</f>
        <v>0</v>
      </c>
      <c r="BB660" s="124">
        <f t="shared" si="2002"/>
        <v>0</v>
      </c>
      <c r="BC660" s="90">
        <f t="shared" si="2002"/>
        <v>0</v>
      </c>
      <c r="BD660" s="315">
        <f t="shared" ref="BD660" si="2003">SUM(BD17:BD18)+BD20+BD22+SUM(BD24:BD25)+SUM(BD55:BD61)+BD64+BD87+SUM(BD90:BD91)+SUM(BD93:BD104)+SUM(BD107:BD111)+SUM(BD133)+SUM(BD136:BD141)+SUM(BD144:BD149)+SUM(BD151:BD155)+SUM(BD158:BD159)+SUM(BD161:BD162)+BD175+BD177+SUM(BD180:BD181)+SUM(BD183:BD185)+BD189+SUM(BD390:BD394)+BD422+SUM(BD500:BD503)</f>
        <v>0</v>
      </c>
      <c r="BE660" s="124">
        <f t="shared" si="2002"/>
        <v>0</v>
      </c>
      <c r="BF660" s="90">
        <f t="shared" si="2002"/>
        <v>0</v>
      </c>
      <c r="BG660" s="90">
        <f t="shared" ref="BG660" si="2004">SUM(BG17:BG18)+BG20+BG22+SUM(BG24:BG25)+SUM(BG55:BG61)+BG64+BG87+SUM(BG90:BG91)+SUM(BG93:BG104)+SUM(BG107:BG111)+SUM(BG133)+SUM(BG136:BG141)+SUM(BG144:BG149)+SUM(BG151:BG155)+SUM(BG158:BG159)+SUM(BG161:BG162)+BG175+BG177+SUM(BG180:BG181)+SUM(BG183:BG185)+BG189+SUM(BG390:BG394)+BG422+SUM(BG500:BG503)</f>
        <v>0</v>
      </c>
      <c r="BH660" s="315">
        <f>SUM(BH17:BH18)+BH20+BH22+SUM(BH24:BH25)+SUM(BH55:BH61)+BH64+BH87+SUM(BH90:BH91)+SUM(BH93:BH104)+SUM(BH107:BH111)+SUM(BH133)+SUM(BH136:BH141)+SUM(BH144:BH149)+SUM(BH151:BH155)+SUM(BH158:BH159)+SUM(BH161:BH162)+BH175+BH177+SUM(BH180:BH181)+SUM(BH183:BH185)+BH189+SUM(BH390:BH394)+BH422+SUM(BH500:BH503)</f>
        <v>0</v>
      </c>
      <c r="BI660" s="124">
        <f t="shared" si="2002"/>
        <v>0</v>
      </c>
      <c r="BJ660" s="90">
        <f t="shared" si="2002"/>
        <v>0</v>
      </c>
      <c r="BK660" s="375">
        <f t="shared" ref="BK660" si="2005">SUM(BK17:BK18)+BK20+BK22+SUM(BK24:BK25)+SUM(BK55:BK61)+BK64+BK87+SUM(BK90:BK91)+SUM(BK93:BK104)+SUM(BK107:BK111)+SUM(BK133)+SUM(BK136:BK141)+SUM(BK144:BK149)+SUM(BK151:BK155)+SUM(BK158:BK159)+SUM(BK161:BK162)+BK175+BK177+SUM(BK180:BK181)+SUM(BK183:BK185)+BK189+SUM(BK390:BK394)+BK422+SUM(BK500:BK503)</f>
        <v>0</v>
      </c>
      <c r="BL660" s="91">
        <f t="shared" si="2002"/>
        <v>0</v>
      </c>
      <c r="BM660" s="90">
        <f t="shared" si="2002"/>
        <v>0</v>
      </c>
      <c r="BN660" s="90">
        <f t="shared" ref="BN660" si="2006">SUM(BN17:BN18)+BN20+BN22+SUM(BN24:BN25)+SUM(BN55:BN61)+BN64+BN87+SUM(BN90:BN91)+SUM(BN93:BN104)+SUM(BN107:BN111)+SUM(BN133)+SUM(BN136:BN141)+SUM(BN144:BN149)+SUM(BN151:BN155)+SUM(BN158:BN159)+SUM(BN161:BN162)+BN175+BN177+SUM(BN180:BN181)+SUM(BN183:BN185)+BN189+SUM(BN390:BN394)+BN422+SUM(BN500:BN503)</f>
        <v>0</v>
      </c>
      <c r="BO660" s="315">
        <f t="shared" ref="BO660:BP660" si="2007">SUM(BO17:BO18)+BO20+BO22+SUM(BO24:BO25)+SUM(BO55:BO61)+BO64+BO87+SUM(BO90:BO91)+SUM(BO93:BO104)+SUM(BO107:BO111)+SUM(BO133)+SUM(BO136:BO141)+SUM(BO144:BO149)+SUM(BO151:BO155)+SUM(BO158:BO159)+SUM(BO161:BO162)+BO175+BO177+SUM(BO180:BO181)+SUM(BO183:BO185)+BO189+SUM(BO390:BO394)+BO422+SUM(BO500:BO503)</f>
        <v>0</v>
      </c>
      <c r="BP660" s="311">
        <f t="shared" si="2007"/>
        <v>0</v>
      </c>
      <c r="BQ660" s="124">
        <f t="shared" si="2002"/>
        <v>0</v>
      </c>
      <c r="BR660" s="90">
        <f t="shared" si="2002"/>
        <v>430</v>
      </c>
      <c r="BS660" s="315">
        <f t="shared" ref="BS660" si="2008">SUM(BS17:BS18)+BS20+BS22+SUM(BS24:BS25)+SUM(BS55:BS61)+BS64+BS87+SUM(BS90:BS91)+SUM(BS93:BS104)+SUM(BS107:BS111)+SUM(BS133)+SUM(BS136:BS141)+SUM(BS144:BS149)+SUM(BS151:BS155)+SUM(BS158:BS159)+SUM(BS161:BS162)+BS175+BS177+SUM(BS180:BS181)+SUM(BS183:BS185)+BS189+SUM(BS390:BS394)+BS422+SUM(BS500:BS503)</f>
        <v>460</v>
      </c>
      <c r="BT660" s="124">
        <f t="shared" si="2002"/>
        <v>48</v>
      </c>
      <c r="BU660" s="90">
        <f t="shared" si="2002"/>
        <v>0</v>
      </c>
      <c r="BV660" s="315">
        <f t="shared" ref="BV660:BY660" si="2009">SUM(BV17:BV18)+BV20+BV22+SUM(BV24:BV25)+SUM(BV55:BV61)+BV64+BV87+SUM(BV90:BV91)+SUM(BV93:BV104)+SUM(BV107:BV111)+SUM(BV133)+SUM(BV136:BV141)+SUM(BV144:BV149)+SUM(BV151:BV155)+SUM(BV158:BV159)+SUM(BV161:BV162)+BV175+BV177+SUM(BV180:BV181)+SUM(BV183:BV185)+BV189+SUM(BV390:BV394)+BV422+SUM(BV500:BV503)</f>
        <v>0</v>
      </c>
      <c r="BW660" s="90">
        <f t="shared" si="2009"/>
        <v>0</v>
      </c>
      <c r="BX660" s="375">
        <f t="shared" si="2009"/>
        <v>0</v>
      </c>
      <c r="BY660" s="315">
        <f t="shared" si="2009"/>
        <v>0</v>
      </c>
      <c r="BZ660" s="90">
        <f>SUM(BZ17:BZ18)+BZ20+BZ22+SUM(BZ24:BZ25)+SUM(BZ55:BZ61)+BZ64+BZ87+SUM(BZ90:BZ91)+SUM(BZ93:BZ104)+SUM(BZ107:BZ111)+SUM(BZ133)+SUM(BZ136:BZ141)+SUM(BZ144:BZ149)+SUM(BZ151:BZ155)+SUM(BZ158:BZ159)+SUM(BZ161:BZ162)+BZ175+BZ177+SUM(BZ180:BZ181)+SUM(BZ183:BZ185)+BZ189+SUM(BZ390:BZ394)+BZ422+SUM(BZ500:BZ503)</f>
        <v>0</v>
      </c>
      <c r="CA660" s="124">
        <f t="shared" si="2002"/>
        <v>0</v>
      </c>
      <c r="CB660" s="90">
        <f t="shared" si="2002"/>
        <v>0</v>
      </c>
      <c r="CC660" s="90">
        <f t="shared" ref="CC660:CE660" si="2010">SUM(CC17:CC18)+CC20+CC22+SUM(CC24:CC25)+SUM(CC55:CC61)+CC64+CC87+SUM(CC90:CC91)+SUM(CC93:CC104)+SUM(CC107:CC111)+SUM(CC133)+SUM(CC136:CC141)+SUM(CC144:CC149)+SUM(CC151:CC155)+SUM(CC158:CC159)+SUM(CC161:CC162)+CC175+CC177+SUM(CC180:CC181)+SUM(CC183:CC185)+CC189+SUM(CC390:CC394)+CC422+SUM(CC500:CC503)</f>
        <v>0</v>
      </c>
      <c r="CD660" s="90">
        <f t="shared" si="2010"/>
        <v>0</v>
      </c>
      <c r="CE660" s="90">
        <f t="shared" si="2010"/>
        <v>0</v>
      </c>
      <c r="CF660" s="90">
        <f t="shared" ref="CF660:CG660" si="2011">SUM(CF17:CF18)+CF20+CF22+SUM(CF24:CF25)+SUM(CF55:CF61)+CF64+CF87+SUM(CF90:CF91)+SUM(CF93:CF104)+SUM(CF107:CF111)+SUM(CF133)+SUM(CF136:CF141)+SUM(CF144:CF149)+SUM(CF151:CF155)+SUM(CF158:CF159)+SUM(CF161:CF162)+CF175+CF177+SUM(CF180:CF181)+SUM(CF183:CF185)+CF189+SUM(CF390:CF394)+CF422+SUM(CF500:CF503)</f>
        <v>0</v>
      </c>
      <c r="CG660" s="311">
        <f t="shared" si="2011"/>
        <v>0</v>
      </c>
      <c r="CH660" s="90">
        <f t="shared" ref="CH660" si="2012">SUM(CH17:CH18)+CH20+CH22+SUM(CH24:CH25)+SUM(CH55:CH61)+CH64+CH87+SUM(CH90:CH91)+SUM(CH93:CH104)+SUM(CH107:CH111)+SUM(CH133)+SUM(CH136:CH141)+SUM(CH144:CH149)+SUM(CH151:CH155)+SUM(CH158:CH159)+SUM(CH161:CH162)+CH175+CH177+SUM(CH180:CH181)+SUM(CH183:CH185)+CH189+SUM(CH390:CH394)+CH422+SUM(CH500:CH503)</f>
        <v>0</v>
      </c>
      <c r="CI660" s="124">
        <f t="shared" si="2002"/>
        <v>0</v>
      </c>
      <c r="CJ660" s="90">
        <f t="shared" si="2002"/>
        <v>0</v>
      </c>
      <c r="CK660" s="375">
        <f t="shared" ref="CK660:CO660" si="2013">SUM(CK17:CK18)+CK20+CK22+SUM(CK24:CK25)+SUM(CK55:CK61)+CK64+CK87+SUM(CK90:CK91)+SUM(CK93:CK104)+SUM(CK107:CK111)+SUM(CK133)+SUM(CK136:CK141)+SUM(CK144:CK149)+SUM(CK151:CK155)+SUM(CK158:CK159)+SUM(CK161:CK162)+CK175+CK177+SUM(CK180:CK181)+SUM(CK183:CK185)+CK189+SUM(CK390:CK394)+CK422+SUM(CK500:CK503)</f>
        <v>0</v>
      </c>
      <c r="CL660" s="315">
        <f t="shared" si="2013"/>
        <v>0</v>
      </c>
      <c r="CM660" s="375">
        <f t="shared" si="2013"/>
        <v>0</v>
      </c>
      <c r="CN660" s="315">
        <f t="shared" si="2013"/>
        <v>0</v>
      </c>
      <c r="CO660" s="375">
        <f t="shared" si="2013"/>
        <v>0</v>
      </c>
      <c r="CP660" s="91">
        <f t="shared" si="2002"/>
        <v>0</v>
      </c>
      <c r="CQ660" s="90">
        <f t="shared" si="2002"/>
        <v>0</v>
      </c>
      <c r="CR660" s="315">
        <f t="shared" ref="CR660:CS660" si="2014">SUM(CR17:CR18)+CR20+CR22+SUM(CR24:CR25)+SUM(CR55:CR61)+CR64+CR87+SUM(CR90:CR91)+SUM(CR93:CR104)+SUM(CR107:CR111)+SUM(CR133)+SUM(CR136:CR141)+SUM(CR144:CR149)+SUM(CR151:CR155)+SUM(CR158:CR159)+SUM(CR161:CR162)+CR175+CR177+SUM(CR180:CR181)+SUM(CR183:CR185)+CR189+SUM(CR390:CR394)+CR422+SUM(CR500:CR503)</f>
        <v>0</v>
      </c>
      <c r="CS660" s="375">
        <f t="shared" si="2014"/>
        <v>0</v>
      </c>
      <c r="CT660" s="91">
        <f t="shared" si="2002"/>
        <v>0</v>
      </c>
      <c r="CU660" s="90">
        <f t="shared" ref="CU660" si="2015">SUM(CU17:CU18)+CU20+CU22+SUM(CU24:CU25)+SUM(CU55:CU61)+CU64+CU87+SUM(CU90:CU91)+SUM(CU93:CU104)+SUM(CU107:CU111)+SUM(CU133)+SUM(CU136:CU141)+SUM(CU144:CU149)+SUM(CU151:CU155)+SUM(CU158:CU159)+SUM(CU161:CU162)+CU175+CU177+SUM(CU180:CU181)+SUM(CU183:CU185)+CU189+SUM(CU390:CU394)+CU422+SUM(CU500:CU503)</f>
        <v>0</v>
      </c>
      <c r="CV660" s="375">
        <f t="shared" ref="CV660:CY660" si="2016">SUM(CV17:CV18)+CV20+CV22+SUM(CV24:CV25)+SUM(CV55:CV61)+CV64+CV87+SUM(CV90:CV91)+SUM(CV93:CV104)+SUM(CV107:CV111)+SUM(CV133)+SUM(CV136:CV141)+SUM(CV144:CV149)+SUM(CV151:CV155)+SUM(CV158:CV159)+SUM(CV161:CV162)+CV175+CV177+SUM(CV180:CV181)+SUM(CV183:CV185)+CV189+SUM(CV390:CV394)+CV422+SUM(CV500:CV503)</f>
        <v>0</v>
      </c>
      <c r="CW660" s="315">
        <f t="shared" si="2016"/>
        <v>0</v>
      </c>
      <c r="CX660" s="375">
        <f t="shared" si="2016"/>
        <v>0</v>
      </c>
      <c r="CY660" s="315">
        <f t="shared" si="2016"/>
        <v>0</v>
      </c>
      <c r="CZ660" s="91">
        <f t="shared" si="2002"/>
        <v>0</v>
      </c>
      <c r="DA660" s="90">
        <f t="shared" si="2002"/>
        <v>0</v>
      </c>
      <c r="DB660" s="375">
        <f t="shared" ref="DB660:DE660" si="2017">SUM(DB17:DB18)+DB20+DB22+SUM(DB24:DB25)+SUM(DB55:DB61)+DB64+DB87+SUM(DB90:DB91)+SUM(DB93:DB104)+SUM(DB107:DB111)+SUM(DB133)+SUM(DB136:DB141)+SUM(DB144:DB149)+SUM(DB151:DB155)+SUM(DB158:DB159)+SUM(DB161:DB162)+DB175+DB177+SUM(DB180:DB181)+SUM(DB183:DB185)+DB189+SUM(DB390:DB394)+DB422+SUM(DB500:DB503)</f>
        <v>0</v>
      </c>
      <c r="DC660" s="315">
        <f t="shared" si="2017"/>
        <v>0</v>
      </c>
      <c r="DD660" s="375">
        <f t="shared" si="2017"/>
        <v>0</v>
      </c>
      <c r="DE660" s="315">
        <f t="shared" si="2017"/>
        <v>0</v>
      </c>
      <c r="DF660" s="90">
        <f>SUM(DF17:DF18)+DF20+DF22+SUM(DF24:DF25)+SUM(DF55:DF61)+DF64+DF87+SUM(DF90:DF91)+SUM(DF93:DF104)+SUM(DF107:DF111)+SUM(DF133)+SUM(DF136:DF141)+SUM(DF144:DF149)+SUM(DF151:DF155)+SUM(DF158:DF159)+SUM(DF161:DF162)+DF175+DF177+SUM(DF180:DF181)+SUM(DF183:DF185)+DF189+SUM(DF390:DF394)+DF422+SUM(DF500:DF503)</f>
        <v>0</v>
      </c>
      <c r="DG660" s="310">
        <f t="shared" ref="DG660" si="2018">SUM(DG17:DG18)+DG20+DG22+SUM(DG24:DG25)+SUM(DG55:DG61)+DG64+DG87+SUM(DG90:DG91)+SUM(DG93:DG104)+SUM(DG107:DG111)+SUM(DG133)+SUM(DG136:DG141)+SUM(DG144:DG149)+SUM(DG151:DG155)+SUM(DG158:DG159)+SUM(DG161:DG162)+DG175+DG177+SUM(DG180:DG181)+SUM(DG183:DG185)+DG189+SUM(DG390:DG394)+DG422+SUM(DG500:DG503)</f>
        <v>0</v>
      </c>
      <c r="DH660" s="375">
        <f>SUM(DH17:DH18)+DH20+DH22+SUM(DH24:DH25)+SUM(DH55:DH61)+DH64+DH87+SUM(DH90:DH91)+SUM(DH93:DH104)+SUM(DH107:DH111)+SUM(DH133)+SUM(DH136:DH141)+SUM(DH144:DH149)+SUM(DH151:DH155)+SUM(DH158:DH159)+SUM(DH161:DH162)+DH175+DH177+SUM(DH180:DH181)+SUM(DH183:DH185)+DH189+SUM(DH390:DH394)+DH422+SUM(DH500:DH503)</f>
        <v>0</v>
      </c>
      <c r="DI660" s="315">
        <f t="shared" ref="DI660" si="2019">SUM(DI17:DI18)+DI20+DI22+SUM(DI24:DI25)+SUM(DI55:DI61)+DI64+DI87+SUM(DI90:DI91)+SUM(DI93:DI104)+SUM(DI107:DI111)+SUM(DI133)+SUM(DI136:DI141)+SUM(DI144:DI149)+SUM(DI151:DI155)+SUM(DI158:DI159)+SUM(DI161:DI162)+DI175+DI177+SUM(DI180:DI181)+SUM(DI183:DI185)+DI189+SUM(DI390:DI394)+DI422+SUM(DI500:DI503)</f>
        <v>0</v>
      </c>
      <c r="DJ660" s="124">
        <f t="shared" si="2002"/>
        <v>0</v>
      </c>
      <c r="DK660" s="90">
        <f t="shared" si="2002"/>
        <v>0</v>
      </c>
      <c r="DL660" s="315">
        <f t="shared" ref="DL660:DM660" si="2020">SUM(DL17:DL18)+DL20+DL22+SUM(DL24:DL25)+SUM(DL55:DL61)+DL64+DL87+SUM(DL90:DL91)+SUM(DL93:DL104)+SUM(DL107:DL111)+SUM(DL133)+SUM(DL136:DL141)+SUM(DL144:DL149)+SUM(DL151:DL155)+SUM(DL158:DL159)+SUM(DL161:DL162)+DL175+DL177+SUM(DL180:DL181)+SUM(DL183:DL185)+DL189+SUM(DL390:DL394)+DL422+SUM(DL500:DL503)</f>
        <v>0</v>
      </c>
      <c r="DM660" s="375">
        <f t="shared" si="2020"/>
        <v>0</v>
      </c>
      <c r="DN660" s="91">
        <f t="shared" si="2002"/>
        <v>0</v>
      </c>
      <c r="DO660" s="90">
        <f t="shared" si="2002"/>
        <v>0</v>
      </c>
      <c r="DP660" s="375">
        <f t="shared" ref="DP660:DQ660" si="2021">SUM(DP17:DP18)+DP20+DP22+SUM(DP24:DP25)+SUM(DP55:DP61)+DP64+DP87+SUM(DP90:DP91)+SUM(DP93:DP104)+SUM(DP107:DP111)+SUM(DP133)+SUM(DP136:DP141)+SUM(DP144:DP149)+SUM(DP151:DP155)+SUM(DP158:DP159)+SUM(DP161:DP162)+DP175+DP177+SUM(DP180:DP181)+SUM(DP183:DP185)+DP189+SUM(DP390:DP394)+DP422+SUM(DP500:DP503)</f>
        <v>0</v>
      </c>
      <c r="DQ660" s="104">
        <f t="shared" si="2021"/>
        <v>0</v>
      </c>
      <c r="DR660" s="315">
        <f>SUM(DR17:DR18)+DR20+DR22+SUM(DR24:DR25)+SUM(DR55:DR61)+DR64+DR87+SUM(DR90:DR91)+SUM(DR93:DR104)+SUM(DR107:DR111)+SUM(DR133)+SUM(DR136:DR141)+SUM(DR144:DR149)+SUM(DR151:DR155)+SUM(DR158:DR159)+SUM(DR161:DR162)+DR175+DR177+SUM(DR180:DR181)+SUM(DR183:DR185)+DR189+SUM(DR390:DR394)+DR422+SUM(DR500:DR503)</f>
        <v>0</v>
      </c>
      <c r="DS660" s="124">
        <f t="shared" si="2002"/>
        <v>0</v>
      </c>
      <c r="DT660" s="90">
        <f t="shared" si="2002"/>
        <v>0</v>
      </c>
      <c r="DU660" s="315">
        <f t="shared" ref="DU660:DW660" si="2022">SUM(DU17:DU18)+DU20+DU22+SUM(DU24:DU25)+SUM(DU55:DU61)+DU64+DU87+SUM(DU90:DU91)+SUM(DU93:DU104)+SUM(DU107:DU111)+SUM(DU133)+SUM(DU136:DU141)+SUM(DU144:DU149)+SUM(DU151:DU155)+SUM(DU158:DU159)+SUM(DU161:DU162)+DU175+DU177+SUM(DU180:DU181)+SUM(DU183:DU185)+DU189+SUM(DU390:DU394)+DU422+SUM(DU500:DU503)</f>
        <v>0</v>
      </c>
      <c r="DV660" s="90">
        <f t="shared" si="2022"/>
        <v>0</v>
      </c>
      <c r="DW660" s="375">
        <f t="shared" si="2022"/>
        <v>0</v>
      </c>
      <c r="DX660" s="91">
        <f t="shared" si="2002"/>
        <v>0</v>
      </c>
      <c r="DY660" s="90">
        <f t="shared" si="2002"/>
        <v>0</v>
      </c>
      <c r="DZ660" s="311">
        <f t="shared" ref="DZ660:EA660" si="2023">SUM(DZ17:DZ18)+DZ20+DZ22+SUM(DZ24:DZ25)+SUM(DZ55:DZ61)+DZ64+DZ87+SUM(DZ90:DZ91)+SUM(DZ93:DZ104)+SUM(DZ107:DZ111)+SUM(DZ133)+SUM(DZ136:DZ141)+SUM(DZ144:DZ149)+SUM(DZ151:DZ155)+SUM(DZ158:DZ159)+SUM(DZ161:DZ162)+DZ175+DZ177+SUM(DZ180:DZ181)+SUM(DZ183:DZ185)+DZ189+SUM(DZ390:DZ394)+DZ422+SUM(DZ500:DZ503)</f>
        <v>0</v>
      </c>
      <c r="EA660" s="375">
        <f t="shared" si="2023"/>
        <v>0</v>
      </c>
      <c r="EB660" s="91">
        <f t="shared" si="2002"/>
        <v>0</v>
      </c>
      <c r="EC660" s="90">
        <f t="shared" si="2002"/>
        <v>0</v>
      </c>
      <c r="ED660" s="315">
        <f t="shared" ref="ED660" si="2024">SUM(ED17:ED18)+ED20+ED22+SUM(ED24:ED25)+SUM(ED55:ED61)+ED64+ED87+SUM(ED90:ED91)+SUM(ED93:ED104)+SUM(ED107:ED111)+SUM(ED133)+SUM(ED136:ED141)+SUM(ED144:ED149)+SUM(ED151:ED155)+SUM(ED158:ED159)+SUM(ED161:ED162)+ED175+ED177+SUM(ED180:ED181)+SUM(ED183:ED185)+ED189+SUM(ED390:ED394)+ED422+SUM(ED500:ED503)</f>
        <v>0</v>
      </c>
      <c r="EE660" s="124">
        <f t="shared" si="2002"/>
        <v>0</v>
      </c>
    </row>
    <row r="661" spans="1:135" x14ac:dyDescent="0.3">
      <c r="A661" s="38"/>
      <c r="B661" s="28" t="s">
        <v>775</v>
      </c>
      <c r="C661" s="22">
        <f>SUM(C62:C63)+C65+SUM(C142:C143)+C150+SUM(C156:C157)+C160+SUM(C213:C225)+SUM(C263:C273)+SUM(C309:C313)+SUM(C314:C317)+C350+SUM(C429:C430)+SUM(C474:C476)+SUM(C480:C483)+SUM(C504:C506)+SUM(C507:C509)+SUM(C511:C525)+SUM(C527:C534)+SUM(C566:C567)</f>
        <v>84625</v>
      </c>
      <c r="D661" s="22">
        <f>SUM(D62:D63)+D65+SUM(D142:D143)+D150+SUM(D156:D157)+D160+SUM(D213:D225)+SUM(D263:D273)+SUM(D309:D313)+SUM(D314:D317)+D350+SUM(D429:D430)+SUM(D474:D476)+SUM(D480:D483)+SUM(D504:D506)+SUM(D507:D509)+SUM(D511:D525)+SUM(D527:D534)+SUM(D566:D567)</f>
        <v>20800</v>
      </c>
      <c r="E661" s="63">
        <f t="shared" si="1460"/>
        <v>0.24579025110782865</v>
      </c>
      <c r="F661" s="90">
        <f>SUM(F62:F63)+F65+SUM(F142:F143)+F150+SUM(F156:F157)+F160+SUM(F213:F225)+SUM(F263:F273)+SUM(F309:F317)+F350+SUM(F429:F430)+SUM(F474:F476)+SUM(F480:F483)+SUM(F504:F509)+SUM(F511:F525)+SUM(F527:F534)+SUM(F566:F567)</f>
        <v>2099</v>
      </c>
      <c r="G661" s="90">
        <f>SUM(G62:G63)+G65+SUM(G142:G143)+G150+SUM(G156:G157)+G160+SUM(G213:G225)+SUM(G263:G273)+SUM(G309:G317)+G350+SUM(G429:G430)+SUM(G474:G476)+SUM(G480:G483)+SUM(G504:G509)+SUM(G511:G525)+SUM(G527:G534)+SUM(G566:G567)</f>
        <v>2671</v>
      </c>
      <c r="H661" s="90">
        <f>SUM(H62:H63)+H65+SUM(H142:H143)+H150+SUM(H156:H157)+H160+SUM(H213:H225)+SUM(H263:H273)+SUM(H309:H317)+H350+SUM(H429:H430)+SUM(H474:H476)+SUM(H480:H483)+SUM(H504:H509)+SUM(H511:H525)+SUM(H527:H534)+SUM(H566:H567)</f>
        <v>1297</v>
      </c>
      <c r="I661" s="90">
        <f>SUM(I62:I63)+I65+SUM(I142:I143)+I150+SUM(I156:I157)+I160+SUM(I213:I225)+SUM(I263:I273)+SUM(I309:I317)+I350+SUM(I429:I430)+SUM(I474:I476)+SUM(I480:I483)+SUM(I504:I509)+SUM(I511:I525)+SUM(I527:I534)+SUM(I566:I567)</f>
        <v>2512</v>
      </c>
      <c r="J661" s="90">
        <f>SUM(J62:J63)+J65+SUM(J142:J143)+J150+SUM(J156:J157)+J160+SUM(J213:J225)+SUM(J263:J273)+SUM(J309:J317)+J350+SUM(J429:J430)+SUM(J474:J476)+SUM(J480:J483)+SUM(J504:J509)+SUM(J511:J525)+SUM(J527:J534)+SUM(J566:J567)</f>
        <v>2470</v>
      </c>
      <c r="K661" s="91">
        <f t="shared" ref="K661:EE661" si="2025">SUM(K62:K63)+K65+SUM(K142:K143)+K150+SUM(K156:K157)+K160+SUM(K213:K225)+SUM(K263:K273)+SUM(K309:K317)+K350+SUM(K429:K430)+SUM(K474:K476)+SUM(K480:K483)+SUM(K504:K509)+SUM(K511:K525)+SUM(K527:K534)+SUM(K566:K567)</f>
        <v>3287</v>
      </c>
      <c r="L661" s="90">
        <f t="shared" si="2025"/>
        <v>25</v>
      </c>
      <c r="M661" s="375">
        <f>SUM(M62:M63)+M65+SUM(M142:M143)+M150+SUM(M156:M157)+M160+SUM(M213:M225)+SUM(M263:M273)+SUM(M309:M317)+M350+SUM(M429:M430)+SUM(M474:M476)+SUM(M480:M483)+SUM(M504:M509)+SUM(M511:M525)+SUM(M527:M534)+SUM(M566:M567)</f>
        <v>23</v>
      </c>
      <c r="N661" s="91">
        <f t="shared" si="2025"/>
        <v>24</v>
      </c>
      <c r="O661" s="90">
        <f t="shared" si="2025"/>
        <v>0</v>
      </c>
      <c r="P661" s="375">
        <f>SUM(P62:P63)+P65+SUM(P142:P143)+P150+SUM(P156:P157)+P160+SUM(P213:P225)+SUM(P263:P273)+SUM(P309:P317)+P350+SUM(P429:P430)+SUM(P474:P476)+SUM(P480:P483)+SUM(P504:P509)+SUM(P511:P525)+SUM(P527:P534)+SUM(P566:P567)</f>
        <v>0</v>
      </c>
      <c r="Q661" s="315">
        <f>SUM(Q62:Q63)+Q65+SUM(Q142:Q143)+Q150+SUM(Q156:Q157)+Q160+SUM(Q213:Q225)+SUM(Q263:Q273)+SUM(Q309:Q317)+Q350+SUM(Q429:Q430)+SUM(Q474:Q476)+SUM(Q480:Q483)+SUM(Q504:Q509)+SUM(Q511:Q525)+SUM(Q527:Q534)+SUM(Q566:Q567)</f>
        <v>0</v>
      </c>
      <c r="R661" s="375">
        <f>SUM(R62:R63)+R65+SUM(R142:R143)+R150+SUM(R156:R157)+R160+SUM(R213:R225)+SUM(R263:R273)+SUM(R309:R317)+R350+SUM(R429:R430)+SUM(R474:R476)+SUM(R480:R483)+SUM(R504:R509)+SUM(R511:R525)+SUM(R527:R534)+SUM(R566:R567)</f>
        <v>0</v>
      </c>
      <c r="S661" s="315">
        <f>SUM(S62:S63)+S65+SUM(S142:S143)+S150+SUM(S156:S157)+S160+SUM(S213:S225)+SUM(S263:S273)+SUM(S309:S317)+S350+SUM(S429:S430)+SUM(S474:S476)+SUM(S480:S483)+SUM(S504:S509)+SUM(S511:S525)+SUM(S527:S534)+SUM(S566:S567)</f>
        <v>0</v>
      </c>
      <c r="T661" s="375">
        <f>SUM(T62:T63)+T65+SUM(T142:T143)+T150+SUM(T156:T157)+T160+SUM(T213:T225)+SUM(T263:T273)+SUM(T309:T317)+T350+SUM(T429:T430)+SUM(T474:T476)+SUM(T480:T483)+SUM(T504:T509)+SUM(T511:T525)+SUM(T527:T534)+SUM(T566:T567)</f>
        <v>0</v>
      </c>
      <c r="U661" s="315">
        <f>SUM(U62:U63)+U65+SUM(U142:U143)+U150+SUM(U156:U157)+U160+SUM(U213:U225)+SUM(U263:U273)+SUM(U309:U317)+U350+SUM(U429:U430)+SUM(U474:U476)+SUM(U480:U483)+SUM(U504:U509)+SUM(U511:U525)+SUM(U527:U534)+SUM(U566:U567)</f>
        <v>0</v>
      </c>
      <c r="V661" s="375">
        <f>SUM(V62:V63)+V65+SUM(V142:V143)+V150+SUM(V156:V157)+V160+SUM(V213:V225)+SUM(V263:V273)+SUM(V309:V317)+V350+SUM(V429:V430)+SUM(V474:V476)+SUM(V480:V483)+SUM(V504:V509)+SUM(V511:V525)+SUM(V527:V534)+SUM(V566:V567)</f>
        <v>0</v>
      </c>
      <c r="W661" s="104">
        <f>SUM(W62:W63)+W65+SUM(W142:W143)+W150+SUM(W156:W157)+W160+SUM(W213:W225)+SUM(W263:W273)+SUM(W309:W317)+W350+SUM(W429:W430)+SUM(W474:W476)+SUM(W480:W483)+SUM(W504:W509)+SUM(W511:W525)+SUM(W527:W534)+SUM(W566:W567)</f>
        <v>0</v>
      </c>
      <c r="X661" s="104">
        <f>SUM(X62:X63)+X65+SUM(X142:X143)+X150+SUM(X156:X157)+X160+SUM(X213:X225)+SUM(X263:X273)+SUM(X309:X317)+X350+SUM(X429:X430)+SUM(X474:X476)+SUM(X480:X483)+SUM(X504:X509)+SUM(X511:X525)+SUM(X527:X534)+SUM(X566:X567)</f>
        <v>0</v>
      </c>
      <c r="Y661" s="104">
        <f t="shared" si="2025"/>
        <v>0</v>
      </c>
      <c r="Z661" s="103">
        <f t="shared" si="2025"/>
        <v>0</v>
      </c>
      <c r="AA661" s="90">
        <f>SUM(AA62:AA63)+AA65+SUM(AA142:AA143)+AA150+SUM(AA156:AA157)+AA160+SUM(AA213:AA225)+SUM(AA263:AA273)+SUM(AA309:AA317)+AA350+SUM(AA429:AA430)+SUM(AA474:AA476)+SUM(AA480:AA483)+SUM(AA504:AA509)+SUM(AA511:AA525)+SUM(AA527:AA534)+SUM(AA566:AA567)</f>
        <v>0</v>
      </c>
      <c r="AB661" s="90">
        <f>SUM(AB62:AB63)+AB65+SUM(AB142:AB143)+AB150+SUM(AB156:AB157)+AB160+SUM(AB213:AB225)+SUM(AB263:AB273)+SUM(AB309:AB317)+AB350+SUM(AB429:AB430)+SUM(AB474:AB476)+SUM(AB480:AB483)+SUM(AB504:AB509)+SUM(AB511:AB525)+SUM(AB527:AB534)+SUM(AB566:AB567)</f>
        <v>0</v>
      </c>
      <c r="AC661" s="90">
        <f>SUM(AC62:AC63)+AC65+SUM(AC142:AC143)+AC150+SUM(AC156:AC157)+AC160+SUM(AC213:AC225)+SUM(AC263:AC273)+SUM(AC309:AC317)+AC350+SUM(AC429:AC430)+SUM(AC474:AC476)+SUM(AC480:AC483)+SUM(AC504:AC509)+SUM(AC511:AC525)+SUM(AC527:AC534)+SUM(AC566:AC567)</f>
        <v>0</v>
      </c>
      <c r="AD661" s="90">
        <f>SUM(AD62:AD63)+AD65+SUM(AD142:AD143)+AD150+SUM(AD156:AD157)+AD160+SUM(AD213:AD225)+SUM(AD263:AD273)+SUM(AD309:AD317)+AD350+SUM(AD429:AD430)+SUM(AD474:AD476)+SUM(AD480:AD483)+SUM(AD504:AD509)+SUM(AD511:AD525)+SUM(AD527:AD534)+SUM(AD566:AD567)</f>
        <v>0</v>
      </c>
      <c r="AE661" s="90">
        <f>SUM(AE62:AE63)+AE65+SUM(AE142:AE143)+AE150+SUM(AE156:AE157)+AE160+SUM(AE213:AE225)+SUM(AE263:AE273)+SUM(AE309:AE317)+AE350+SUM(AE429:AE430)+SUM(AE474:AE476)+SUM(AE480:AE483)+SUM(AE504:AE509)+SUM(AE511:AE525)+SUM(AE527:AE534)+SUM(AE566:AE567)</f>
        <v>0</v>
      </c>
      <c r="AF661" s="315">
        <f>SUM(AF62:AF63)+AF65+SUM(AF142:AF143)+AF150+SUM(AF156:AF157)+AF160+SUM(AF213:AF225)+SUM(AF263:AF273)+SUM(AF309:AF317)+AF350+SUM(AF429:AF430)+SUM(AF474:AF476)+SUM(AF480:AF483)+SUM(AF504:AF509)+SUM(AF511:AF525)+SUM(AF527:AF534)+SUM(AF566:AF567)</f>
        <v>0</v>
      </c>
      <c r="AG661" s="311">
        <f>SUM(AG62:AG63)+AG65+SUM(AG142:AG143)+AG150+SUM(AG156:AG157)+AG160+SUM(AG213:AG225)+SUM(AG263:AG273)+SUM(AG309:AG317)+AG350+SUM(AG429:AG430)+SUM(AG474:AG476)+SUM(AG480:AG483)+SUM(AG504:AG509)+SUM(AG511:AG525)+SUM(AG527:AG534)+SUM(AG566:AG567)</f>
        <v>0</v>
      </c>
      <c r="AH661" s="124">
        <f t="shared" si="2025"/>
        <v>0</v>
      </c>
      <c r="AI661" s="103">
        <f t="shared" si="2025"/>
        <v>0</v>
      </c>
      <c r="AJ661" s="375">
        <f>SUM(AJ62:AJ63)+AJ65+SUM(AJ142:AJ143)+AJ150+SUM(AJ156:AJ157)+AJ160+SUM(AJ213:AJ225)+SUM(AJ263:AJ273)+SUM(AJ309:AJ317)+AJ350+SUM(AJ429:AJ430)+SUM(AJ474:AJ476)+SUM(AJ480:AJ483)+SUM(AJ504:AJ509)+SUM(AJ511:AJ525)+SUM(AJ527:AJ534)+SUM(AJ566:AJ567)</f>
        <v>0</v>
      </c>
      <c r="AK661" s="91">
        <f t="shared" si="2025"/>
        <v>0</v>
      </c>
      <c r="AL661" s="90">
        <f t="shared" si="2025"/>
        <v>0</v>
      </c>
      <c r="AM661" s="315">
        <f>SUM(AM62:AM63)+AM65+SUM(AM142:AM143)+AM150+SUM(AM156:AM157)+AM160+SUM(AM213:AM225)+SUM(AM263:AM273)+SUM(AM309:AM317)+AM350+SUM(AM429:AM430)+SUM(AM474:AM476)+SUM(AM480:AM483)+SUM(AM504:AM509)+SUM(AM511:AM525)+SUM(AM527:AM534)+SUM(AM566:AM567)</f>
        <v>0</v>
      </c>
      <c r="AN661" s="315">
        <f>SUM(AN62:AN63)+AN65+SUM(AN142:AN143)+AN150+SUM(AN156:AN157)+AN160+SUM(AN213:AN225)+SUM(AN263:AN273)+SUM(AN309:AN317)+AN350+SUM(AN429:AN430)+SUM(AN474:AN476)+SUM(AN480:AN483)+SUM(AN504:AN509)+SUM(AN511:AN525)+SUM(AN527:AN534)+SUM(AN566:AN567)</f>
        <v>0</v>
      </c>
      <c r="AO661" s="315">
        <f>SUM(AO62:AO63)+AO65+SUM(AO142:AO143)+AO150+SUM(AO156:AO157)+AO160+SUM(AO213:AO225)+SUM(AO263:AO273)+SUM(AO309:AO317)+AO350+SUM(AO429:AO430)+SUM(AO474:AO476)+SUM(AO480:AO483)+SUM(AO504:AO509)+SUM(AO511:AO525)+SUM(AO527:AO534)+SUM(AO566:AO567)</f>
        <v>0</v>
      </c>
      <c r="AP661" s="375">
        <f>SUM(AP62:AP63)+AP65+SUM(AP142:AP143)+AP150+SUM(AP156:AP157)+AP160+SUM(AP213:AP225)+SUM(AP263:AP273)+SUM(AP309:AP317)+AP350+SUM(AP429:AP430)+SUM(AP474:AP476)+SUM(AP480:AP483)+SUM(AP504:AP509)+SUM(AP511:AP525)+SUM(AP527:AP534)+SUM(AP566:AP567)</f>
        <v>0</v>
      </c>
      <c r="AQ661" s="104">
        <f t="shared" si="2025"/>
        <v>0</v>
      </c>
      <c r="AR661" s="103">
        <f t="shared" si="2025"/>
        <v>0</v>
      </c>
      <c r="AS661" s="375">
        <f>SUM(AS62:AS63)+AS65+SUM(AS142:AS143)+AS150+SUM(AS156:AS157)+AS160+SUM(AS213:AS225)+SUM(AS263:AS273)+SUM(AS309:AS317)+AS350+SUM(AS429:AS430)+SUM(AS474:AS476)+SUM(AS480:AS483)+SUM(AS504:AS509)+SUM(AS511:AS525)+SUM(AS527:AS534)+SUM(AS566:AS567)</f>
        <v>0</v>
      </c>
      <c r="AT661" s="315">
        <f>SUM(AT62:AT63)+AT65+SUM(AT142:AT143)+AT150+SUM(AT156:AT157)+AT160+SUM(AT213:AT225)+SUM(AT263:AT273)+SUM(AT309:AT317)+AT350+SUM(AT429:AT430)+SUM(AT474:AT476)+SUM(AT480:AT483)+SUM(AT504:AT509)+SUM(AT511:AT525)+SUM(AT527:AT534)+SUM(AT566:AT567)</f>
        <v>0</v>
      </c>
      <c r="AU661" s="375">
        <f>SUM(AU62:AU63)+AU65+SUM(AU142:AU143)+AU150+SUM(AU156:AU157)+AU160+SUM(AU213:AU225)+SUM(AU263:AU273)+SUM(AU309:AU317)+AU350+SUM(AU429:AU430)+SUM(AU474:AU476)+SUM(AU480:AU483)+SUM(AU504:AU509)+SUM(AU511:AU525)+SUM(AU527:AU534)+SUM(AU566:AU567)</f>
        <v>0</v>
      </c>
      <c r="AV661" s="315">
        <f>SUM(AV62:AV63)+AV65+SUM(AV142:AV143)+AV150+SUM(AV156:AV157)+AV160+SUM(AV213:AV225)+SUM(AV263:AV273)+SUM(AV309:AV317)+AV350+SUM(AV429:AV430)+SUM(AV474:AV476)+SUM(AV480:AV483)+SUM(AV504:AV509)+SUM(AV511:AV525)+SUM(AV527:AV534)+SUM(AV566:AV567)</f>
        <v>0</v>
      </c>
      <c r="AW661" s="375">
        <f>SUM(AW62:AW63)+AW65+SUM(AW142:AW143)+AW150+SUM(AW156:AW157)+AW160+SUM(AW213:AW225)+SUM(AW263:AW273)+SUM(AW309:AW317)+AW350+SUM(AW429:AW430)+SUM(AW474:AW476)+SUM(AW480:AW483)+SUM(AW504:AW509)+SUM(AW511:AW525)+SUM(AW527:AW534)+SUM(AW566:AW567)</f>
        <v>0</v>
      </c>
      <c r="AX661" s="315">
        <f>SUM(AX62:AX63)+AX65+SUM(AX142:AX143)+AX150+SUM(AX156:AX157)+AX160+SUM(AX213:AX225)+SUM(AX263:AX273)+SUM(AX309:AX317)+AX350+SUM(AX429:AX430)+SUM(AX474:AX476)+SUM(AX480:AX483)+SUM(AX504:AX509)+SUM(AX511:AX525)+SUM(AX527:AX534)+SUM(AX566:AX567)</f>
        <v>0</v>
      </c>
      <c r="AY661" s="124">
        <f t="shared" si="2025"/>
        <v>0</v>
      </c>
      <c r="AZ661" s="90">
        <f t="shared" si="2025"/>
        <v>1040</v>
      </c>
      <c r="BA661" s="315">
        <f>SUM(BA62:BA63)+BA65+SUM(BA142:BA143)+BA150+SUM(BA156:BA157)+BA160+SUM(BA213:BA225)+SUM(BA263:BA273)+SUM(BA309:BA317)+BA350+SUM(BA429:BA430)+SUM(BA474:BA476)+SUM(BA480:BA483)+SUM(BA504:BA509)+SUM(BA511:BA525)+SUM(BA527:BA534)+SUM(BA566:BA567)</f>
        <v>920</v>
      </c>
      <c r="BB661" s="124">
        <f t="shared" si="2025"/>
        <v>875</v>
      </c>
      <c r="BC661" s="90">
        <f t="shared" si="2025"/>
        <v>485</v>
      </c>
      <c r="BD661" s="315">
        <f t="shared" ref="BD661" si="2026">SUM(BD62:BD63)+BD65+SUM(BD142:BD143)+BD150+SUM(BD156:BD157)+BD160+SUM(BD213:BD225)+SUM(BD263:BD273)+SUM(BD309:BD317)+BD350+SUM(BD429:BD430)+SUM(BD474:BD476)+SUM(BD480:BD483)+SUM(BD504:BD509)+SUM(BD511:BD525)+SUM(BD527:BD534)+SUM(BD566:BD567)</f>
        <v>562</v>
      </c>
      <c r="BE661" s="124">
        <f t="shared" si="2025"/>
        <v>487</v>
      </c>
      <c r="BF661" s="90">
        <f t="shared" si="2025"/>
        <v>0</v>
      </c>
      <c r="BG661" s="90">
        <f t="shared" ref="BG661" si="2027">SUM(BG62:BG63)+BG65+SUM(BG142:BG143)+BG150+SUM(BG156:BG157)+BG160+SUM(BG213:BG225)+SUM(BG263:BG273)+SUM(BG309:BG317)+BG350+SUM(BG429:BG430)+SUM(BG474:BG476)+SUM(BG480:BG483)+SUM(BG504:BG509)+SUM(BG511:BG525)+SUM(BG527:BG534)+SUM(BG566:BG567)</f>
        <v>0</v>
      </c>
      <c r="BH661" s="315">
        <f>SUM(BH62:BH63)+BH65+SUM(BH142:BH143)+BH150+SUM(BH156:BH157)+BH160+SUM(BH213:BH225)+SUM(BH263:BH273)+SUM(BH309:BH317)+BH350+SUM(BH429:BH430)+SUM(BH474:BH476)+SUM(BH480:BH483)+SUM(BH504:BH509)+SUM(BH511:BH525)+SUM(BH527:BH534)+SUM(BH566:BH567)</f>
        <v>0</v>
      </c>
      <c r="BI661" s="124">
        <f t="shared" si="2025"/>
        <v>0</v>
      </c>
      <c r="BJ661" s="90">
        <f t="shared" si="2025"/>
        <v>556</v>
      </c>
      <c r="BK661" s="375">
        <f t="shared" ref="BK661" si="2028">SUM(BK62:BK63)+BK65+SUM(BK142:BK143)+BK150+SUM(BK156:BK157)+BK160+SUM(BK213:BK225)+SUM(BK263:BK273)+SUM(BK309:BK317)+BK350+SUM(BK429:BK430)+SUM(BK474:BK476)+SUM(BK480:BK483)+SUM(BK504:BK509)+SUM(BK511:BK525)+SUM(BK527:BK534)+SUM(BK566:BK567)</f>
        <v>357</v>
      </c>
      <c r="BL661" s="91">
        <f t="shared" si="2025"/>
        <v>318</v>
      </c>
      <c r="BM661" s="90">
        <f t="shared" si="2025"/>
        <v>0</v>
      </c>
      <c r="BN661" s="90">
        <f t="shared" ref="BN661" si="2029">SUM(BN62:BN63)+BN65+SUM(BN142:BN143)+BN150+SUM(BN156:BN157)+BN160+SUM(BN213:BN225)+SUM(BN263:BN273)+SUM(BN309:BN317)+BN350+SUM(BN429:BN430)+SUM(BN474:BN476)+SUM(BN480:BN483)+SUM(BN504:BN509)+SUM(BN511:BN525)+SUM(BN527:BN534)+SUM(BN566:BN567)</f>
        <v>0</v>
      </c>
      <c r="BO661" s="315">
        <f t="shared" ref="BO661:BP661" si="2030">SUM(BO62:BO63)+BO65+SUM(BO142:BO143)+BO150+SUM(BO156:BO157)+BO160+SUM(BO213:BO225)+SUM(BO263:BO273)+SUM(BO309:BO317)+BO350+SUM(BO429:BO430)+SUM(BO474:BO476)+SUM(BO480:BO483)+SUM(BO504:BO509)+SUM(BO511:BO525)+SUM(BO527:BO534)+SUM(BO566:BO567)</f>
        <v>0</v>
      </c>
      <c r="BP661" s="311">
        <f t="shared" si="2030"/>
        <v>0</v>
      </c>
      <c r="BQ661" s="124">
        <f t="shared" si="2025"/>
        <v>0</v>
      </c>
      <c r="BR661" s="90">
        <f t="shared" si="2025"/>
        <v>0</v>
      </c>
      <c r="BS661" s="315">
        <f t="shared" ref="BS661" si="2031">SUM(BS62:BS63)+BS65+SUM(BS142:BS143)+BS150+SUM(BS156:BS157)+BS160+SUM(BS213:BS225)+SUM(BS263:BS273)+SUM(BS309:BS317)+BS350+SUM(BS429:BS430)+SUM(BS474:BS476)+SUM(BS480:BS483)+SUM(BS504:BS509)+SUM(BS511:BS525)+SUM(BS527:BS534)+SUM(BS566:BS567)</f>
        <v>0</v>
      </c>
      <c r="BT661" s="124">
        <f t="shared" si="2025"/>
        <v>0</v>
      </c>
      <c r="BU661" s="90">
        <f t="shared" si="2025"/>
        <v>0</v>
      </c>
      <c r="BV661" s="315">
        <f t="shared" ref="BV661:BY661" si="2032">SUM(BV62:BV63)+BV65+SUM(BV142:BV143)+BV150+SUM(BV156:BV157)+BV160+SUM(BV213:BV225)+SUM(BV263:BV273)+SUM(BV309:BV317)+BV350+SUM(BV429:BV430)+SUM(BV474:BV476)+SUM(BV480:BV483)+SUM(BV504:BV509)+SUM(BV511:BV525)+SUM(BV527:BV534)+SUM(BV566:BV567)</f>
        <v>0</v>
      </c>
      <c r="BW661" s="90">
        <f t="shared" si="2032"/>
        <v>0</v>
      </c>
      <c r="BX661" s="375">
        <f t="shared" si="2032"/>
        <v>0</v>
      </c>
      <c r="BY661" s="315">
        <f t="shared" si="2032"/>
        <v>0</v>
      </c>
      <c r="BZ661" s="90">
        <f>SUM(BZ62:BZ63)+BZ65+SUM(BZ142:BZ143)+BZ150+SUM(BZ156:BZ157)+BZ160+SUM(BZ213:BZ225)+SUM(BZ263:BZ273)+SUM(BZ309:BZ317)+BZ350+SUM(BZ429:BZ430)+SUM(BZ474:BZ476)+SUM(BZ480:BZ483)+SUM(BZ504:BZ509)+SUM(BZ511:BZ525)+SUM(BZ527:BZ534)+SUM(BZ566:BZ567)</f>
        <v>0</v>
      </c>
      <c r="CA661" s="124">
        <f t="shared" si="2025"/>
        <v>0</v>
      </c>
      <c r="CB661" s="90">
        <f t="shared" si="2025"/>
        <v>1777</v>
      </c>
      <c r="CC661" s="90">
        <f t="shared" ref="CC661:CE661" si="2033">SUM(CC62:CC63)+CC65+SUM(CC142:CC143)+CC150+SUM(CC156:CC157)+CC160+SUM(CC213:CC225)+SUM(CC263:CC273)+SUM(CC309:CC317)+CC350+SUM(CC429:CC430)+SUM(CC474:CC476)+SUM(CC480:CC483)+SUM(CC504:CC509)+SUM(CC511:CC525)+SUM(CC527:CC534)+SUM(CC566:CC567)</f>
        <v>772</v>
      </c>
      <c r="CD661" s="90">
        <f t="shared" si="2033"/>
        <v>1454</v>
      </c>
      <c r="CE661" s="90">
        <f t="shared" si="2033"/>
        <v>1489</v>
      </c>
      <c r="CF661" s="90">
        <f t="shared" ref="CF661:CG661" si="2034">SUM(CF62:CF63)+CF65+SUM(CF142:CF143)+CF150+SUM(CF156:CF157)+CF160+SUM(CF213:CF225)+SUM(CF263:CF273)+SUM(CF309:CF317)+CF350+SUM(CF429:CF430)+SUM(CF474:CF476)+SUM(CF480:CF483)+SUM(CF504:CF509)+SUM(CF511:CF525)+SUM(CF527:CF534)+SUM(CF566:CF567)</f>
        <v>1394</v>
      </c>
      <c r="CG661" s="311">
        <f t="shared" si="2034"/>
        <v>1265</v>
      </c>
      <c r="CH661" s="90">
        <f t="shared" ref="CH661" si="2035">SUM(CH62:CH63)+CH65+SUM(CH142:CH143)+CH150+SUM(CH156:CH157)+CH160+SUM(CH213:CH225)+SUM(CH263:CH273)+SUM(CH309:CH317)+CH350+SUM(CH429:CH430)+SUM(CH474:CH476)+SUM(CH480:CH483)+SUM(CH504:CH509)+SUM(CH511:CH525)+SUM(CH527:CH534)+SUM(CH566:CH567)</f>
        <v>2403</v>
      </c>
      <c r="CI661" s="124">
        <f t="shared" si="2025"/>
        <v>155</v>
      </c>
      <c r="CJ661" s="90">
        <f t="shared" si="2025"/>
        <v>1103</v>
      </c>
      <c r="CK661" s="375">
        <f t="shared" ref="CK661:CO661" si="2036">SUM(CK62:CK63)+CK65+SUM(CK142:CK143)+CK150+SUM(CK156:CK157)+CK160+SUM(CK213:CK225)+SUM(CK263:CK273)+SUM(CK309:CK317)+CK350+SUM(CK429:CK430)+SUM(CK474:CK476)+SUM(CK480:CK483)+SUM(CK504:CK509)+SUM(CK511:CK525)+SUM(CK527:CK534)+SUM(CK566:CK567)</f>
        <v>2043</v>
      </c>
      <c r="CL661" s="315">
        <f t="shared" si="2036"/>
        <v>2187</v>
      </c>
      <c r="CM661" s="375">
        <f t="shared" si="2036"/>
        <v>1067</v>
      </c>
      <c r="CN661" s="315">
        <f t="shared" si="2036"/>
        <v>700</v>
      </c>
      <c r="CO661" s="375">
        <f t="shared" si="2036"/>
        <v>872</v>
      </c>
      <c r="CP661" s="91">
        <f t="shared" si="2025"/>
        <v>2036</v>
      </c>
      <c r="CQ661" s="90">
        <f t="shared" si="2025"/>
        <v>1016</v>
      </c>
      <c r="CR661" s="315">
        <f t="shared" ref="CR661:CS661" si="2037">SUM(CR62:CR63)+CR65+SUM(CR142:CR143)+CR150+SUM(CR156:CR157)+CR160+SUM(CR213:CR225)+SUM(CR263:CR273)+SUM(CR309:CR317)+CR350+SUM(CR429:CR430)+SUM(CR474:CR476)+SUM(CR480:CR483)+SUM(CR504:CR509)+SUM(CR511:CR525)+SUM(CR527:CR534)+SUM(CR566:CR567)</f>
        <v>1124</v>
      </c>
      <c r="CS661" s="375">
        <f t="shared" si="2037"/>
        <v>1305</v>
      </c>
      <c r="CT661" s="91">
        <f t="shared" si="2025"/>
        <v>1015</v>
      </c>
      <c r="CU661" s="90">
        <f t="shared" ref="CU661" si="2038">SUM(CU62:CU63)+CU65+SUM(CU142:CU143)+CU150+SUM(CU156:CU157)+CU160+SUM(CU213:CU225)+SUM(CU263:CU273)+SUM(CU309:CU317)+CU350+SUM(CU429:CU430)+SUM(CU474:CU476)+SUM(CU480:CU483)+SUM(CU504:CU509)+SUM(CU511:CU525)+SUM(CU527:CU534)+SUM(CU566:CU567)</f>
        <v>726</v>
      </c>
      <c r="CV661" s="375">
        <f t="shared" ref="CV661:CY661" si="2039">SUM(CV62:CV63)+CV65+SUM(CV142:CV143)+CV150+SUM(CV156:CV157)+CV160+SUM(CV213:CV225)+SUM(CV263:CV273)+SUM(CV309:CV317)+CV350+SUM(CV429:CV430)+SUM(CV474:CV476)+SUM(CV480:CV483)+SUM(CV504:CV509)+SUM(CV511:CV525)+SUM(CV527:CV534)+SUM(CV566:CV567)</f>
        <v>1033</v>
      </c>
      <c r="CW661" s="315">
        <f t="shared" si="2039"/>
        <v>1141</v>
      </c>
      <c r="CX661" s="375">
        <f t="shared" si="2039"/>
        <v>1071</v>
      </c>
      <c r="CY661" s="315">
        <f t="shared" si="2039"/>
        <v>830</v>
      </c>
      <c r="CZ661" s="91">
        <f t="shared" si="2025"/>
        <v>867</v>
      </c>
      <c r="DA661" s="90">
        <f t="shared" si="2025"/>
        <v>0</v>
      </c>
      <c r="DB661" s="375">
        <f t="shared" ref="DB661:DE661" si="2040">SUM(DB62:DB63)+DB65+SUM(DB142:DB143)+DB150+SUM(DB156:DB157)+DB160+SUM(DB213:DB225)+SUM(DB263:DB273)+SUM(DB309:DB317)+DB350+SUM(DB429:DB430)+SUM(DB474:DB476)+SUM(DB480:DB483)+SUM(DB504:DB509)+SUM(DB511:DB525)+SUM(DB527:DB534)+SUM(DB566:DB567)</f>
        <v>0</v>
      </c>
      <c r="DC661" s="315">
        <f t="shared" si="2040"/>
        <v>0</v>
      </c>
      <c r="DD661" s="375">
        <f t="shared" si="2040"/>
        <v>0</v>
      </c>
      <c r="DE661" s="315">
        <f t="shared" si="2040"/>
        <v>0</v>
      </c>
      <c r="DF661" s="90">
        <f>SUM(DF62:DF63)+DF65+SUM(DF142:DF143)+DF150+SUM(DF156:DF157)+DF160+SUM(DF213:DF225)+SUM(DF263:DF273)+SUM(DF309:DF317)+DF350+SUM(DF429:DF430)+SUM(DF474:DF476)+SUM(DF480:DF483)+SUM(DF504:DF509)+SUM(DF511:DF525)+SUM(DF527:DF534)+SUM(DF566:DF567)</f>
        <v>0</v>
      </c>
      <c r="DG661" s="310">
        <f t="shared" ref="DG661" si="2041">SUM(DG62:DG63)+DG65+SUM(DG142:DG143)+DG150+SUM(DG156:DG157)+DG160+SUM(DG213:DG225)+SUM(DG263:DG273)+SUM(DG309:DG317)+DG350+SUM(DG429:DG430)+SUM(DG474:DG476)+SUM(DG480:DG483)+SUM(DG504:DG509)+SUM(DG511:DG525)+SUM(DG527:DG534)+SUM(DG566:DG567)</f>
        <v>0</v>
      </c>
      <c r="DH661" s="375">
        <f>SUM(DH62:DH63)+DH65+SUM(DH142:DH143)+DH150+SUM(DH156:DH157)+DH160+SUM(DH213:DH225)+SUM(DH263:DH273)+SUM(DH309:DH317)+DH350+SUM(DH429:DH430)+SUM(DH474:DH476)+SUM(DH480:DH483)+SUM(DH504:DH509)+SUM(DH511:DH525)+SUM(DH527:DH534)+SUM(DH566:DH567)</f>
        <v>0</v>
      </c>
      <c r="DI661" s="315">
        <f t="shared" ref="DI661" si="2042">SUM(DI62:DI63)+DI65+SUM(DI142:DI143)+DI150+SUM(DI156:DI157)+DI160+SUM(DI213:DI225)+SUM(DI263:DI273)+SUM(DI309:DI317)+DI350+SUM(DI429:DI430)+SUM(DI474:DI476)+SUM(DI480:DI483)+SUM(DI504:DI509)+SUM(DI511:DI525)+SUM(DI527:DI534)+SUM(DI566:DI567)</f>
        <v>0</v>
      </c>
      <c r="DJ661" s="124">
        <f t="shared" si="2025"/>
        <v>0</v>
      </c>
      <c r="DK661" s="90">
        <f t="shared" si="2025"/>
        <v>173</v>
      </c>
      <c r="DL661" s="315">
        <f t="shared" ref="DL661:DM661" si="2043">SUM(DL62:DL63)+DL65+SUM(DL142:DL143)+DL150+SUM(DL156:DL157)+DL160+SUM(DL213:DL225)+SUM(DL263:DL273)+SUM(DL309:DL317)+DL350+SUM(DL429:DL430)+SUM(DL474:DL476)+SUM(DL480:DL483)+SUM(DL504:DL509)+SUM(DL511:DL525)+SUM(DL527:DL534)+SUM(DL566:DL567)</f>
        <v>157</v>
      </c>
      <c r="DM661" s="375">
        <f t="shared" si="2043"/>
        <v>192</v>
      </c>
      <c r="DN661" s="91">
        <f t="shared" si="2025"/>
        <v>158</v>
      </c>
      <c r="DO661" s="90">
        <f t="shared" si="2025"/>
        <v>225</v>
      </c>
      <c r="DP661" s="375">
        <f t="shared" ref="DP661:DQ661" si="2044">SUM(DP62:DP63)+DP65+SUM(DP142:DP143)+DP150+SUM(DP156:DP157)+DP160+SUM(DP213:DP225)+SUM(DP263:DP273)+SUM(DP309:DP317)+DP350+SUM(DP429:DP430)+SUM(DP474:DP476)+SUM(DP480:DP483)+SUM(DP504:DP509)+SUM(DP511:DP525)+SUM(DP527:DP534)+SUM(DP566:DP567)</f>
        <v>104</v>
      </c>
      <c r="DQ661" s="104">
        <f t="shared" si="2044"/>
        <v>76</v>
      </c>
      <c r="DR661" s="315">
        <f>SUM(DR62:DR63)+DR65+SUM(DR142:DR143)+DR150+SUM(DR156:DR157)+DR160+SUM(DR213:DR225)+SUM(DR263:DR273)+SUM(DR309:DR317)+DR350+SUM(DR429:DR430)+SUM(DR474:DR476)+SUM(DR480:DR483)+SUM(DR504:DR509)+SUM(DR511:DR525)+SUM(DR527:DR534)+SUM(DR566:DR567)</f>
        <v>126</v>
      </c>
      <c r="DS661" s="124">
        <f t="shared" si="2025"/>
        <v>103</v>
      </c>
      <c r="DT661" s="90">
        <f t="shared" si="2025"/>
        <v>0</v>
      </c>
      <c r="DU661" s="315">
        <f t="shared" ref="DU661:DW661" si="2045">SUM(DU62:DU63)+DU65+SUM(DU142:DU143)+DU150+SUM(DU156:DU157)+DU160+SUM(DU213:DU225)+SUM(DU263:DU273)+SUM(DU309:DU317)+DU350+SUM(DU429:DU430)+SUM(DU474:DU476)+SUM(DU480:DU483)+SUM(DU504:DU509)+SUM(DU511:DU525)+SUM(DU527:DU534)+SUM(DU566:DU567)</f>
        <v>0</v>
      </c>
      <c r="DV661" s="90">
        <f t="shared" si="2045"/>
        <v>0</v>
      </c>
      <c r="DW661" s="375">
        <f t="shared" si="2045"/>
        <v>0</v>
      </c>
      <c r="DX661" s="91">
        <f t="shared" si="2025"/>
        <v>0</v>
      </c>
      <c r="DY661" s="90">
        <f t="shared" si="2025"/>
        <v>0</v>
      </c>
      <c r="DZ661" s="311">
        <f t="shared" ref="DZ661:EA661" si="2046">SUM(DZ62:DZ63)+DZ65+SUM(DZ142:DZ143)+DZ150+SUM(DZ156:DZ157)+DZ160+SUM(DZ213:DZ225)+SUM(DZ263:DZ273)+SUM(DZ309:DZ317)+DZ350+SUM(DZ429:DZ430)+SUM(DZ474:DZ476)+SUM(DZ480:DZ483)+SUM(DZ504:DZ509)+SUM(DZ511:DZ525)+SUM(DZ527:DZ534)+SUM(DZ566:DZ567)</f>
        <v>0</v>
      </c>
      <c r="EA661" s="375">
        <f t="shared" si="2046"/>
        <v>0</v>
      </c>
      <c r="EB661" s="91">
        <f t="shared" si="2025"/>
        <v>0</v>
      </c>
      <c r="EC661" s="90">
        <f t="shared" si="2025"/>
        <v>0</v>
      </c>
      <c r="ED661" s="315">
        <f t="shared" ref="ED661" si="2047">SUM(ED62:ED63)+ED65+SUM(ED142:ED143)+ED150+SUM(ED156:ED157)+ED160+SUM(ED213:ED225)+SUM(ED263:ED273)+SUM(ED309:ED317)+ED350+SUM(ED429:ED430)+SUM(ED474:ED476)+SUM(ED480:ED483)+SUM(ED504:ED509)+SUM(ED511:ED525)+SUM(ED527:ED534)+SUM(ED566:ED567)</f>
        <v>0</v>
      </c>
      <c r="EE661" s="124">
        <f t="shared" si="2025"/>
        <v>0</v>
      </c>
    </row>
    <row r="662" spans="1:135" x14ac:dyDescent="0.3">
      <c r="A662" s="38"/>
      <c r="B662" s="28" t="s">
        <v>808</v>
      </c>
      <c r="C662" s="22">
        <f>SUM(C4:C16)+C19+C21+C23+C26+C27+SUM(C33:C42)+SUM(C44:C47)+SUM(C49:C51)+C54+C68+SUM(C274:C285)+SUM(C318:C349)+C395+C426+SUM(C484:C485)+SUM(C498:C499)</f>
        <v>96356</v>
      </c>
      <c r="D662" s="22">
        <f>SUM(D4:D16)+D19+D21+D23+D26+D27+SUM(D33:D42)+SUM(D44:D47)+SUM(D49:D51)+D54+D68+SUM(D274:D285)+SUM(D318:D349)+D395+D426+SUM(D484:D485)+SUM(D498:D499)</f>
        <v>32428</v>
      </c>
      <c r="E662" s="63">
        <f t="shared" si="1460"/>
        <v>0.33654365062891778</v>
      </c>
      <c r="F662" s="90">
        <f>SUM(F4:F16)+F19+F21+F23+SUM(F26:F27)+SUM(F33:F42)+SUM(F44:F47)+SUM(F49:F51)+F68+SUM(F274:F285)+SUM(F318:F349)+F395+F426+SUM(F484:F485)+SUM(F498:F499)</f>
        <v>3451</v>
      </c>
      <c r="G662" s="90">
        <f>SUM(G4:G16)+G19+G21+G23+SUM(G26:G27)+SUM(G33:G42)+SUM(G44:G47)+SUM(G49:G51)+G68+SUM(G274:G285)+SUM(G318:G349)+G395+G426+SUM(G484:G485)+SUM(G498:G499)</f>
        <v>6194</v>
      </c>
      <c r="H662" s="90">
        <f>SUM(H4:H16)+H19+H21+H23+SUM(H26:H27)+SUM(H33:H42)+SUM(H44:H47)+SUM(H49:H51)+H68+SUM(H274:H285)+SUM(H318:H349)+H395+H426+SUM(H484:H485)+SUM(H498:H499)</f>
        <v>2807</v>
      </c>
      <c r="I662" s="90">
        <f>SUM(I4:I16)+I19+I21+I23+SUM(I26:I27)+SUM(I33:I42)+SUM(I44:I47)+SUM(I49:I51)+I68+SUM(I274:I285)+SUM(I318:I349)+I395+I426+SUM(I484:I485)+SUM(I498:I499)</f>
        <v>6130</v>
      </c>
      <c r="J662" s="90">
        <f>SUM(J4:J16)+J19+J21+J23+SUM(J26:J27)+SUM(J33:J42)+SUM(J44:J47)+SUM(J49:J51)+J68+SUM(J274:J285)+SUM(J318:J349)+J395+J426+SUM(J484:J485)+SUM(J498:J499)</f>
        <v>6915</v>
      </c>
      <c r="K662" s="91">
        <f t="shared" ref="K662:EE662" si="2048">SUM(K4:K16)+K19+K21+K23+SUM(K26:K27)+SUM(K33:K42)+SUM(K44:K47)+SUM(K49:K51)+K68+SUM(K274:K285)+SUM(K318:K349)+K395+K426+SUM(K484:K485)+SUM(K498:K499)</f>
        <v>7823</v>
      </c>
      <c r="L662" s="90">
        <f t="shared" si="2048"/>
        <v>0</v>
      </c>
      <c r="M662" s="375">
        <f>SUM(M4:M16)+M19+M21+M23+SUM(M26:M27)+SUM(M33:M42)+SUM(M44:M47)+SUM(M49:M51)+M68+SUM(M274:M285)+SUM(M318:M349)+M395+M426+SUM(M484:M485)+SUM(M498:M499)</f>
        <v>0</v>
      </c>
      <c r="N662" s="91">
        <f t="shared" si="2048"/>
        <v>0</v>
      </c>
      <c r="O662" s="90">
        <f t="shared" si="2048"/>
        <v>0</v>
      </c>
      <c r="P662" s="375">
        <f>SUM(P4:P16)+P19+P21+P23+SUM(P26:P27)+SUM(P33:P42)+SUM(P44:P47)+SUM(P49:P51)+P68+SUM(P274:P285)+SUM(P318:P349)+P395+P426+SUM(P484:P485)+SUM(P498:P499)</f>
        <v>0</v>
      </c>
      <c r="Q662" s="315">
        <f>SUM(Q4:Q16)+Q19+Q21+Q23+SUM(Q26:Q27)+SUM(Q33:Q42)+SUM(Q44:Q47)+SUM(Q49:Q51)+Q68+SUM(Q274:Q285)+SUM(Q318:Q349)+Q395+Q426+SUM(Q484:Q485)+SUM(Q498:Q499)</f>
        <v>0</v>
      </c>
      <c r="R662" s="375">
        <f>SUM(R4:R16)+R19+R21+R23+SUM(R26:R27)+SUM(R33:R42)+SUM(R44:R47)+SUM(R49:R51)+R68+SUM(R274:R285)+SUM(R318:R349)+R395+R426+SUM(R484:R485)+SUM(R498:R499)</f>
        <v>0</v>
      </c>
      <c r="S662" s="315">
        <f>SUM(S4:S16)+S19+S21+S23+SUM(S26:S27)+SUM(S33:S42)+SUM(S44:S47)+SUM(S49:S51)+S68+SUM(S274:S285)+SUM(S318:S349)+S395+S426+SUM(S484:S485)+SUM(S498:S499)</f>
        <v>0</v>
      </c>
      <c r="T662" s="375">
        <f>SUM(T4:T16)+T19+T21+T23+SUM(T26:T27)+SUM(T33:T42)+SUM(T44:T47)+SUM(T49:T51)+T68+SUM(T274:T285)+SUM(T318:T349)+T395+T426+SUM(T484:T485)+SUM(T498:T499)</f>
        <v>0</v>
      </c>
      <c r="U662" s="315">
        <f>SUM(U4:U16)+U19+U21+U23+SUM(U26:U27)+SUM(U33:U42)+SUM(U44:U47)+SUM(U49:U51)+U68+SUM(U274:U285)+SUM(U318:U349)+U395+U426+SUM(U484:U485)+SUM(U498:U499)</f>
        <v>0</v>
      </c>
      <c r="V662" s="375">
        <f>SUM(V4:V16)+V19+V21+V23+SUM(V26:V27)+SUM(V33:V42)+SUM(V44:V47)+SUM(V49:V51)+V68+SUM(V274:V285)+SUM(V318:V349)+V395+V426+SUM(V484:V485)+SUM(V498:V499)</f>
        <v>0</v>
      </c>
      <c r="W662" s="104">
        <f>SUM(W4:W16)+W19+W21+W23+SUM(W26:W27)+SUM(W33:W42)+SUM(W44:W47)+SUM(W49:W51)+W68+SUM(W274:W285)+SUM(W318:W349)+W395+W426+SUM(W484:W485)+SUM(W498:W499)</f>
        <v>0</v>
      </c>
      <c r="X662" s="104">
        <f>SUM(X4:X16)+X19+X21+X23+SUM(X26:X27)+SUM(X33:X42)+SUM(X44:X47)+SUM(X49:X51)+X68+SUM(X274:X285)+SUM(X318:X349)+X395+X426+SUM(X484:X485)+SUM(X498:X499)</f>
        <v>0</v>
      </c>
      <c r="Y662" s="104">
        <f t="shared" si="2048"/>
        <v>0</v>
      </c>
      <c r="Z662" s="103">
        <f t="shared" si="2048"/>
        <v>0</v>
      </c>
      <c r="AA662" s="90">
        <f>SUM(AA4:AA16)+AA19+AA21+AA23+SUM(AA26:AA27)+SUM(AA33:AA42)+SUM(AA44:AA47)+SUM(AA49:AA51)+AA68+SUM(AA274:AA285)+SUM(AA318:AA349)+AA395+AA426+SUM(AA484:AA485)+SUM(AA498:AA499)</f>
        <v>0</v>
      </c>
      <c r="AB662" s="90">
        <f>SUM(AB4:AB16)+AB19+AB21+AB23+SUM(AB26:AB27)+SUM(AB33:AB42)+SUM(AB44:AB47)+SUM(AB49:AB51)+AB68+SUM(AB274:AB285)+SUM(AB318:AB349)+AB395+AB426+SUM(AB484:AB485)+SUM(AB498:AB499)</f>
        <v>0</v>
      </c>
      <c r="AC662" s="90">
        <f>SUM(AC4:AC16)+AC19+AC21+AC23+SUM(AC26:AC27)+SUM(AC33:AC42)+SUM(AC44:AC47)+SUM(AC49:AC51)+AC68+SUM(AC274:AC285)+SUM(AC318:AC349)+AC395+AC426+SUM(AC484:AC485)+SUM(AC498:AC499)</f>
        <v>0</v>
      </c>
      <c r="AD662" s="90">
        <f>SUM(AD4:AD16)+AD19+AD21+AD23+SUM(AD26:AD27)+SUM(AD33:AD42)+SUM(AD44:AD47)+SUM(AD49:AD51)+AD68+SUM(AD274:AD285)+SUM(AD318:AD349)+AD395+AD426+SUM(AD484:AD485)+SUM(AD498:AD499)</f>
        <v>0</v>
      </c>
      <c r="AE662" s="90">
        <f>SUM(AE4:AE16)+AE19+AE21+AE23+SUM(AE26:AE27)+SUM(AE33:AE42)+SUM(AE44:AE47)+SUM(AE49:AE51)+AE68+SUM(AE274:AE285)+SUM(AE318:AE349)+AE395+AE426+SUM(AE484:AE485)+SUM(AE498:AE499)</f>
        <v>0</v>
      </c>
      <c r="AF662" s="315">
        <f>SUM(AF4:AF16)+AF19+AF21+AF23+SUM(AF26:AF27)+SUM(AF33:AF42)+SUM(AF44:AF47)+SUM(AF49:AF51)+AF68+SUM(AF274:AF285)+SUM(AF318:AF349)+AF395+AF426+SUM(AF484:AF485)+SUM(AF498:AF499)</f>
        <v>0</v>
      </c>
      <c r="AG662" s="311">
        <f>SUM(AG4:AG16)+AG19+AG21+AG23+SUM(AG26:AG27)+SUM(AG33:AG42)+SUM(AG44:AG47)+SUM(AG49:AG51)+AG68+SUM(AG274:AG285)+SUM(AG318:AG349)+AG395+AG426+SUM(AG484:AG485)+SUM(AG498:AG499)</f>
        <v>0</v>
      </c>
      <c r="AH662" s="124">
        <f t="shared" si="2048"/>
        <v>0</v>
      </c>
      <c r="AI662" s="103">
        <f t="shared" si="2048"/>
        <v>0</v>
      </c>
      <c r="AJ662" s="375">
        <f>SUM(AJ4:AJ16)+AJ19+AJ21+AJ23+SUM(AJ26:AJ27)+SUM(AJ33:AJ42)+SUM(AJ44:AJ47)+SUM(AJ49:AJ51)+AJ68+SUM(AJ274:AJ285)+SUM(AJ318:AJ349)+AJ395+AJ426+SUM(AJ484:AJ485)+SUM(AJ498:AJ499)</f>
        <v>0</v>
      </c>
      <c r="AK662" s="91">
        <f t="shared" si="2048"/>
        <v>0</v>
      </c>
      <c r="AL662" s="90">
        <f t="shared" si="2048"/>
        <v>596</v>
      </c>
      <c r="AM662" s="315">
        <f>SUM(AM4:AM16)+AM19+AM21+AM23+SUM(AM26:AM27)+SUM(AM33:AM42)+SUM(AM44:AM47)+SUM(AM49:AM51)+AM68+SUM(AM274:AM285)+SUM(AM318:AM349)+AM395+AM426+SUM(AM484:AM485)+SUM(AM498:AM499)</f>
        <v>1039</v>
      </c>
      <c r="AN662" s="315">
        <f>SUM(AN4:AN16)+AN19+AN21+AN23+SUM(AN26:AN27)+SUM(AN33:AN42)+SUM(AN44:AN47)+SUM(AN49:AN51)+AN68+SUM(AN274:AN285)+SUM(AN318:AN349)+AN395+AN426+SUM(AN484:AN485)+SUM(AN498:AN499)</f>
        <v>1133</v>
      </c>
      <c r="AO662" s="315">
        <f>SUM(AO4:AO16)+AO19+AO21+AO23+SUM(AO26:AO27)+SUM(AO33:AO42)+SUM(AO44:AO47)+SUM(AO49:AO51)+AO68+SUM(AO274:AO285)+SUM(AO318:AO349)+AO395+AO426+SUM(AO484:AO485)+SUM(AO498:AO499)</f>
        <v>1114</v>
      </c>
      <c r="AP662" s="375">
        <f>SUM(AP4:AP16)+AP19+AP21+AP23+SUM(AP26:AP27)+SUM(AP33:AP42)+SUM(AP44:AP47)+SUM(AP49:AP51)+AP68+SUM(AP274:AP285)+SUM(AP318:AP349)+AP395+AP426+SUM(AP484:AP485)+SUM(AP498:AP499)</f>
        <v>569</v>
      </c>
      <c r="AQ662" s="104">
        <f t="shared" si="2048"/>
        <v>276</v>
      </c>
      <c r="AR662" s="103">
        <f t="shared" si="2048"/>
        <v>0</v>
      </c>
      <c r="AS662" s="375">
        <f>SUM(AS4:AS16)+AS19+AS21+AS23+SUM(AS26:AS27)+SUM(AS33:AS42)+SUM(AS44:AS47)+SUM(AS49:AS51)+AS68+SUM(AS274:AS285)+SUM(AS318:AS349)+AS395+AS426+SUM(AS484:AS485)+SUM(AS498:AS499)</f>
        <v>0</v>
      </c>
      <c r="AT662" s="315">
        <f>SUM(AT4:AT16)+AT19+AT21+AT23+SUM(AT26:AT27)+SUM(AT33:AT42)+SUM(AT44:AT47)+SUM(AT49:AT51)+AT68+SUM(AT274:AT285)+SUM(AT318:AT349)+AT395+AT426+SUM(AT484:AT485)+SUM(AT498:AT499)</f>
        <v>0</v>
      </c>
      <c r="AU662" s="375">
        <f>SUM(AU4:AU16)+AU19+AU21+AU23+SUM(AU26:AU27)+SUM(AU33:AU42)+SUM(AU44:AU47)+SUM(AU49:AU51)+AU68+SUM(AU274:AU285)+SUM(AU318:AU349)+AU395+AU426+SUM(AU484:AU485)+SUM(AU498:AU499)</f>
        <v>0</v>
      </c>
      <c r="AV662" s="315">
        <f>SUM(AV4:AV16)+AV19+AV21+AV23+SUM(AV26:AV27)+SUM(AV33:AV42)+SUM(AV44:AV47)+SUM(AV49:AV51)+AV68+SUM(AV274:AV285)+SUM(AV318:AV349)+AV395+AV426+SUM(AV484:AV485)+SUM(AV498:AV499)</f>
        <v>0</v>
      </c>
      <c r="AW662" s="375">
        <f>SUM(AW4:AW16)+AW19+AW21+AW23+SUM(AW26:AW27)+SUM(AW33:AW42)+SUM(AW44:AW47)+SUM(AW49:AW51)+AW68+SUM(AW274:AW285)+SUM(AW318:AW349)+AW395+AW426+SUM(AW484:AW485)+SUM(AW498:AW499)</f>
        <v>0</v>
      </c>
      <c r="AX662" s="315">
        <f>SUM(AX4:AX16)+AX19+AX21+AX23+SUM(AX26:AX27)+SUM(AX33:AX42)+SUM(AX44:AX47)+SUM(AX49:AX51)+AX68+SUM(AX274:AX285)+SUM(AX318:AX349)+AX395+AX426+SUM(AX484:AX485)+SUM(AX498:AX499)</f>
        <v>0</v>
      </c>
      <c r="AY662" s="124">
        <f t="shared" si="2048"/>
        <v>0</v>
      </c>
      <c r="AZ662" s="90">
        <f t="shared" si="2048"/>
        <v>0</v>
      </c>
      <c r="BA662" s="315">
        <f>SUM(BA4:BA16)+BA19+BA21+BA23+SUM(BA26:BA27)+SUM(BA33:BA42)+SUM(BA44:BA47)+SUM(BA49:BA51)+BA68+SUM(BA274:BA285)+SUM(BA318:BA349)+BA395+BA426+SUM(BA484:BA485)+SUM(BA498:BA499)</f>
        <v>0</v>
      </c>
      <c r="BB662" s="124">
        <f t="shared" si="2048"/>
        <v>0</v>
      </c>
      <c r="BC662" s="90">
        <f t="shared" si="2048"/>
        <v>0</v>
      </c>
      <c r="BD662" s="315">
        <f t="shared" ref="BD662" si="2049">SUM(BD4:BD16)+BD19+BD21+BD23+SUM(BD26:BD27)+SUM(BD33:BD42)+SUM(BD44:BD47)+SUM(BD49:BD51)+BD68+SUM(BD274:BD285)+SUM(BD318:BD349)+BD395+BD426+SUM(BD484:BD485)+SUM(BD498:BD499)</f>
        <v>0</v>
      </c>
      <c r="BE662" s="124">
        <f t="shared" si="2048"/>
        <v>0</v>
      </c>
      <c r="BF662" s="90">
        <f t="shared" si="2048"/>
        <v>1265</v>
      </c>
      <c r="BG662" s="90">
        <f t="shared" ref="BG662" si="2050">SUM(BG4:BG16)+BG19+BG21+BG23+SUM(BG26:BG27)+SUM(BG33:BG42)+SUM(BG44:BG47)+SUM(BG49:BG51)+BG68+SUM(BG274:BG285)+SUM(BG318:BG349)+BG395+BG426+SUM(BG484:BG485)+SUM(BG498:BG499)</f>
        <v>1177</v>
      </c>
      <c r="BH662" s="315">
        <f>SUM(BH4:BH16)+BH19+BH21+BH23+SUM(BH26:BH27)+SUM(BH33:BH42)+SUM(BH44:BH47)+SUM(BH49:BH51)+BH68+SUM(BH274:BH285)+SUM(BH318:BH349)+BH395+BH426+SUM(BH484:BH485)+SUM(BH498:BH499)</f>
        <v>913</v>
      </c>
      <c r="BI662" s="124">
        <f t="shared" si="2048"/>
        <v>917</v>
      </c>
      <c r="BJ662" s="90">
        <f t="shared" si="2048"/>
        <v>0</v>
      </c>
      <c r="BK662" s="375">
        <f t="shared" ref="BK662" si="2051">SUM(BK4:BK16)+BK19+BK21+BK23+SUM(BK26:BK27)+SUM(BK33:BK42)+SUM(BK44:BK47)+SUM(BK49:BK51)+BK68+SUM(BK274:BK285)+SUM(BK318:BK349)+BK395+BK426+SUM(BK484:BK485)+SUM(BK498:BK499)</f>
        <v>0</v>
      </c>
      <c r="BL662" s="91">
        <f t="shared" si="2048"/>
        <v>0</v>
      </c>
      <c r="BM662" s="90">
        <f t="shared" si="2048"/>
        <v>0</v>
      </c>
      <c r="BN662" s="90">
        <f t="shared" ref="BN662" si="2052">SUM(BN4:BN16)+BN19+BN21+BN23+SUM(BN26:BN27)+SUM(BN33:BN42)+SUM(BN44:BN47)+SUM(BN49:BN51)+BN68+SUM(BN274:BN285)+SUM(BN318:BN349)+BN395+BN426+SUM(BN484:BN485)+SUM(BN498:BN499)</f>
        <v>0</v>
      </c>
      <c r="BO662" s="315">
        <f t="shared" ref="BO662:BP662" si="2053">SUM(BO4:BO16)+BO19+BO21+BO23+SUM(BO26:BO27)+SUM(BO33:BO42)+SUM(BO44:BO47)+SUM(BO49:BO51)+BO68+SUM(BO274:BO285)+SUM(BO318:BO349)+BO395+BO426+SUM(BO484:BO485)+SUM(BO498:BO499)</f>
        <v>0</v>
      </c>
      <c r="BP662" s="311">
        <f t="shared" si="2053"/>
        <v>0</v>
      </c>
      <c r="BQ662" s="124">
        <f t="shared" si="2048"/>
        <v>0</v>
      </c>
      <c r="BR662" s="90">
        <f t="shared" si="2048"/>
        <v>0</v>
      </c>
      <c r="BS662" s="315">
        <f t="shared" ref="BS662" si="2054">SUM(BS4:BS16)+BS19+BS21+BS23+SUM(BS26:BS27)+SUM(BS33:BS42)+SUM(BS44:BS47)+SUM(BS49:BS51)+BS68+SUM(BS274:BS285)+SUM(BS318:BS349)+BS395+BS426+SUM(BS484:BS485)+SUM(BS498:BS499)</f>
        <v>0</v>
      </c>
      <c r="BT662" s="124">
        <f t="shared" si="2048"/>
        <v>0</v>
      </c>
      <c r="BU662" s="90">
        <f t="shared" si="2048"/>
        <v>0</v>
      </c>
      <c r="BV662" s="315">
        <f t="shared" ref="BV662:BY662" si="2055">SUM(BV4:BV16)+BV19+BV21+BV23+SUM(BV26:BV27)+SUM(BV33:BV42)+SUM(BV44:BV47)+SUM(BV49:BV51)+BV68+SUM(BV274:BV285)+SUM(BV318:BV349)+BV395+BV426+SUM(BV484:BV485)+SUM(BV498:BV499)</f>
        <v>0</v>
      </c>
      <c r="BW662" s="90">
        <f t="shared" si="2055"/>
        <v>0</v>
      </c>
      <c r="BX662" s="375">
        <f t="shared" si="2055"/>
        <v>0</v>
      </c>
      <c r="BY662" s="315">
        <f t="shared" si="2055"/>
        <v>0</v>
      </c>
      <c r="BZ662" s="90">
        <f>SUM(BZ4:BZ16)+BZ19+BZ21+BZ23+SUM(BZ26:BZ27)+SUM(BZ33:BZ42)+SUM(BZ44:BZ47)+SUM(BZ49:BZ51)+BZ68+SUM(BZ274:BZ285)+SUM(BZ318:BZ349)+BZ395+BZ426+SUM(BZ484:BZ485)+SUM(BZ498:BZ499)</f>
        <v>0</v>
      </c>
      <c r="CA662" s="124">
        <f t="shared" si="2048"/>
        <v>0</v>
      </c>
      <c r="CB662" s="90">
        <f t="shared" si="2048"/>
        <v>0</v>
      </c>
      <c r="CC662" s="90">
        <f t="shared" ref="CC662:CE662" si="2056">SUM(CC4:CC16)+CC19+CC21+CC23+SUM(CC26:CC27)+SUM(CC33:CC42)+SUM(CC44:CC47)+SUM(CC49:CC51)+CC68+SUM(CC274:CC285)+SUM(CC318:CC349)+CC395+CC426+SUM(CC484:CC485)+SUM(CC498:CC499)</f>
        <v>0</v>
      </c>
      <c r="CD662" s="90">
        <f t="shared" si="2056"/>
        <v>0</v>
      </c>
      <c r="CE662" s="90">
        <f t="shared" si="2056"/>
        <v>0</v>
      </c>
      <c r="CF662" s="90">
        <f t="shared" ref="CF662:CG662" si="2057">SUM(CF4:CF16)+CF19+CF21+CF23+SUM(CF26:CF27)+SUM(CF33:CF42)+SUM(CF44:CF47)+SUM(CF49:CF51)+CF68+SUM(CF274:CF285)+SUM(CF318:CF349)+CF395+CF426+SUM(CF484:CF485)+SUM(CF498:CF499)</f>
        <v>0</v>
      </c>
      <c r="CG662" s="311">
        <f t="shared" si="2057"/>
        <v>0</v>
      </c>
      <c r="CH662" s="90">
        <f t="shared" ref="CH662" si="2058">SUM(CH4:CH16)+CH19+CH21+CH23+SUM(CH26:CH27)+SUM(CH33:CH42)+SUM(CH44:CH47)+SUM(CH49:CH51)+CH68+SUM(CH274:CH285)+SUM(CH318:CH349)+CH395+CH426+SUM(CH484:CH485)+SUM(CH498:CH499)</f>
        <v>0</v>
      </c>
      <c r="CI662" s="124">
        <f t="shared" si="2048"/>
        <v>0</v>
      </c>
      <c r="CJ662" s="90">
        <f t="shared" si="2048"/>
        <v>0</v>
      </c>
      <c r="CK662" s="375">
        <f t="shared" ref="CK662:CO662" si="2059">SUM(CK4:CK16)+CK19+CK21+CK23+SUM(CK26:CK27)+SUM(CK33:CK42)+SUM(CK44:CK47)+SUM(CK49:CK51)+CK68+SUM(CK274:CK285)+SUM(CK318:CK349)+CK395+CK426+SUM(CK484:CK485)+SUM(CK498:CK499)</f>
        <v>0</v>
      </c>
      <c r="CL662" s="315">
        <f t="shared" si="2059"/>
        <v>0</v>
      </c>
      <c r="CM662" s="375">
        <f t="shared" si="2059"/>
        <v>0</v>
      </c>
      <c r="CN662" s="315">
        <f t="shared" si="2059"/>
        <v>0</v>
      </c>
      <c r="CO662" s="375">
        <f t="shared" si="2059"/>
        <v>0</v>
      </c>
      <c r="CP662" s="91">
        <f t="shared" si="2048"/>
        <v>0</v>
      </c>
      <c r="CQ662" s="90">
        <f t="shared" si="2048"/>
        <v>2885</v>
      </c>
      <c r="CR662" s="315">
        <f t="shared" ref="CR662:CS662" si="2060">SUM(CR4:CR16)+CR19+CR21+CR23+SUM(CR26:CR27)+SUM(CR33:CR42)+SUM(CR44:CR47)+SUM(CR49:CR51)+CR68+SUM(CR274:CR285)+SUM(CR318:CR349)+CR395+CR426+SUM(CR484:CR485)+SUM(CR498:CR499)</f>
        <v>3628</v>
      </c>
      <c r="CS662" s="375">
        <f t="shared" si="2060"/>
        <v>3997</v>
      </c>
      <c r="CT662" s="91">
        <f t="shared" si="2048"/>
        <v>5906</v>
      </c>
      <c r="CU662" s="90">
        <f t="shared" ref="CU662" si="2061">SUM(CU4:CU16)+CU19+CU21+CU23+SUM(CU26:CU27)+SUM(CU33:CU42)+SUM(CU44:CU47)+SUM(CU49:CU51)+CU68+SUM(CU274:CU285)+SUM(CU318:CU349)+CU395+CU426+SUM(CU484:CU485)+SUM(CU498:CU499)</f>
        <v>0</v>
      </c>
      <c r="CV662" s="375">
        <f t="shared" ref="CV662:CY662" si="2062">SUM(CV4:CV16)+CV19+CV21+CV23+SUM(CV26:CV27)+SUM(CV33:CV42)+SUM(CV44:CV47)+SUM(CV49:CV51)+CV68+SUM(CV274:CV285)+SUM(CV318:CV349)+CV395+CV426+SUM(CV484:CV485)+SUM(CV498:CV499)</f>
        <v>0</v>
      </c>
      <c r="CW662" s="315">
        <f t="shared" si="2062"/>
        <v>0</v>
      </c>
      <c r="CX662" s="375">
        <f t="shared" si="2062"/>
        <v>0</v>
      </c>
      <c r="CY662" s="315">
        <f t="shared" si="2062"/>
        <v>0</v>
      </c>
      <c r="CZ662" s="91">
        <f t="shared" si="2048"/>
        <v>0</v>
      </c>
      <c r="DA662" s="90">
        <f t="shared" si="2048"/>
        <v>5639</v>
      </c>
      <c r="DB662" s="375">
        <f t="shared" ref="DB662:DE662" si="2063">SUM(DB4:DB16)+DB19+DB21+DB23+SUM(DB26:DB27)+SUM(DB33:DB42)+SUM(DB44:DB47)+SUM(DB49:DB51)+DB68+SUM(DB274:DB285)+SUM(DB318:DB349)+DB395+DB426+SUM(DB484:DB485)+SUM(DB498:DB499)</f>
        <v>6042</v>
      </c>
      <c r="DC662" s="315">
        <f t="shared" si="2063"/>
        <v>5558</v>
      </c>
      <c r="DD662" s="375">
        <f t="shared" si="2063"/>
        <v>2756</v>
      </c>
      <c r="DE662" s="315">
        <f t="shared" si="2063"/>
        <v>4195</v>
      </c>
      <c r="DF662" s="90">
        <f>SUM(DF4:DF16)+DF19+DF21+DF23+SUM(DF26:DF27)+SUM(DF33:DF42)+SUM(DF44:DF47)+SUM(DF49:DF51)+DF68+SUM(DF274:DF285)+SUM(DF318:DF349)+DF395+DF426+SUM(DF484:DF485)+SUM(DF498:DF499)</f>
        <v>6176</v>
      </c>
      <c r="DG662" s="310">
        <f t="shared" ref="DG662" si="2064">SUM(DG4:DG16)+DG19+DG21+DG23+SUM(DG26:DG27)+SUM(DG33:DG42)+SUM(DG44:DG47)+SUM(DG49:DG51)+DG68+SUM(DG274:DG285)+SUM(DG318:DG349)+DG395+DG426+SUM(DG484:DG485)+SUM(DG498:DG499)</f>
        <v>6201</v>
      </c>
      <c r="DH662" s="375">
        <f>SUM(DH4:DH16)+DH19+DH21+DH23+SUM(DH26:DH27)+SUM(DH33:DH42)+SUM(DH44:DH47)+SUM(DH49:DH51)+DH68+SUM(DH274:DH285)+SUM(DH318:DH349)+DH395+DH426+SUM(DH484:DH485)+SUM(DH498:DH499)</f>
        <v>4786</v>
      </c>
      <c r="DI662" s="315">
        <f t="shared" ref="DI662" si="2065">SUM(DI4:DI16)+DI19+DI21+DI23+SUM(DI26:DI27)+SUM(DI33:DI42)+SUM(DI44:DI47)+SUM(DI49:DI51)+DI68+SUM(DI274:DI285)+SUM(DI318:DI349)+DI395+DI426+SUM(DI484:DI485)+SUM(DI498:DI499)</f>
        <v>6019</v>
      </c>
      <c r="DJ662" s="124">
        <f t="shared" si="2048"/>
        <v>2308</v>
      </c>
      <c r="DK662" s="90">
        <f t="shared" si="2048"/>
        <v>0</v>
      </c>
      <c r="DL662" s="315">
        <f t="shared" ref="DL662:DM662" si="2066">SUM(DL4:DL16)+DL19+DL21+DL23+SUM(DL26:DL27)+SUM(DL33:DL42)+SUM(DL44:DL47)+SUM(DL49:DL51)+DL68+SUM(DL274:DL285)+SUM(DL318:DL349)+DL395+DL426+SUM(DL484:DL485)+SUM(DL498:DL499)</f>
        <v>0</v>
      </c>
      <c r="DM662" s="375">
        <f t="shared" si="2066"/>
        <v>0</v>
      </c>
      <c r="DN662" s="91">
        <f t="shared" si="2048"/>
        <v>0</v>
      </c>
      <c r="DO662" s="90">
        <f t="shared" si="2048"/>
        <v>0</v>
      </c>
      <c r="DP662" s="375">
        <f t="shared" ref="DP662:DQ662" si="2067">SUM(DP4:DP16)+DP19+DP21+DP23+SUM(DP26:DP27)+SUM(DP33:DP42)+SUM(DP44:DP47)+SUM(DP49:DP51)+DP68+SUM(DP274:DP285)+SUM(DP318:DP349)+DP395+DP426+SUM(DP484:DP485)+SUM(DP498:DP499)</f>
        <v>0</v>
      </c>
      <c r="DQ662" s="104">
        <f t="shared" si="2067"/>
        <v>0</v>
      </c>
      <c r="DR662" s="315">
        <f>SUM(DR4:DR16)+DR19+DR21+DR23+SUM(DR26:DR27)+SUM(DR33:DR42)+SUM(DR44:DR47)+SUM(DR49:DR51)+DR68+SUM(DR274:DR285)+SUM(DR318:DR349)+DR395+DR426+SUM(DR484:DR485)+SUM(DR498:DR499)</f>
        <v>0</v>
      </c>
      <c r="DS662" s="124">
        <f t="shared" si="2048"/>
        <v>0</v>
      </c>
      <c r="DT662" s="90">
        <f t="shared" si="2048"/>
        <v>0</v>
      </c>
      <c r="DU662" s="315">
        <f t="shared" ref="DU662:DW662" si="2068">SUM(DU4:DU16)+DU19+DU21+DU23+SUM(DU26:DU27)+SUM(DU33:DU42)+SUM(DU44:DU47)+SUM(DU49:DU51)+DU68+SUM(DU274:DU285)+SUM(DU318:DU349)+DU395+DU426+SUM(DU484:DU485)+SUM(DU498:DU499)</f>
        <v>0</v>
      </c>
      <c r="DV662" s="90">
        <f t="shared" si="2068"/>
        <v>0</v>
      </c>
      <c r="DW662" s="375">
        <f t="shared" si="2068"/>
        <v>0</v>
      </c>
      <c r="DX662" s="91">
        <f t="shared" si="2048"/>
        <v>0</v>
      </c>
      <c r="DY662" s="90">
        <f t="shared" si="2048"/>
        <v>0</v>
      </c>
      <c r="DZ662" s="311">
        <f t="shared" ref="DZ662:EA662" si="2069">SUM(DZ4:DZ16)+DZ19+DZ21+DZ23+SUM(DZ26:DZ27)+SUM(DZ33:DZ42)+SUM(DZ44:DZ47)+SUM(DZ49:DZ51)+DZ68+SUM(DZ274:DZ285)+SUM(DZ318:DZ349)+DZ395+DZ426+SUM(DZ484:DZ485)+SUM(DZ498:DZ499)</f>
        <v>0</v>
      </c>
      <c r="EA662" s="375">
        <f t="shared" si="2069"/>
        <v>0</v>
      </c>
      <c r="EB662" s="91">
        <f t="shared" si="2048"/>
        <v>0</v>
      </c>
      <c r="EC662" s="90">
        <f t="shared" si="2048"/>
        <v>0</v>
      </c>
      <c r="ED662" s="315">
        <f t="shared" ref="ED662" si="2070">SUM(ED4:ED16)+ED19+ED21+ED23+SUM(ED26:ED27)+SUM(ED33:ED42)+SUM(ED44:ED47)+SUM(ED49:ED51)+ED68+SUM(ED274:ED285)+SUM(ED318:ED349)+ED395+ED426+SUM(ED484:ED485)+SUM(ED498:ED499)</f>
        <v>0</v>
      </c>
      <c r="EE662" s="124">
        <f t="shared" si="2048"/>
        <v>0</v>
      </c>
    </row>
    <row r="663" spans="1:135" x14ac:dyDescent="0.3">
      <c r="A663" s="38"/>
      <c r="B663" s="28" t="s">
        <v>809</v>
      </c>
      <c r="C663" s="22">
        <f>SUM(C194:C204)+SUM(C209:C212)+SUM(C233:C238)+SUM(C239:C262)+SUM(C286:C308)+C389+SUM(C396:C400)+SUM(C423:C425)+SUM(C427:C428)+SUM(C535:C562)</f>
        <v>95421</v>
      </c>
      <c r="D663" s="22">
        <f>SUM(D194:D204)+SUM(D209:D212)+SUM(D233:D238)+SUM(D239:D262)+SUM(D286:D308)+D389+SUM(D396:D400)+SUM(D423:D425)+SUM(D427:D428)+SUM(D535:D562)</f>
        <v>31798</v>
      </c>
      <c r="E663" s="63">
        <f t="shared" si="1460"/>
        <v>0.33323901447270515</v>
      </c>
      <c r="F663" s="90">
        <f>SUM(F194:F204)+SUM(F209:F212)+SUM(F233:F262)+SUM(F286:F308)+F389+SUM(F396:F400)+SUM(F423:F425)+SUM(F427:F428)+SUM(F535:F562)</f>
        <v>86</v>
      </c>
      <c r="G663" s="90">
        <f>SUM(G194:G204)+SUM(G209:G212)+SUM(G233:G262)+SUM(G286:G308)+G389+SUM(G396:G400)+SUM(G423:G425)+SUM(G427:G428)+SUM(G535:G562)</f>
        <v>72</v>
      </c>
      <c r="H663" s="90">
        <f>SUM(H194:H204)+SUM(H209:H212)+SUM(H233:H262)+SUM(H286:H308)+H389+SUM(H396:H400)+SUM(H423:H425)+SUM(H427:H428)+SUM(H535:H562)</f>
        <v>59</v>
      </c>
      <c r="I663" s="90">
        <f>SUM(I194:I204)+SUM(I209:I212)+SUM(I233:I262)+SUM(I286:I308)+I389+SUM(I396:I400)+SUM(I423:I425)+SUM(I427:I428)+SUM(I535:I562)</f>
        <v>79</v>
      </c>
      <c r="J663" s="90">
        <f>SUM(J194:J204)+SUM(J209:J212)+SUM(J233:J262)+SUM(J286:J308)+J389+SUM(J396:J400)+SUM(J423:J425)+SUM(J427:J428)+SUM(J535:J562)</f>
        <v>93</v>
      </c>
      <c r="K663" s="91">
        <f t="shared" ref="K663:EE663" si="2071">SUM(K194:K204)+SUM(K209:K212)+SUM(K233:K262)+SUM(K286:K308)+K389+SUM(K396:K400)+SUM(K423:K425)+SUM(K427:K428)+SUM(K535:K562)</f>
        <v>107</v>
      </c>
      <c r="L663" s="90">
        <f t="shared" si="2071"/>
        <v>1323</v>
      </c>
      <c r="M663" s="375">
        <f>SUM(M194:M204)+SUM(M209:M212)+SUM(M233:M262)+SUM(M286:M308)+M389+SUM(M396:M400)+SUM(M423:M425)+SUM(M427:M428)+SUM(M535:M562)</f>
        <v>1168</v>
      </c>
      <c r="N663" s="91">
        <f t="shared" si="2071"/>
        <v>1231</v>
      </c>
      <c r="O663" s="90">
        <f t="shared" si="2071"/>
        <v>653</v>
      </c>
      <c r="P663" s="375">
        <f>SUM(P194:P204)+SUM(P209:P212)+SUM(P233:P262)+SUM(P286:P308)+P389+SUM(P396:P400)+SUM(P423:P425)+SUM(P427:P428)+SUM(P535:P562)</f>
        <v>610</v>
      </c>
      <c r="Q663" s="315">
        <f>SUM(Q194:Q204)+SUM(Q209:Q212)+SUM(Q233:Q262)+SUM(Q286:Q308)+Q389+SUM(Q396:Q400)+SUM(Q423:Q425)+SUM(Q427:Q428)+SUM(Q535:Q562)</f>
        <v>442</v>
      </c>
      <c r="R663" s="375">
        <f>SUM(R194:R204)+SUM(R209:R212)+SUM(R233:R262)+SUM(R286:R308)+R389+SUM(R396:R400)+SUM(R423:R425)+SUM(R427:R428)+SUM(R535:R562)</f>
        <v>592</v>
      </c>
      <c r="S663" s="315">
        <f>SUM(S194:S204)+SUM(S209:S212)+SUM(S233:S262)+SUM(S286:S308)+S389+SUM(S396:S400)+SUM(S423:S425)+SUM(S427:S428)+SUM(S535:S562)</f>
        <v>1303</v>
      </c>
      <c r="T663" s="375">
        <f>SUM(T194:T204)+SUM(T209:T212)+SUM(T233:T262)+SUM(T286:T308)+T389+SUM(T396:T400)+SUM(T423:T425)+SUM(T427:T428)+SUM(T535:T562)</f>
        <v>804</v>
      </c>
      <c r="U663" s="315">
        <f>SUM(U194:U204)+SUM(U209:U212)+SUM(U233:U262)+SUM(U286:U308)+U389+SUM(U396:U400)+SUM(U423:U425)+SUM(U427:U428)+SUM(U535:U562)</f>
        <v>1302</v>
      </c>
      <c r="V663" s="375">
        <f>SUM(V194:V204)+SUM(V209:V212)+SUM(V233:V262)+SUM(V286:V308)+V389+SUM(V396:V400)+SUM(V423:V425)+SUM(V427:V428)+SUM(V535:V562)</f>
        <v>876</v>
      </c>
      <c r="W663" s="104">
        <f>SUM(W194:W204)+SUM(W209:W212)+SUM(W233:W262)+SUM(W286:W308)+W389+SUM(W396:W400)+SUM(W423:W425)+SUM(W427:W428)+SUM(W535:W562)</f>
        <v>1457</v>
      </c>
      <c r="X663" s="104">
        <f>SUM(X194:X204)+SUM(X209:X212)+SUM(X233:X262)+SUM(X286:X308)+X389+SUM(X396:X400)+SUM(X423:X425)+SUM(X427:X428)+SUM(X535:X562)</f>
        <v>751</v>
      </c>
      <c r="Y663" s="104">
        <f t="shared" si="2071"/>
        <v>1209</v>
      </c>
      <c r="Z663" s="103">
        <f t="shared" si="2071"/>
        <v>1060</v>
      </c>
      <c r="AA663" s="90">
        <f>SUM(AA194:AA204)+SUM(AA209:AA212)+SUM(AA233:AA262)+SUM(AA286:AA308)+AA389+SUM(AA396:AA400)+SUM(AA423:AA425)+SUM(AA427:AA428)+SUM(AA535:AA562)</f>
        <v>615</v>
      </c>
      <c r="AB663" s="90">
        <f>SUM(AB194:AB204)+SUM(AB209:AB212)+SUM(AB233:AB262)+SUM(AB286:AB308)+AB389+SUM(AB396:AB400)+SUM(AB423:AB425)+SUM(AB427:AB428)+SUM(AB535:AB562)</f>
        <v>1554</v>
      </c>
      <c r="AC663" s="90">
        <f>SUM(AC194:AC204)+SUM(AC209:AC212)+SUM(AC233:AC262)+SUM(AC286:AC308)+AC389+SUM(AC396:AC400)+SUM(AC423:AC425)+SUM(AC427:AC428)+SUM(AC535:AC562)</f>
        <v>933</v>
      </c>
      <c r="AD663" s="90">
        <f>SUM(AD194:AD204)+SUM(AD209:AD212)+SUM(AD233:AD262)+SUM(AD286:AD308)+AD389+SUM(AD396:AD400)+SUM(AD423:AD425)+SUM(AD427:AD428)+SUM(AD535:AD562)</f>
        <v>1072</v>
      </c>
      <c r="AE663" s="90">
        <f>SUM(AE194:AE204)+SUM(AE209:AE212)+SUM(AE233:AE262)+SUM(AE286:AE308)+AE389+SUM(AE396:AE400)+SUM(AE423:AE425)+SUM(AE427:AE428)+SUM(AE535:AE562)</f>
        <v>1095</v>
      </c>
      <c r="AF663" s="315">
        <f>SUM(AF194:AF204)+SUM(AF209:AF212)+SUM(AF233:AF262)+SUM(AF286:AF308)+AF389+SUM(AF396:AF400)+SUM(AF423:AF425)+SUM(AF427:AF428)+SUM(AF535:AF562)</f>
        <v>1331</v>
      </c>
      <c r="AG663" s="311">
        <f>SUM(AG194:AG204)+SUM(AG209:AG212)+SUM(AG233:AG262)+SUM(AG286:AG308)+AG389+SUM(AG396:AG400)+SUM(AG423:AG425)+SUM(AG427:AG428)+SUM(AG535:AG562)</f>
        <v>1358</v>
      </c>
      <c r="AH663" s="124">
        <f t="shared" si="2071"/>
        <v>2059</v>
      </c>
      <c r="AI663" s="103">
        <f t="shared" si="2071"/>
        <v>1777</v>
      </c>
      <c r="AJ663" s="375">
        <f>SUM(AJ194:AJ204)+SUM(AJ209:AJ212)+SUM(AJ233:AJ262)+SUM(AJ286:AJ308)+AJ389+SUM(AJ396:AJ400)+SUM(AJ423:AJ425)+SUM(AJ427:AJ428)+SUM(AJ535:AJ562)</f>
        <v>1619</v>
      </c>
      <c r="AK663" s="91">
        <f t="shared" si="2071"/>
        <v>201</v>
      </c>
      <c r="AL663" s="90">
        <f t="shared" si="2071"/>
        <v>243</v>
      </c>
      <c r="AM663" s="315">
        <f>SUM(AM194:AM204)+SUM(AM209:AM212)+SUM(AM233:AM262)+SUM(AM286:AM308)+AM389+SUM(AM396:AM400)+SUM(AM423:AM425)+SUM(AM427:AM428)+SUM(AM535:AM562)</f>
        <v>471</v>
      </c>
      <c r="AN663" s="315">
        <f>SUM(AN194:AN204)+SUM(AN209:AN212)+SUM(AN233:AN262)+SUM(AN286:AN308)+AN389+SUM(AN396:AN400)+SUM(AN423:AN425)+SUM(AN427:AN428)+SUM(AN535:AN562)</f>
        <v>503</v>
      </c>
      <c r="AO663" s="315">
        <f>SUM(AO194:AO204)+SUM(AO209:AO212)+SUM(AO233:AO262)+SUM(AO286:AO308)+AO389+SUM(AO396:AO400)+SUM(AO423:AO425)+SUM(AO427:AO428)+SUM(AO535:AO562)</f>
        <v>489</v>
      </c>
      <c r="AP663" s="375">
        <f>SUM(AP194:AP204)+SUM(AP209:AP212)+SUM(AP233:AP262)+SUM(AP286:AP308)+AP389+SUM(AP396:AP400)+SUM(AP423:AP425)+SUM(AP427:AP428)+SUM(AP535:AP562)</f>
        <v>250</v>
      </c>
      <c r="AQ663" s="104">
        <f t="shared" si="2071"/>
        <v>148</v>
      </c>
      <c r="AR663" s="103">
        <f t="shared" si="2071"/>
        <v>0</v>
      </c>
      <c r="AS663" s="375">
        <f>SUM(AS194:AS204)+SUM(AS209:AS212)+SUM(AS233:AS262)+SUM(AS286:AS308)+AS389+SUM(AS396:AS400)+SUM(AS423:AS425)+SUM(AS427:AS428)+SUM(AS535:AS562)</f>
        <v>0</v>
      </c>
      <c r="AT663" s="315">
        <f>SUM(AT194:AT204)+SUM(AT209:AT212)+SUM(AT233:AT262)+SUM(AT286:AT308)+AT389+SUM(AT396:AT400)+SUM(AT423:AT425)+SUM(AT427:AT428)+SUM(AT535:AT562)</f>
        <v>0</v>
      </c>
      <c r="AU663" s="375">
        <f>SUM(AU194:AU204)+SUM(AU209:AU212)+SUM(AU233:AU262)+SUM(AU286:AU308)+AU389+SUM(AU396:AU400)+SUM(AU423:AU425)+SUM(AU427:AU428)+SUM(AU535:AU562)</f>
        <v>0</v>
      </c>
      <c r="AV663" s="315">
        <f>SUM(AV194:AV204)+SUM(AV209:AV212)+SUM(AV233:AV262)+SUM(AV286:AV308)+AV389+SUM(AV396:AV400)+SUM(AV423:AV425)+SUM(AV427:AV428)+SUM(AV535:AV562)</f>
        <v>0</v>
      </c>
      <c r="AW663" s="375">
        <f>SUM(AW194:AW204)+SUM(AW209:AW212)+SUM(AW233:AW262)+SUM(AW286:AW308)+AW389+SUM(AW396:AW400)+SUM(AW423:AW425)+SUM(AW427:AW428)+SUM(AW535:AW562)</f>
        <v>0</v>
      </c>
      <c r="AX663" s="315">
        <f>SUM(AX194:AX204)+SUM(AX209:AX212)+SUM(AX233:AX262)+SUM(AX286:AX308)+AX389+SUM(AX396:AX400)+SUM(AX423:AX425)+SUM(AX427:AX428)+SUM(AX535:AX562)</f>
        <v>0</v>
      </c>
      <c r="AY663" s="124">
        <f t="shared" si="2071"/>
        <v>0</v>
      </c>
      <c r="AZ663" s="90">
        <f t="shared" si="2071"/>
        <v>0</v>
      </c>
      <c r="BA663" s="315">
        <f>SUM(BA194:BA204)+SUM(BA209:BA212)+SUM(BA233:BA262)+SUM(BA286:BA308)+BA389+SUM(BA396:BA400)+SUM(BA423:BA425)+SUM(BA427:BA428)+SUM(BA535:BA562)</f>
        <v>0</v>
      </c>
      <c r="BB663" s="124">
        <f t="shared" si="2071"/>
        <v>0</v>
      </c>
      <c r="BC663" s="90">
        <f t="shared" si="2071"/>
        <v>0</v>
      </c>
      <c r="BD663" s="315">
        <f t="shared" ref="BD663" si="2072">SUM(BD194:BD204)+SUM(BD209:BD212)+SUM(BD233:BD262)+SUM(BD286:BD308)+BD389+SUM(BD396:BD400)+SUM(BD423:BD425)+SUM(BD427:BD428)+SUM(BD535:BD562)</f>
        <v>0</v>
      </c>
      <c r="BE663" s="124">
        <f t="shared" si="2071"/>
        <v>0</v>
      </c>
      <c r="BF663" s="90">
        <f t="shared" si="2071"/>
        <v>0</v>
      </c>
      <c r="BG663" s="90">
        <f t="shared" ref="BG663" si="2073">SUM(BG194:BG204)+SUM(BG209:BG212)+SUM(BG233:BG262)+SUM(BG286:BG308)+BG389+SUM(BG396:BG400)+SUM(BG423:BG425)+SUM(BG427:BG428)+SUM(BG535:BG562)</f>
        <v>0</v>
      </c>
      <c r="BH663" s="315">
        <f>SUM(BH194:BH204)+SUM(BH209:BH212)+SUM(BH233:BH262)+SUM(BH286:BH308)+BH389+SUM(BH396:BH400)+SUM(BH423:BH425)+SUM(BH427:BH428)+SUM(BH535:BH562)</f>
        <v>0</v>
      </c>
      <c r="BI663" s="124">
        <f t="shared" si="2071"/>
        <v>0</v>
      </c>
      <c r="BJ663" s="90">
        <f t="shared" si="2071"/>
        <v>2430</v>
      </c>
      <c r="BK663" s="375">
        <f t="shared" ref="BK663" si="2074">SUM(BK194:BK204)+SUM(BK209:BK212)+SUM(BK233:BK262)+SUM(BK286:BK308)+BK389+SUM(BK396:BK400)+SUM(BK423:BK425)+SUM(BK427:BK428)+SUM(BK535:BK562)</f>
        <v>1683</v>
      </c>
      <c r="BL663" s="91">
        <f t="shared" si="2071"/>
        <v>2979</v>
      </c>
      <c r="BM663" s="90">
        <f t="shared" si="2071"/>
        <v>1049</v>
      </c>
      <c r="BN663" s="90">
        <f t="shared" ref="BN663" si="2075">SUM(BN194:BN204)+SUM(BN209:BN212)+SUM(BN233:BN262)+SUM(BN286:BN308)+BN389+SUM(BN396:BN400)+SUM(BN423:BN425)+SUM(BN427:BN428)+SUM(BN535:BN562)</f>
        <v>1031</v>
      </c>
      <c r="BO663" s="315">
        <f t="shared" ref="BO663:BP663" si="2076">SUM(BO194:BO204)+SUM(BO209:BO212)+SUM(BO233:BO262)+SUM(BO286:BO308)+BO389+SUM(BO396:BO400)+SUM(BO423:BO425)+SUM(BO427:BO428)+SUM(BO535:BO562)</f>
        <v>1177</v>
      </c>
      <c r="BP663" s="311">
        <f t="shared" si="2076"/>
        <v>159</v>
      </c>
      <c r="BQ663" s="124">
        <f t="shared" si="2071"/>
        <v>1262</v>
      </c>
      <c r="BR663" s="90">
        <f t="shared" si="2071"/>
        <v>0</v>
      </c>
      <c r="BS663" s="315">
        <f t="shared" ref="BS663" si="2077">SUM(BS194:BS204)+SUM(BS209:BS212)+SUM(BS233:BS262)+SUM(BS286:BS308)+BS389+SUM(BS396:BS400)+SUM(BS423:BS425)+SUM(BS427:BS428)+SUM(BS535:BS562)</f>
        <v>0</v>
      </c>
      <c r="BT663" s="124">
        <f t="shared" si="2071"/>
        <v>0</v>
      </c>
      <c r="BU663" s="90">
        <f t="shared" si="2071"/>
        <v>4887</v>
      </c>
      <c r="BV663" s="315">
        <f t="shared" ref="BV663:BY663" si="2078">SUM(BV194:BV204)+SUM(BV209:BV212)+SUM(BV233:BV262)+SUM(BV286:BV308)+BV389+SUM(BV396:BV400)+SUM(BV423:BV425)+SUM(BV427:BV428)+SUM(BV535:BV562)</f>
        <v>5241</v>
      </c>
      <c r="BW663" s="90">
        <f t="shared" si="2078"/>
        <v>1957</v>
      </c>
      <c r="BX663" s="375">
        <f t="shared" si="2078"/>
        <v>3346</v>
      </c>
      <c r="BY663" s="315">
        <f t="shared" si="2078"/>
        <v>2435</v>
      </c>
      <c r="BZ663" s="90">
        <f>SUM(BZ194:BZ204)+SUM(BZ209:BZ212)+SUM(BZ233:BZ262)+SUM(BZ286:BZ308)+BZ389+SUM(BZ396:BZ400)+SUM(BZ423:BZ425)+SUM(BZ427:BZ428)+SUM(BZ535:BZ562)</f>
        <v>4104</v>
      </c>
      <c r="CA663" s="124">
        <f t="shared" si="2071"/>
        <v>3449</v>
      </c>
      <c r="CB663" s="90">
        <f t="shared" si="2071"/>
        <v>0</v>
      </c>
      <c r="CC663" s="90">
        <f t="shared" ref="CC663:CE663" si="2079">SUM(CC194:CC204)+SUM(CC209:CC212)+SUM(CC233:CC262)+SUM(CC286:CC308)+CC389+SUM(CC396:CC400)+SUM(CC423:CC425)+SUM(CC427:CC428)+SUM(CC535:CC562)</f>
        <v>0</v>
      </c>
      <c r="CD663" s="90">
        <f t="shared" si="2079"/>
        <v>0</v>
      </c>
      <c r="CE663" s="90">
        <f t="shared" si="2079"/>
        <v>0</v>
      </c>
      <c r="CF663" s="90">
        <f t="shared" ref="CF663:CG663" si="2080">SUM(CF194:CF204)+SUM(CF209:CF212)+SUM(CF233:CF262)+SUM(CF286:CF308)+CF389+SUM(CF396:CF400)+SUM(CF423:CF425)+SUM(CF427:CF428)+SUM(CF535:CF562)</f>
        <v>0</v>
      </c>
      <c r="CG663" s="311">
        <f t="shared" si="2080"/>
        <v>0</v>
      </c>
      <c r="CH663" s="90">
        <f t="shared" ref="CH663" si="2081">SUM(CH194:CH204)+SUM(CH209:CH212)+SUM(CH233:CH262)+SUM(CH286:CH308)+CH389+SUM(CH396:CH400)+SUM(CH423:CH425)+SUM(CH427:CH428)+SUM(CH535:CH562)</f>
        <v>0</v>
      </c>
      <c r="CI663" s="124">
        <f t="shared" si="2071"/>
        <v>0</v>
      </c>
      <c r="CJ663" s="90">
        <f t="shared" si="2071"/>
        <v>0</v>
      </c>
      <c r="CK663" s="375">
        <f t="shared" ref="CK663:CO663" si="2082">SUM(CK194:CK204)+SUM(CK209:CK212)+SUM(CK233:CK262)+SUM(CK286:CK308)+CK389+SUM(CK396:CK400)+SUM(CK423:CK425)+SUM(CK427:CK428)+SUM(CK535:CK562)</f>
        <v>0</v>
      </c>
      <c r="CL663" s="315">
        <f t="shared" si="2082"/>
        <v>0</v>
      </c>
      <c r="CM663" s="375">
        <f t="shared" si="2082"/>
        <v>0</v>
      </c>
      <c r="CN663" s="315">
        <f t="shared" si="2082"/>
        <v>0</v>
      </c>
      <c r="CO663" s="375">
        <f t="shared" si="2082"/>
        <v>0</v>
      </c>
      <c r="CP663" s="91">
        <f t="shared" si="2071"/>
        <v>0</v>
      </c>
      <c r="CQ663" s="90">
        <f t="shared" si="2071"/>
        <v>0</v>
      </c>
      <c r="CR663" s="315">
        <f t="shared" ref="CR663:CS663" si="2083">SUM(CR194:CR204)+SUM(CR209:CR212)+SUM(CR233:CR262)+SUM(CR286:CR308)+CR389+SUM(CR396:CR400)+SUM(CR423:CR425)+SUM(CR427:CR428)+SUM(CR535:CR562)</f>
        <v>0</v>
      </c>
      <c r="CS663" s="375">
        <f t="shared" si="2083"/>
        <v>0</v>
      </c>
      <c r="CT663" s="91">
        <f t="shared" si="2071"/>
        <v>0</v>
      </c>
      <c r="CU663" s="90">
        <f t="shared" ref="CU663" si="2084">SUM(CU194:CU204)+SUM(CU209:CU212)+SUM(CU233:CU262)+SUM(CU286:CU308)+CU389+SUM(CU396:CU400)+SUM(CU423:CU425)+SUM(CU427:CU428)+SUM(CU535:CU562)</f>
        <v>0</v>
      </c>
      <c r="CV663" s="375">
        <f t="shared" ref="CV663:CY663" si="2085">SUM(CV194:CV204)+SUM(CV209:CV212)+SUM(CV233:CV262)+SUM(CV286:CV308)+CV389+SUM(CV396:CV400)+SUM(CV423:CV425)+SUM(CV427:CV428)+SUM(CV535:CV562)</f>
        <v>0</v>
      </c>
      <c r="CW663" s="315">
        <f t="shared" si="2085"/>
        <v>0</v>
      </c>
      <c r="CX663" s="375">
        <f t="shared" si="2085"/>
        <v>0</v>
      </c>
      <c r="CY663" s="315">
        <f t="shared" si="2085"/>
        <v>0</v>
      </c>
      <c r="CZ663" s="91">
        <f t="shared" si="2071"/>
        <v>0</v>
      </c>
      <c r="DA663" s="90">
        <f t="shared" si="2071"/>
        <v>0</v>
      </c>
      <c r="DB663" s="375">
        <f t="shared" ref="DB663:DE663" si="2086">SUM(DB194:DB204)+SUM(DB209:DB212)+SUM(DB233:DB262)+SUM(DB286:DB308)+DB389+SUM(DB396:DB400)+SUM(DB423:DB425)+SUM(DB427:DB428)+SUM(DB535:DB562)</f>
        <v>0</v>
      </c>
      <c r="DC663" s="315">
        <f t="shared" si="2086"/>
        <v>0</v>
      </c>
      <c r="DD663" s="375">
        <f t="shared" si="2086"/>
        <v>0</v>
      </c>
      <c r="DE663" s="315">
        <f t="shared" si="2086"/>
        <v>0</v>
      </c>
      <c r="DF663" s="90">
        <f>SUM(DF194:DF204)+SUM(DF209:DF212)+SUM(DF233:DF262)+SUM(DF286:DF308)+DF389+SUM(DF396:DF400)+SUM(DF423:DF425)+SUM(DF427:DF428)+SUM(DF535:DF562)</f>
        <v>0</v>
      </c>
      <c r="DG663" s="310">
        <f t="shared" ref="DG663" si="2087">SUM(DG194:DG204)+SUM(DG209:DG212)+SUM(DG233:DG262)+SUM(DG286:DG308)+DG389+SUM(DG396:DG400)+SUM(DG423:DG425)+SUM(DG427:DG428)+SUM(DG535:DG562)</f>
        <v>0</v>
      </c>
      <c r="DH663" s="375">
        <f>SUM(DH194:DH204)+SUM(DH209:DH212)+SUM(DH233:DH262)+SUM(DH286:DH308)+DH389+SUM(DH396:DH400)+SUM(DH423:DH425)+SUM(DH427:DH428)+SUM(DH535:DH562)</f>
        <v>0</v>
      </c>
      <c r="DI663" s="315">
        <f t="shared" ref="DI663" si="2088">SUM(DI194:DI204)+SUM(DI209:DI212)+SUM(DI233:DI262)+SUM(DI286:DI308)+DI389+SUM(DI396:DI400)+SUM(DI423:DI425)+SUM(DI427:DI428)+SUM(DI535:DI562)</f>
        <v>0</v>
      </c>
      <c r="DJ663" s="124">
        <f t="shared" si="2071"/>
        <v>0</v>
      </c>
      <c r="DK663" s="90">
        <f t="shared" si="2071"/>
        <v>0</v>
      </c>
      <c r="DL663" s="315">
        <f t="shared" ref="DL663:DM663" si="2089">SUM(DL194:DL204)+SUM(DL209:DL212)+SUM(DL233:DL262)+SUM(DL286:DL308)+DL389+SUM(DL396:DL400)+SUM(DL423:DL425)+SUM(DL427:DL428)+SUM(DL535:DL562)</f>
        <v>0</v>
      </c>
      <c r="DM663" s="375">
        <f t="shared" si="2089"/>
        <v>0</v>
      </c>
      <c r="DN663" s="91">
        <f t="shared" si="2071"/>
        <v>0</v>
      </c>
      <c r="DO663" s="90">
        <f t="shared" si="2071"/>
        <v>0</v>
      </c>
      <c r="DP663" s="375">
        <f t="shared" ref="DP663:DQ663" si="2090">SUM(DP194:DP204)+SUM(DP209:DP212)+SUM(DP233:DP262)+SUM(DP286:DP308)+DP389+SUM(DP396:DP400)+SUM(DP423:DP425)+SUM(DP427:DP428)+SUM(DP535:DP562)</f>
        <v>0</v>
      </c>
      <c r="DQ663" s="104">
        <f t="shared" si="2090"/>
        <v>0</v>
      </c>
      <c r="DR663" s="315">
        <f>SUM(DR194:DR204)+SUM(DR209:DR212)+SUM(DR233:DR262)+SUM(DR286:DR308)+DR389+SUM(DR396:DR400)+SUM(DR423:DR425)+SUM(DR427:DR428)+SUM(DR535:DR562)</f>
        <v>0</v>
      </c>
      <c r="DS663" s="124">
        <f t="shared" si="2071"/>
        <v>0</v>
      </c>
      <c r="DT663" s="90">
        <f t="shared" si="2071"/>
        <v>0</v>
      </c>
      <c r="DU663" s="315">
        <f t="shared" ref="DU663:DW663" si="2091">SUM(DU194:DU204)+SUM(DU209:DU212)+SUM(DU233:DU262)+SUM(DU286:DU308)+DU389+SUM(DU396:DU400)+SUM(DU423:DU425)+SUM(DU427:DU428)+SUM(DU535:DU562)</f>
        <v>0</v>
      </c>
      <c r="DV663" s="90">
        <f t="shared" si="2091"/>
        <v>0</v>
      </c>
      <c r="DW663" s="375">
        <f t="shared" si="2091"/>
        <v>0</v>
      </c>
      <c r="DX663" s="91">
        <f t="shared" si="2071"/>
        <v>0</v>
      </c>
      <c r="DY663" s="90">
        <f t="shared" si="2071"/>
        <v>0</v>
      </c>
      <c r="DZ663" s="311">
        <f t="shared" ref="DZ663:EA663" si="2092">SUM(DZ194:DZ204)+SUM(DZ209:DZ212)+SUM(DZ233:DZ262)+SUM(DZ286:DZ308)+DZ389+SUM(DZ396:DZ400)+SUM(DZ423:DZ425)+SUM(DZ427:DZ428)+SUM(DZ535:DZ562)</f>
        <v>0</v>
      </c>
      <c r="EA663" s="375">
        <f t="shared" si="2092"/>
        <v>0</v>
      </c>
      <c r="EB663" s="91">
        <f t="shared" si="2071"/>
        <v>0</v>
      </c>
      <c r="EC663" s="90">
        <f t="shared" si="2071"/>
        <v>0</v>
      </c>
      <c r="ED663" s="315">
        <f t="shared" ref="ED663" si="2093">SUM(ED194:ED204)+SUM(ED209:ED212)+SUM(ED233:ED262)+SUM(ED286:ED308)+ED389+SUM(ED396:ED400)+SUM(ED423:ED425)+SUM(ED427:ED428)+SUM(ED535:ED562)</f>
        <v>0</v>
      </c>
      <c r="EE663" s="124">
        <f t="shared" si="2071"/>
        <v>0</v>
      </c>
    </row>
    <row r="664" spans="1:135" x14ac:dyDescent="0.3">
      <c r="A664" s="38"/>
      <c r="B664" s="28" t="s">
        <v>729</v>
      </c>
      <c r="C664" s="22">
        <f>SUM(C205:C208)+SUM(C351:C388)+SUM(C431:C473)+C510+C526</f>
        <v>93489</v>
      </c>
      <c r="D664" s="22">
        <f>SUM(D205:D208)+SUM(D351:D388)+SUM(D431:D473)+D510+D526</f>
        <v>21567</v>
      </c>
      <c r="E664" s="63">
        <f t="shared" si="1460"/>
        <v>0.23069024163270546</v>
      </c>
      <c r="F664" s="90">
        <f>SUM(F205:F208)+SUM(F351:F388)+SUM(F431:F473)+F510+F526</f>
        <v>861</v>
      </c>
      <c r="G664" s="90">
        <f>SUM(G205:G208)+SUM(G351:G388)+SUM(G431:G473)+G510+G526</f>
        <v>878</v>
      </c>
      <c r="H664" s="90">
        <f>SUM(H205:H208)+SUM(H351:H388)+SUM(H431:H473)+H510+H526</f>
        <v>698</v>
      </c>
      <c r="I664" s="90">
        <f>SUM(I205:I208)+SUM(I351:I388)+SUM(I431:I473)+I510+I526</f>
        <v>698</v>
      </c>
      <c r="J664" s="90">
        <f>SUM(J205:J208)+SUM(J351:J388)+SUM(J431:J473)+J510+J526</f>
        <v>1002</v>
      </c>
      <c r="K664" s="91">
        <f t="shared" ref="K664:EE664" si="2094">SUM(K205:K208)+SUM(K351:K388)+SUM(K431:K473)+K510+K526</f>
        <v>1111</v>
      </c>
      <c r="L664" s="90">
        <f t="shared" si="2094"/>
        <v>0</v>
      </c>
      <c r="M664" s="375">
        <f>SUM(M205:M208)+SUM(M351:M388)+SUM(M431:M473)+M510+M526</f>
        <v>0</v>
      </c>
      <c r="N664" s="91">
        <f t="shared" si="2094"/>
        <v>0</v>
      </c>
      <c r="O664" s="90">
        <f t="shared" si="2094"/>
        <v>0</v>
      </c>
      <c r="P664" s="375">
        <f>SUM(P205:P208)+SUM(P351:P388)+SUM(P431:P473)+P510+P526</f>
        <v>0</v>
      </c>
      <c r="Q664" s="315">
        <f>SUM(Q205:Q208)+SUM(Q351:Q388)+SUM(Q431:Q473)+Q510+Q526</f>
        <v>0</v>
      </c>
      <c r="R664" s="375">
        <f>SUM(R205:R208)+SUM(R351:R388)+SUM(R431:R473)+R510+R526</f>
        <v>0</v>
      </c>
      <c r="S664" s="315">
        <f>SUM(S205:S208)+SUM(S351:S388)+SUM(S431:S473)+S510+S526</f>
        <v>0</v>
      </c>
      <c r="T664" s="375">
        <f>SUM(T205:T208)+SUM(T351:T388)+SUM(T431:T473)+T510+T526</f>
        <v>0</v>
      </c>
      <c r="U664" s="315">
        <f>SUM(U205:U208)+SUM(U351:U388)+SUM(U431:U473)+U510+U526</f>
        <v>0</v>
      </c>
      <c r="V664" s="375">
        <f>SUM(V205:V208)+SUM(V351:V388)+SUM(V431:V473)+V510+V526</f>
        <v>0</v>
      </c>
      <c r="W664" s="104">
        <f>SUM(W205:W208)+SUM(W351:W388)+SUM(W431:W473)+W510+W526</f>
        <v>0</v>
      </c>
      <c r="X664" s="104">
        <f>SUM(X205:X208)+SUM(X351:X388)+SUM(X431:X473)+X510+X526</f>
        <v>0</v>
      </c>
      <c r="Y664" s="104">
        <f t="shared" si="2094"/>
        <v>0</v>
      </c>
      <c r="Z664" s="103">
        <f t="shared" si="2094"/>
        <v>0</v>
      </c>
      <c r="AA664" s="90">
        <f>SUM(AA205:AA208)+SUM(AA351:AA388)+SUM(AA431:AA473)+AA510+AA526</f>
        <v>0</v>
      </c>
      <c r="AB664" s="90">
        <f>SUM(AB205:AB208)+SUM(AB351:AB388)+SUM(AB431:AB473)+AB510+AB526</f>
        <v>0</v>
      </c>
      <c r="AC664" s="90">
        <f>SUM(AC205:AC208)+SUM(AC351:AC388)+SUM(AC431:AC473)+AC510+AC526</f>
        <v>0</v>
      </c>
      <c r="AD664" s="90">
        <f>SUM(AD205:AD208)+SUM(AD351:AD388)+SUM(AD431:AD473)+AD510+AD526</f>
        <v>0</v>
      </c>
      <c r="AE664" s="90">
        <f>SUM(AE205:AE208)+SUM(AE351:AE388)+SUM(AE431:AE473)+AE510+AE526</f>
        <v>0</v>
      </c>
      <c r="AF664" s="315">
        <f>SUM(AF205:AF208)+SUM(AF351:AF388)+SUM(AF431:AF473)+AF510+AF526</f>
        <v>0</v>
      </c>
      <c r="AG664" s="311">
        <f>SUM(AG205:AG208)+SUM(AG351:AG388)+SUM(AG431:AG473)+AG510+AG526</f>
        <v>0</v>
      </c>
      <c r="AH664" s="124">
        <f t="shared" si="2094"/>
        <v>0</v>
      </c>
      <c r="AI664" s="103">
        <f t="shared" si="2094"/>
        <v>0</v>
      </c>
      <c r="AJ664" s="375">
        <f>SUM(AJ205:AJ208)+SUM(AJ351:AJ388)+SUM(AJ431:AJ473)+AJ510+AJ526</f>
        <v>0</v>
      </c>
      <c r="AK664" s="91">
        <f t="shared" si="2094"/>
        <v>0</v>
      </c>
      <c r="AL664" s="90">
        <f t="shared" si="2094"/>
        <v>0</v>
      </c>
      <c r="AM664" s="315">
        <f>SUM(AM205:AM208)+SUM(AM351:AM388)+SUM(AM431:AM473)+AM510+AM526</f>
        <v>0</v>
      </c>
      <c r="AN664" s="315">
        <f>SUM(AN205:AN208)+SUM(AN351:AN388)+SUM(AN431:AN473)+AN510+AN526</f>
        <v>0</v>
      </c>
      <c r="AO664" s="315">
        <f>SUM(AO205:AO208)+SUM(AO351:AO388)+SUM(AO431:AO473)+AO510+AO526</f>
        <v>0</v>
      </c>
      <c r="AP664" s="375">
        <f>SUM(AP205:AP208)+SUM(AP351:AP388)+SUM(AP431:AP473)+AP510+AP526</f>
        <v>0</v>
      </c>
      <c r="AQ664" s="104">
        <f t="shared" si="2094"/>
        <v>0</v>
      </c>
      <c r="AR664" s="103">
        <f t="shared" si="2094"/>
        <v>0</v>
      </c>
      <c r="AS664" s="375">
        <f>SUM(AS205:AS208)+SUM(AS351:AS388)+SUM(AS431:AS473)+AS510+AS526</f>
        <v>0</v>
      </c>
      <c r="AT664" s="315">
        <f>SUM(AT205:AT208)+SUM(AT351:AT388)+SUM(AT431:AT473)+AT510+AT526</f>
        <v>0</v>
      </c>
      <c r="AU664" s="375">
        <f>SUM(AU205:AU208)+SUM(AU351:AU388)+SUM(AU431:AU473)+AU510+AU526</f>
        <v>0</v>
      </c>
      <c r="AV664" s="315">
        <f>SUM(AV205:AV208)+SUM(AV351:AV388)+SUM(AV431:AV473)+AV510+AV526</f>
        <v>0</v>
      </c>
      <c r="AW664" s="375">
        <f>SUM(AW205:AW208)+SUM(AW351:AW388)+SUM(AW431:AW473)+AW510+AW526</f>
        <v>0</v>
      </c>
      <c r="AX664" s="315">
        <f>SUM(AX205:AX208)+SUM(AX351:AX388)+SUM(AX431:AX473)+AX510+AX526</f>
        <v>0</v>
      </c>
      <c r="AY664" s="124">
        <f t="shared" si="2094"/>
        <v>0</v>
      </c>
      <c r="AZ664" s="90">
        <f t="shared" si="2094"/>
        <v>293</v>
      </c>
      <c r="BA664" s="315">
        <f>SUM(BA205:BA208)+SUM(BA351:BA388)+SUM(BA431:BA473)+BA510+BA526</f>
        <v>265</v>
      </c>
      <c r="BB664" s="124">
        <f t="shared" si="2094"/>
        <v>259</v>
      </c>
      <c r="BC664" s="90">
        <f t="shared" si="2094"/>
        <v>0</v>
      </c>
      <c r="BD664" s="315">
        <f t="shared" ref="BD664" si="2095">SUM(BD205:BD208)+SUM(BD351:BD388)+SUM(BD431:BD473)+BD510+BD526</f>
        <v>0</v>
      </c>
      <c r="BE664" s="124">
        <f t="shared" si="2094"/>
        <v>0</v>
      </c>
      <c r="BF664" s="90">
        <f t="shared" si="2094"/>
        <v>0</v>
      </c>
      <c r="BG664" s="90">
        <f t="shared" ref="BG664" si="2096">SUM(BG205:BG208)+SUM(BG351:BG388)+SUM(BG431:BG473)+BG510+BG526</f>
        <v>0</v>
      </c>
      <c r="BH664" s="315">
        <f>SUM(BH205:BH208)+SUM(BH351:BH388)+SUM(BH431:BH473)+BH510+BH526</f>
        <v>0</v>
      </c>
      <c r="BI664" s="124">
        <f t="shared" si="2094"/>
        <v>0</v>
      </c>
      <c r="BJ664" s="90">
        <f t="shared" si="2094"/>
        <v>0</v>
      </c>
      <c r="BK664" s="375">
        <f t="shared" ref="BK664" si="2097">SUM(BK205:BK208)+SUM(BK351:BK388)+SUM(BK431:BK473)+BK510+BK526</f>
        <v>0</v>
      </c>
      <c r="BL664" s="91">
        <f t="shared" si="2094"/>
        <v>0</v>
      </c>
      <c r="BM664" s="90">
        <f t="shared" si="2094"/>
        <v>0</v>
      </c>
      <c r="BN664" s="90">
        <f t="shared" ref="BN664" si="2098">SUM(BN205:BN208)+SUM(BN351:BN388)+SUM(BN431:BN473)+BN510+BN526</f>
        <v>0</v>
      </c>
      <c r="BO664" s="315">
        <f t="shared" ref="BO664:BP664" si="2099">SUM(BO205:BO208)+SUM(BO351:BO388)+SUM(BO431:BO473)+BO510+BO526</f>
        <v>0</v>
      </c>
      <c r="BP664" s="311">
        <f t="shared" si="2099"/>
        <v>0</v>
      </c>
      <c r="BQ664" s="124">
        <f t="shared" si="2094"/>
        <v>0</v>
      </c>
      <c r="BR664" s="90">
        <f t="shared" si="2094"/>
        <v>0</v>
      </c>
      <c r="BS664" s="315">
        <f t="shared" ref="BS664" si="2100">SUM(BS205:BS208)+SUM(BS351:BS388)+SUM(BS431:BS473)+BS510+BS526</f>
        <v>0</v>
      </c>
      <c r="BT664" s="124">
        <f t="shared" si="2094"/>
        <v>0</v>
      </c>
      <c r="BU664" s="90">
        <f t="shared" si="2094"/>
        <v>0</v>
      </c>
      <c r="BV664" s="315">
        <f t="shared" ref="BV664:BY664" si="2101">SUM(BV205:BV208)+SUM(BV351:BV388)+SUM(BV431:BV473)+BV510+BV526</f>
        <v>0</v>
      </c>
      <c r="BW664" s="90">
        <f t="shared" si="2101"/>
        <v>0</v>
      </c>
      <c r="BX664" s="375">
        <f t="shared" si="2101"/>
        <v>0</v>
      </c>
      <c r="BY664" s="315">
        <f t="shared" si="2101"/>
        <v>0</v>
      </c>
      <c r="BZ664" s="90">
        <f>SUM(BZ205:BZ208)+SUM(BZ351:BZ388)+SUM(BZ431:BZ473)+BZ510+BZ526</f>
        <v>0</v>
      </c>
      <c r="CA664" s="124">
        <f t="shared" si="2094"/>
        <v>0</v>
      </c>
      <c r="CB664" s="90">
        <f t="shared" si="2094"/>
        <v>0</v>
      </c>
      <c r="CC664" s="90">
        <f t="shared" ref="CC664:CE664" si="2102">SUM(CC205:CC208)+SUM(CC351:CC388)+SUM(CC431:CC473)+CC510+CC526</f>
        <v>0</v>
      </c>
      <c r="CD664" s="90">
        <f t="shared" si="2102"/>
        <v>0</v>
      </c>
      <c r="CE664" s="90">
        <f t="shared" si="2102"/>
        <v>0</v>
      </c>
      <c r="CF664" s="90">
        <f t="shared" ref="CF664:CG664" si="2103">SUM(CF205:CF208)+SUM(CF351:CF388)+SUM(CF431:CF473)+CF510+CF526</f>
        <v>0</v>
      </c>
      <c r="CG664" s="311">
        <f t="shared" si="2103"/>
        <v>0</v>
      </c>
      <c r="CH664" s="90">
        <f t="shared" ref="CH664" si="2104">SUM(CH205:CH208)+SUM(CH351:CH388)+SUM(CH431:CH473)+CH510+CH526</f>
        <v>0</v>
      </c>
      <c r="CI664" s="124">
        <f t="shared" si="2094"/>
        <v>0</v>
      </c>
      <c r="CJ664" s="90">
        <f t="shared" si="2094"/>
        <v>0</v>
      </c>
      <c r="CK664" s="375">
        <f t="shared" ref="CK664:CO664" si="2105">SUM(CK205:CK208)+SUM(CK351:CK388)+SUM(CK431:CK473)+CK510+CK526</f>
        <v>0</v>
      </c>
      <c r="CL664" s="315">
        <f t="shared" si="2105"/>
        <v>0</v>
      </c>
      <c r="CM664" s="375">
        <f t="shared" si="2105"/>
        <v>0</v>
      </c>
      <c r="CN664" s="315">
        <f t="shared" si="2105"/>
        <v>0</v>
      </c>
      <c r="CO664" s="375">
        <f t="shared" si="2105"/>
        <v>0</v>
      </c>
      <c r="CP664" s="91">
        <f t="shared" si="2094"/>
        <v>0</v>
      </c>
      <c r="CQ664" s="90">
        <f t="shared" si="2094"/>
        <v>4427</v>
      </c>
      <c r="CR664" s="315">
        <f t="shared" ref="CR664:CS664" si="2106">SUM(CR205:CR208)+SUM(CR351:CR388)+SUM(CR431:CR473)+CR510+CR526</f>
        <v>6849</v>
      </c>
      <c r="CS664" s="375">
        <f t="shared" si="2106"/>
        <v>6609</v>
      </c>
      <c r="CT664" s="91">
        <f t="shared" si="2094"/>
        <v>6932</v>
      </c>
      <c r="CU664" s="90">
        <f t="shared" ref="CU664" si="2107">SUM(CU205:CU208)+SUM(CU351:CU388)+SUM(CU431:CU473)+CU510+CU526</f>
        <v>0</v>
      </c>
      <c r="CV664" s="375">
        <f t="shared" ref="CV664:CY664" si="2108">SUM(CV205:CV208)+SUM(CV351:CV388)+SUM(CV431:CV473)+CV510+CV526</f>
        <v>0</v>
      </c>
      <c r="CW664" s="315">
        <f t="shared" si="2108"/>
        <v>0</v>
      </c>
      <c r="CX664" s="375">
        <f t="shared" si="2108"/>
        <v>0</v>
      </c>
      <c r="CY664" s="315">
        <f t="shared" si="2108"/>
        <v>0</v>
      </c>
      <c r="CZ664" s="91">
        <f t="shared" si="2094"/>
        <v>0</v>
      </c>
      <c r="DA664" s="90">
        <f t="shared" si="2094"/>
        <v>0</v>
      </c>
      <c r="DB664" s="375">
        <f t="shared" ref="DB664:DE664" si="2109">SUM(DB205:DB208)+SUM(DB351:DB388)+SUM(DB431:DB473)+DB510+DB526</f>
        <v>0</v>
      </c>
      <c r="DC664" s="315">
        <f t="shared" si="2109"/>
        <v>0</v>
      </c>
      <c r="DD664" s="375">
        <f t="shared" si="2109"/>
        <v>0</v>
      </c>
      <c r="DE664" s="315">
        <f t="shared" si="2109"/>
        <v>0</v>
      </c>
      <c r="DF664" s="90">
        <f>SUM(DF205:DF208)+SUM(DF351:DF388)+SUM(DF431:DF473)+DF510+DF526</f>
        <v>0</v>
      </c>
      <c r="DG664" s="310">
        <f t="shared" ref="DG664" si="2110">SUM(DG205:DG208)+SUM(DG351:DG388)+SUM(DG431:DG473)+DG510+DG526</f>
        <v>0</v>
      </c>
      <c r="DH664" s="375">
        <f>SUM(DH205:DH208)+SUM(DH351:DH388)+SUM(DH431:DH473)+DH510+DH526</f>
        <v>0</v>
      </c>
      <c r="DI664" s="315">
        <f t="shared" ref="DI664" si="2111">SUM(DI205:DI208)+SUM(DI351:DI388)+SUM(DI431:DI473)+DI510+DI526</f>
        <v>0</v>
      </c>
      <c r="DJ664" s="124">
        <f t="shared" si="2094"/>
        <v>0</v>
      </c>
      <c r="DK664" s="90">
        <f t="shared" si="2094"/>
        <v>0</v>
      </c>
      <c r="DL664" s="315">
        <f t="shared" ref="DL664:DM664" si="2112">SUM(DL205:DL208)+SUM(DL351:DL388)+SUM(DL431:DL473)+DL510+DL526</f>
        <v>0</v>
      </c>
      <c r="DM664" s="375">
        <f t="shared" si="2112"/>
        <v>0</v>
      </c>
      <c r="DN664" s="91">
        <f t="shared" si="2094"/>
        <v>0</v>
      </c>
      <c r="DO664" s="90">
        <f t="shared" si="2094"/>
        <v>3862</v>
      </c>
      <c r="DP664" s="375">
        <f t="shared" ref="DP664:DQ664" si="2113">SUM(DP205:DP208)+SUM(DP351:DP388)+SUM(DP431:DP473)+DP510+DP526</f>
        <v>5356</v>
      </c>
      <c r="DQ664" s="104">
        <f t="shared" si="2113"/>
        <v>4386</v>
      </c>
      <c r="DR664" s="315">
        <f>SUM(DR205:DR208)+SUM(DR351:DR388)+SUM(DR431:DR473)+DR510+DR526</f>
        <v>6483</v>
      </c>
      <c r="DS664" s="124">
        <f t="shared" si="2094"/>
        <v>4042</v>
      </c>
      <c r="DT664" s="90">
        <f t="shared" si="2094"/>
        <v>2620</v>
      </c>
      <c r="DU664" s="315">
        <f t="shared" ref="DU664:DW664" si="2114">SUM(DU205:DU208)+SUM(DU351:DU388)+SUM(DU431:DU473)+DU510+DU526</f>
        <v>3051</v>
      </c>
      <c r="DV664" s="90">
        <f t="shared" si="2114"/>
        <v>3108</v>
      </c>
      <c r="DW664" s="375">
        <f t="shared" si="2114"/>
        <v>1180</v>
      </c>
      <c r="DX664" s="91">
        <f t="shared" si="2094"/>
        <v>4603</v>
      </c>
      <c r="DY664" s="90">
        <f t="shared" si="2094"/>
        <v>0</v>
      </c>
      <c r="DZ664" s="311">
        <f t="shared" ref="DZ664:EA664" si="2115">SUM(DZ205:DZ208)+SUM(DZ351:DZ388)+SUM(DZ431:DZ473)+DZ510+DZ526</f>
        <v>0</v>
      </c>
      <c r="EA664" s="375">
        <f t="shared" si="2115"/>
        <v>0</v>
      </c>
      <c r="EB664" s="91">
        <f t="shared" si="2094"/>
        <v>0</v>
      </c>
      <c r="EC664" s="90">
        <f t="shared" si="2094"/>
        <v>0</v>
      </c>
      <c r="ED664" s="315">
        <f t="shared" ref="ED664" si="2116">SUM(ED205:ED208)+SUM(ED351:ED388)+SUM(ED431:ED473)+ED510+ED526</f>
        <v>0</v>
      </c>
      <c r="EE664" s="124">
        <f t="shared" si="2094"/>
        <v>0</v>
      </c>
    </row>
    <row r="665" spans="1:135" x14ac:dyDescent="0.3">
      <c r="A665" s="38"/>
      <c r="B665" s="28" t="s">
        <v>776</v>
      </c>
      <c r="C665" s="22">
        <f>SUM(C119:C121)+SUM(C123:C128)+C130+C131+SUM(C163:C174)+C186+C190+C193+SUM(C226:C231)+SUM(C401:C421)+SUM(C477:C479)+SUM(C486:C497)+SUM(C563:C565)</f>
        <v>79583</v>
      </c>
      <c r="D665" s="22">
        <f>SUM(D119:D121)+SUM(D123:D128)+D130+D131+SUM(D163:D174)+D186+D190+D193+SUM(D226:D231)+SUM(D401:D421)+SUM(D477:D479)+SUM(D486:D497)+SUM(D563:D565)</f>
        <v>16983</v>
      </c>
      <c r="E665" s="63">
        <f t="shared" si="1460"/>
        <v>0.2133998467009286</v>
      </c>
      <c r="F665" s="90">
        <f>SUM(F119:F121)+SUM(F123:F128)+SUM(F130:F131)+SUM(F163:F174)+F186+F190+F193+SUM(F226:F231)+SUM(F401:F421)+SUM(F477:F479)+SUM(F486:F497)+SUM(F563:F565)</f>
        <v>1765</v>
      </c>
      <c r="G665" s="90">
        <f>SUM(G119:G121)+SUM(G123:G128)+SUM(G130:G131)+SUM(G163:G174)+G186+G190+G193+SUM(G226:G231)+SUM(G401:G421)+SUM(G477:G479)+SUM(G486:G497)+SUM(G563:G565)</f>
        <v>2498</v>
      </c>
      <c r="H665" s="90">
        <f>SUM(H119:H121)+SUM(H123:H128)+SUM(H130:H131)+SUM(H163:H174)+H186+H190+H193+SUM(H226:H231)+SUM(H401:H421)+SUM(H477:H479)+SUM(H486:H497)+SUM(H563:H565)</f>
        <v>1454</v>
      </c>
      <c r="I665" s="90">
        <f>SUM(I119:I121)+SUM(I123:I128)+SUM(I130:I131)+SUM(I163:I174)+I186+I190+I193+SUM(I226:I231)+SUM(I401:I421)+SUM(I477:I479)+SUM(I486:I497)+SUM(I563:I565)</f>
        <v>2266</v>
      </c>
      <c r="J665" s="90">
        <f>SUM(J119:J121)+SUM(J123:J128)+SUM(J130:J131)+SUM(J163:J174)+J186+J190+J193+SUM(J226:J231)+SUM(J401:J421)+SUM(J477:J479)+SUM(J486:J497)+SUM(J563:J565)</f>
        <v>2672</v>
      </c>
      <c r="K665" s="91">
        <f t="shared" ref="K665:EE665" si="2117">SUM(K119:K121)+SUM(K123:K128)+SUM(K130:K131)+SUM(K163:K174)+K186+K190+K193+SUM(K226:K231)+SUM(K401:K421)+SUM(K477:K479)+SUM(K486:K497)+SUM(K563:K565)</f>
        <v>3033</v>
      </c>
      <c r="L665" s="90">
        <f t="shared" si="2117"/>
        <v>0</v>
      </c>
      <c r="M665" s="375">
        <f>SUM(M119:M121)+SUM(M123:M128)+SUM(M130:M131)+SUM(M163:M174)+M186+M190+M193+SUM(M226:M231)+SUM(M401:M421)+SUM(M477:M479)+SUM(M486:M497)+SUM(M563:M565)</f>
        <v>0</v>
      </c>
      <c r="N665" s="91">
        <f t="shared" si="2117"/>
        <v>0</v>
      </c>
      <c r="O665" s="90">
        <f t="shared" si="2117"/>
        <v>0</v>
      </c>
      <c r="P665" s="375">
        <f>SUM(P119:P121)+SUM(P123:P128)+SUM(P130:P131)+SUM(P163:P174)+P186+P190+P193+SUM(P226:P231)+SUM(P401:P421)+SUM(P477:P479)+SUM(P486:P497)+SUM(P563:P565)</f>
        <v>0</v>
      </c>
      <c r="Q665" s="315">
        <f>SUM(Q119:Q121)+SUM(Q123:Q128)+SUM(Q130:Q131)+SUM(Q163:Q174)+Q186+Q190+Q193+SUM(Q226:Q231)+SUM(Q401:Q421)+SUM(Q477:Q479)+SUM(Q486:Q497)+SUM(Q563:Q565)</f>
        <v>0</v>
      </c>
      <c r="R665" s="375">
        <f>SUM(R119:R121)+SUM(R123:R128)+SUM(R130:R131)+SUM(R163:R174)+R186+R190+R193+SUM(R226:R231)+SUM(R401:R421)+SUM(R477:R479)+SUM(R486:R497)+SUM(R563:R565)</f>
        <v>0</v>
      </c>
      <c r="S665" s="315">
        <f>SUM(S119:S121)+SUM(S123:S128)+SUM(S130:S131)+SUM(S163:S174)+S186+S190+S193+SUM(S226:S231)+SUM(S401:S421)+SUM(S477:S479)+SUM(S486:S497)+SUM(S563:S565)</f>
        <v>0</v>
      </c>
      <c r="T665" s="375">
        <f>SUM(T119:T121)+SUM(T123:T128)+SUM(T130:T131)+SUM(T163:T174)+T186+T190+T193+SUM(T226:T231)+SUM(T401:T421)+SUM(T477:T479)+SUM(T486:T497)+SUM(T563:T565)</f>
        <v>0</v>
      </c>
      <c r="U665" s="315">
        <f>SUM(U119:U121)+SUM(U123:U128)+SUM(U130:U131)+SUM(U163:U174)+U186+U190+U193+SUM(U226:U231)+SUM(U401:U421)+SUM(U477:U479)+SUM(U486:U497)+SUM(U563:U565)</f>
        <v>0</v>
      </c>
      <c r="V665" s="375">
        <f>SUM(V119:V121)+SUM(V123:V128)+SUM(V130:V131)+SUM(V163:V174)+V186+V190+V193+SUM(V226:V231)+SUM(V401:V421)+SUM(V477:V479)+SUM(V486:V497)+SUM(V563:V565)</f>
        <v>0</v>
      </c>
      <c r="W665" s="104">
        <f>SUM(W119:W121)+SUM(W123:W128)+SUM(W130:W131)+SUM(W163:W174)+W186+W190+W193+SUM(W226:W231)+SUM(W401:W421)+SUM(W477:W479)+SUM(W486:W497)+SUM(W563:W565)</f>
        <v>0</v>
      </c>
      <c r="X665" s="104">
        <f>SUM(X119:X121)+SUM(X123:X128)+SUM(X130:X131)+SUM(X163:X174)+X186+X190+X193+SUM(X226:X231)+SUM(X401:X421)+SUM(X477:X479)+SUM(X486:X497)+SUM(X563:X565)</f>
        <v>0</v>
      </c>
      <c r="Y665" s="104">
        <f t="shared" si="2117"/>
        <v>0</v>
      </c>
      <c r="Z665" s="103">
        <f t="shared" si="2117"/>
        <v>0</v>
      </c>
      <c r="AA665" s="90">
        <f>SUM(AA119:AA121)+SUM(AA123:AA128)+SUM(AA130:AA131)+SUM(AA163:AA174)+AA186+AA190+AA193+SUM(AA226:AA231)+SUM(AA401:AA421)+SUM(AA477:AA479)+SUM(AA486:AA497)+SUM(AA563:AA565)</f>
        <v>0</v>
      </c>
      <c r="AB665" s="90">
        <f>SUM(AB119:AB121)+SUM(AB123:AB128)+SUM(AB130:AB131)+SUM(AB163:AB174)+AB186+AB190+AB193+SUM(AB226:AB231)+SUM(AB401:AB421)+SUM(AB477:AB479)+SUM(AB486:AB497)+SUM(AB563:AB565)</f>
        <v>0</v>
      </c>
      <c r="AC665" s="90">
        <f>SUM(AC119:AC121)+SUM(AC123:AC128)+SUM(AC130:AC131)+SUM(AC163:AC174)+AC186+AC190+AC193+SUM(AC226:AC231)+SUM(AC401:AC421)+SUM(AC477:AC479)+SUM(AC486:AC497)+SUM(AC563:AC565)</f>
        <v>0</v>
      </c>
      <c r="AD665" s="90">
        <f>SUM(AD119:AD121)+SUM(AD123:AD128)+SUM(AD130:AD131)+SUM(AD163:AD174)+AD186+AD190+AD193+SUM(AD226:AD231)+SUM(AD401:AD421)+SUM(AD477:AD479)+SUM(AD486:AD497)+SUM(AD563:AD565)</f>
        <v>0</v>
      </c>
      <c r="AE665" s="90">
        <f>SUM(AE119:AE121)+SUM(AE123:AE128)+SUM(AE130:AE131)+SUM(AE163:AE174)+AE186+AE190+AE193+SUM(AE226:AE231)+SUM(AE401:AE421)+SUM(AE477:AE479)+SUM(AE486:AE497)+SUM(AE563:AE565)</f>
        <v>0</v>
      </c>
      <c r="AF665" s="315">
        <f>SUM(AF119:AF121)+SUM(AF123:AF128)+SUM(AF130:AF131)+SUM(AF163:AF174)+AF186+AF190+AF193+SUM(AF226:AF231)+SUM(AF401:AF421)+SUM(AF477:AF479)+SUM(AF486:AF497)+SUM(AF563:AF565)</f>
        <v>0</v>
      </c>
      <c r="AG665" s="311">
        <f>SUM(AG119:AG121)+SUM(AG123:AG128)+SUM(AG130:AG131)+SUM(AG163:AG174)+AG186+AG190+AG193+SUM(AG226:AG231)+SUM(AG401:AG421)+SUM(AG477:AG479)+SUM(AG486:AG497)+SUM(AG563:AG565)</f>
        <v>0</v>
      </c>
      <c r="AH665" s="124">
        <f t="shared" si="2117"/>
        <v>0</v>
      </c>
      <c r="AI665" s="103">
        <f t="shared" si="2117"/>
        <v>0</v>
      </c>
      <c r="AJ665" s="375">
        <f>SUM(AJ119:AJ121)+SUM(AJ123:AJ128)+SUM(AJ130:AJ131)+SUM(AJ163:AJ174)+AJ186+AJ190+AJ193+SUM(AJ226:AJ231)+SUM(AJ401:AJ421)+SUM(AJ477:AJ479)+SUM(AJ486:AJ497)+SUM(AJ563:AJ565)</f>
        <v>0</v>
      </c>
      <c r="AK665" s="91">
        <f t="shared" si="2117"/>
        <v>0</v>
      </c>
      <c r="AL665" s="90">
        <f t="shared" si="2117"/>
        <v>0</v>
      </c>
      <c r="AM665" s="315">
        <f>SUM(AM119:AM121)+SUM(AM123:AM128)+SUM(AM130:AM131)+SUM(AM163:AM174)+AM186+AM190+AM193+SUM(AM226:AM231)+SUM(AM401:AM421)+SUM(AM477:AM479)+SUM(AM486:AM497)+SUM(AM563:AM565)</f>
        <v>0</v>
      </c>
      <c r="AN665" s="315">
        <f>SUM(AN119:AN121)+SUM(AN123:AN128)+SUM(AN130:AN131)+SUM(AN163:AN174)+AN186+AN190+AN193+SUM(AN226:AN231)+SUM(AN401:AN421)+SUM(AN477:AN479)+SUM(AN486:AN497)+SUM(AN563:AN565)</f>
        <v>0</v>
      </c>
      <c r="AO665" s="315">
        <f>SUM(AO119:AO121)+SUM(AO123:AO128)+SUM(AO130:AO131)+SUM(AO163:AO174)+AO186+AO190+AO193+SUM(AO226:AO231)+SUM(AO401:AO421)+SUM(AO477:AO479)+SUM(AO486:AO497)+SUM(AO563:AO565)</f>
        <v>0</v>
      </c>
      <c r="AP665" s="375">
        <f>SUM(AP119:AP121)+SUM(AP123:AP128)+SUM(AP130:AP131)+SUM(AP163:AP174)+AP186+AP190+AP193+SUM(AP226:AP231)+SUM(AP401:AP421)+SUM(AP477:AP479)+SUM(AP486:AP497)+SUM(AP563:AP565)</f>
        <v>0</v>
      </c>
      <c r="AQ665" s="104">
        <f t="shared" si="2117"/>
        <v>0</v>
      </c>
      <c r="AR665" s="103">
        <f t="shared" si="2117"/>
        <v>0</v>
      </c>
      <c r="AS665" s="375">
        <f>SUM(AS119:AS121)+SUM(AS123:AS128)+SUM(AS130:AS131)+SUM(AS163:AS174)+AS186+AS190+AS193+SUM(AS226:AS231)+SUM(AS401:AS421)+SUM(AS477:AS479)+SUM(AS486:AS497)+SUM(AS563:AS565)</f>
        <v>0</v>
      </c>
      <c r="AT665" s="315">
        <f>SUM(AT119:AT121)+SUM(AT123:AT128)+SUM(AT130:AT131)+SUM(AT163:AT174)+AT186+AT190+AT193+SUM(AT226:AT231)+SUM(AT401:AT421)+SUM(AT477:AT479)+SUM(AT486:AT497)+SUM(AT563:AT565)</f>
        <v>0</v>
      </c>
      <c r="AU665" s="375">
        <f>SUM(AU119:AU121)+SUM(AU123:AU128)+SUM(AU130:AU131)+SUM(AU163:AU174)+AU186+AU190+AU193+SUM(AU226:AU231)+SUM(AU401:AU421)+SUM(AU477:AU479)+SUM(AU486:AU497)+SUM(AU563:AU565)</f>
        <v>0</v>
      </c>
      <c r="AV665" s="315">
        <f>SUM(AV119:AV121)+SUM(AV123:AV128)+SUM(AV130:AV131)+SUM(AV163:AV174)+AV186+AV190+AV193+SUM(AV226:AV231)+SUM(AV401:AV421)+SUM(AV477:AV479)+SUM(AV486:AV497)+SUM(AV563:AV565)</f>
        <v>0</v>
      </c>
      <c r="AW665" s="375">
        <f>SUM(AW119:AW121)+SUM(AW123:AW128)+SUM(AW130:AW131)+SUM(AW163:AW174)+AW186+AW190+AW193+SUM(AW226:AW231)+SUM(AW401:AW421)+SUM(AW477:AW479)+SUM(AW486:AW497)+SUM(AW563:AW565)</f>
        <v>0</v>
      </c>
      <c r="AX665" s="315">
        <f>SUM(AX119:AX121)+SUM(AX123:AX128)+SUM(AX130:AX131)+SUM(AX163:AX174)+AX186+AX190+AX193+SUM(AX226:AX231)+SUM(AX401:AX421)+SUM(AX477:AX479)+SUM(AX486:AX497)+SUM(AX563:AX565)</f>
        <v>0</v>
      </c>
      <c r="AY665" s="124">
        <f t="shared" si="2117"/>
        <v>0</v>
      </c>
      <c r="AZ665" s="90">
        <f t="shared" si="2117"/>
        <v>0</v>
      </c>
      <c r="BA665" s="315">
        <f>SUM(BA119:BA121)+SUM(BA123:BA128)+SUM(BA130:BA131)+SUM(BA163:BA174)+BA186+BA190+BA193+SUM(BA226:BA231)+SUM(BA401:BA421)+SUM(BA477:BA479)+SUM(BA486:BA497)+SUM(BA563:BA565)</f>
        <v>0</v>
      </c>
      <c r="BB665" s="124">
        <f t="shared" si="2117"/>
        <v>0</v>
      </c>
      <c r="BC665" s="90">
        <f t="shared" si="2117"/>
        <v>0</v>
      </c>
      <c r="BD665" s="315">
        <f t="shared" ref="BD665" si="2118">SUM(BD119:BD121)+SUM(BD123:BD128)+SUM(BD130:BD131)+SUM(BD163:BD174)+BD186+BD190+BD193+SUM(BD226:BD231)+SUM(BD401:BD421)+SUM(BD477:BD479)+SUM(BD486:BD497)+SUM(BD563:BD565)</f>
        <v>0</v>
      </c>
      <c r="BE665" s="124">
        <f t="shared" si="2117"/>
        <v>0</v>
      </c>
      <c r="BF665" s="90">
        <f t="shared" si="2117"/>
        <v>0</v>
      </c>
      <c r="BG665" s="90">
        <f t="shared" ref="BG665" si="2119">SUM(BG119:BG121)+SUM(BG123:BG128)+SUM(BG130:BG131)+SUM(BG163:BG174)+BG186+BG190+BG193+SUM(BG226:BG231)+SUM(BG401:BG421)+SUM(BG477:BG479)+SUM(BG486:BG497)+SUM(BG563:BG565)</f>
        <v>0</v>
      </c>
      <c r="BH665" s="315">
        <f>SUM(BH119:BH121)+SUM(BH123:BH128)+SUM(BH130:BH131)+SUM(BH163:BH174)+BH186+BH190+BH193+SUM(BH226:BH231)+SUM(BH401:BH421)+SUM(BH477:BH479)+SUM(BH486:BH497)+SUM(BH563:BH565)</f>
        <v>0</v>
      </c>
      <c r="BI665" s="124">
        <f t="shared" si="2117"/>
        <v>0</v>
      </c>
      <c r="BJ665" s="90">
        <f t="shared" si="2117"/>
        <v>0</v>
      </c>
      <c r="BK665" s="375">
        <f t="shared" ref="BK665" si="2120">SUM(BK119:BK121)+SUM(BK123:BK128)+SUM(BK130:BK131)+SUM(BK163:BK174)+BK186+BK190+BK193+SUM(BK226:BK231)+SUM(BK401:BK421)+SUM(BK477:BK479)+SUM(BK486:BK497)+SUM(BK563:BK565)</f>
        <v>0</v>
      </c>
      <c r="BL665" s="91">
        <f t="shared" si="2117"/>
        <v>0</v>
      </c>
      <c r="BM665" s="90">
        <f t="shared" si="2117"/>
        <v>0</v>
      </c>
      <c r="BN665" s="90">
        <f t="shared" ref="BN665" si="2121">SUM(BN119:BN121)+SUM(BN123:BN128)+SUM(BN130:BN131)+SUM(BN163:BN174)+BN186+BN190+BN193+SUM(BN226:BN231)+SUM(BN401:BN421)+SUM(BN477:BN479)+SUM(BN486:BN497)+SUM(BN563:BN565)</f>
        <v>0</v>
      </c>
      <c r="BO665" s="315">
        <f t="shared" ref="BO665:BP665" si="2122">SUM(BO119:BO121)+SUM(BO123:BO128)+SUM(BO130:BO131)+SUM(BO163:BO174)+BO186+BO190+BO193+SUM(BO226:BO231)+SUM(BO401:BO421)+SUM(BO477:BO479)+SUM(BO486:BO497)+SUM(BO563:BO565)</f>
        <v>0</v>
      </c>
      <c r="BP665" s="311">
        <f t="shared" si="2122"/>
        <v>0</v>
      </c>
      <c r="BQ665" s="124">
        <f t="shared" si="2117"/>
        <v>0</v>
      </c>
      <c r="BR665" s="90">
        <f t="shared" si="2117"/>
        <v>0</v>
      </c>
      <c r="BS665" s="315">
        <f t="shared" ref="BS665" si="2123">SUM(BS119:BS121)+SUM(BS123:BS128)+SUM(BS130:BS131)+SUM(BS163:BS174)+BS186+BS190+BS193+SUM(BS226:BS231)+SUM(BS401:BS421)+SUM(BS477:BS479)+SUM(BS486:BS497)+SUM(BS563:BS565)</f>
        <v>0</v>
      </c>
      <c r="BT665" s="124">
        <f t="shared" si="2117"/>
        <v>0</v>
      </c>
      <c r="BU665" s="90">
        <f t="shared" si="2117"/>
        <v>0</v>
      </c>
      <c r="BV665" s="315">
        <f t="shared" ref="BV665:BY665" si="2124">SUM(BV119:BV121)+SUM(BV123:BV128)+SUM(BV130:BV131)+SUM(BV163:BV174)+BV186+BV190+BV193+SUM(BV226:BV231)+SUM(BV401:BV421)+SUM(BV477:BV479)+SUM(BV486:BV497)+SUM(BV563:BV565)</f>
        <v>0</v>
      </c>
      <c r="BW665" s="90">
        <f t="shared" si="2124"/>
        <v>0</v>
      </c>
      <c r="BX665" s="375">
        <f t="shared" si="2124"/>
        <v>0</v>
      </c>
      <c r="BY665" s="315">
        <f t="shared" si="2124"/>
        <v>0</v>
      </c>
      <c r="BZ665" s="90">
        <f>SUM(BZ119:BZ121)+SUM(BZ123:BZ128)+SUM(BZ130:BZ131)+SUM(BZ163:BZ174)+BZ186+BZ190+BZ193+SUM(BZ226:BZ231)+SUM(BZ401:BZ421)+SUM(BZ477:BZ479)+SUM(BZ486:BZ497)+SUM(BZ563:BZ565)</f>
        <v>0</v>
      </c>
      <c r="CA665" s="124">
        <f t="shared" si="2117"/>
        <v>0</v>
      </c>
      <c r="CB665" s="90">
        <f t="shared" si="2117"/>
        <v>0</v>
      </c>
      <c r="CC665" s="90">
        <f t="shared" ref="CC665:CE665" si="2125">SUM(CC119:CC121)+SUM(CC123:CC128)+SUM(CC130:CC131)+SUM(CC163:CC174)+CC186+CC190+CC193+SUM(CC226:CC231)+SUM(CC401:CC421)+SUM(CC477:CC479)+SUM(CC486:CC497)+SUM(CC563:CC565)</f>
        <v>0</v>
      </c>
      <c r="CD665" s="90">
        <f t="shared" si="2125"/>
        <v>0</v>
      </c>
      <c r="CE665" s="90">
        <f t="shared" si="2125"/>
        <v>0</v>
      </c>
      <c r="CF665" s="90">
        <f t="shared" ref="CF665:CG665" si="2126">SUM(CF119:CF121)+SUM(CF123:CF128)+SUM(CF130:CF131)+SUM(CF163:CF174)+CF186+CF190+CF193+SUM(CF226:CF231)+SUM(CF401:CF421)+SUM(CF477:CF479)+SUM(CF486:CF497)+SUM(CF563:CF565)</f>
        <v>0</v>
      </c>
      <c r="CG665" s="311">
        <f t="shared" si="2126"/>
        <v>0</v>
      </c>
      <c r="CH665" s="90">
        <f t="shared" ref="CH665" si="2127">SUM(CH119:CH121)+SUM(CH123:CH128)+SUM(CH130:CH131)+SUM(CH163:CH174)+CH186+CH190+CH193+SUM(CH226:CH231)+SUM(CH401:CH421)+SUM(CH477:CH479)+SUM(CH486:CH497)+SUM(CH563:CH565)</f>
        <v>0</v>
      </c>
      <c r="CI665" s="124">
        <f t="shared" si="2117"/>
        <v>0</v>
      </c>
      <c r="CJ665" s="90">
        <f t="shared" si="2117"/>
        <v>0</v>
      </c>
      <c r="CK665" s="375">
        <f t="shared" ref="CK665:CO665" si="2128">SUM(CK119:CK121)+SUM(CK123:CK128)+SUM(CK130:CK131)+SUM(CK163:CK174)+CK186+CK190+CK193+SUM(CK226:CK231)+SUM(CK401:CK421)+SUM(CK477:CK479)+SUM(CK486:CK497)+SUM(CK563:CK565)</f>
        <v>0</v>
      </c>
      <c r="CL665" s="315">
        <f t="shared" si="2128"/>
        <v>0</v>
      </c>
      <c r="CM665" s="375">
        <f t="shared" si="2128"/>
        <v>0</v>
      </c>
      <c r="CN665" s="315">
        <f t="shared" si="2128"/>
        <v>0</v>
      </c>
      <c r="CO665" s="375">
        <f t="shared" si="2128"/>
        <v>0</v>
      </c>
      <c r="CP665" s="91">
        <f t="shared" si="2117"/>
        <v>0</v>
      </c>
      <c r="CQ665" s="90">
        <f t="shared" si="2117"/>
        <v>2756</v>
      </c>
      <c r="CR665" s="315">
        <f t="shared" ref="CR665:CS665" si="2129">SUM(CR119:CR121)+SUM(CR123:CR128)+SUM(CR130:CR131)+SUM(CR163:CR174)+CR186+CR190+CR193+SUM(CR226:CR231)+SUM(CR401:CR421)+SUM(CR477:CR479)+SUM(CR486:CR497)+SUM(CR563:CR565)</f>
        <v>4588</v>
      </c>
      <c r="CS665" s="375">
        <f t="shared" si="2129"/>
        <v>4207</v>
      </c>
      <c r="CT665" s="91">
        <f t="shared" si="2117"/>
        <v>3905</v>
      </c>
      <c r="CU665" s="90">
        <f t="shared" ref="CU665" si="2130">SUM(CU119:CU121)+SUM(CU123:CU128)+SUM(CU130:CU131)+SUM(CU163:CU174)+CU186+CU190+CU193+SUM(CU226:CU231)+SUM(CU401:CU421)+SUM(CU477:CU479)+SUM(CU486:CU497)+SUM(CU563:CU565)</f>
        <v>0</v>
      </c>
      <c r="CV665" s="375">
        <f t="shared" ref="CV665:CY665" si="2131">SUM(CV119:CV121)+SUM(CV123:CV128)+SUM(CV130:CV131)+SUM(CV163:CV174)+CV186+CV190+CV193+SUM(CV226:CV231)+SUM(CV401:CV421)+SUM(CV477:CV479)+SUM(CV486:CV497)+SUM(CV563:CV565)</f>
        <v>0</v>
      </c>
      <c r="CW665" s="315">
        <f t="shared" si="2131"/>
        <v>0</v>
      </c>
      <c r="CX665" s="375">
        <f t="shared" si="2131"/>
        <v>0</v>
      </c>
      <c r="CY665" s="315">
        <f t="shared" si="2131"/>
        <v>0</v>
      </c>
      <c r="CZ665" s="91">
        <f t="shared" si="2117"/>
        <v>0</v>
      </c>
      <c r="DA665" s="90">
        <f t="shared" si="2117"/>
        <v>0</v>
      </c>
      <c r="DB665" s="375">
        <f t="shared" ref="DB665:DE665" si="2132">SUM(DB119:DB121)+SUM(DB123:DB128)+SUM(DB130:DB131)+SUM(DB163:DB174)+DB186+DB190+DB193+SUM(DB226:DB231)+SUM(DB401:DB421)+SUM(DB477:DB479)+SUM(DB486:DB497)+SUM(DB563:DB565)</f>
        <v>0</v>
      </c>
      <c r="DC665" s="315">
        <f t="shared" si="2132"/>
        <v>0</v>
      </c>
      <c r="DD665" s="375">
        <f t="shared" si="2132"/>
        <v>0</v>
      </c>
      <c r="DE665" s="315">
        <f t="shared" si="2132"/>
        <v>0</v>
      </c>
      <c r="DF665" s="90">
        <f>SUM(DF119:DF121)+SUM(DF123:DF128)+SUM(DF130:DF131)+SUM(DF163:DF174)+DF186+DF190+DF193+SUM(DF226:DF231)+SUM(DF401:DF421)+SUM(DF477:DF479)+SUM(DF486:DF497)+SUM(DF563:DF565)</f>
        <v>0</v>
      </c>
      <c r="DG665" s="310">
        <f t="shared" ref="DG665" si="2133">SUM(DG119:DG121)+SUM(DG123:DG128)+SUM(DG130:DG131)+SUM(DG163:DG174)+DG186+DG190+DG193+SUM(DG226:DG231)+SUM(DG401:DG421)+SUM(DG477:DG479)+SUM(DG486:DG497)+SUM(DG563:DG565)</f>
        <v>0</v>
      </c>
      <c r="DH665" s="375">
        <f>SUM(DH119:DH121)+SUM(DH123:DH128)+SUM(DH130:DH131)+SUM(DH163:DH174)+DH186+DH190+DH193+SUM(DH226:DH231)+SUM(DH401:DH421)+SUM(DH477:DH479)+SUM(DH486:DH497)+SUM(DH563:DH565)</f>
        <v>0</v>
      </c>
      <c r="DI665" s="315">
        <f t="shared" ref="DI665" si="2134">SUM(DI119:DI121)+SUM(DI123:DI128)+SUM(DI130:DI131)+SUM(DI163:DI174)+DI186+DI190+DI193+SUM(DI226:DI231)+SUM(DI401:DI421)+SUM(DI477:DI479)+SUM(DI486:DI497)+SUM(DI563:DI565)</f>
        <v>0</v>
      </c>
      <c r="DJ665" s="124">
        <f t="shared" si="2117"/>
        <v>0</v>
      </c>
      <c r="DK665" s="90">
        <f t="shared" si="2117"/>
        <v>0</v>
      </c>
      <c r="DL665" s="315">
        <f t="shared" ref="DL665:DM665" si="2135">SUM(DL119:DL121)+SUM(DL123:DL128)+SUM(DL130:DL131)+SUM(DL163:DL174)+DL186+DL190+DL193+SUM(DL226:DL231)+SUM(DL401:DL421)+SUM(DL477:DL479)+SUM(DL486:DL497)+SUM(DL563:DL565)</f>
        <v>0</v>
      </c>
      <c r="DM665" s="375">
        <f t="shared" si="2135"/>
        <v>0</v>
      </c>
      <c r="DN665" s="91">
        <f t="shared" si="2117"/>
        <v>0</v>
      </c>
      <c r="DO665" s="90">
        <f t="shared" si="2117"/>
        <v>0</v>
      </c>
      <c r="DP665" s="375">
        <f t="shared" ref="DP665:DQ665" si="2136">SUM(DP119:DP121)+SUM(DP123:DP128)+SUM(DP130:DP131)+SUM(DP163:DP174)+DP186+DP190+DP193+SUM(DP226:DP231)+SUM(DP401:DP421)+SUM(DP477:DP479)+SUM(DP486:DP497)+SUM(DP563:DP565)</f>
        <v>0</v>
      </c>
      <c r="DQ665" s="104">
        <f t="shared" si="2136"/>
        <v>0</v>
      </c>
      <c r="DR665" s="315">
        <f>SUM(DR119:DR121)+SUM(DR123:DR128)+SUM(DR130:DR131)+SUM(DR163:DR174)+DR186+DR190+DR193+SUM(DR226:DR231)+SUM(DR401:DR421)+SUM(DR477:DR479)+SUM(DR486:DR497)+SUM(DR563:DR565)</f>
        <v>0</v>
      </c>
      <c r="DS665" s="124">
        <f t="shared" si="2117"/>
        <v>0</v>
      </c>
      <c r="DT665" s="90">
        <f t="shared" si="2117"/>
        <v>1614</v>
      </c>
      <c r="DU665" s="315">
        <f t="shared" ref="DU665:DW665" si="2137">SUM(DU119:DU121)+SUM(DU123:DU128)+SUM(DU130:DU131)+SUM(DU163:DU174)+DU186+DU190+DU193+SUM(DU226:DU231)+SUM(DU401:DU421)+SUM(DU477:DU479)+SUM(DU486:DU497)+SUM(DU563:DU565)</f>
        <v>2140</v>
      </c>
      <c r="DV665" s="90">
        <f t="shared" si="2137"/>
        <v>2023</v>
      </c>
      <c r="DW665" s="375">
        <f t="shared" si="2137"/>
        <v>915</v>
      </c>
      <c r="DX665" s="91">
        <f t="shared" si="2117"/>
        <v>2913</v>
      </c>
      <c r="DY665" s="90">
        <f t="shared" si="2117"/>
        <v>1909</v>
      </c>
      <c r="DZ665" s="311">
        <f t="shared" ref="DZ665:EA665" si="2138">SUM(DZ119:DZ121)+SUM(DZ123:DZ128)+SUM(DZ130:DZ131)+SUM(DZ163:DZ174)+DZ186+DZ190+DZ193+SUM(DZ226:DZ231)+SUM(DZ401:DZ421)+SUM(DZ477:DZ479)+SUM(DZ486:DZ497)+SUM(DZ563:DZ565)</f>
        <v>1917</v>
      </c>
      <c r="EA665" s="375">
        <f t="shared" si="2138"/>
        <v>1436</v>
      </c>
      <c r="EB665" s="91">
        <f t="shared" si="2117"/>
        <v>1453</v>
      </c>
      <c r="EC665" s="90">
        <f t="shared" si="2117"/>
        <v>1238</v>
      </c>
      <c r="ED665" s="315">
        <f t="shared" ref="ED665" si="2139">SUM(ED119:ED121)+SUM(ED123:ED128)+SUM(ED130:ED131)+SUM(ED163:ED174)+ED186+ED190+ED193+SUM(ED226:ED231)+SUM(ED401:ED421)+SUM(ED477:ED479)+SUM(ED486:ED497)+SUM(ED563:ED565)</f>
        <v>1516</v>
      </c>
      <c r="EE665" s="124">
        <f t="shared" si="2117"/>
        <v>86</v>
      </c>
    </row>
    <row r="666" spans="1:135" x14ac:dyDescent="0.3">
      <c r="A666" s="38"/>
      <c r="B666" s="27" t="s">
        <v>810</v>
      </c>
      <c r="C666" s="42">
        <v>241117</v>
      </c>
      <c r="D666" s="25">
        <v>59632</v>
      </c>
      <c r="E666" s="63">
        <f t="shared" si="1460"/>
        <v>0.24731561855862508</v>
      </c>
      <c r="F666" s="90">
        <f t="shared" ref="F666:K666" si="2140">SUM(F4:F193)+SUM(F205:F208)+F248+F253+SUM(F314:F317)+SUM(F389:F394)+F400+F404+F407+SUM(F418:F420)+F426+SUM(F429:F430)+F432+F433+F435+F438+F453+F457+F458+F462+F466+SUM(F504:F506)+F511+F515+F518+F520+F542</f>
        <v>18859</v>
      </c>
      <c r="G666" s="315">
        <f t="shared" si="2140"/>
        <v>29786</v>
      </c>
      <c r="H666" s="315">
        <f t="shared" ref="H666:I666" si="2141">SUM(H4:H193)+SUM(H205:H208)+H248+H253+SUM(H314:H317)+SUM(H389:H394)+H400+H404+H407+SUM(H418:H420)+H426+SUM(H429:H430)+H432+H433+H435+H438+H453+H457+H458+H462+H466+SUM(H504:H506)+H511+H515+H518+H520+H542</f>
        <v>12259</v>
      </c>
      <c r="I666" s="315">
        <f t="shared" si="2141"/>
        <v>29851</v>
      </c>
      <c r="J666" s="315">
        <f t="shared" si="2140"/>
        <v>30652</v>
      </c>
      <c r="K666" s="91">
        <f t="shared" si="2140"/>
        <v>36286</v>
      </c>
      <c r="L666" s="90">
        <v>0</v>
      </c>
      <c r="M666" s="375">
        <f t="shared" ref="M666" si="2142">SUM(M4:M193)+SUM(M205:M208)+M248+M253+SUM(M314:M317)+SUM(M389:M394)+M400+M404+M407+SUM(M418:M420)+M426+SUM(M429:M430)+M432+M433+M435+M438+M453+M457+M458+M462+M466+SUM(M504:M506)+M511+M515+M518+M520+M542</f>
        <v>23</v>
      </c>
      <c r="N666" s="91">
        <v>0</v>
      </c>
      <c r="O666" s="90">
        <f t="shared" ref="O666:BJ666" si="2143">SUM(O4:O193)+SUM(O205:O208)+O248+O253+SUM(O314:O317)+SUM(O389:O394)+O400+O404+O407+SUM(O418:O420)+O426+SUM(O429:O430)+O432+O433+O435+O438+O453+O457+O458+O462+O466+SUM(O504:O506)+O511+O515+O518+O520+O542</f>
        <v>27</v>
      </c>
      <c r="P666" s="375">
        <f t="shared" ref="P666:V666" si="2144">SUM(P4:P193)+SUM(P205:P208)+P248+P253+SUM(P314:P317)+SUM(P389:P394)+P400+P404+P407+SUM(P418:P420)+P426+SUM(P429:P430)+P432+P433+P435+P438+P453+P457+P458+P462+P466+SUM(P504:P506)+P511+P515+P518+P520+P542</f>
        <v>20</v>
      </c>
      <c r="Q666" s="315">
        <f t="shared" si="2144"/>
        <v>19</v>
      </c>
      <c r="R666" s="375">
        <f t="shared" si="2144"/>
        <v>21</v>
      </c>
      <c r="S666" s="315">
        <f t="shared" si="2144"/>
        <v>23</v>
      </c>
      <c r="T666" s="375">
        <f t="shared" si="2144"/>
        <v>13</v>
      </c>
      <c r="U666" s="315">
        <f t="shared" si="2144"/>
        <v>20</v>
      </c>
      <c r="V666" s="375">
        <f t="shared" si="2144"/>
        <v>17</v>
      </c>
      <c r="W666" s="104">
        <v>0</v>
      </c>
      <c r="X666" s="104">
        <f t="shared" ref="X666" si="2145">SUM(X4:X193)+SUM(X205:X208)+X248+X253+SUM(X314:X317)+SUM(X389:X394)+X400+X404+X407+SUM(X418:X420)+X426+SUM(X429:X430)+X432+X433+X435+X438+X453+X457+X458+X462+X466+SUM(X504:X506)+X511+X515+X518+X520+X542</f>
        <v>29</v>
      </c>
      <c r="Y666" s="104">
        <v>0</v>
      </c>
      <c r="Z666" s="103">
        <f t="shared" si="2143"/>
        <v>0</v>
      </c>
      <c r="AA666" s="90">
        <f t="shared" ref="AA666:AG666" si="2146">SUM(AA4:AA193)+SUM(AA205:AA208)+AA248+AA253+SUM(AA314:AA317)+SUM(AA389:AA394)+AA400+AA404+AA407+SUM(AA418:AA420)+AA426+SUM(AA429:AA430)+AA432+AA433+AA435+AA438+AA453+AA457+AA458+AA462+AA466+SUM(AA504:AA506)+AA511+AA515+AA518+AA520+AA542</f>
        <v>0</v>
      </c>
      <c r="AB666" s="90">
        <f t="shared" si="2146"/>
        <v>0</v>
      </c>
      <c r="AC666" s="90">
        <f t="shared" si="2146"/>
        <v>0</v>
      </c>
      <c r="AD666" s="90">
        <f t="shared" si="2146"/>
        <v>0</v>
      </c>
      <c r="AE666" s="90">
        <f t="shared" si="2146"/>
        <v>0</v>
      </c>
      <c r="AF666" s="315">
        <f t="shared" si="2146"/>
        <v>0</v>
      </c>
      <c r="AG666" s="311">
        <f t="shared" si="2146"/>
        <v>0</v>
      </c>
      <c r="AH666" s="124">
        <f t="shared" si="2143"/>
        <v>0</v>
      </c>
      <c r="AI666" s="103">
        <v>0</v>
      </c>
      <c r="AJ666" s="375">
        <f t="shared" ref="AJ666" si="2147">SUM(AJ4:AJ193)+SUM(AJ205:AJ208)+AJ248+AJ253+SUM(AJ314:AJ317)+SUM(AJ389:AJ394)+AJ400+AJ404+AJ407+SUM(AJ418:AJ420)+AJ426+SUM(AJ429:AJ430)+AJ432+AJ433+AJ435+AJ438+AJ453+AJ457+AJ458+AJ462+AJ466+SUM(AJ504:AJ506)+AJ511+AJ515+AJ518+AJ520+AJ542</f>
        <v>388</v>
      </c>
      <c r="AK666" s="91">
        <v>0</v>
      </c>
      <c r="AL666" s="90">
        <v>0</v>
      </c>
      <c r="AM666" s="315">
        <f t="shared" ref="AM666:AP666" si="2148">SUM(AM4:AM193)+SUM(AM205:AM208)+AM248+AM253+SUM(AM314:AM317)+SUM(AM389:AM394)+AM400+AM404+AM407+SUM(AM418:AM420)+AM426+SUM(AM429:AM430)+AM432+AM433+AM435+AM438+AM453+AM457+AM458+AM462+AM466+SUM(AM504:AM506)+AM511+AM515+AM518+AM520+AM542</f>
        <v>192</v>
      </c>
      <c r="AN666" s="315">
        <f t="shared" si="2148"/>
        <v>208</v>
      </c>
      <c r="AO666" s="315">
        <f t="shared" si="2148"/>
        <v>227</v>
      </c>
      <c r="AP666" s="375">
        <f t="shared" si="2148"/>
        <v>159</v>
      </c>
      <c r="AQ666" s="104">
        <v>0</v>
      </c>
      <c r="AR666" s="103">
        <f t="shared" si="2143"/>
        <v>0</v>
      </c>
      <c r="AS666" s="375">
        <f t="shared" ref="AS666:AX666" si="2149">SUM(AS4:AS193)+SUM(AS205:AS208)+AS248+AS253+SUM(AS314:AS317)+SUM(AS389:AS394)+AS400+AS404+AS407+SUM(AS418:AS420)+AS426+SUM(AS429:AS430)+AS432+AS433+AS435+AS438+AS453+AS457+AS458+AS462+AS466+SUM(AS504:AS506)+AS511+AS515+AS518+AS520+AS542</f>
        <v>0</v>
      </c>
      <c r="AT666" s="315">
        <f t="shared" si="2149"/>
        <v>0</v>
      </c>
      <c r="AU666" s="375">
        <f t="shared" si="2149"/>
        <v>0</v>
      </c>
      <c r="AV666" s="315">
        <f t="shared" si="2149"/>
        <v>0</v>
      </c>
      <c r="AW666" s="375">
        <f t="shared" si="2149"/>
        <v>0</v>
      </c>
      <c r="AX666" s="315">
        <f t="shared" si="2149"/>
        <v>0</v>
      </c>
      <c r="AY666" s="124">
        <f t="shared" si="2143"/>
        <v>0</v>
      </c>
      <c r="AZ666" s="90">
        <f t="shared" si="2143"/>
        <v>0</v>
      </c>
      <c r="BA666" s="315">
        <f>SUM(BA4:BA193)+SUM(BA205:BA208)+BA248+BA253+SUM(BA314:BA317)+SUM(BA389:BA394)+BA400+BA404+BA407+SUM(BA418:BA420)+BA426+SUM(BA429:BA430)+BA432+BA433+BA435+BA438+BA453+BA457+BA458+BA462+BA466+SUM(BA504:BA506)+BA511+BA515+BA518+BA520+BA542</f>
        <v>0</v>
      </c>
      <c r="BB666" s="124">
        <f t="shared" si="2143"/>
        <v>0</v>
      </c>
      <c r="BC666" s="90">
        <f t="shared" si="2143"/>
        <v>0</v>
      </c>
      <c r="BD666" s="315">
        <f t="shared" ref="BD666" si="2150">SUM(BD4:BD193)+SUM(BD205:BD208)+BD248+BD253+SUM(BD314:BD317)+SUM(BD389:BD394)+BD400+BD404+BD407+SUM(BD418:BD420)+BD426+SUM(BD429:BD430)+BD432+BD433+BD435+BD438+BD453+BD457+BD458+BD462+BD466+SUM(BD504:BD506)+BD511+BD515+BD518+BD520+BD542</f>
        <v>0</v>
      </c>
      <c r="BE666" s="124">
        <f t="shared" si="2143"/>
        <v>0</v>
      </c>
      <c r="BF666" s="90">
        <f t="shared" si="2143"/>
        <v>0</v>
      </c>
      <c r="BG666" s="90">
        <f t="shared" ref="BG666" si="2151">SUM(BG4:BG193)+SUM(BG205:BG208)+BG248+BG253+SUM(BG314:BG317)+SUM(BG389:BG394)+BG400+BG404+BG407+SUM(BG418:BG420)+BG426+SUM(BG429:BG430)+BG432+BG433+BG435+BG438+BG453+BG457+BG458+BG462+BG466+SUM(BG504:BG506)+BG511+BG515+BG518+BG520+BG542</f>
        <v>0</v>
      </c>
      <c r="BH666" s="315">
        <f>SUM(BH4:BH193)+SUM(BH205:BH208)+BH248+BH253+SUM(BH314:BH317)+SUM(BH389:BH394)+BH400+BH404+BH407+SUM(BH418:BH420)+BH426+SUM(BH429:BH430)+BH432+BH433+BH435+BH438+BH453+BH457+BH458+BH462+BH466+SUM(BH504:BH506)+BH511+BH515+BH518+BH520+BH542</f>
        <v>0</v>
      </c>
      <c r="BI666" s="124">
        <f t="shared" si="2143"/>
        <v>0</v>
      </c>
      <c r="BJ666" s="90">
        <f t="shared" si="2143"/>
        <v>0</v>
      </c>
      <c r="BK666" s="375">
        <f t="shared" ref="BK666" si="2152">SUM(BK4:BK193)+SUM(BK205:BK208)+BK248+BK253+SUM(BK314:BK317)+SUM(BK389:BK394)+BK400+BK404+BK407+SUM(BK418:BK420)+BK426+SUM(BK429:BK430)+BK432+BK433+BK435+BK438+BK453+BK457+BK458+BK462+BK466+SUM(BK504:BK506)+BK511+BK515+BK518+BK520+BK542</f>
        <v>0</v>
      </c>
      <c r="BL666" s="124">
        <f t="shared" ref="BL666:BU666" si="2153">SUM(BL4:BL193)+SUM(BL205:BL208)+BL248+BL253+SUM(BL314:BL317)+SUM(BL389:BL394)+BL400+BL404+BL407+SUM(BL418:BL420)+BL426+SUM(BL429:BL430)+BL432+BL433+BL435+BL438+BL453+BL457+BL458+BL462+BL466+SUM(BL504:BL506)+BL511+BL515+BL518+BL520+BL542</f>
        <v>0</v>
      </c>
      <c r="BM666" s="90">
        <f t="shared" si="2153"/>
        <v>0</v>
      </c>
      <c r="BN666" s="90">
        <f t="shared" ref="BN666" si="2154">SUM(BN4:BN193)+SUM(BN205:BN208)+BN248+BN253+SUM(BN314:BN317)+SUM(BN389:BN394)+BN400+BN404+BN407+SUM(BN418:BN420)+BN426+SUM(BN429:BN430)+BN432+BN433+BN435+BN438+BN453+BN457+BN458+BN462+BN466+SUM(BN504:BN506)+BN511+BN515+BN518+BN520+BN542</f>
        <v>0</v>
      </c>
      <c r="BO666" s="315">
        <f t="shared" ref="BO666:BP666" si="2155">SUM(BO4:BO193)+SUM(BO205:BO208)+BO248+BO253+SUM(BO314:BO317)+SUM(BO389:BO394)+BO400+BO404+BO407+SUM(BO418:BO420)+BO426+SUM(BO429:BO430)+BO432+BO433+BO435+BO438+BO453+BO457+BO458+BO462+BO466+SUM(BO504:BO506)+BO511+BO515+BO518+BO520+BO542</f>
        <v>0</v>
      </c>
      <c r="BP666" s="311">
        <f t="shared" si="2155"/>
        <v>0</v>
      </c>
      <c r="BQ666" s="124">
        <f t="shared" si="2153"/>
        <v>0</v>
      </c>
      <c r="BR666" s="90">
        <f t="shared" si="2153"/>
        <v>0</v>
      </c>
      <c r="BS666" s="315">
        <f t="shared" ref="BS666" si="2156">SUM(BS4:BS193)+SUM(BS205:BS208)+BS248+BS253+SUM(BS314:BS317)+SUM(BS389:BS394)+BS400+BS404+BS407+SUM(BS418:BS420)+BS426+SUM(BS429:BS430)+BS432+BS433+BS435+BS438+BS453+BS457+BS458+BS462+BS466+SUM(BS504:BS506)+BS511+BS515+BS518+BS520+BS542</f>
        <v>0</v>
      </c>
      <c r="BT666" s="124">
        <f t="shared" si="2153"/>
        <v>0</v>
      </c>
      <c r="BU666" s="90">
        <f t="shared" si="2153"/>
        <v>0</v>
      </c>
      <c r="BV666" s="315">
        <f t="shared" ref="BV666:BY666" si="2157">SUM(BV4:BV193)+SUM(BV205:BV208)+BV248+BV253+SUM(BV314:BV317)+SUM(BV389:BV394)+BV400+BV404+BV407+SUM(BV418:BV420)+BV426+SUM(BV429:BV430)+BV432+BV433+BV435+BV438+BV453+BV457+BV458+BV462+BV466+SUM(BV504:BV506)+BV511+BV515+BV518+BV520+BV542</f>
        <v>0</v>
      </c>
      <c r="BW666" s="90">
        <f t="shared" si="2157"/>
        <v>0</v>
      </c>
      <c r="BX666" s="375">
        <f t="shared" si="2157"/>
        <v>0</v>
      </c>
      <c r="BY666" s="315">
        <f t="shared" si="2157"/>
        <v>0</v>
      </c>
      <c r="BZ666" s="90">
        <f>SUM(BZ4:BZ193)+SUM(BZ205:BZ208)+BZ248+BZ253+SUM(BZ314:BZ317)+SUM(BZ389:BZ394)+BZ400+BZ404+BZ407+SUM(BZ418:BZ420)+BZ426+SUM(BZ429:BZ430)+BZ432+BZ433+BZ435+BZ438+BZ453+BZ457+BZ458+BZ462+BZ466+SUM(BZ504:BZ506)+BZ511+BZ515+BZ518+BZ520+BZ542</f>
        <v>0</v>
      </c>
      <c r="CA666" s="124">
        <f t="shared" ref="CA666:EE666" si="2158">SUM(CA4:CA193)+SUM(CA205:CA208)+CA248+CA253+SUM(CA314:CA317)+SUM(CA389:CA394)+CA400+CA404+CA407+SUM(CA418:CA420)+CA426+SUM(CA429:CA430)+CA432+CA433+CA435+CA438+CA453+CA457+CA458+CA462+CA466+SUM(CA504:CA506)+CA511+CA515+CA518+CA520+CA542</f>
        <v>0</v>
      </c>
      <c r="CB666" s="90">
        <f t="shared" si="2158"/>
        <v>0</v>
      </c>
      <c r="CC666" s="90">
        <f t="shared" ref="CC666:CE666" si="2159">SUM(CC4:CC193)+SUM(CC205:CC208)+CC248+CC253+SUM(CC314:CC317)+SUM(CC389:CC394)+CC400+CC404+CC407+SUM(CC418:CC420)+CC426+SUM(CC429:CC430)+CC432+CC433+CC435+CC438+CC453+CC457+CC458+CC462+CC466+SUM(CC504:CC506)+CC511+CC515+CC518+CC520+CC542</f>
        <v>0</v>
      </c>
      <c r="CD666" s="90">
        <f t="shared" si="2159"/>
        <v>0</v>
      </c>
      <c r="CE666" s="90">
        <f t="shared" si="2159"/>
        <v>0</v>
      </c>
      <c r="CF666" s="90">
        <f t="shared" si="2158"/>
        <v>0</v>
      </c>
      <c r="CG666" s="311">
        <f t="shared" si="2158"/>
        <v>0</v>
      </c>
      <c r="CH666" s="90">
        <f t="shared" ref="CH666" si="2160">SUM(CH4:CH193)+SUM(CH205:CH208)+CH248+CH253+SUM(CH314:CH317)+SUM(CH389:CH394)+CH400+CH404+CH407+SUM(CH418:CH420)+CH426+SUM(CH429:CH430)+CH432+CH433+CH435+CH438+CH453+CH457+CH458+CH462+CH466+SUM(CH504:CH506)+CH511+CH515+CH518+CH520+CH542</f>
        <v>0</v>
      </c>
      <c r="CI666" s="124">
        <f>SUM(CI4:CI193)+SUM(CI205:CI208)+CI248+CI253+SUM(CI314:CI317)+SUM(CI389:CI394)+CI400+CI404+CI407+SUM(CI418:CI420)+CI426+SUM(CI429:CI430)+CI432+CI433+CI435+CI438+CI453+CI457+CI458+CI462+CI466+SUM(CI504:CI506)+CI511+CI515+CI518+CI520+CI542</f>
        <v>0</v>
      </c>
      <c r="CJ666" s="90">
        <f t="shared" si="2158"/>
        <v>0</v>
      </c>
      <c r="CK666" s="375">
        <f t="shared" ref="CK666:CO666" si="2161">SUM(CK4:CK193)+SUM(CK205:CK208)+CK248+CK253+SUM(CK314:CK317)+SUM(CK389:CK394)+CK400+CK404+CK407+SUM(CK418:CK420)+CK426+SUM(CK429:CK430)+CK432+CK433+CK435+CK438+CK453+CK457+CK458+CK462+CK466+SUM(CK504:CK506)+CK511+CK515+CK518+CK520+CK542</f>
        <v>0</v>
      </c>
      <c r="CL666" s="315">
        <f t="shared" si="2161"/>
        <v>0</v>
      </c>
      <c r="CM666" s="375">
        <f t="shared" si="2161"/>
        <v>0</v>
      </c>
      <c r="CN666" s="315">
        <f t="shared" si="2161"/>
        <v>0</v>
      </c>
      <c r="CO666" s="375">
        <f t="shared" si="2161"/>
        <v>0</v>
      </c>
      <c r="CP666" s="91">
        <f t="shared" si="2158"/>
        <v>0</v>
      </c>
      <c r="CQ666" s="90">
        <v>0</v>
      </c>
      <c r="CR666" s="315">
        <v>0</v>
      </c>
      <c r="CS666" s="375">
        <v>0</v>
      </c>
      <c r="CT666" s="91">
        <v>0</v>
      </c>
      <c r="CU666" s="90">
        <v>0</v>
      </c>
      <c r="CV666" s="375">
        <f t="shared" ref="CV666:CY666" si="2162">SUM(CV4:CV193)+SUM(CV205:CV208)+CV248+CV253+SUM(CV314:CV317)+SUM(CV389:CV394)+CV400+CV404+CV407+SUM(CV418:CV420)+CV426+SUM(CV429:CV430)+CV432+CV433+CV435+CV438+CV453+CV457+CV458+CV462+CV466+SUM(CV504:CV506)+CV511+CV515+CV518+CV520+CV542</f>
        <v>122</v>
      </c>
      <c r="CW666" s="315">
        <f t="shared" si="2162"/>
        <v>127</v>
      </c>
      <c r="CX666" s="375">
        <f t="shared" si="2162"/>
        <v>139</v>
      </c>
      <c r="CY666" s="315">
        <f t="shared" si="2162"/>
        <v>139</v>
      </c>
      <c r="CZ666" s="91">
        <v>0</v>
      </c>
      <c r="DA666" s="90">
        <f t="shared" si="2158"/>
        <v>0</v>
      </c>
      <c r="DB666" s="375">
        <f t="shared" ref="DB666:DE666" si="2163">SUM(DB4:DB193)+SUM(DB205:DB208)+DB248+DB253+SUM(DB314:DB317)+SUM(DB389:DB394)+DB400+DB404+DB407+SUM(DB418:DB420)+DB426+SUM(DB429:DB430)+DB432+DB433+DB435+DB438+DB453+DB457+DB458+DB462+DB466+SUM(DB504:DB506)+DB511+DB515+DB518+DB520+DB542</f>
        <v>0</v>
      </c>
      <c r="DC666" s="315">
        <f t="shared" si="2163"/>
        <v>0</v>
      </c>
      <c r="DD666" s="375">
        <f t="shared" si="2163"/>
        <v>0</v>
      </c>
      <c r="DE666" s="315">
        <f t="shared" si="2163"/>
        <v>0</v>
      </c>
      <c r="DF666" s="90">
        <f>SUM(DF4:DF193)+SUM(DF205:DF208)+DF248+DF253+SUM(DF314:DF317)+SUM(DF389:DF394)+DF400+DF404+DF407+SUM(DF418:DF420)+DF426+SUM(DF429:DF430)+DF432+DF433+DF435+DF438+DF453+DF457+DF458+DF462+DF466+SUM(DF504:DF506)+DF511+DF515+DF518+DF520+DF542</f>
        <v>0</v>
      </c>
      <c r="DG666" s="310">
        <f t="shared" ref="DG666" si="2164">SUM(DG4:DG193)+SUM(DG205:DG208)+DG248+DG253+SUM(DG314:DG317)+SUM(DG389:DG394)+DG400+DG404+DG407+SUM(DG418:DG420)+DG426+SUM(DG429:DG430)+DG432+DG433+DG435+DG438+DG453+DG457+DG458+DG462+DG466+SUM(DG504:DG506)+DG511+DG515+DG518+DG520+DG542</f>
        <v>0</v>
      </c>
      <c r="DH666" s="375">
        <f>SUM(DH4:DH193)+SUM(DH205:DH208)+DH248+DH253+SUM(DH314:DH317)+SUM(DH389:DH394)+DH400+DH404+DH407+SUM(DH418:DH420)+DH426+SUM(DH429:DH430)+DH432+DH433+DH435+DH438+DH453+DH457+DH458+DH462+DH466+SUM(DH504:DH506)+DH511+DH515+DH518+DH520+DH542</f>
        <v>0</v>
      </c>
      <c r="DI666" s="315">
        <f t="shared" ref="DI666" si="2165">SUM(DI4:DI193)+SUM(DI205:DI208)+DI248+DI253+SUM(DI314:DI317)+SUM(DI389:DI394)+DI400+DI404+DI407+SUM(DI418:DI420)+DI426+SUM(DI429:DI430)+DI432+DI433+DI435+DI438+DI453+DI457+DI458+DI462+DI466+SUM(DI504:DI506)+DI511+DI515+DI518+DI520+DI542</f>
        <v>0</v>
      </c>
      <c r="DJ666" s="124">
        <f t="shared" si="2158"/>
        <v>0</v>
      </c>
      <c r="DK666" s="90">
        <f t="shared" si="2158"/>
        <v>0</v>
      </c>
      <c r="DL666" s="315">
        <f t="shared" ref="DL666:DM666" si="2166">SUM(DL4:DL193)+SUM(DL205:DL208)+DL248+DL253+SUM(DL314:DL317)+SUM(DL389:DL394)+DL400+DL404+DL407+SUM(DL418:DL420)+DL426+SUM(DL429:DL430)+DL432+DL433+DL435+DL438+DL453+DL457+DL458+DL462+DL466+SUM(DL504:DL506)+DL511+DL515+DL518+DL520+DL542</f>
        <v>0</v>
      </c>
      <c r="DM666" s="375">
        <f t="shared" si="2166"/>
        <v>0</v>
      </c>
      <c r="DN666" s="91">
        <f t="shared" si="2158"/>
        <v>0</v>
      </c>
      <c r="DO666" s="90">
        <v>0</v>
      </c>
      <c r="DP666" s="375">
        <f t="shared" ref="DP666:DQ666" si="2167">SUM(DP4:DP193)+SUM(DP205:DP208)+DP248+DP253+SUM(DP314:DP317)+SUM(DP389:DP394)+DP400+DP404+DP407+SUM(DP418:DP420)+DP426+SUM(DP429:DP430)+DP432+DP433+DP435+DP438+DP453+DP457+DP458+DP462+DP466+SUM(DP504:DP506)+DP511+DP515+DP518+DP520+DP542</f>
        <v>126</v>
      </c>
      <c r="DQ666" s="104">
        <f t="shared" si="2167"/>
        <v>94</v>
      </c>
      <c r="DR666" s="315">
        <v>0</v>
      </c>
      <c r="DS666" s="124">
        <v>0</v>
      </c>
      <c r="DT666" s="90">
        <v>0</v>
      </c>
      <c r="DU666" s="315">
        <f t="shared" ref="DU666:DW666" si="2168">SUM(DU4:DU193)+SUM(DU205:DU208)+DU248+DU253+SUM(DU314:DU317)+SUM(DU389:DU394)+DU400+DU404+DU407+SUM(DU418:DU420)+DU426+SUM(DU429:DU430)+DU432+DU433+DU435+DU438+DU453+DU457+DU458+DU462+DU466+SUM(DU504:DU506)+DU511+DU515+DU518+DU520+DU542</f>
        <v>900</v>
      </c>
      <c r="DV666" s="90">
        <f t="shared" si="2168"/>
        <v>898</v>
      </c>
      <c r="DW666" s="375">
        <f t="shared" si="2168"/>
        <v>364</v>
      </c>
      <c r="DX666" s="91">
        <v>0</v>
      </c>
      <c r="DY666" s="90">
        <f t="shared" si="2158"/>
        <v>0</v>
      </c>
      <c r="DZ666" s="311">
        <f t="shared" ref="DZ666:EA666" si="2169">SUM(DZ4:DZ193)+SUM(DZ205:DZ208)+DZ248+DZ253+SUM(DZ314:DZ317)+SUM(DZ389:DZ394)+DZ400+DZ404+DZ407+SUM(DZ418:DZ420)+DZ426+SUM(DZ429:DZ430)+DZ432+DZ433+DZ435+DZ438+DZ453+DZ457+DZ458+DZ462+DZ466+SUM(DZ504:DZ506)+DZ511+DZ515+DZ518+DZ520+DZ542</f>
        <v>0</v>
      </c>
      <c r="EA666" s="375">
        <f t="shared" si="2169"/>
        <v>0</v>
      </c>
      <c r="EB666" s="91">
        <f t="shared" si="2158"/>
        <v>0</v>
      </c>
      <c r="EC666" s="90">
        <f t="shared" si="2158"/>
        <v>0</v>
      </c>
      <c r="ED666" s="315">
        <f t="shared" ref="ED666" si="2170">SUM(ED4:ED193)+SUM(ED205:ED208)+ED248+ED253+SUM(ED314:ED317)+SUM(ED389:ED394)+ED400+ED404+ED407+SUM(ED418:ED420)+ED426+SUM(ED429:ED430)+ED432+ED433+ED435+ED438+ED453+ED457+ED458+ED462+ED466+SUM(ED504:ED506)+ED511+ED515+ED518+ED520+ED542</f>
        <v>0</v>
      </c>
      <c r="EE666" s="124">
        <f t="shared" si="2158"/>
        <v>0</v>
      </c>
    </row>
    <row r="667" spans="1:135" x14ac:dyDescent="0.3">
      <c r="A667" s="38"/>
      <c r="B667" s="27" t="s">
        <v>730</v>
      </c>
      <c r="C667" s="42">
        <v>8399</v>
      </c>
      <c r="D667" s="25">
        <v>2515</v>
      </c>
      <c r="E667" s="63">
        <f t="shared" si="1460"/>
        <v>0.29944040957256818</v>
      </c>
      <c r="F667" s="90">
        <v>0</v>
      </c>
      <c r="G667" s="315">
        <v>0</v>
      </c>
      <c r="H667" s="315">
        <v>0</v>
      </c>
      <c r="I667" s="315">
        <v>0</v>
      </c>
      <c r="J667" s="315">
        <v>0</v>
      </c>
      <c r="K667" s="91">
        <v>0</v>
      </c>
      <c r="L667" s="90">
        <f t="shared" ref="L667:BJ667" si="2171">SUM(L209:L212)+L504+L537+L541+L545+L546+L548</f>
        <v>1348</v>
      </c>
      <c r="M667" s="375">
        <v>0</v>
      </c>
      <c r="N667" s="91">
        <f t="shared" si="2171"/>
        <v>1255</v>
      </c>
      <c r="O667" s="90">
        <v>0</v>
      </c>
      <c r="P667" s="375">
        <v>0</v>
      </c>
      <c r="Q667" s="315">
        <v>0</v>
      </c>
      <c r="R667" s="375">
        <v>0</v>
      </c>
      <c r="S667" s="315">
        <v>0</v>
      </c>
      <c r="T667" s="375">
        <v>0</v>
      </c>
      <c r="U667" s="315">
        <v>0</v>
      </c>
      <c r="V667" s="375">
        <v>0</v>
      </c>
      <c r="W667" s="104">
        <v>0</v>
      </c>
      <c r="X667" s="104">
        <v>0</v>
      </c>
      <c r="Y667" s="104">
        <v>0</v>
      </c>
      <c r="Z667" s="103">
        <f t="shared" si="2171"/>
        <v>0</v>
      </c>
      <c r="AA667" s="90">
        <v>0</v>
      </c>
      <c r="AB667" s="90">
        <v>0</v>
      </c>
      <c r="AC667" s="90">
        <v>0</v>
      </c>
      <c r="AD667" s="90">
        <v>0</v>
      </c>
      <c r="AE667" s="90">
        <v>0</v>
      </c>
      <c r="AF667" s="315">
        <v>0</v>
      </c>
      <c r="AG667" s="311">
        <v>0</v>
      </c>
      <c r="AH667" s="124">
        <f t="shared" si="2171"/>
        <v>0</v>
      </c>
      <c r="AI667" s="103">
        <f t="shared" si="2171"/>
        <v>0</v>
      </c>
      <c r="AJ667" s="375">
        <v>0</v>
      </c>
      <c r="AK667" s="91">
        <f t="shared" si="2171"/>
        <v>0</v>
      </c>
      <c r="AL667" s="90">
        <f t="shared" si="2171"/>
        <v>0</v>
      </c>
      <c r="AM667" s="315">
        <v>0</v>
      </c>
      <c r="AN667" s="315">
        <v>0</v>
      </c>
      <c r="AO667" s="315">
        <v>0</v>
      </c>
      <c r="AP667" s="375">
        <v>0</v>
      </c>
      <c r="AQ667" s="104">
        <f t="shared" si="2171"/>
        <v>0</v>
      </c>
      <c r="AR667" s="103">
        <f t="shared" si="2171"/>
        <v>0</v>
      </c>
      <c r="AS667" s="375">
        <v>0</v>
      </c>
      <c r="AT667" s="315">
        <v>0</v>
      </c>
      <c r="AU667" s="375">
        <v>0</v>
      </c>
      <c r="AV667" s="315">
        <v>0</v>
      </c>
      <c r="AW667" s="375">
        <v>0</v>
      </c>
      <c r="AX667" s="315">
        <v>0</v>
      </c>
      <c r="AY667" s="124">
        <f t="shared" si="2171"/>
        <v>0</v>
      </c>
      <c r="AZ667" s="90">
        <f t="shared" si="2171"/>
        <v>0</v>
      </c>
      <c r="BA667" s="315">
        <f>SUM(BA209:BA212)+BA504+BA537+BA541+BA545+BA546+BA548</f>
        <v>0</v>
      </c>
      <c r="BB667" s="124">
        <f t="shared" si="2171"/>
        <v>0</v>
      </c>
      <c r="BC667" s="90">
        <f t="shared" si="2171"/>
        <v>0</v>
      </c>
      <c r="BD667" s="315">
        <f t="shared" ref="BD667" si="2172">SUM(BD209:BD212)+BD504+BD537+BD541+BD545+BD546+BD548</f>
        <v>0</v>
      </c>
      <c r="BE667" s="124">
        <f t="shared" si="2171"/>
        <v>0</v>
      </c>
      <c r="BF667" s="90">
        <f t="shared" si="2171"/>
        <v>0</v>
      </c>
      <c r="BG667" s="90">
        <f t="shared" ref="BG667" si="2173">SUM(BG209:BG212)+BG504+BG537+BG541+BG545+BG546+BG548</f>
        <v>0</v>
      </c>
      <c r="BH667" s="315">
        <f>SUM(BH209:BH212)+BH504+BH537+BH541+BH545+BH546+BH548</f>
        <v>0</v>
      </c>
      <c r="BI667" s="124">
        <f t="shared" si="2171"/>
        <v>0</v>
      </c>
      <c r="BJ667" s="90">
        <f t="shared" si="2171"/>
        <v>0</v>
      </c>
      <c r="BK667" s="375">
        <f t="shared" ref="BK667" si="2174">SUM(BK209:BK212)+BK504+BK537+BK541+BK545+BK546+BK548</f>
        <v>0</v>
      </c>
      <c r="BL667" s="124">
        <f t="shared" ref="BL667:BU667" si="2175">SUM(BL209:BL212)+BL504+BL537+BL541+BL545+BL546+BL548</f>
        <v>0</v>
      </c>
      <c r="BM667" s="90">
        <f t="shared" si="2175"/>
        <v>0</v>
      </c>
      <c r="BN667" s="90">
        <f t="shared" ref="BN667" si="2176">SUM(BN209:BN212)+BN504+BN537+BN541+BN545+BN546+BN548</f>
        <v>0</v>
      </c>
      <c r="BO667" s="315">
        <f t="shared" ref="BO667:BP667" si="2177">SUM(BO209:BO212)+BO504+BO537+BO541+BO545+BO546+BO548</f>
        <v>0</v>
      </c>
      <c r="BP667" s="311">
        <f t="shared" si="2177"/>
        <v>0</v>
      </c>
      <c r="BQ667" s="124">
        <f t="shared" si="2175"/>
        <v>0</v>
      </c>
      <c r="BR667" s="90">
        <f t="shared" si="2175"/>
        <v>0</v>
      </c>
      <c r="BS667" s="315">
        <f t="shared" ref="BS667" si="2178">SUM(BS209:BS212)+BS504+BS537+BS541+BS545+BS546+BS548</f>
        <v>0</v>
      </c>
      <c r="BT667" s="124">
        <f t="shared" si="2175"/>
        <v>0</v>
      </c>
      <c r="BU667" s="90">
        <f t="shared" si="2175"/>
        <v>0</v>
      </c>
      <c r="BV667" s="315">
        <f t="shared" ref="BV667:BY667" si="2179">SUM(BV209:BV212)+BV504+BV537+BV541+BV545+BV546+BV548</f>
        <v>0</v>
      </c>
      <c r="BW667" s="90">
        <f t="shared" si="2179"/>
        <v>0</v>
      </c>
      <c r="BX667" s="375">
        <f t="shared" si="2179"/>
        <v>0</v>
      </c>
      <c r="BY667" s="315">
        <f t="shared" si="2179"/>
        <v>0</v>
      </c>
      <c r="BZ667" s="90">
        <f>SUM(BZ209:BZ212)+BZ504+BZ537+BZ541+BZ545+BZ546+BZ548</f>
        <v>0</v>
      </c>
      <c r="CA667" s="124">
        <f t="shared" ref="CA667:EE667" si="2180">SUM(CA209:CA212)+CA504+CA537+CA541+CA545+CA546+CA548</f>
        <v>0</v>
      </c>
      <c r="CB667" s="90">
        <f t="shared" si="2180"/>
        <v>0</v>
      </c>
      <c r="CC667" s="90">
        <f t="shared" ref="CC667:CE667" si="2181">SUM(CC209:CC212)+CC504+CC537+CC541+CC545+CC546+CC548</f>
        <v>0</v>
      </c>
      <c r="CD667" s="90">
        <f t="shared" si="2181"/>
        <v>0</v>
      </c>
      <c r="CE667" s="90">
        <f t="shared" si="2181"/>
        <v>0</v>
      </c>
      <c r="CF667" s="90">
        <f t="shared" si="2180"/>
        <v>0</v>
      </c>
      <c r="CG667" s="311">
        <f t="shared" si="2180"/>
        <v>0</v>
      </c>
      <c r="CH667" s="90">
        <f t="shared" ref="CH667" si="2182">SUM(CH209:CH212)+CH504+CH537+CH541+CH545+CH546+CH548</f>
        <v>0</v>
      </c>
      <c r="CI667" s="124">
        <f>SUM(CI209:CI212)+CI504+CI537+CI541+CI545+CI546+CI548</f>
        <v>0</v>
      </c>
      <c r="CJ667" s="90">
        <f t="shared" si="2180"/>
        <v>0</v>
      </c>
      <c r="CK667" s="375">
        <f t="shared" ref="CK667:CO667" si="2183">SUM(CK209:CK212)+CK504+CK537+CK541+CK545+CK546+CK548</f>
        <v>0</v>
      </c>
      <c r="CL667" s="315">
        <f t="shared" si="2183"/>
        <v>0</v>
      </c>
      <c r="CM667" s="375">
        <f t="shared" si="2183"/>
        <v>0</v>
      </c>
      <c r="CN667" s="315">
        <f t="shared" si="2183"/>
        <v>0</v>
      </c>
      <c r="CO667" s="375">
        <f t="shared" si="2183"/>
        <v>0</v>
      </c>
      <c r="CP667" s="91">
        <f t="shared" si="2180"/>
        <v>0</v>
      </c>
      <c r="CQ667" s="90">
        <f t="shared" si="2180"/>
        <v>0</v>
      </c>
      <c r="CR667" s="315">
        <f t="shared" ref="CR667:CS667" si="2184">SUM(CR209:CR212)+CR504+CR537+CR541+CR545+CR546+CR548</f>
        <v>0</v>
      </c>
      <c r="CS667" s="375">
        <f t="shared" si="2184"/>
        <v>0</v>
      </c>
      <c r="CT667" s="91">
        <f t="shared" si="2180"/>
        <v>0</v>
      </c>
      <c r="CU667" s="90">
        <f t="shared" ref="CU667" si="2185">SUM(CU209:CU212)+CU504+CU537+CU541+CU545+CU546+CU548</f>
        <v>0</v>
      </c>
      <c r="CV667" s="375">
        <f t="shared" ref="CV667:CY667" si="2186">SUM(CV209:CV212)+CV504+CV537+CV541+CV545+CV546+CV548</f>
        <v>0</v>
      </c>
      <c r="CW667" s="315">
        <f t="shared" si="2186"/>
        <v>0</v>
      </c>
      <c r="CX667" s="375">
        <f t="shared" si="2186"/>
        <v>0</v>
      </c>
      <c r="CY667" s="315">
        <f t="shared" si="2186"/>
        <v>0</v>
      </c>
      <c r="CZ667" s="91">
        <f t="shared" si="2180"/>
        <v>0</v>
      </c>
      <c r="DA667" s="90">
        <f t="shared" si="2180"/>
        <v>0</v>
      </c>
      <c r="DB667" s="375">
        <f t="shared" ref="DB667:DE667" si="2187">SUM(DB209:DB212)+DB504+DB537+DB541+DB545+DB546+DB548</f>
        <v>0</v>
      </c>
      <c r="DC667" s="315">
        <f t="shared" si="2187"/>
        <v>0</v>
      </c>
      <c r="DD667" s="375">
        <f t="shared" si="2187"/>
        <v>0</v>
      </c>
      <c r="DE667" s="315">
        <f t="shared" si="2187"/>
        <v>0</v>
      </c>
      <c r="DF667" s="90">
        <f>SUM(DF209:DF212)+DF504+DF537+DF541+DF545+DF546+DF548</f>
        <v>0</v>
      </c>
      <c r="DG667" s="310">
        <f t="shared" ref="DG667" si="2188">SUM(DG209:DG212)+DG504+DG537+DG541+DG545+DG546+DG548</f>
        <v>0</v>
      </c>
      <c r="DH667" s="375">
        <f>SUM(DH209:DH212)+DH504+DH537+DH541+DH545+DH546+DH548</f>
        <v>0</v>
      </c>
      <c r="DI667" s="315">
        <f t="shared" ref="DI667" si="2189">SUM(DI209:DI212)+DI504+DI537+DI541+DI545+DI546+DI548</f>
        <v>0</v>
      </c>
      <c r="DJ667" s="124">
        <f t="shared" si="2180"/>
        <v>0</v>
      </c>
      <c r="DK667" s="90">
        <f t="shared" si="2180"/>
        <v>0</v>
      </c>
      <c r="DL667" s="315">
        <f t="shared" ref="DL667:DM667" si="2190">SUM(DL209:DL212)+DL504+DL537+DL541+DL545+DL546+DL548</f>
        <v>0</v>
      </c>
      <c r="DM667" s="375">
        <f t="shared" si="2190"/>
        <v>0</v>
      </c>
      <c r="DN667" s="91">
        <f t="shared" si="2180"/>
        <v>0</v>
      </c>
      <c r="DO667" s="90">
        <f t="shared" si="2180"/>
        <v>0</v>
      </c>
      <c r="DP667" s="375">
        <f t="shared" ref="DP667:DQ667" si="2191">SUM(DP209:DP212)+DP504+DP537+DP541+DP545+DP546+DP548</f>
        <v>0</v>
      </c>
      <c r="DQ667" s="104">
        <f t="shared" si="2191"/>
        <v>0</v>
      </c>
      <c r="DR667" s="315">
        <f>SUM(DR209:DR212)+DR504+DR537+DR541+DR545+DR546+DR548</f>
        <v>0</v>
      </c>
      <c r="DS667" s="124">
        <f t="shared" si="2180"/>
        <v>0</v>
      </c>
      <c r="DT667" s="90">
        <f t="shared" si="2180"/>
        <v>0</v>
      </c>
      <c r="DU667" s="315">
        <f t="shared" ref="DU667:DW667" si="2192">SUM(DU209:DU212)+DU504+DU537+DU541+DU545+DU546+DU548</f>
        <v>0</v>
      </c>
      <c r="DV667" s="90">
        <f t="shared" si="2192"/>
        <v>0</v>
      </c>
      <c r="DW667" s="375">
        <f t="shared" si="2192"/>
        <v>0</v>
      </c>
      <c r="DX667" s="91">
        <f t="shared" si="2180"/>
        <v>0</v>
      </c>
      <c r="DY667" s="90">
        <f t="shared" si="2180"/>
        <v>0</v>
      </c>
      <c r="DZ667" s="311">
        <f t="shared" ref="DZ667:EA667" si="2193">SUM(DZ209:DZ212)+DZ504+DZ537+DZ541+DZ545+DZ546+DZ548</f>
        <v>0</v>
      </c>
      <c r="EA667" s="375">
        <f t="shared" si="2193"/>
        <v>0</v>
      </c>
      <c r="EB667" s="91">
        <f t="shared" si="2180"/>
        <v>0</v>
      </c>
      <c r="EC667" s="90">
        <f t="shared" si="2180"/>
        <v>0</v>
      </c>
      <c r="ED667" s="315">
        <f t="shared" ref="ED667" si="2194">SUM(ED209:ED212)+ED504+ED537+ED541+ED545+ED546+ED548</f>
        <v>0</v>
      </c>
      <c r="EE667" s="124">
        <f t="shared" si="2180"/>
        <v>0</v>
      </c>
    </row>
    <row r="668" spans="1:135" x14ac:dyDescent="0.3">
      <c r="A668" s="38"/>
      <c r="B668" s="27" t="s">
        <v>731</v>
      </c>
      <c r="C668" s="42">
        <v>11206</v>
      </c>
      <c r="D668" s="25">
        <v>3987</v>
      </c>
      <c r="E668" s="63">
        <f t="shared" si="1460"/>
        <v>0.35579154024629661</v>
      </c>
      <c r="F668" s="90">
        <v>0</v>
      </c>
      <c r="G668" s="315">
        <v>0</v>
      </c>
      <c r="H668" s="315">
        <v>0</v>
      </c>
      <c r="I668" s="315">
        <v>0</v>
      </c>
      <c r="J668" s="315">
        <v>0</v>
      </c>
      <c r="K668" s="91">
        <v>0</v>
      </c>
      <c r="L668" s="90">
        <v>0</v>
      </c>
      <c r="M668" s="375">
        <v>0</v>
      </c>
      <c r="N668" s="91">
        <v>0</v>
      </c>
      <c r="O668" s="90">
        <f t="shared" ref="O668:BJ668" si="2195">SUM(O233:O238)+O249+SUM(O396:O397)+SUM(O539:O542)+O545+O547+SUM(O549:O550)</f>
        <v>653</v>
      </c>
      <c r="P668" s="375">
        <v>0</v>
      </c>
      <c r="Q668" s="315">
        <v>0</v>
      </c>
      <c r="R668" s="375">
        <v>0</v>
      </c>
      <c r="S668" s="315">
        <v>0</v>
      </c>
      <c r="T668" s="375">
        <v>0</v>
      </c>
      <c r="U668" s="315">
        <v>0</v>
      </c>
      <c r="V668" s="375">
        <v>0</v>
      </c>
      <c r="W668" s="104">
        <f>SUM(W233:W238)+W249+SUM(W396:W397)+SUM(W539:W542)+W545+W547+SUM(W549:W550)</f>
        <v>1457</v>
      </c>
      <c r="X668" s="104">
        <v>0</v>
      </c>
      <c r="Y668" s="104">
        <f t="shared" si="2195"/>
        <v>1209</v>
      </c>
      <c r="Z668" s="103">
        <f t="shared" si="2195"/>
        <v>0</v>
      </c>
      <c r="AA668" s="90">
        <v>0</v>
      </c>
      <c r="AB668" s="90">
        <v>0</v>
      </c>
      <c r="AC668" s="90">
        <v>0</v>
      </c>
      <c r="AD668" s="90">
        <v>0</v>
      </c>
      <c r="AE668" s="90">
        <v>0</v>
      </c>
      <c r="AF668" s="315">
        <v>0</v>
      </c>
      <c r="AG668" s="311">
        <v>0</v>
      </c>
      <c r="AH668" s="124">
        <f t="shared" si="2195"/>
        <v>0</v>
      </c>
      <c r="AI668" s="103">
        <v>0</v>
      </c>
      <c r="AJ668" s="375">
        <v>0</v>
      </c>
      <c r="AK668" s="91">
        <v>0</v>
      </c>
      <c r="AL668" s="90">
        <f t="shared" si="2195"/>
        <v>0</v>
      </c>
      <c r="AM668" s="315">
        <v>0</v>
      </c>
      <c r="AN668" s="315">
        <v>0</v>
      </c>
      <c r="AO668" s="315">
        <v>0</v>
      </c>
      <c r="AP668" s="375">
        <v>0</v>
      </c>
      <c r="AQ668" s="104">
        <f t="shared" si="2195"/>
        <v>0</v>
      </c>
      <c r="AR668" s="103">
        <f t="shared" si="2195"/>
        <v>0</v>
      </c>
      <c r="AS668" s="375">
        <v>0</v>
      </c>
      <c r="AT668" s="315">
        <v>0</v>
      </c>
      <c r="AU668" s="375">
        <v>0</v>
      </c>
      <c r="AV668" s="315">
        <v>0</v>
      </c>
      <c r="AW668" s="375">
        <v>0</v>
      </c>
      <c r="AX668" s="315">
        <v>0</v>
      </c>
      <c r="AY668" s="124">
        <f t="shared" si="2195"/>
        <v>0</v>
      </c>
      <c r="AZ668" s="90">
        <f t="shared" si="2195"/>
        <v>0</v>
      </c>
      <c r="BA668" s="315">
        <f>SUM(BA233:BA238)+BA249+SUM(BA396:BA397)+SUM(BA539:BA542)+BA545+BA547+SUM(BA549:BA550)</f>
        <v>0</v>
      </c>
      <c r="BB668" s="124">
        <f t="shared" si="2195"/>
        <v>0</v>
      </c>
      <c r="BC668" s="90">
        <f t="shared" si="2195"/>
        <v>0</v>
      </c>
      <c r="BD668" s="315">
        <f t="shared" ref="BD668" si="2196">SUM(BD233:BD238)+BD249+SUM(BD396:BD397)+SUM(BD539:BD542)+BD545+BD547+SUM(BD549:BD550)</f>
        <v>0</v>
      </c>
      <c r="BE668" s="124">
        <f t="shared" si="2195"/>
        <v>0</v>
      </c>
      <c r="BF668" s="90">
        <f t="shared" si="2195"/>
        <v>0</v>
      </c>
      <c r="BG668" s="90">
        <f t="shared" ref="BG668" si="2197">SUM(BG233:BG238)+BG249+SUM(BG396:BG397)+SUM(BG539:BG542)+BG545+BG547+SUM(BG549:BG550)</f>
        <v>0</v>
      </c>
      <c r="BH668" s="315">
        <f>SUM(BH233:BH238)+BH249+SUM(BH396:BH397)+SUM(BH539:BH542)+BH545+BH547+SUM(BH549:BH550)</f>
        <v>0</v>
      </c>
      <c r="BI668" s="124">
        <f t="shared" si="2195"/>
        <v>0</v>
      </c>
      <c r="BJ668" s="90">
        <f t="shared" si="2195"/>
        <v>0</v>
      </c>
      <c r="BK668" s="375">
        <f t="shared" ref="BK668" si="2198">SUM(BK233:BK238)+BK249+SUM(BK396:BK397)+SUM(BK539:BK542)+BK545+BK547+SUM(BK549:BK550)</f>
        <v>0</v>
      </c>
      <c r="BL668" s="124">
        <f t="shared" ref="BL668:BT668" si="2199">SUM(BL233:BL238)+BL249+SUM(BL396:BL397)+SUM(BL539:BL542)+BL545+BL547+SUM(BL549:BL550)</f>
        <v>0</v>
      </c>
      <c r="BM668" s="90">
        <f t="shared" si="2199"/>
        <v>0</v>
      </c>
      <c r="BN668" s="90">
        <f t="shared" ref="BN668" si="2200">SUM(BN233:BN238)+BN249+SUM(BN396:BN397)+SUM(BN539:BN542)+BN545+BN547+SUM(BN549:BN550)</f>
        <v>0</v>
      </c>
      <c r="BO668" s="315">
        <f t="shared" ref="BO668:BP668" si="2201">SUM(BO233:BO238)+BO249+SUM(BO396:BO397)+SUM(BO539:BO542)+BO545+BO547+SUM(BO549:BO550)</f>
        <v>0</v>
      </c>
      <c r="BP668" s="311">
        <f t="shared" si="2201"/>
        <v>0</v>
      </c>
      <c r="BQ668" s="124">
        <f t="shared" si="2199"/>
        <v>0</v>
      </c>
      <c r="BR668" s="90">
        <f t="shared" si="2199"/>
        <v>0</v>
      </c>
      <c r="BS668" s="315">
        <f t="shared" ref="BS668" si="2202">SUM(BS233:BS238)+BS249+SUM(BS396:BS397)+SUM(BS539:BS542)+BS545+BS547+SUM(BS549:BS550)</f>
        <v>0</v>
      </c>
      <c r="BT668" s="124">
        <f t="shared" si="2199"/>
        <v>0</v>
      </c>
      <c r="BU668" s="90">
        <v>0</v>
      </c>
      <c r="BV668" s="315">
        <f t="shared" ref="BV668:BY668" si="2203">SUM(BV233:BV238)+BV249+SUM(BV396:BV397)+SUM(BV539:BV542)+BV545+BV547+SUM(BV549:BV550)</f>
        <v>149</v>
      </c>
      <c r="BW668" s="90">
        <f t="shared" si="2203"/>
        <v>44</v>
      </c>
      <c r="BX668" s="375">
        <f t="shared" si="2203"/>
        <v>113</v>
      </c>
      <c r="BY668" s="315">
        <f t="shared" si="2203"/>
        <v>59</v>
      </c>
      <c r="BZ668" s="90">
        <v>0</v>
      </c>
      <c r="CA668" s="124">
        <v>0</v>
      </c>
      <c r="CB668" s="90">
        <f t="shared" ref="CB668:EE668" si="2204">SUM(CB233:CB238)+CB249+SUM(CB396:CB397)+SUM(CB539:CB542)+CB545+CB547+SUM(CB549:CB550)</f>
        <v>0</v>
      </c>
      <c r="CC668" s="90">
        <f t="shared" ref="CC668:CE668" si="2205">SUM(CC233:CC238)+CC249+SUM(CC396:CC397)+SUM(CC539:CC542)+CC545+CC547+SUM(CC549:CC550)</f>
        <v>0</v>
      </c>
      <c r="CD668" s="90">
        <f t="shared" si="2205"/>
        <v>0</v>
      </c>
      <c r="CE668" s="90">
        <f t="shared" si="2205"/>
        <v>0</v>
      </c>
      <c r="CF668" s="90">
        <f t="shared" si="2204"/>
        <v>0</v>
      </c>
      <c r="CG668" s="311">
        <f t="shared" si="2204"/>
        <v>0</v>
      </c>
      <c r="CH668" s="90">
        <f t="shared" ref="CH668" si="2206">SUM(CH233:CH238)+CH249+SUM(CH396:CH397)+SUM(CH539:CH542)+CH545+CH547+SUM(CH549:CH550)</f>
        <v>0</v>
      </c>
      <c r="CI668" s="124">
        <f>SUM(CI233:CI238)+CI249+SUM(CI396:CI397)+SUM(CI539:CI542)+CI545+CI547+SUM(CI549:CI550)</f>
        <v>0</v>
      </c>
      <c r="CJ668" s="90">
        <f t="shared" si="2204"/>
        <v>0</v>
      </c>
      <c r="CK668" s="375">
        <f t="shared" ref="CK668:CO668" si="2207">SUM(CK233:CK238)+CK249+SUM(CK396:CK397)+SUM(CK539:CK542)+CK545+CK547+SUM(CK549:CK550)</f>
        <v>0</v>
      </c>
      <c r="CL668" s="315">
        <f t="shared" si="2207"/>
        <v>0</v>
      </c>
      <c r="CM668" s="375">
        <f t="shared" si="2207"/>
        <v>0</v>
      </c>
      <c r="CN668" s="315">
        <f t="shared" si="2207"/>
        <v>0</v>
      </c>
      <c r="CO668" s="375">
        <f t="shared" si="2207"/>
        <v>0</v>
      </c>
      <c r="CP668" s="91">
        <f t="shared" si="2204"/>
        <v>0</v>
      </c>
      <c r="CQ668" s="90">
        <f t="shared" si="2204"/>
        <v>0</v>
      </c>
      <c r="CR668" s="315">
        <f t="shared" ref="CR668:CS668" si="2208">SUM(CR233:CR238)+CR249+SUM(CR396:CR397)+SUM(CR539:CR542)+CR545+CR547+SUM(CR549:CR550)</f>
        <v>0</v>
      </c>
      <c r="CS668" s="375">
        <f t="shared" si="2208"/>
        <v>0</v>
      </c>
      <c r="CT668" s="91">
        <f t="shared" si="2204"/>
        <v>0</v>
      </c>
      <c r="CU668" s="90">
        <f t="shared" ref="CU668" si="2209">SUM(CU233:CU238)+CU249+SUM(CU396:CU397)+SUM(CU539:CU542)+CU545+CU547+SUM(CU549:CU550)</f>
        <v>0</v>
      </c>
      <c r="CV668" s="375">
        <f t="shared" ref="CV668:CY668" si="2210">SUM(CV233:CV238)+CV249+SUM(CV396:CV397)+SUM(CV539:CV542)+CV545+CV547+SUM(CV549:CV550)</f>
        <v>0</v>
      </c>
      <c r="CW668" s="315">
        <f t="shared" si="2210"/>
        <v>0</v>
      </c>
      <c r="CX668" s="375">
        <f t="shared" si="2210"/>
        <v>0</v>
      </c>
      <c r="CY668" s="315">
        <f t="shared" si="2210"/>
        <v>0</v>
      </c>
      <c r="CZ668" s="91">
        <f t="shared" si="2204"/>
        <v>0</v>
      </c>
      <c r="DA668" s="90">
        <f t="shared" si="2204"/>
        <v>0</v>
      </c>
      <c r="DB668" s="375">
        <f t="shared" ref="DB668:DE668" si="2211">SUM(DB233:DB238)+DB249+SUM(DB396:DB397)+SUM(DB539:DB542)+DB545+DB547+SUM(DB549:DB550)</f>
        <v>0</v>
      </c>
      <c r="DC668" s="315">
        <f t="shared" si="2211"/>
        <v>0</v>
      </c>
      <c r="DD668" s="375">
        <f t="shared" si="2211"/>
        <v>0</v>
      </c>
      <c r="DE668" s="315">
        <f t="shared" si="2211"/>
        <v>0</v>
      </c>
      <c r="DF668" s="90">
        <f>SUM(DF233:DF238)+DF249+SUM(DF396:DF397)+SUM(DF539:DF542)+DF545+DF547+SUM(DF549:DF550)</f>
        <v>0</v>
      </c>
      <c r="DG668" s="310">
        <f t="shared" ref="DG668" si="2212">SUM(DG233:DG238)+DG249+SUM(DG396:DG397)+SUM(DG539:DG542)+DG545+DG547+SUM(DG549:DG550)</f>
        <v>0</v>
      </c>
      <c r="DH668" s="375">
        <f>SUM(DH233:DH238)+DH249+SUM(DH396:DH397)+SUM(DH539:DH542)+DH545+DH547+SUM(DH549:DH550)</f>
        <v>0</v>
      </c>
      <c r="DI668" s="315">
        <f t="shared" ref="DI668" si="2213">SUM(DI233:DI238)+DI249+SUM(DI396:DI397)+SUM(DI539:DI542)+DI545+DI547+SUM(DI549:DI550)</f>
        <v>0</v>
      </c>
      <c r="DJ668" s="124">
        <f t="shared" si="2204"/>
        <v>0</v>
      </c>
      <c r="DK668" s="90">
        <f t="shared" si="2204"/>
        <v>0</v>
      </c>
      <c r="DL668" s="315">
        <f t="shared" ref="DL668:DM668" si="2214">SUM(DL233:DL238)+DL249+SUM(DL396:DL397)+SUM(DL539:DL542)+DL545+DL547+SUM(DL549:DL550)</f>
        <v>0</v>
      </c>
      <c r="DM668" s="375">
        <f t="shared" si="2214"/>
        <v>0</v>
      </c>
      <c r="DN668" s="91">
        <f t="shared" si="2204"/>
        <v>0</v>
      </c>
      <c r="DO668" s="90">
        <f t="shared" si="2204"/>
        <v>0</v>
      </c>
      <c r="DP668" s="375">
        <f t="shared" ref="DP668:DQ668" si="2215">SUM(DP233:DP238)+DP249+SUM(DP396:DP397)+SUM(DP539:DP542)+DP545+DP547+SUM(DP549:DP550)</f>
        <v>0</v>
      </c>
      <c r="DQ668" s="104">
        <f t="shared" si="2215"/>
        <v>0</v>
      </c>
      <c r="DR668" s="315">
        <f>SUM(DR233:DR238)+DR249+SUM(DR396:DR397)+SUM(DR539:DR542)+DR545+DR547+SUM(DR549:DR550)</f>
        <v>0</v>
      </c>
      <c r="DS668" s="124">
        <f t="shared" si="2204"/>
        <v>0</v>
      </c>
      <c r="DT668" s="90">
        <f t="shared" si="2204"/>
        <v>0</v>
      </c>
      <c r="DU668" s="315">
        <f t="shared" ref="DU668:DW668" si="2216">SUM(DU233:DU238)+DU249+SUM(DU396:DU397)+SUM(DU539:DU542)+DU545+DU547+SUM(DU549:DU550)</f>
        <v>0</v>
      </c>
      <c r="DV668" s="90">
        <f t="shared" si="2216"/>
        <v>0</v>
      </c>
      <c r="DW668" s="375">
        <f t="shared" si="2216"/>
        <v>0</v>
      </c>
      <c r="DX668" s="91">
        <f t="shared" si="2204"/>
        <v>0</v>
      </c>
      <c r="DY668" s="90">
        <f t="shared" si="2204"/>
        <v>0</v>
      </c>
      <c r="DZ668" s="311">
        <f t="shared" ref="DZ668:EA668" si="2217">SUM(DZ233:DZ238)+DZ249+SUM(DZ396:DZ397)+SUM(DZ539:DZ542)+DZ545+DZ547+SUM(DZ549:DZ550)</f>
        <v>0</v>
      </c>
      <c r="EA668" s="375">
        <f t="shared" si="2217"/>
        <v>0</v>
      </c>
      <c r="EB668" s="91">
        <f t="shared" si="2204"/>
        <v>0</v>
      </c>
      <c r="EC668" s="90">
        <f t="shared" si="2204"/>
        <v>0</v>
      </c>
      <c r="ED668" s="315">
        <f t="shared" ref="ED668" si="2218">SUM(ED233:ED238)+ED249+SUM(ED396:ED397)+SUM(ED539:ED542)+ED545+ED547+SUM(ED549:ED550)</f>
        <v>0</v>
      </c>
      <c r="EE668" s="124">
        <f t="shared" si="2204"/>
        <v>0</v>
      </c>
    </row>
    <row r="669" spans="1:135" x14ac:dyDescent="0.3">
      <c r="A669" s="38"/>
      <c r="B669" s="27" t="s">
        <v>732</v>
      </c>
      <c r="C669" s="42">
        <v>10681</v>
      </c>
      <c r="D669" s="25">
        <v>3527</v>
      </c>
      <c r="E669" s="63">
        <f t="shared" si="1460"/>
        <v>0.33021252691695535</v>
      </c>
      <c r="F669" s="90">
        <f t="shared" ref="F669:K669" si="2219">SUM(F239:F245)+F551+F553+F556+SUM(F558:F560)</f>
        <v>0</v>
      </c>
      <c r="G669" s="315">
        <f t="shared" si="2219"/>
        <v>0</v>
      </c>
      <c r="H669" s="315">
        <f t="shared" ref="H669:I669" si="2220">SUM(H239:H245)+H551+H553+H556+SUM(H558:H560)</f>
        <v>0</v>
      </c>
      <c r="I669" s="315">
        <f t="shared" si="2220"/>
        <v>0</v>
      </c>
      <c r="J669" s="315">
        <f t="shared" si="2219"/>
        <v>0</v>
      </c>
      <c r="K669" s="91">
        <f t="shared" si="2219"/>
        <v>0</v>
      </c>
      <c r="L669" s="90">
        <f t="shared" ref="L669:BJ669" si="2221">SUM(L239:L245)+L551+L553+L556+SUM(L558:L560)</f>
        <v>0</v>
      </c>
      <c r="M669" s="375">
        <f t="shared" ref="M669" si="2222">SUM(M239:M245)+M551+M553+M556+SUM(M558:M560)</f>
        <v>0</v>
      </c>
      <c r="N669" s="91">
        <f t="shared" si="2221"/>
        <v>0</v>
      </c>
      <c r="O669" s="90">
        <f t="shared" si="2221"/>
        <v>0</v>
      </c>
      <c r="P669" s="375">
        <f t="shared" ref="P669:V669" si="2223">SUM(P239:P245)+P551+P553+P556+SUM(P558:P560)</f>
        <v>0</v>
      </c>
      <c r="Q669" s="315">
        <f t="shared" si="2223"/>
        <v>0</v>
      </c>
      <c r="R669" s="375">
        <f t="shared" si="2223"/>
        <v>0</v>
      </c>
      <c r="S669" s="315">
        <f t="shared" si="2223"/>
        <v>0</v>
      </c>
      <c r="T669" s="375">
        <f t="shared" si="2223"/>
        <v>0</v>
      </c>
      <c r="U669" s="315">
        <f t="shared" si="2223"/>
        <v>0</v>
      </c>
      <c r="V669" s="375">
        <f t="shared" si="2223"/>
        <v>0</v>
      </c>
      <c r="W669" s="104">
        <f>SUM(W239:W245)+W551+W553+W556+SUM(W558:W560)</f>
        <v>0</v>
      </c>
      <c r="X669" s="104">
        <f t="shared" ref="X669" si="2224">SUM(X239:X245)+X551+X553+X556+SUM(X558:X560)</f>
        <v>0</v>
      </c>
      <c r="Y669" s="104">
        <f t="shared" si="2221"/>
        <v>0</v>
      </c>
      <c r="Z669" s="103">
        <f t="shared" si="2221"/>
        <v>1060</v>
      </c>
      <c r="AA669" s="90">
        <f t="shared" ref="AA669:AG669" si="2225">SUM(AA239:AA245)+AA551+AA553+AA556+SUM(AA558:AA560)</f>
        <v>615</v>
      </c>
      <c r="AB669" s="90">
        <f t="shared" si="2225"/>
        <v>1554</v>
      </c>
      <c r="AC669" s="90">
        <f t="shared" si="2225"/>
        <v>933</v>
      </c>
      <c r="AD669" s="90">
        <f t="shared" si="2225"/>
        <v>1072</v>
      </c>
      <c r="AE669" s="90">
        <f t="shared" si="2225"/>
        <v>1095</v>
      </c>
      <c r="AF669" s="315">
        <f t="shared" si="2225"/>
        <v>1331</v>
      </c>
      <c r="AG669" s="311">
        <f t="shared" si="2225"/>
        <v>1358</v>
      </c>
      <c r="AH669" s="124">
        <f t="shared" si="2221"/>
        <v>2059</v>
      </c>
      <c r="AI669" s="103">
        <f t="shared" si="2221"/>
        <v>0</v>
      </c>
      <c r="AJ669" s="375">
        <f t="shared" ref="AJ669" si="2226">SUM(AJ239:AJ245)+AJ551+AJ553+AJ556+SUM(AJ558:AJ560)</f>
        <v>0</v>
      </c>
      <c r="AK669" s="91">
        <f t="shared" si="2221"/>
        <v>0</v>
      </c>
      <c r="AL669" s="90">
        <f t="shared" si="2221"/>
        <v>0</v>
      </c>
      <c r="AM669" s="315">
        <f t="shared" ref="AM669:AP669" si="2227">SUM(AM239:AM245)+AM551+AM553+AM556+SUM(AM558:AM560)</f>
        <v>0</v>
      </c>
      <c r="AN669" s="315">
        <f t="shared" si="2227"/>
        <v>0</v>
      </c>
      <c r="AO669" s="315">
        <f t="shared" si="2227"/>
        <v>0</v>
      </c>
      <c r="AP669" s="375">
        <f t="shared" si="2227"/>
        <v>0</v>
      </c>
      <c r="AQ669" s="104">
        <f t="shared" si="2221"/>
        <v>0</v>
      </c>
      <c r="AR669" s="103">
        <f t="shared" si="2221"/>
        <v>0</v>
      </c>
      <c r="AS669" s="375">
        <f t="shared" ref="AS669:AX669" si="2228">SUM(AS239:AS245)+AS551+AS553+AS556+SUM(AS558:AS560)</f>
        <v>0</v>
      </c>
      <c r="AT669" s="315">
        <f t="shared" si="2228"/>
        <v>0</v>
      </c>
      <c r="AU669" s="375">
        <f t="shared" si="2228"/>
        <v>0</v>
      </c>
      <c r="AV669" s="315">
        <f t="shared" si="2228"/>
        <v>0</v>
      </c>
      <c r="AW669" s="375">
        <f t="shared" si="2228"/>
        <v>0</v>
      </c>
      <c r="AX669" s="315">
        <f t="shared" si="2228"/>
        <v>0</v>
      </c>
      <c r="AY669" s="124">
        <f t="shared" si="2221"/>
        <v>0</v>
      </c>
      <c r="AZ669" s="90">
        <f t="shared" si="2221"/>
        <v>0</v>
      </c>
      <c r="BA669" s="315">
        <f>SUM(BA239:BA245)+BA551+BA553+BA556+SUM(BA558:BA560)</f>
        <v>0</v>
      </c>
      <c r="BB669" s="124">
        <f t="shared" si="2221"/>
        <v>0</v>
      </c>
      <c r="BC669" s="90">
        <f t="shared" si="2221"/>
        <v>0</v>
      </c>
      <c r="BD669" s="315">
        <f t="shared" ref="BD669" si="2229">SUM(BD239:BD245)+BD551+BD553+BD556+SUM(BD558:BD560)</f>
        <v>0</v>
      </c>
      <c r="BE669" s="124">
        <f t="shared" si="2221"/>
        <v>0</v>
      </c>
      <c r="BF669" s="90">
        <f t="shared" si="2221"/>
        <v>0</v>
      </c>
      <c r="BG669" s="90">
        <f t="shared" ref="BG669" si="2230">SUM(BG239:BG245)+BG551+BG553+BG556+SUM(BG558:BG560)</f>
        <v>0</v>
      </c>
      <c r="BH669" s="315">
        <f>SUM(BH239:BH245)+BH551+BH553+BH556+SUM(BH558:BH560)</f>
        <v>0</v>
      </c>
      <c r="BI669" s="124">
        <f t="shared" si="2221"/>
        <v>0</v>
      </c>
      <c r="BJ669" s="90">
        <f t="shared" si="2221"/>
        <v>0</v>
      </c>
      <c r="BK669" s="375">
        <f t="shared" ref="BK669" si="2231">SUM(BK239:BK245)+BK551+BK553+BK556+SUM(BK558:BK560)</f>
        <v>0</v>
      </c>
      <c r="BL669" s="124">
        <f t="shared" ref="BL669:BT669" si="2232">SUM(BL239:BL245)+BL551+BL553+BL556+SUM(BL558:BL560)</f>
        <v>0</v>
      </c>
      <c r="BM669" s="90">
        <f t="shared" si="2232"/>
        <v>0</v>
      </c>
      <c r="BN669" s="90">
        <f t="shared" ref="BN669" si="2233">SUM(BN239:BN245)+BN551+BN553+BN556+SUM(BN558:BN560)</f>
        <v>0</v>
      </c>
      <c r="BO669" s="315">
        <f t="shared" ref="BO669:BP669" si="2234">SUM(BO239:BO245)+BO551+BO553+BO556+SUM(BO558:BO560)</f>
        <v>0</v>
      </c>
      <c r="BP669" s="311">
        <f t="shared" si="2234"/>
        <v>0</v>
      </c>
      <c r="BQ669" s="124">
        <f t="shared" si="2232"/>
        <v>0</v>
      </c>
      <c r="BR669" s="90">
        <f t="shared" si="2232"/>
        <v>0</v>
      </c>
      <c r="BS669" s="315">
        <f t="shared" ref="BS669" si="2235">SUM(BS239:BS245)+BS551+BS553+BS556+SUM(BS558:BS560)</f>
        <v>0</v>
      </c>
      <c r="BT669" s="124">
        <f t="shared" si="2232"/>
        <v>0</v>
      </c>
      <c r="BU669" s="90">
        <v>0</v>
      </c>
      <c r="BV669" s="315">
        <f t="shared" ref="BV669:BY669" si="2236">SUM(BV239:BV245)+BV551+BV553+BV556+SUM(BV558:BV560)</f>
        <v>261</v>
      </c>
      <c r="BW669" s="90">
        <f t="shared" si="2236"/>
        <v>100</v>
      </c>
      <c r="BX669" s="375">
        <f t="shared" si="2236"/>
        <v>175</v>
      </c>
      <c r="BY669" s="315">
        <f t="shared" si="2236"/>
        <v>112</v>
      </c>
      <c r="BZ669" s="90">
        <v>0</v>
      </c>
      <c r="CA669" s="124">
        <v>0</v>
      </c>
      <c r="CB669" s="90">
        <f t="shared" ref="CB669:EE669" si="2237">SUM(CB239:CB245)+CB551+CB553+CB556+SUM(CB558:CB560)</f>
        <v>0</v>
      </c>
      <c r="CC669" s="90">
        <f t="shared" ref="CC669:CE669" si="2238">SUM(CC239:CC245)+CC551+CC553+CC556+SUM(CC558:CC560)</f>
        <v>0</v>
      </c>
      <c r="CD669" s="90">
        <f t="shared" si="2238"/>
        <v>0</v>
      </c>
      <c r="CE669" s="90">
        <f t="shared" si="2238"/>
        <v>0</v>
      </c>
      <c r="CF669" s="90">
        <f t="shared" si="2237"/>
        <v>0</v>
      </c>
      <c r="CG669" s="311">
        <f t="shared" si="2237"/>
        <v>0</v>
      </c>
      <c r="CH669" s="90">
        <f t="shared" ref="CH669" si="2239">SUM(CH239:CH245)+CH551+CH553+CH556+SUM(CH558:CH560)</f>
        <v>0</v>
      </c>
      <c r="CI669" s="124">
        <f>SUM(CI239:CI245)+CI551+CI553+CI556+SUM(CI558:CI560)</f>
        <v>0</v>
      </c>
      <c r="CJ669" s="90">
        <f t="shared" si="2237"/>
        <v>0</v>
      </c>
      <c r="CK669" s="375">
        <f t="shared" ref="CK669:CO669" si="2240">SUM(CK239:CK245)+CK551+CK553+CK556+SUM(CK558:CK560)</f>
        <v>0</v>
      </c>
      <c r="CL669" s="315">
        <f t="shared" si="2240"/>
        <v>0</v>
      </c>
      <c r="CM669" s="375">
        <f t="shared" si="2240"/>
        <v>0</v>
      </c>
      <c r="CN669" s="315">
        <f t="shared" si="2240"/>
        <v>0</v>
      </c>
      <c r="CO669" s="375">
        <f t="shared" si="2240"/>
        <v>0</v>
      </c>
      <c r="CP669" s="91">
        <f t="shared" si="2237"/>
        <v>0</v>
      </c>
      <c r="CQ669" s="90">
        <f t="shared" si="2237"/>
        <v>0</v>
      </c>
      <c r="CR669" s="315">
        <f t="shared" ref="CR669:CS669" si="2241">SUM(CR239:CR245)+CR551+CR553+CR556+SUM(CR558:CR560)</f>
        <v>0</v>
      </c>
      <c r="CS669" s="375">
        <f t="shared" si="2241"/>
        <v>0</v>
      </c>
      <c r="CT669" s="91">
        <f t="shared" si="2237"/>
        <v>0</v>
      </c>
      <c r="CU669" s="90">
        <f t="shared" ref="CU669" si="2242">SUM(CU239:CU245)+CU551+CU553+CU556+SUM(CU558:CU560)</f>
        <v>0</v>
      </c>
      <c r="CV669" s="375">
        <f t="shared" ref="CV669:CY669" si="2243">SUM(CV239:CV245)+CV551+CV553+CV556+SUM(CV558:CV560)</f>
        <v>0</v>
      </c>
      <c r="CW669" s="315">
        <f t="shared" si="2243"/>
        <v>0</v>
      </c>
      <c r="CX669" s="375">
        <f t="shared" si="2243"/>
        <v>0</v>
      </c>
      <c r="CY669" s="315">
        <f t="shared" si="2243"/>
        <v>0</v>
      </c>
      <c r="CZ669" s="91">
        <f t="shared" si="2237"/>
        <v>0</v>
      </c>
      <c r="DA669" s="90">
        <f t="shared" si="2237"/>
        <v>0</v>
      </c>
      <c r="DB669" s="375">
        <f t="shared" ref="DB669:DE669" si="2244">SUM(DB239:DB245)+DB551+DB553+DB556+SUM(DB558:DB560)</f>
        <v>0</v>
      </c>
      <c r="DC669" s="315">
        <f t="shared" si="2244"/>
        <v>0</v>
      </c>
      <c r="DD669" s="375">
        <f t="shared" si="2244"/>
        <v>0</v>
      </c>
      <c r="DE669" s="315">
        <f t="shared" si="2244"/>
        <v>0</v>
      </c>
      <c r="DF669" s="90">
        <f>SUM(DF239:DF245)+DF551+DF553+DF556+SUM(DF558:DF560)</f>
        <v>0</v>
      </c>
      <c r="DG669" s="310">
        <f t="shared" ref="DG669" si="2245">SUM(DG239:DG245)+DG551+DG553+DG556+SUM(DG558:DG560)</f>
        <v>0</v>
      </c>
      <c r="DH669" s="375">
        <f>SUM(DH239:DH245)+DH551+DH553+DH556+SUM(DH558:DH560)</f>
        <v>0</v>
      </c>
      <c r="DI669" s="315">
        <f t="shared" ref="DI669" si="2246">SUM(DI239:DI245)+DI551+DI553+DI556+SUM(DI558:DI560)</f>
        <v>0</v>
      </c>
      <c r="DJ669" s="124">
        <f t="shared" si="2237"/>
        <v>0</v>
      </c>
      <c r="DK669" s="90">
        <f t="shared" si="2237"/>
        <v>0</v>
      </c>
      <c r="DL669" s="315">
        <f t="shared" ref="DL669:DM669" si="2247">SUM(DL239:DL245)+DL551+DL553+DL556+SUM(DL558:DL560)</f>
        <v>0</v>
      </c>
      <c r="DM669" s="375">
        <f t="shared" si="2247"/>
        <v>0</v>
      </c>
      <c r="DN669" s="91">
        <f t="shared" si="2237"/>
        <v>0</v>
      </c>
      <c r="DO669" s="90">
        <f t="shared" si="2237"/>
        <v>0</v>
      </c>
      <c r="DP669" s="375">
        <f t="shared" ref="DP669:DQ669" si="2248">SUM(DP239:DP245)+DP551+DP553+DP556+SUM(DP558:DP560)</f>
        <v>0</v>
      </c>
      <c r="DQ669" s="104">
        <f t="shared" si="2248"/>
        <v>0</v>
      </c>
      <c r="DR669" s="315">
        <f>SUM(DR239:DR245)+DR551+DR553+DR556+SUM(DR558:DR560)</f>
        <v>0</v>
      </c>
      <c r="DS669" s="124">
        <f t="shared" si="2237"/>
        <v>0</v>
      </c>
      <c r="DT669" s="90">
        <f t="shared" si="2237"/>
        <v>0</v>
      </c>
      <c r="DU669" s="315">
        <f t="shared" ref="DU669:DW669" si="2249">SUM(DU239:DU245)+DU551+DU553+DU556+SUM(DU558:DU560)</f>
        <v>0</v>
      </c>
      <c r="DV669" s="90">
        <f t="shared" si="2249"/>
        <v>0</v>
      </c>
      <c r="DW669" s="375">
        <f t="shared" si="2249"/>
        <v>0</v>
      </c>
      <c r="DX669" s="91">
        <f t="shared" si="2237"/>
        <v>0</v>
      </c>
      <c r="DY669" s="90">
        <f t="shared" si="2237"/>
        <v>0</v>
      </c>
      <c r="DZ669" s="311">
        <f t="shared" ref="DZ669:EA669" si="2250">SUM(DZ239:DZ245)+DZ551+DZ553+DZ556+SUM(DZ558:DZ560)</f>
        <v>0</v>
      </c>
      <c r="EA669" s="375">
        <f t="shared" si="2250"/>
        <v>0</v>
      </c>
      <c r="EB669" s="91">
        <f t="shared" si="2237"/>
        <v>0</v>
      </c>
      <c r="EC669" s="90">
        <f t="shared" si="2237"/>
        <v>0</v>
      </c>
      <c r="ED669" s="315">
        <f t="shared" ref="ED669" si="2251">SUM(ED239:ED245)+ED551+ED553+ED556+SUM(ED558:ED560)</f>
        <v>0</v>
      </c>
      <c r="EE669" s="124">
        <f t="shared" si="2237"/>
        <v>0</v>
      </c>
    </row>
    <row r="670" spans="1:135" x14ac:dyDescent="0.3">
      <c r="A670" s="38"/>
      <c r="B670" s="27" t="s">
        <v>733</v>
      </c>
      <c r="C670" s="42">
        <v>7085</v>
      </c>
      <c r="D670" s="25">
        <v>3542</v>
      </c>
      <c r="E670" s="63">
        <f t="shared" si="1460"/>
        <v>0.49992942836979537</v>
      </c>
      <c r="F670" s="90">
        <v>0</v>
      </c>
      <c r="G670" s="315">
        <v>0</v>
      </c>
      <c r="H670" s="315">
        <v>0</v>
      </c>
      <c r="I670" s="315">
        <v>0</v>
      </c>
      <c r="J670" s="315">
        <v>0</v>
      </c>
      <c r="K670" s="91">
        <v>0</v>
      </c>
      <c r="L670" s="90">
        <f t="shared" ref="L670:BJ670" si="2252">SUM(L18)+L236+SUM(L246:L253)</f>
        <v>0</v>
      </c>
      <c r="M670" s="375">
        <v>0</v>
      </c>
      <c r="N670" s="91">
        <f t="shared" si="2252"/>
        <v>0</v>
      </c>
      <c r="O670" s="90">
        <v>0</v>
      </c>
      <c r="P670" s="375">
        <v>0</v>
      </c>
      <c r="Q670" s="315">
        <v>0</v>
      </c>
      <c r="R670" s="375">
        <v>0</v>
      </c>
      <c r="S670" s="315">
        <v>0</v>
      </c>
      <c r="T670" s="375">
        <v>0</v>
      </c>
      <c r="U670" s="315">
        <v>0</v>
      </c>
      <c r="V670" s="375">
        <v>0</v>
      </c>
      <c r="W670" s="104">
        <v>0</v>
      </c>
      <c r="X670" s="104">
        <v>0</v>
      </c>
      <c r="Y670" s="104">
        <v>0</v>
      </c>
      <c r="Z670" s="103">
        <f t="shared" si="2252"/>
        <v>0</v>
      </c>
      <c r="AA670" s="90">
        <v>0</v>
      </c>
      <c r="AB670" s="90">
        <v>0</v>
      </c>
      <c r="AC670" s="90">
        <v>0</v>
      </c>
      <c r="AD670" s="90">
        <v>0</v>
      </c>
      <c r="AE670" s="90">
        <v>0</v>
      </c>
      <c r="AF670" s="315">
        <v>0</v>
      </c>
      <c r="AG670" s="311">
        <v>0</v>
      </c>
      <c r="AH670" s="124">
        <f t="shared" si="2252"/>
        <v>0</v>
      </c>
      <c r="AI670" s="103">
        <f t="shared" si="2252"/>
        <v>1777</v>
      </c>
      <c r="AJ670" s="375">
        <v>0</v>
      </c>
      <c r="AK670" s="91">
        <f t="shared" si="2252"/>
        <v>201</v>
      </c>
      <c r="AL670" s="90">
        <f t="shared" si="2252"/>
        <v>0</v>
      </c>
      <c r="AM670" s="315">
        <v>0</v>
      </c>
      <c r="AN670" s="315">
        <v>0</v>
      </c>
      <c r="AO670" s="315">
        <v>0</v>
      </c>
      <c r="AP670" s="375">
        <v>0</v>
      </c>
      <c r="AQ670" s="104">
        <f t="shared" si="2252"/>
        <v>0</v>
      </c>
      <c r="AR670" s="103">
        <f t="shared" si="2252"/>
        <v>0</v>
      </c>
      <c r="AS670" s="375">
        <v>0</v>
      </c>
      <c r="AT670" s="315">
        <v>0</v>
      </c>
      <c r="AU670" s="375">
        <v>0</v>
      </c>
      <c r="AV670" s="315">
        <v>0</v>
      </c>
      <c r="AW670" s="375">
        <v>0</v>
      </c>
      <c r="AX670" s="315">
        <v>0</v>
      </c>
      <c r="AY670" s="124">
        <f t="shared" si="2252"/>
        <v>0</v>
      </c>
      <c r="AZ670" s="90">
        <f t="shared" si="2252"/>
        <v>0</v>
      </c>
      <c r="BA670" s="315">
        <f>SUM(BA18)+BA236+SUM(BA246:BA253)</f>
        <v>0</v>
      </c>
      <c r="BB670" s="124">
        <f t="shared" si="2252"/>
        <v>0</v>
      </c>
      <c r="BC670" s="90">
        <f t="shared" si="2252"/>
        <v>0</v>
      </c>
      <c r="BD670" s="315">
        <f t="shared" ref="BD670" si="2253">SUM(BD18)+BD236+SUM(BD246:BD253)</f>
        <v>0</v>
      </c>
      <c r="BE670" s="124">
        <f t="shared" si="2252"/>
        <v>0</v>
      </c>
      <c r="BF670" s="90">
        <f t="shared" si="2252"/>
        <v>0</v>
      </c>
      <c r="BG670" s="90">
        <f t="shared" ref="BG670" si="2254">SUM(BG18)+BG236+SUM(BG246:BG253)</f>
        <v>0</v>
      </c>
      <c r="BH670" s="315">
        <f>SUM(BH18)+BH236+SUM(BH246:BH253)</f>
        <v>0</v>
      </c>
      <c r="BI670" s="124">
        <f t="shared" si="2252"/>
        <v>0</v>
      </c>
      <c r="BJ670" s="90">
        <f t="shared" si="2252"/>
        <v>0</v>
      </c>
      <c r="BK670" s="375">
        <f t="shared" ref="BK670" si="2255">SUM(BK18)+BK236+SUM(BK246:BK253)</f>
        <v>0</v>
      </c>
      <c r="BL670" s="124">
        <f t="shared" ref="BL670:BU670" si="2256">SUM(BL18)+BL236+SUM(BL246:BL253)</f>
        <v>0</v>
      </c>
      <c r="BM670" s="90">
        <f t="shared" si="2256"/>
        <v>0</v>
      </c>
      <c r="BN670" s="90">
        <f t="shared" ref="BN670" si="2257">SUM(BN18)+BN236+SUM(BN246:BN253)</f>
        <v>0</v>
      </c>
      <c r="BO670" s="315">
        <f t="shared" ref="BO670:BP670" si="2258">SUM(BO18)+BO236+SUM(BO246:BO253)</f>
        <v>0</v>
      </c>
      <c r="BP670" s="311">
        <f t="shared" si="2258"/>
        <v>0</v>
      </c>
      <c r="BQ670" s="124">
        <f t="shared" si="2256"/>
        <v>0</v>
      </c>
      <c r="BR670" s="90">
        <f t="shared" si="2256"/>
        <v>0</v>
      </c>
      <c r="BS670" s="315">
        <f t="shared" ref="BS670" si="2259">SUM(BS18)+BS236+SUM(BS246:BS253)</f>
        <v>0</v>
      </c>
      <c r="BT670" s="124">
        <f t="shared" si="2256"/>
        <v>0</v>
      </c>
      <c r="BU670" s="90">
        <f t="shared" si="2256"/>
        <v>0</v>
      </c>
      <c r="BV670" s="315">
        <f t="shared" ref="BV670:BY670" si="2260">SUM(BV18)+BV236+SUM(BV246:BV253)</f>
        <v>0</v>
      </c>
      <c r="BW670" s="90">
        <f t="shared" si="2260"/>
        <v>0</v>
      </c>
      <c r="BX670" s="375">
        <f t="shared" si="2260"/>
        <v>0</v>
      </c>
      <c r="BY670" s="315">
        <f t="shared" si="2260"/>
        <v>0</v>
      </c>
      <c r="BZ670" s="90">
        <f>SUM(BZ18)+BZ236+SUM(BZ246:BZ253)</f>
        <v>0</v>
      </c>
      <c r="CA670" s="124">
        <f t="shared" ref="CA670:EE670" si="2261">SUM(CA18)+CA236+SUM(CA246:CA253)</f>
        <v>0</v>
      </c>
      <c r="CB670" s="90">
        <f t="shared" si="2261"/>
        <v>0</v>
      </c>
      <c r="CC670" s="90">
        <f t="shared" ref="CC670:CE670" si="2262">SUM(CC18)+CC236+SUM(CC246:CC253)</f>
        <v>0</v>
      </c>
      <c r="CD670" s="90">
        <f t="shared" si="2262"/>
        <v>0</v>
      </c>
      <c r="CE670" s="90">
        <f t="shared" si="2262"/>
        <v>0</v>
      </c>
      <c r="CF670" s="90">
        <f t="shared" si="2261"/>
        <v>0</v>
      </c>
      <c r="CG670" s="311">
        <f t="shared" si="2261"/>
        <v>0</v>
      </c>
      <c r="CH670" s="90">
        <f t="shared" ref="CH670" si="2263">SUM(CH18)+CH236+SUM(CH246:CH253)</f>
        <v>0</v>
      </c>
      <c r="CI670" s="124">
        <f>SUM(CI18)+CI236+SUM(CI246:CI253)</f>
        <v>0</v>
      </c>
      <c r="CJ670" s="90">
        <f t="shared" si="2261"/>
        <v>0</v>
      </c>
      <c r="CK670" s="375">
        <f t="shared" ref="CK670:CO670" si="2264">SUM(CK18)+CK236+SUM(CK246:CK253)</f>
        <v>0</v>
      </c>
      <c r="CL670" s="315">
        <f t="shared" si="2264"/>
        <v>0</v>
      </c>
      <c r="CM670" s="375">
        <f t="shared" si="2264"/>
        <v>0</v>
      </c>
      <c r="CN670" s="315">
        <f t="shared" si="2264"/>
        <v>0</v>
      </c>
      <c r="CO670" s="375">
        <f t="shared" si="2264"/>
        <v>0</v>
      </c>
      <c r="CP670" s="91">
        <f t="shared" si="2261"/>
        <v>0</v>
      </c>
      <c r="CQ670" s="90">
        <f t="shared" si="2261"/>
        <v>0</v>
      </c>
      <c r="CR670" s="315">
        <f t="shared" ref="CR670:CS670" si="2265">SUM(CR18)+CR236+SUM(CR246:CR253)</f>
        <v>0</v>
      </c>
      <c r="CS670" s="375">
        <f t="shared" si="2265"/>
        <v>0</v>
      </c>
      <c r="CT670" s="91">
        <f t="shared" si="2261"/>
        <v>0</v>
      </c>
      <c r="CU670" s="90">
        <f t="shared" ref="CU670" si="2266">SUM(CU18)+CU236+SUM(CU246:CU253)</f>
        <v>0</v>
      </c>
      <c r="CV670" s="375">
        <f t="shared" ref="CV670:CY670" si="2267">SUM(CV18)+CV236+SUM(CV246:CV253)</f>
        <v>0</v>
      </c>
      <c r="CW670" s="315">
        <f t="shared" si="2267"/>
        <v>0</v>
      </c>
      <c r="CX670" s="375">
        <f t="shared" si="2267"/>
        <v>0</v>
      </c>
      <c r="CY670" s="315">
        <f t="shared" si="2267"/>
        <v>0</v>
      </c>
      <c r="CZ670" s="91">
        <f t="shared" si="2261"/>
        <v>0</v>
      </c>
      <c r="DA670" s="90">
        <f t="shared" si="2261"/>
        <v>0</v>
      </c>
      <c r="DB670" s="375">
        <f t="shared" ref="DB670:DE670" si="2268">SUM(DB18)+DB236+SUM(DB246:DB253)</f>
        <v>0</v>
      </c>
      <c r="DC670" s="315">
        <f t="shared" si="2268"/>
        <v>0</v>
      </c>
      <c r="DD670" s="375">
        <f t="shared" si="2268"/>
        <v>0</v>
      </c>
      <c r="DE670" s="315">
        <f t="shared" si="2268"/>
        <v>0</v>
      </c>
      <c r="DF670" s="90">
        <f>SUM(DF18)+DF236+SUM(DF246:DF253)</f>
        <v>0</v>
      </c>
      <c r="DG670" s="310">
        <f t="shared" ref="DG670" si="2269">SUM(DG18)+DG236+SUM(DG246:DG253)</f>
        <v>0</v>
      </c>
      <c r="DH670" s="375">
        <f>SUM(DH18)+DH236+SUM(DH246:DH253)</f>
        <v>0</v>
      </c>
      <c r="DI670" s="315">
        <f t="shared" ref="DI670" si="2270">SUM(DI18)+DI236+SUM(DI246:DI253)</f>
        <v>0</v>
      </c>
      <c r="DJ670" s="124">
        <f t="shared" si="2261"/>
        <v>0</v>
      </c>
      <c r="DK670" s="90">
        <f t="shared" si="2261"/>
        <v>0</v>
      </c>
      <c r="DL670" s="315">
        <f t="shared" ref="DL670:DM670" si="2271">SUM(DL18)+DL236+SUM(DL246:DL253)</f>
        <v>0</v>
      </c>
      <c r="DM670" s="375">
        <f t="shared" si="2271"/>
        <v>0</v>
      </c>
      <c r="DN670" s="91">
        <f t="shared" si="2261"/>
        <v>0</v>
      </c>
      <c r="DO670" s="90">
        <f t="shared" si="2261"/>
        <v>0</v>
      </c>
      <c r="DP670" s="375">
        <f t="shared" ref="DP670:DQ670" si="2272">SUM(DP18)+DP236+SUM(DP246:DP253)</f>
        <v>0</v>
      </c>
      <c r="DQ670" s="104">
        <f t="shared" si="2272"/>
        <v>0</v>
      </c>
      <c r="DR670" s="315">
        <f>SUM(DR18)+DR236+SUM(DR246:DR253)</f>
        <v>0</v>
      </c>
      <c r="DS670" s="124">
        <f t="shared" si="2261"/>
        <v>0</v>
      </c>
      <c r="DT670" s="90">
        <f t="shared" si="2261"/>
        <v>0</v>
      </c>
      <c r="DU670" s="315">
        <f t="shared" ref="DU670:DW670" si="2273">SUM(DU18)+DU236+SUM(DU246:DU253)</f>
        <v>0</v>
      </c>
      <c r="DV670" s="90">
        <f t="shared" si="2273"/>
        <v>0</v>
      </c>
      <c r="DW670" s="375">
        <f t="shared" si="2273"/>
        <v>0</v>
      </c>
      <c r="DX670" s="91">
        <f t="shared" si="2261"/>
        <v>0</v>
      </c>
      <c r="DY670" s="90">
        <f t="shared" si="2261"/>
        <v>0</v>
      </c>
      <c r="DZ670" s="311">
        <f t="shared" ref="DZ670:EA670" si="2274">SUM(DZ18)+DZ236+SUM(DZ246:DZ253)</f>
        <v>0</v>
      </c>
      <c r="EA670" s="375">
        <f t="shared" si="2274"/>
        <v>0</v>
      </c>
      <c r="EB670" s="91">
        <f t="shared" si="2261"/>
        <v>0</v>
      </c>
      <c r="EC670" s="90">
        <f t="shared" si="2261"/>
        <v>0</v>
      </c>
      <c r="ED670" s="315">
        <f t="shared" ref="ED670" si="2275">SUM(ED18)+ED236+SUM(ED246:ED253)</f>
        <v>0</v>
      </c>
      <c r="EE670" s="124">
        <f t="shared" si="2261"/>
        <v>0</v>
      </c>
    </row>
    <row r="671" spans="1:135" x14ac:dyDescent="0.3">
      <c r="A671" s="38"/>
      <c r="B671" s="27" t="s">
        <v>33</v>
      </c>
      <c r="C671" s="42">
        <v>6558</v>
      </c>
      <c r="D671" s="25">
        <v>2520</v>
      </c>
      <c r="E671" s="63">
        <f t="shared" si="1460"/>
        <v>0.38426349496797807</v>
      </c>
      <c r="F671" s="90">
        <f t="shared" ref="F671:K671" si="2276">SUM(F235)+F395+F398+F426+SUM(F484:F485)+SUM(F561:F562)</f>
        <v>0</v>
      </c>
      <c r="G671" s="315">
        <f t="shared" si="2276"/>
        <v>0</v>
      </c>
      <c r="H671" s="315">
        <f t="shared" ref="H671:I671" si="2277">SUM(H235)+H395+H398+H426+SUM(H484:H485)+SUM(H561:H562)</f>
        <v>0</v>
      </c>
      <c r="I671" s="315">
        <f t="shared" si="2277"/>
        <v>0</v>
      </c>
      <c r="J671" s="315">
        <f t="shared" si="2276"/>
        <v>0</v>
      </c>
      <c r="K671" s="91">
        <f t="shared" si="2276"/>
        <v>0</v>
      </c>
      <c r="L671" s="90">
        <f t="shared" ref="L671:BJ671" si="2278">SUM(L235)+L395+L398+L426+SUM(L484:L485)+SUM(L561:L562)</f>
        <v>0</v>
      </c>
      <c r="M671" s="375">
        <f t="shared" ref="M671" si="2279">SUM(M235)+M395+M398+M426+SUM(M484:M485)+SUM(M561:M562)</f>
        <v>0</v>
      </c>
      <c r="N671" s="91">
        <f t="shared" si="2278"/>
        <v>0</v>
      </c>
      <c r="O671" s="90">
        <v>0</v>
      </c>
      <c r="P671" s="375">
        <f t="shared" ref="P671:V671" si="2280">SUM(P235)+P395+P398+P426+SUM(P484:P485)+SUM(P561:P562)</f>
        <v>37</v>
      </c>
      <c r="Q671" s="315">
        <f t="shared" si="2280"/>
        <v>26</v>
      </c>
      <c r="R671" s="375">
        <f t="shared" si="2280"/>
        <v>30</v>
      </c>
      <c r="S671" s="315">
        <f t="shared" si="2280"/>
        <v>133</v>
      </c>
      <c r="T671" s="375">
        <f t="shared" si="2280"/>
        <v>104</v>
      </c>
      <c r="U671" s="315">
        <f t="shared" si="2280"/>
        <v>138</v>
      </c>
      <c r="V671" s="375">
        <f t="shared" si="2280"/>
        <v>74</v>
      </c>
      <c r="W671" s="104">
        <v>0</v>
      </c>
      <c r="X671" s="104">
        <f t="shared" ref="X671" si="2281">SUM(X235)+X395+X398+X426+SUM(X484:X485)+SUM(X561:X562)</f>
        <v>23</v>
      </c>
      <c r="Y671" s="104">
        <v>0</v>
      </c>
      <c r="Z671" s="103">
        <f t="shared" si="2278"/>
        <v>0</v>
      </c>
      <c r="AA671" s="90">
        <f t="shared" ref="AA671:AG671" si="2282">SUM(AA235)+AA395+AA398+AA426+SUM(AA484:AA485)+SUM(AA561:AA562)</f>
        <v>0</v>
      </c>
      <c r="AB671" s="90">
        <f t="shared" si="2282"/>
        <v>0</v>
      </c>
      <c r="AC671" s="90">
        <f t="shared" si="2282"/>
        <v>0</v>
      </c>
      <c r="AD671" s="90">
        <f t="shared" si="2282"/>
        <v>0</v>
      </c>
      <c r="AE671" s="90">
        <f t="shared" si="2282"/>
        <v>0</v>
      </c>
      <c r="AF671" s="315">
        <f t="shared" si="2282"/>
        <v>0</v>
      </c>
      <c r="AG671" s="311">
        <f t="shared" si="2282"/>
        <v>0</v>
      </c>
      <c r="AH671" s="124">
        <f t="shared" si="2278"/>
        <v>0</v>
      </c>
      <c r="AI671" s="103">
        <f t="shared" si="2278"/>
        <v>0</v>
      </c>
      <c r="AJ671" s="375">
        <f t="shared" ref="AJ671" si="2283">SUM(AJ235)+AJ395+AJ398+AJ426+SUM(AJ484:AJ485)+SUM(AJ561:AJ562)</f>
        <v>0</v>
      </c>
      <c r="AK671" s="91">
        <f t="shared" si="2278"/>
        <v>0</v>
      </c>
      <c r="AL671" s="90">
        <f t="shared" si="2278"/>
        <v>839</v>
      </c>
      <c r="AM671" s="315">
        <f t="shared" ref="AM671:AP671" si="2284">SUM(AM235)+AM395+AM398+AM426+SUM(AM484:AM485)+SUM(AM561:AM562)</f>
        <v>1510</v>
      </c>
      <c r="AN671" s="315">
        <f t="shared" si="2284"/>
        <v>1636</v>
      </c>
      <c r="AO671" s="315">
        <f t="shared" si="2284"/>
        <v>1603</v>
      </c>
      <c r="AP671" s="375">
        <f t="shared" si="2284"/>
        <v>819</v>
      </c>
      <c r="AQ671" s="104">
        <f t="shared" si="2278"/>
        <v>424</v>
      </c>
      <c r="AR671" s="103">
        <f t="shared" si="2278"/>
        <v>0</v>
      </c>
      <c r="AS671" s="375">
        <f t="shared" ref="AS671:AX671" si="2285">SUM(AS235)+AS395+AS398+AS426+SUM(AS484:AS485)+SUM(AS561:AS562)</f>
        <v>0</v>
      </c>
      <c r="AT671" s="315">
        <f t="shared" si="2285"/>
        <v>0</v>
      </c>
      <c r="AU671" s="375">
        <f t="shared" si="2285"/>
        <v>0</v>
      </c>
      <c r="AV671" s="315">
        <f t="shared" si="2285"/>
        <v>0</v>
      </c>
      <c r="AW671" s="375">
        <f t="shared" si="2285"/>
        <v>0</v>
      </c>
      <c r="AX671" s="315">
        <f t="shared" si="2285"/>
        <v>0</v>
      </c>
      <c r="AY671" s="124">
        <f t="shared" si="2278"/>
        <v>0</v>
      </c>
      <c r="AZ671" s="90">
        <f t="shared" si="2278"/>
        <v>0</v>
      </c>
      <c r="BA671" s="315">
        <f>SUM(BA235)+BA395+BA398+BA426+SUM(BA484:BA485)+SUM(BA561:BA562)</f>
        <v>0</v>
      </c>
      <c r="BB671" s="124">
        <f t="shared" si="2278"/>
        <v>0</v>
      </c>
      <c r="BC671" s="90">
        <f t="shared" si="2278"/>
        <v>0</v>
      </c>
      <c r="BD671" s="315">
        <f t="shared" ref="BD671" si="2286">SUM(BD235)+BD395+BD398+BD426+SUM(BD484:BD485)+SUM(BD561:BD562)</f>
        <v>0</v>
      </c>
      <c r="BE671" s="124">
        <f t="shared" si="2278"/>
        <v>0</v>
      </c>
      <c r="BF671" s="90">
        <f t="shared" si="2278"/>
        <v>0</v>
      </c>
      <c r="BG671" s="90">
        <f t="shared" ref="BG671" si="2287">SUM(BG235)+BG395+BG398+BG426+SUM(BG484:BG485)+SUM(BG561:BG562)</f>
        <v>0</v>
      </c>
      <c r="BH671" s="315">
        <f>SUM(BH235)+BH395+BH398+BH426+SUM(BH484:BH485)+SUM(BH561:BH562)</f>
        <v>0</v>
      </c>
      <c r="BI671" s="124">
        <f t="shared" si="2278"/>
        <v>0</v>
      </c>
      <c r="BJ671" s="90">
        <f t="shared" si="2278"/>
        <v>0</v>
      </c>
      <c r="BK671" s="375">
        <f t="shared" ref="BK671" si="2288">SUM(BK235)+BK395+BK398+BK426+SUM(BK484:BK485)+SUM(BK561:BK562)</f>
        <v>0</v>
      </c>
      <c r="BL671" s="124">
        <f t="shared" ref="BL671:BU671" si="2289">SUM(BL235)+BL395+BL398+BL426+SUM(BL484:BL485)+SUM(BL561:BL562)</f>
        <v>0</v>
      </c>
      <c r="BM671" s="90">
        <f t="shared" si="2289"/>
        <v>0</v>
      </c>
      <c r="BN671" s="90">
        <f t="shared" ref="BN671" si="2290">SUM(BN235)+BN395+BN398+BN426+SUM(BN484:BN485)+SUM(BN561:BN562)</f>
        <v>0</v>
      </c>
      <c r="BO671" s="315">
        <f t="shared" ref="BO671:BP671" si="2291">SUM(BO235)+BO395+BO398+BO426+SUM(BO484:BO485)+SUM(BO561:BO562)</f>
        <v>0</v>
      </c>
      <c r="BP671" s="311">
        <f t="shared" si="2291"/>
        <v>0</v>
      </c>
      <c r="BQ671" s="124">
        <f t="shared" si="2289"/>
        <v>0</v>
      </c>
      <c r="BR671" s="90">
        <f t="shared" si="2289"/>
        <v>0</v>
      </c>
      <c r="BS671" s="315">
        <f t="shared" ref="BS671" si="2292">SUM(BS235)+BS395+BS398+BS426+SUM(BS484:BS485)+SUM(BS561:BS562)</f>
        <v>0</v>
      </c>
      <c r="BT671" s="124">
        <f t="shared" si="2289"/>
        <v>0</v>
      </c>
      <c r="BU671" s="90">
        <f t="shared" si="2289"/>
        <v>0</v>
      </c>
      <c r="BV671" s="315">
        <f t="shared" ref="BV671:BY671" si="2293">SUM(BV235)+BV395+BV398+BV426+SUM(BV484:BV485)+SUM(BV561:BV562)</f>
        <v>0</v>
      </c>
      <c r="BW671" s="90">
        <f t="shared" si="2293"/>
        <v>0</v>
      </c>
      <c r="BX671" s="375">
        <f t="shared" si="2293"/>
        <v>0</v>
      </c>
      <c r="BY671" s="315">
        <f t="shared" si="2293"/>
        <v>0</v>
      </c>
      <c r="BZ671" s="90">
        <f>SUM(BZ235)+BZ395+BZ398+BZ426+SUM(BZ484:BZ485)+SUM(BZ561:BZ562)</f>
        <v>0</v>
      </c>
      <c r="CA671" s="124">
        <f t="shared" ref="CA671:EE671" si="2294">SUM(CA235)+CA395+CA398+CA426+SUM(CA484:CA485)+SUM(CA561:CA562)</f>
        <v>0</v>
      </c>
      <c r="CB671" s="90">
        <f t="shared" si="2294"/>
        <v>0</v>
      </c>
      <c r="CC671" s="90">
        <f t="shared" ref="CC671:CE671" si="2295">SUM(CC235)+CC395+CC398+CC426+SUM(CC484:CC485)+SUM(CC561:CC562)</f>
        <v>0</v>
      </c>
      <c r="CD671" s="90">
        <f t="shared" si="2295"/>
        <v>0</v>
      </c>
      <c r="CE671" s="90">
        <f t="shared" si="2295"/>
        <v>0</v>
      </c>
      <c r="CF671" s="90">
        <f t="shared" si="2294"/>
        <v>0</v>
      </c>
      <c r="CG671" s="311">
        <f t="shared" si="2294"/>
        <v>0</v>
      </c>
      <c r="CH671" s="90">
        <f t="shared" ref="CH671" si="2296">SUM(CH235)+CH395+CH398+CH426+SUM(CH484:CH485)+SUM(CH561:CH562)</f>
        <v>0</v>
      </c>
      <c r="CI671" s="124">
        <f>SUM(CI235)+CI395+CI398+CI426+SUM(CI484:CI485)+SUM(CI561:CI562)</f>
        <v>0</v>
      </c>
      <c r="CJ671" s="90">
        <f t="shared" si="2294"/>
        <v>0</v>
      </c>
      <c r="CK671" s="375">
        <f t="shared" ref="CK671:CO671" si="2297">SUM(CK235)+CK395+CK398+CK426+SUM(CK484:CK485)+SUM(CK561:CK562)</f>
        <v>0</v>
      </c>
      <c r="CL671" s="315">
        <f t="shared" si="2297"/>
        <v>0</v>
      </c>
      <c r="CM671" s="375">
        <f t="shared" si="2297"/>
        <v>0</v>
      </c>
      <c r="CN671" s="315">
        <f t="shared" si="2297"/>
        <v>0</v>
      </c>
      <c r="CO671" s="375">
        <f t="shared" si="2297"/>
        <v>0</v>
      </c>
      <c r="CP671" s="91">
        <f t="shared" si="2294"/>
        <v>0</v>
      </c>
      <c r="CQ671" s="90">
        <f t="shared" si="2294"/>
        <v>0</v>
      </c>
      <c r="CR671" s="315">
        <f t="shared" ref="CR671:CS671" si="2298">SUM(CR235)+CR395+CR398+CR426+SUM(CR484:CR485)+SUM(CR561:CR562)</f>
        <v>0</v>
      </c>
      <c r="CS671" s="375">
        <f t="shared" si="2298"/>
        <v>0</v>
      </c>
      <c r="CT671" s="91">
        <f t="shared" si="2294"/>
        <v>0</v>
      </c>
      <c r="CU671" s="90">
        <f t="shared" ref="CU671" si="2299">SUM(CU235)+CU395+CU398+CU426+SUM(CU484:CU485)+SUM(CU561:CU562)</f>
        <v>0</v>
      </c>
      <c r="CV671" s="375">
        <f t="shared" ref="CV671:CY671" si="2300">SUM(CV235)+CV395+CV398+CV426+SUM(CV484:CV485)+SUM(CV561:CV562)</f>
        <v>0</v>
      </c>
      <c r="CW671" s="315">
        <f t="shared" si="2300"/>
        <v>0</v>
      </c>
      <c r="CX671" s="375">
        <f t="shared" si="2300"/>
        <v>0</v>
      </c>
      <c r="CY671" s="315">
        <f t="shared" si="2300"/>
        <v>0</v>
      </c>
      <c r="CZ671" s="91">
        <f t="shared" si="2294"/>
        <v>0</v>
      </c>
      <c r="DA671" s="90">
        <f t="shared" si="2294"/>
        <v>0</v>
      </c>
      <c r="DB671" s="375">
        <f t="shared" ref="DB671:DE671" si="2301">SUM(DB235)+DB395+DB398+DB426+SUM(DB484:DB485)+SUM(DB561:DB562)</f>
        <v>0</v>
      </c>
      <c r="DC671" s="315">
        <f t="shared" si="2301"/>
        <v>0</v>
      </c>
      <c r="DD671" s="375">
        <f t="shared" si="2301"/>
        <v>0</v>
      </c>
      <c r="DE671" s="315">
        <f t="shared" si="2301"/>
        <v>0</v>
      </c>
      <c r="DF671" s="90">
        <f>SUM(DF235)+DF395+DF398+DF426+SUM(DF484:DF485)+SUM(DF561:DF562)</f>
        <v>0</v>
      </c>
      <c r="DG671" s="310">
        <f t="shared" ref="DG671" si="2302">SUM(DG235)+DG395+DG398+DG426+SUM(DG484:DG485)+SUM(DG561:DG562)</f>
        <v>0</v>
      </c>
      <c r="DH671" s="375">
        <f>SUM(DH235)+DH395+DH398+DH426+SUM(DH484:DH485)+SUM(DH561:DH562)</f>
        <v>0</v>
      </c>
      <c r="DI671" s="315">
        <f t="shared" ref="DI671" si="2303">SUM(DI235)+DI395+DI398+DI426+SUM(DI484:DI485)+SUM(DI561:DI562)</f>
        <v>0</v>
      </c>
      <c r="DJ671" s="124">
        <f t="shared" si="2294"/>
        <v>0</v>
      </c>
      <c r="DK671" s="90">
        <f t="shared" si="2294"/>
        <v>0</v>
      </c>
      <c r="DL671" s="315">
        <f t="shared" ref="DL671:DM671" si="2304">SUM(DL235)+DL395+DL398+DL426+SUM(DL484:DL485)+SUM(DL561:DL562)</f>
        <v>0</v>
      </c>
      <c r="DM671" s="375">
        <f t="shared" si="2304"/>
        <v>0</v>
      </c>
      <c r="DN671" s="91">
        <f t="shared" si="2294"/>
        <v>0</v>
      </c>
      <c r="DO671" s="90">
        <f t="shared" si="2294"/>
        <v>0</v>
      </c>
      <c r="DP671" s="375">
        <f t="shared" ref="DP671:DQ671" si="2305">SUM(DP235)+DP395+DP398+DP426+SUM(DP484:DP485)+SUM(DP561:DP562)</f>
        <v>0</v>
      </c>
      <c r="DQ671" s="104">
        <f t="shared" si="2305"/>
        <v>0</v>
      </c>
      <c r="DR671" s="315">
        <f>SUM(DR235)+DR395+DR398+DR426+SUM(DR484:DR485)+SUM(DR561:DR562)</f>
        <v>0</v>
      </c>
      <c r="DS671" s="124">
        <f t="shared" si="2294"/>
        <v>0</v>
      </c>
      <c r="DT671" s="90">
        <f t="shared" si="2294"/>
        <v>0</v>
      </c>
      <c r="DU671" s="315">
        <f t="shared" ref="DU671:DW671" si="2306">SUM(DU235)+DU395+DU398+DU426+SUM(DU484:DU485)+SUM(DU561:DU562)</f>
        <v>0</v>
      </c>
      <c r="DV671" s="90">
        <f t="shared" si="2306"/>
        <v>0</v>
      </c>
      <c r="DW671" s="375">
        <f t="shared" si="2306"/>
        <v>0</v>
      </c>
      <c r="DX671" s="91">
        <f t="shared" si="2294"/>
        <v>0</v>
      </c>
      <c r="DY671" s="90">
        <f t="shared" si="2294"/>
        <v>0</v>
      </c>
      <c r="DZ671" s="311">
        <f t="shared" ref="DZ671:EA671" si="2307">SUM(DZ235)+DZ395+DZ398+DZ426+SUM(DZ484:DZ485)+SUM(DZ561:DZ562)</f>
        <v>0</v>
      </c>
      <c r="EA671" s="375">
        <f t="shared" si="2307"/>
        <v>0</v>
      </c>
      <c r="EB671" s="91">
        <f t="shared" si="2294"/>
        <v>0</v>
      </c>
      <c r="EC671" s="90">
        <f t="shared" si="2294"/>
        <v>0</v>
      </c>
      <c r="ED671" s="315">
        <f t="shared" ref="ED671" si="2308">SUM(ED235)+ED395+ED398+ED426+SUM(ED484:ED485)+SUM(ED561:ED562)</f>
        <v>0</v>
      </c>
      <c r="EE671" s="124">
        <f t="shared" si="2294"/>
        <v>0</v>
      </c>
    </row>
    <row r="672" spans="1:135" x14ac:dyDescent="0.3">
      <c r="A672" s="38"/>
      <c r="B672" s="28" t="s">
        <v>16</v>
      </c>
      <c r="C672" s="21">
        <v>11</v>
      </c>
      <c r="D672" s="21">
        <v>0</v>
      </c>
      <c r="E672" s="63">
        <f t="shared" si="1460"/>
        <v>0</v>
      </c>
      <c r="F672" s="90">
        <f>SUM(F399)</f>
        <v>0</v>
      </c>
      <c r="G672" s="315">
        <f>SUM(G399)</f>
        <v>0</v>
      </c>
      <c r="H672" s="315">
        <f>SUM(H399)</f>
        <v>0</v>
      </c>
      <c r="I672" s="315">
        <f>SUM(I399)</f>
        <v>0</v>
      </c>
      <c r="J672" s="315">
        <f>SUM(J399)</f>
        <v>0</v>
      </c>
      <c r="K672" s="91">
        <f>SUM(K399)</f>
        <v>0</v>
      </c>
      <c r="L672" s="90">
        <f t="shared" ref="L672:BZ672" si="2309">SUM(L399)</f>
        <v>0</v>
      </c>
      <c r="M672" s="375">
        <f>SUM(M399)</f>
        <v>0</v>
      </c>
      <c r="N672" s="91">
        <f t="shared" si="2309"/>
        <v>0</v>
      </c>
      <c r="O672" s="90">
        <f t="shared" si="2309"/>
        <v>0</v>
      </c>
      <c r="P672" s="375">
        <f>SUM(P399)</f>
        <v>0</v>
      </c>
      <c r="Q672" s="315">
        <f>SUM(Q399)</f>
        <v>0</v>
      </c>
      <c r="R672" s="375">
        <f>SUM(R399)</f>
        <v>0</v>
      </c>
      <c r="S672" s="315">
        <f>SUM(S399)</f>
        <v>0</v>
      </c>
      <c r="T672" s="375">
        <f>SUM(T399)</f>
        <v>0</v>
      </c>
      <c r="U672" s="315">
        <f>SUM(U399)</f>
        <v>0</v>
      </c>
      <c r="V672" s="375">
        <f>SUM(V399)</f>
        <v>0</v>
      </c>
      <c r="W672" s="104">
        <f>SUM(W399)</f>
        <v>0</v>
      </c>
      <c r="X672" s="104">
        <f>SUM(X399)</f>
        <v>0</v>
      </c>
      <c r="Y672" s="104">
        <f t="shared" si="2309"/>
        <v>0</v>
      </c>
      <c r="Z672" s="103">
        <f t="shared" si="2309"/>
        <v>0</v>
      </c>
      <c r="AA672" s="90">
        <f>SUM(AA399)</f>
        <v>0</v>
      </c>
      <c r="AB672" s="90">
        <f>SUM(AB399)</f>
        <v>0</v>
      </c>
      <c r="AC672" s="90">
        <f>SUM(AC399)</f>
        <v>0</v>
      </c>
      <c r="AD672" s="90">
        <f>SUM(AD399)</f>
        <v>0</v>
      </c>
      <c r="AE672" s="90">
        <f>SUM(AE399)</f>
        <v>0</v>
      </c>
      <c r="AF672" s="315">
        <f>SUM(AF399)</f>
        <v>0</v>
      </c>
      <c r="AG672" s="311">
        <f>SUM(AG399)</f>
        <v>0</v>
      </c>
      <c r="AH672" s="124">
        <f t="shared" si="2309"/>
        <v>0</v>
      </c>
      <c r="AI672" s="103">
        <f t="shared" si="2309"/>
        <v>0</v>
      </c>
      <c r="AJ672" s="375">
        <f>SUM(AJ399)</f>
        <v>0</v>
      </c>
      <c r="AK672" s="91">
        <f t="shared" si="2309"/>
        <v>0</v>
      </c>
      <c r="AL672" s="90">
        <f t="shared" si="2309"/>
        <v>0</v>
      </c>
      <c r="AM672" s="315">
        <f>SUM(AM399)</f>
        <v>0</v>
      </c>
      <c r="AN672" s="315">
        <f>SUM(AN399)</f>
        <v>0</v>
      </c>
      <c r="AO672" s="315">
        <f>SUM(AO399)</f>
        <v>0</v>
      </c>
      <c r="AP672" s="375">
        <f>SUM(AP399)</f>
        <v>0</v>
      </c>
      <c r="AQ672" s="104">
        <f t="shared" si="2309"/>
        <v>0</v>
      </c>
      <c r="AR672" s="103">
        <f t="shared" si="2309"/>
        <v>0</v>
      </c>
      <c r="AS672" s="375">
        <f>SUM(AS399)</f>
        <v>0</v>
      </c>
      <c r="AT672" s="315">
        <f>SUM(AT399)</f>
        <v>0</v>
      </c>
      <c r="AU672" s="375">
        <f>SUM(AU399)</f>
        <v>0</v>
      </c>
      <c r="AV672" s="315">
        <f>SUM(AV399)</f>
        <v>0</v>
      </c>
      <c r="AW672" s="375">
        <f>SUM(AW399)</f>
        <v>0</v>
      </c>
      <c r="AX672" s="315">
        <f>SUM(AX399)</f>
        <v>0</v>
      </c>
      <c r="AY672" s="124">
        <f t="shared" si="2309"/>
        <v>0</v>
      </c>
      <c r="AZ672" s="90">
        <f t="shared" si="2309"/>
        <v>0</v>
      </c>
      <c r="BA672" s="315">
        <f>SUM(BA399)</f>
        <v>0</v>
      </c>
      <c r="BB672" s="124">
        <f t="shared" si="2309"/>
        <v>0</v>
      </c>
      <c r="BC672" s="90">
        <f t="shared" si="2309"/>
        <v>0</v>
      </c>
      <c r="BD672" s="315">
        <f t="shared" ref="BD672" si="2310">SUM(BD399)</f>
        <v>0</v>
      </c>
      <c r="BE672" s="124">
        <f t="shared" si="2309"/>
        <v>0</v>
      </c>
      <c r="BF672" s="90">
        <f t="shared" si="2309"/>
        <v>0</v>
      </c>
      <c r="BG672" s="90">
        <f t="shared" ref="BG672" si="2311">SUM(BG399)</f>
        <v>0</v>
      </c>
      <c r="BH672" s="315">
        <f>SUM(BH399)</f>
        <v>0</v>
      </c>
      <c r="BI672" s="124">
        <f t="shared" si="2309"/>
        <v>0</v>
      </c>
      <c r="BJ672" s="90">
        <f t="shared" si="2309"/>
        <v>0</v>
      </c>
      <c r="BK672" s="375">
        <f t="shared" ref="BK672" si="2312">SUM(BK399)</f>
        <v>0</v>
      </c>
      <c r="BL672" s="124">
        <f t="shared" si="2309"/>
        <v>0</v>
      </c>
      <c r="BM672" s="90">
        <f t="shared" si="2309"/>
        <v>0</v>
      </c>
      <c r="BN672" s="90">
        <f t="shared" ref="BN672" si="2313">SUM(BN399)</f>
        <v>0</v>
      </c>
      <c r="BO672" s="315">
        <f t="shared" ref="BO672:BP672" si="2314">SUM(BO399)</f>
        <v>0</v>
      </c>
      <c r="BP672" s="311">
        <f t="shared" si="2314"/>
        <v>0</v>
      </c>
      <c r="BQ672" s="124">
        <f t="shared" si="2309"/>
        <v>0</v>
      </c>
      <c r="BR672" s="90">
        <f t="shared" si="2309"/>
        <v>0</v>
      </c>
      <c r="BS672" s="315">
        <f t="shared" ref="BS672" si="2315">SUM(BS399)</f>
        <v>0</v>
      </c>
      <c r="BT672" s="124">
        <f t="shared" si="2309"/>
        <v>0</v>
      </c>
      <c r="BU672" s="90">
        <f t="shared" si="2309"/>
        <v>0</v>
      </c>
      <c r="BV672" s="315">
        <f t="shared" ref="BV672:BY672" si="2316">SUM(BV399)</f>
        <v>0</v>
      </c>
      <c r="BW672" s="90">
        <f t="shared" si="2316"/>
        <v>0</v>
      </c>
      <c r="BX672" s="375">
        <f t="shared" si="2316"/>
        <v>0</v>
      </c>
      <c r="BY672" s="315">
        <f t="shared" si="2316"/>
        <v>0</v>
      </c>
      <c r="BZ672" s="90">
        <f t="shared" si="2309"/>
        <v>0</v>
      </c>
      <c r="CA672" s="124">
        <f t="shared" ref="CA672:EE672" si="2317">SUM(CA399)</f>
        <v>0</v>
      </c>
      <c r="CB672" s="90">
        <f t="shared" si="2317"/>
        <v>0</v>
      </c>
      <c r="CC672" s="90">
        <f t="shared" si="2317"/>
        <v>0</v>
      </c>
      <c r="CD672" s="90">
        <f t="shared" si="2317"/>
        <v>0</v>
      </c>
      <c r="CE672" s="90">
        <f t="shared" si="2317"/>
        <v>0</v>
      </c>
      <c r="CF672" s="90">
        <f t="shared" si="2317"/>
        <v>0</v>
      </c>
      <c r="CG672" s="311">
        <f t="shared" si="2317"/>
        <v>0</v>
      </c>
      <c r="CH672" s="90">
        <f t="shared" si="2317"/>
        <v>0</v>
      </c>
      <c r="CI672" s="124">
        <f>SUM(CI399)</f>
        <v>0</v>
      </c>
      <c r="CJ672" s="90">
        <f t="shared" si="2317"/>
        <v>0</v>
      </c>
      <c r="CK672" s="375">
        <f t="shared" si="2317"/>
        <v>0</v>
      </c>
      <c r="CL672" s="315">
        <f t="shared" si="2317"/>
        <v>0</v>
      </c>
      <c r="CM672" s="375">
        <f t="shared" si="2317"/>
        <v>0</v>
      </c>
      <c r="CN672" s="315">
        <f t="shared" si="2317"/>
        <v>0</v>
      </c>
      <c r="CO672" s="375">
        <f t="shared" si="2317"/>
        <v>0</v>
      </c>
      <c r="CP672" s="91">
        <f t="shared" si="2317"/>
        <v>0</v>
      </c>
      <c r="CQ672" s="90">
        <f t="shared" si="2317"/>
        <v>0</v>
      </c>
      <c r="CR672" s="315">
        <f t="shared" ref="CR672:CS672" si="2318">SUM(CR399)</f>
        <v>0</v>
      </c>
      <c r="CS672" s="375">
        <f t="shared" si="2318"/>
        <v>0</v>
      </c>
      <c r="CT672" s="91">
        <f t="shared" si="2317"/>
        <v>0</v>
      </c>
      <c r="CU672" s="90">
        <f t="shared" ref="CU672" si="2319">SUM(CU399)</f>
        <v>0</v>
      </c>
      <c r="CV672" s="375">
        <f t="shared" si="2317"/>
        <v>0</v>
      </c>
      <c r="CW672" s="315">
        <f t="shared" si="2317"/>
        <v>0</v>
      </c>
      <c r="CX672" s="375">
        <f t="shared" si="2317"/>
        <v>0</v>
      </c>
      <c r="CY672" s="315">
        <f t="shared" si="2317"/>
        <v>0</v>
      </c>
      <c r="CZ672" s="91">
        <f t="shared" si="2317"/>
        <v>0</v>
      </c>
      <c r="DA672" s="90">
        <f t="shared" si="2317"/>
        <v>0</v>
      </c>
      <c r="DB672" s="375">
        <f t="shared" si="2317"/>
        <v>0</v>
      </c>
      <c r="DC672" s="315">
        <f t="shared" si="2317"/>
        <v>0</v>
      </c>
      <c r="DD672" s="375">
        <f t="shared" si="2317"/>
        <v>0</v>
      </c>
      <c r="DE672" s="315">
        <f t="shared" si="2317"/>
        <v>0</v>
      </c>
      <c r="DF672" s="90">
        <f>SUM(DF399)</f>
        <v>0</v>
      </c>
      <c r="DG672" s="310">
        <f t="shared" ref="DG672" si="2320">SUM(DG399)</f>
        <v>0</v>
      </c>
      <c r="DH672" s="375">
        <f>SUM(DH399)</f>
        <v>0</v>
      </c>
      <c r="DI672" s="315">
        <f t="shared" ref="DI672" si="2321">SUM(DI399)</f>
        <v>0</v>
      </c>
      <c r="DJ672" s="124">
        <f t="shared" si="2317"/>
        <v>0</v>
      </c>
      <c r="DK672" s="90">
        <f t="shared" si="2317"/>
        <v>0</v>
      </c>
      <c r="DL672" s="315">
        <f t="shared" ref="DL672:DM672" si="2322">SUM(DL399)</f>
        <v>0</v>
      </c>
      <c r="DM672" s="375">
        <f t="shared" si="2322"/>
        <v>0</v>
      </c>
      <c r="DN672" s="91">
        <f t="shared" si="2317"/>
        <v>0</v>
      </c>
      <c r="DO672" s="90">
        <f t="shared" si="2317"/>
        <v>0</v>
      </c>
      <c r="DP672" s="375">
        <f t="shared" ref="DP672:DQ672" si="2323">SUM(DP399)</f>
        <v>0</v>
      </c>
      <c r="DQ672" s="104">
        <f t="shared" si="2323"/>
        <v>0</v>
      </c>
      <c r="DR672" s="315">
        <f>SUM(DR399)</f>
        <v>0</v>
      </c>
      <c r="DS672" s="124">
        <f t="shared" si="2317"/>
        <v>0</v>
      </c>
      <c r="DT672" s="90">
        <f t="shared" si="2317"/>
        <v>0</v>
      </c>
      <c r="DU672" s="315">
        <f t="shared" ref="DU672:DW672" si="2324">SUM(DU399)</f>
        <v>0</v>
      </c>
      <c r="DV672" s="90">
        <f t="shared" si="2324"/>
        <v>0</v>
      </c>
      <c r="DW672" s="375">
        <f t="shared" si="2324"/>
        <v>0</v>
      </c>
      <c r="DX672" s="91">
        <f t="shared" si="2317"/>
        <v>0</v>
      </c>
      <c r="DY672" s="90">
        <f t="shared" si="2317"/>
        <v>0</v>
      </c>
      <c r="DZ672" s="311">
        <f t="shared" ref="DZ672:EA672" si="2325">SUM(DZ399)</f>
        <v>0</v>
      </c>
      <c r="EA672" s="375">
        <f t="shared" si="2325"/>
        <v>0</v>
      </c>
      <c r="EB672" s="91">
        <f t="shared" si="2317"/>
        <v>0</v>
      </c>
      <c r="EC672" s="90">
        <f t="shared" si="2317"/>
        <v>0</v>
      </c>
      <c r="ED672" s="315">
        <f t="shared" ref="ED672" si="2326">SUM(ED399)</f>
        <v>0</v>
      </c>
      <c r="EE672" s="124">
        <f t="shared" si="2317"/>
        <v>0</v>
      </c>
    </row>
    <row r="673" spans="1:135" x14ac:dyDescent="0.3">
      <c r="A673" s="38"/>
      <c r="B673" s="27" t="s">
        <v>34</v>
      </c>
      <c r="C673" s="42">
        <v>16725</v>
      </c>
      <c r="D673" s="25">
        <v>2666</v>
      </c>
      <c r="E673" s="63">
        <f t="shared" si="1460"/>
        <v>0.15940209267563527</v>
      </c>
      <c r="F673" s="90">
        <f t="shared" ref="F673:K673" si="2327">SUM(F263:F266)+F352+F354+F370+F375+F376+F379+F383+F507+F509+F513+F514+F516+F519+SUM(F521:F523)+F531</f>
        <v>0</v>
      </c>
      <c r="G673" s="315">
        <f t="shared" si="2327"/>
        <v>0</v>
      </c>
      <c r="H673" s="315">
        <f t="shared" ref="H673:I673" si="2328">SUM(H263:H266)+H352+H354+H370+H375+H376+H379+H383+H507+H509+H513+H514+H516+H519+SUM(H521:H523)+H531</f>
        <v>0</v>
      </c>
      <c r="I673" s="315">
        <f t="shared" si="2328"/>
        <v>0</v>
      </c>
      <c r="J673" s="315">
        <f t="shared" si="2327"/>
        <v>0</v>
      </c>
      <c r="K673" s="91">
        <f t="shared" si="2327"/>
        <v>0</v>
      </c>
      <c r="L673" s="90">
        <f t="shared" ref="L673:BJ673" si="2329">SUM(L263:L266)+L352+L354+L370+L375+L376+L379+L383+L507+L509+L513+L514+L516+L519+SUM(L521:L523)+L531</f>
        <v>0</v>
      </c>
      <c r="M673" s="375">
        <f t="shared" ref="M673" si="2330">SUM(M263:M266)+M352+M354+M370+M375+M376+M379+M383+M507+M509+M513+M514+M516+M519+SUM(M521:M523)+M531</f>
        <v>0</v>
      </c>
      <c r="N673" s="91">
        <f t="shared" si="2329"/>
        <v>0</v>
      </c>
      <c r="O673" s="90">
        <f t="shared" si="2329"/>
        <v>0</v>
      </c>
      <c r="P673" s="375">
        <f t="shared" ref="P673:V673" si="2331">SUM(P263:P266)+P352+P354+P370+P375+P376+P379+P383+P507+P509+P513+P514+P516+P519+SUM(P521:P523)+P531</f>
        <v>0</v>
      </c>
      <c r="Q673" s="315">
        <f t="shared" si="2331"/>
        <v>0</v>
      </c>
      <c r="R673" s="375">
        <f t="shared" si="2331"/>
        <v>0</v>
      </c>
      <c r="S673" s="315">
        <f t="shared" si="2331"/>
        <v>0</v>
      </c>
      <c r="T673" s="375">
        <f t="shared" si="2331"/>
        <v>0</v>
      </c>
      <c r="U673" s="315">
        <f t="shared" si="2331"/>
        <v>0</v>
      </c>
      <c r="V673" s="375">
        <f t="shared" si="2331"/>
        <v>0</v>
      </c>
      <c r="W673" s="104">
        <f>SUM(W263:W266)+W352+W354+W370+W375+W376+W379+W383+W507+W509+W513+W514+W516+W519+SUM(W521:W523)+W531</f>
        <v>0</v>
      </c>
      <c r="X673" s="104">
        <f t="shared" ref="X673" si="2332">SUM(X263:X266)+X352+X354+X370+X375+X376+X379+X383+X507+X509+X513+X514+X516+X519+SUM(X521:X523)+X531</f>
        <v>0</v>
      </c>
      <c r="Y673" s="104">
        <f t="shared" si="2329"/>
        <v>0</v>
      </c>
      <c r="Z673" s="103">
        <f t="shared" si="2329"/>
        <v>0</v>
      </c>
      <c r="AA673" s="90">
        <f t="shared" ref="AA673:AG673" si="2333">SUM(AA263:AA266)+AA352+AA354+AA370+AA375+AA376+AA379+AA383+AA507+AA509+AA513+AA514+AA516+AA519+SUM(AA521:AA523)+AA531</f>
        <v>0</v>
      </c>
      <c r="AB673" s="90">
        <f t="shared" si="2333"/>
        <v>0</v>
      </c>
      <c r="AC673" s="90">
        <f t="shared" si="2333"/>
        <v>0</v>
      </c>
      <c r="AD673" s="90">
        <f t="shared" si="2333"/>
        <v>0</v>
      </c>
      <c r="AE673" s="90">
        <f t="shared" si="2333"/>
        <v>0</v>
      </c>
      <c r="AF673" s="315">
        <f t="shared" si="2333"/>
        <v>0</v>
      </c>
      <c r="AG673" s="311">
        <f t="shared" si="2333"/>
        <v>0</v>
      </c>
      <c r="AH673" s="124">
        <f t="shared" si="2329"/>
        <v>0</v>
      </c>
      <c r="AI673" s="103">
        <f t="shared" si="2329"/>
        <v>0</v>
      </c>
      <c r="AJ673" s="375">
        <f t="shared" ref="AJ673" si="2334">SUM(AJ263:AJ266)+AJ352+AJ354+AJ370+AJ375+AJ376+AJ379+AJ383+AJ507+AJ509+AJ513+AJ514+AJ516+AJ519+SUM(AJ521:AJ523)+AJ531</f>
        <v>0</v>
      </c>
      <c r="AK673" s="91">
        <f t="shared" si="2329"/>
        <v>0</v>
      </c>
      <c r="AL673" s="90">
        <f t="shared" si="2329"/>
        <v>0</v>
      </c>
      <c r="AM673" s="315">
        <f t="shared" ref="AM673:AP673" si="2335">SUM(AM263:AM266)+AM352+AM354+AM370+AM375+AM376+AM379+AM383+AM507+AM509+AM513+AM514+AM516+AM519+SUM(AM521:AM523)+AM531</f>
        <v>0</v>
      </c>
      <c r="AN673" s="315">
        <f t="shared" si="2335"/>
        <v>0</v>
      </c>
      <c r="AO673" s="315">
        <f t="shared" si="2335"/>
        <v>0</v>
      </c>
      <c r="AP673" s="375">
        <f t="shared" si="2335"/>
        <v>0</v>
      </c>
      <c r="AQ673" s="104">
        <f t="shared" si="2329"/>
        <v>0</v>
      </c>
      <c r="AR673" s="103">
        <f t="shared" si="2329"/>
        <v>0</v>
      </c>
      <c r="AS673" s="375">
        <f t="shared" ref="AS673:AX673" si="2336">SUM(AS263:AS266)+AS352+AS354+AS370+AS375+AS376+AS379+AS383+AS507+AS509+AS513+AS514+AS516+AS519+SUM(AS521:AS523)+AS531</f>
        <v>0</v>
      </c>
      <c r="AT673" s="315">
        <f t="shared" si="2336"/>
        <v>0</v>
      </c>
      <c r="AU673" s="375">
        <f t="shared" si="2336"/>
        <v>0</v>
      </c>
      <c r="AV673" s="315">
        <f t="shared" si="2336"/>
        <v>0</v>
      </c>
      <c r="AW673" s="375">
        <f t="shared" si="2336"/>
        <v>0</v>
      </c>
      <c r="AX673" s="315">
        <f t="shared" si="2336"/>
        <v>0</v>
      </c>
      <c r="AY673" s="124">
        <f t="shared" si="2329"/>
        <v>0</v>
      </c>
      <c r="AZ673" s="90">
        <f t="shared" si="2329"/>
        <v>1333</v>
      </c>
      <c r="BA673" s="315">
        <f>SUM(BA263:BA266)+BA352+BA354+BA370+BA375+BA376+BA379+BA383+BA507+BA509+BA513+BA514+BA516+BA519+SUM(BA521:BA523)+BA531</f>
        <v>1185</v>
      </c>
      <c r="BB673" s="124">
        <f t="shared" si="2329"/>
        <v>1134</v>
      </c>
      <c r="BC673" s="90">
        <v>0</v>
      </c>
      <c r="BD673" s="315">
        <v>0</v>
      </c>
      <c r="BE673" s="124">
        <v>0</v>
      </c>
      <c r="BF673" s="90">
        <f t="shared" si="2329"/>
        <v>0</v>
      </c>
      <c r="BG673" s="90">
        <v>0</v>
      </c>
      <c r="BH673" s="315">
        <f>SUM(BH263:BH266)+BH352+BH354+BH370+BH375+BH376+BH379+BH383+BH507+BH509+BH513+BH514+BH516+BH519+SUM(BH521:BH523)+BH531</f>
        <v>0</v>
      </c>
      <c r="BI673" s="124">
        <f t="shared" si="2329"/>
        <v>0</v>
      </c>
      <c r="BJ673" s="90">
        <f t="shared" si="2329"/>
        <v>0</v>
      </c>
      <c r="BK673" s="375">
        <v>0</v>
      </c>
      <c r="BL673" s="124">
        <f t="shared" ref="BL673:BU673" si="2337">SUM(BL263:BL266)+BL352+BL354+BL370+BL375+BL376+BL379+BL383+BL507+BL509+BL513+BL514+BL516+BL519+SUM(BL521:BL523)+BL531</f>
        <v>0</v>
      </c>
      <c r="BM673" s="90">
        <f t="shared" si="2337"/>
        <v>0</v>
      </c>
      <c r="BN673" s="90">
        <v>0</v>
      </c>
      <c r="BO673" s="315">
        <f t="shared" ref="BO673:BP673" si="2338">SUM(BO263:BO266)+BO352+BO354+BO370+BO375+BO376+BO379+BO383+BO507+BO509+BO513+BO514+BO516+BO519+SUM(BO521:BO523)+BO531</f>
        <v>0</v>
      </c>
      <c r="BP673" s="311">
        <f t="shared" si="2338"/>
        <v>0</v>
      </c>
      <c r="BQ673" s="124">
        <f t="shared" si="2337"/>
        <v>0</v>
      </c>
      <c r="BR673" s="90">
        <f t="shared" si="2337"/>
        <v>0</v>
      </c>
      <c r="BS673" s="315">
        <v>0</v>
      </c>
      <c r="BT673" s="124">
        <f t="shared" si="2337"/>
        <v>0</v>
      </c>
      <c r="BU673" s="90">
        <f t="shared" si="2337"/>
        <v>0</v>
      </c>
      <c r="BV673" s="315">
        <v>0</v>
      </c>
      <c r="BW673" s="90">
        <v>0</v>
      </c>
      <c r="BX673" s="375">
        <v>0</v>
      </c>
      <c r="BY673" s="315">
        <v>0</v>
      </c>
      <c r="BZ673" s="90">
        <f>SUM(BZ263:BZ266)+BZ352+BZ354+BZ370+BZ375+BZ376+BZ379+BZ383+BZ507+BZ509+BZ513+BZ514+BZ516+BZ519+SUM(BZ521:BZ523)+BZ531</f>
        <v>0</v>
      </c>
      <c r="CA673" s="124">
        <f t="shared" ref="CA673:EE673" si="2339">SUM(CA263:CA266)+CA352+CA354+CA370+CA375+CA376+CA379+CA383+CA507+CA509+CA513+CA514+CA516+CA519+SUM(CA521:CA523)+CA531</f>
        <v>0</v>
      </c>
      <c r="CB673" s="90">
        <v>0</v>
      </c>
      <c r="CC673" s="90">
        <v>0</v>
      </c>
      <c r="CD673" s="90">
        <v>0</v>
      </c>
      <c r="CE673" s="90">
        <v>0</v>
      </c>
      <c r="CF673" s="90">
        <v>0</v>
      </c>
      <c r="CG673" s="311">
        <v>0</v>
      </c>
      <c r="CH673" s="90">
        <v>0</v>
      </c>
      <c r="CI673" s="124">
        <v>0</v>
      </c>
      <c r="CJ673" s="90">
        <f t="shared" si="2339"/>
        <v>0</v>
      </c>
      <c r="CK673" s="375">
        <v>0</v>
      </c>
      <c r="CL673" s="315">
        <v>0</v>
      </c>
      <c r="CM673" s="375">
        <v>0</v>
      </c>
      <c r="CN673" s="315">
        <v>0</v>
      </c>
      <c r="CO673" s="375">
        <v>0</v>
      </c>
      <c r="CP673" s="91">
        <f t="shared" si="2339"/>
        <v>0</v>
      </c>
      <c r="CQ673" s="90">
        <f t="shared" si="2339"/>
        <v>235</v>
      </c>
      <c r="CR673" s="315">
        <f t="shared" ref="CR673:CS673" si="2340">SUM(CR263:CR266)+CR352+CR354+CR370+CR375+CR376+CR379+CR383+CR507+CR509+CR513+CR514+CR516+CR519+SUM(CR521:CR523)+CR531</f>
        <v>291</v>
      </c>
      <c r="CS673" s="375">
        <f t="shared" si="2340"/>
        <v>327</v>
      </c>
      <c r="CT673" s="91">
        <f t="shared" si="2339"/>
        <v>305</v>
      </c>
      <c r="CU673" s="90">
        <f t="shared" ref="CU673" si="2341">SUM(CU263:CU266)+CU352+CU354+CU370+CU375+CU376+CU379+CU383+CU507+CU509+CU513+CU514+CU516+CU519+SUM(CU521:CU523)+CU531</f>
        <v>44</v>
      </c>
      <c r="CV673" s="375">
        <v>0</v>
      </c>
      <c r="CW673" s="315">
        <v>0</v>
      </c>
      <c r="CX673" s="375">
        <v>0</v>
      </c>
      <c r="CY673" s="315">
        <v>0</v>
      </c>
      <c r="CZ673" s="91">
        <v>0</v>
      </c>
      <c r="DA673" s="90">
        <f t="shared" si="2339"/>
        <v>0</v>
      </c>
      <c r="DB673" s="375">
        <v>0</v>
      </c>
      <c r="DC673" s="315">
        <v>0</v>
      </c>
      <c r="DD673" s="375">
        <v>0</v>
      </c>
      <c r="DE673" s="315">
        <v>0</v>
      </c>
      <c r="DF673" s="90">
        <f>SUM(DF263:DF266)+DF352+DF354+DF370+DF375+DF376+DF379+DF383+DF507+DF509+DF513+DF514+DF516+DF519+SUM(DF521:DF523)+DF531</f>
        <v>0</v>
      </c>
      <c r="DG673" s="310">
        <v>0</v>
      </c>
      <c r="DH673" s="375">
        <f>SUM(DH263:DH266)+DH352+DH354+DH370+DH375+DH376+DH379+DH383+DH507+DH509+DH513+DH514+DH516+DH519+SUM(DH521:DH523)+DH531</f>
        <v>0</v>
      </c>
      <c r="DI673" s="315">
        <v>0</v>
      </c>
      <c r="DJ673" s="124">
        <f t="shared" si="2339"/>
        <v>0</v>
      </c>
      <c r="DK673" s="90">
        <v>0</v>
      </c>
      <c r="DL673" s="315">
        <v>0</v>
      </c>
      <c r="DM673" s="375">
        <v>0</v>
      </c>
      <c r="DN673" s="91">
        <v>0</v>
      </c>
      <c r="DO673" s="90">
        <v>0</v>
      </c>
      <c r="DP673" s="375">
        <v>0</v>
      </c>
      <c r="DQ673" s="104">
        <v>0</v>
      </c>
      <c r="DR673" s="315">
        <v>0</v>
      </c>
      <c r="DS673" s="124">
        <v>0</v>
      </c>
      <c r="DT673" s="90">
        <f t="shared" si="2339"/>
        <v>0</v>
      </c>
      <c r="DU673" s="315">
        <v>0</v>
      </c>
      <c r="DV673" s="90">
        <v>0</v>
      </c>
      <c r="DW673" s="375">
        <v>0</v>
      </c>
      <c r="DX673" s="91">
        <f t="shared" si="2339"/>
        <v>0</v>
      </c>
      <c r="DY673" s="90">
        <f t="shared" si="2339"/>
        <v>0</v>
      </c>
      <c r="DZ673" s="311">
        <v>0</v>
      </c>
      <c r="EA673" s="375">
        <v>0</v>
      </c>
      <c r="EB673" s="91">
        <f t="shared" si="2339"/>
        <v>0</v>
      </c>
      <c r="EC673" s="90">
        <f t="shared" si="2339"/>
        <v>0</v>
      </c>
      <c r="ED673" s="315">
        <v>0</v>
      </c>
      <c r="EE673" s="124">
        <f t="shared" si="2339"/>
        <v>0</v>
      </c>
    </row>
    <row r="674" spans="1:135" x14ac:dyDescent="0.3">
      <c r="A674" s="38"/>
      <c r="B674" s="27" t="s">
        <v>734</v>
      </c>
      <c r="C674" s="42">
        <v>7302</v>
      </c>
      <c r="D674" s="25">
        <v>1211</v>
      </c>
      <c r="E674" s="63">
        <f t="shared" si="1460"/>
        <v>0.16584497397973158</v>
      </c>
      <c r="F674" s="90">
        <f t="shared" ref="F674:K674" si="2342">SUM(F267:F273)+F507+F517+F531</f>
        <v>0</v>
      </c>
      <c r="G674" s="315">
        <f t="shared" si="2342"/>
        <v>0</v>
      </c>
      <c r="H674" s="315">
        <f t="shared" ref="H674:I674" si="2343">SUM(H267:H273)+H507+H517+H531</f>
        <v>0</v>
      </c>
      <c r="I674" s="315">
        <f t="shared" si="2343"/>
        <v>0</v>
      </c>
      <c r="J674" s="315">
        <f t="shared" si="2342"/>
        <v>0</v>
      </c>
      <c r="K674" s="91">
        <f t="shared" si="2342"/>
        <v>0</v>
      </c>
      <c r="L674" s="90">
        <f t="shared" ref="L674:BJ674" si="2344">SUM(L267:L273)+L507+L517+L531</f>
        <v>0</v>
      </c>
      <c r="M674" s="375">
        <f t="shared" ref="M674" si="2345">SUM(M267:M273)+M507+M517+M531</f>
        <v>0</v>
      </c>
      <c r="N674" s="91">
        <f t="shared" si="2344"/>
        <v>0</v>
      </c>
      <c r="O674" s="90">
        <f t="shared" si="2344"/>
        <v>0</v>
      </c>
      <c r="P674" s="375">
        <f t="shared" ref="P674:V674" si="2346">SUM(P267:P273)+P507+P517+P531</f>
        <v>0</v>
      </c>
      <c r="Q674" s="315">
        <f t="shared" si="2346"/>
        <v>0</v>
      </c>
      <c r="R674" s="375">
        <f t="shared" si="2346"/>
        <v>0</v>
      </c>
      <c r="S674" s="315">
        <f t="shared" si="2346"/>
        <v>0</v>
      </c>
      <c r="T674" s="375">
        <f t="shared" si="2346"/>
        <v>0</v>
      </c>
      <c r="U674" s="315">
        <f t="shared" si="2346"/>
        <v>0</v>
      </c>
      <c r="V674" s="375">
        <f t="shared" si="2346"/>
        <v>0</v>
      </c>
      <c r="W674" s="104">
        <f>SUM(W267:W273)+W507+W517+W531</f>
        <v>0</v>
      </c>
      <c r="X674" s="104">
        <f t="shared" ref="X674" si="2347">SUM(X267:X273)+X507+X517+X531</f>
        <v>0</v>
      </c>
      <c r="Y674" s="104">
        <f t="shared" si="2344"/>
        <v>0</v>
      </c>
      <c r="Z674" s="103">
        <f t="shared" si="2344"/>
        <v>0</v>
      </c>
      <c r="AA674" s="90">
        <f t="shared" ref="AA674:AG674" si="2348">SUM(AA267:AA273)+AA507+AA517+AA531</f>
        <v>0</v>
      </c>
      <c r="AB674" s="90">
        <f t="shared" si="2348"/>
        <v>0</v>
      </c>
      <c r="AC674" s="90">
        <f t="shared" si="2348"/>
        <v>0</v>
      </c>
      <c r="AD674" s="90">
        <f t="shared" si="2348"/>
        <v>0</v>
      </c>
      <c r="AE674" s="90">
        <f t="shared" si="2348"/>
        <v>0</v>
      </c>
      <c r="AF674" s="315">
        <f t="shared" si="2348"/>
        <v>0</v>
      </c>
      <c r="AG674" s="311">
        <f t="shared" si="2348"/>
        <v>0</v>
      </c>
      <c r="AH674" s="124">
        <f t="shared" si="2344"/>
        <v>0</v>
      </c>
      <c r="AI674" s="103">
        <f t="shared" si="2344"/>
        <v>0</v>
      </c>
      <c r="AJ674" s="375">
        <f t="shared" ref="AJ674" si="2349">SUM(AJ267:AJ273)+AJ507+AJ517+AJ531</f>
        <v>0</v>
      </c>
      <c r="AK674" s="91">
        <f t="shared" si="2344"/>
        <v>0</v>
      </c>
      <c r="AL674" s="90">
        <f t="shared" si="2344"/>
        <v>0</v>
      </c>
      <c r="AM674" s="315">
        <f t="shared" ref="AM674:AP674" si="2350">SUM(AM267:AM273)+AM507+AM517+AM531</f>
        <v>0</v>
      </c>
      <c r="AN674" s="315">
        <f t="shared" si="2350"/>
        <v>0</v>
      </c>
      <c r="AO674" s="315">
        <f t="shared" si="2350"/>
        <v>0</v>
      </c>
      <c r="AP674" s="375">
        <f t="shared" si="2350"/>
        <v>0</v>
      </c>
      <c r="AQ674" s="104">
        <f t="shared" si="2344"/>
        <v>0</v>
      </c>
      <c r="AR674" s="103">
        <f t="shared" si="2344"/>
        <v>0</v>
      </c>
      <c r="AS674" s="375">
        <f t="shared" ref="AS674:AX674" si="2351">SUM(AS267:AS273)+AS507+AS517+AS531</f>
        <v>0</v>
      </c>
      <c r="AT674" s="315">
        <f t="shared" si="2351"/>
        <v>0</v>
      </c>
      <c r="AU674" s="375">
        <f t="shared" si="2351"/>
        <v>0</v>
      </c>
      <c r="AV674" s="315">
        <f t="shared" si="2351"/>
        <v>0</v>
      </c>
      <c r="AW674" s="375">
        <f t="shared" si="2351"/>
        <v>0</v>
      </c>
      <c r="AX674" s="315">
        <f t="shared" si="2351"/>
        <v>0</v>
      </c>
      <c r="AY674" s="124">
        <f t="shared" si="2344"/>
        <v>0</v>
      </c>
      <c r="AZ674" s="90">
        <v>0</v>
      </c>
      <c r="BA674" s="315">
        <v>0</v>
      </c>
      <c r="BB674" s="124">
        <v>0</v>
      </c>
      <c r="BC674" s="90">
        <f t="shared" si="2344"/>
        <v>485</v>
      </c>
      <c r="BD674" s="315">
        <f t="shared" ref="BD674" si="2352">SUM(BD267:BD273)+BD507+BD517+BD531</f>
        <v>562</v>
      </c>
      <c r="BE674" s="124">
        <f t="shared" si="2344"/>
        <v>487</v>
      </c>
      <c r="BF674" s="90">
        <f t="shared" si="2344"/>
        <v>0</v>
      </c>
      <c r="BG674" s="90">
        <f t="shared" ref="BG674" si="2353">SUM(BG267:BG273)+BG507+BG517+BG531</f>
        <v>0</v>
      </c>
      <c r="BH674" s="315">
        <f>SUM(BH267:BH273)+BH507+BH517+BH531</f>
        <v>0</v>
      </c>
      <c r="BI674" s="124">
        <f t="shared" si="2344"/>
        <v>0</v>
      </c>
      <c r="BJ674" s="90">
        <f t="shared" si="2344"/>
        <v>0</v>
      </c>
      <c r="BK674" s="375">
        <f t="shared" ref="BK674" si="2354">SUM(BK267:BK273)+BK507+BK517+BK531</f>
        <v>0</v>
      </c>
      <c r="BL674" s="124">
        <f t="shared" ref="BL674:BU674" si="2355">SUM(BL267:BL273)+BL507+BL517+BL531</f>
        <v>0</v>
      </c>
      <c r="BM674" s="90">
        <f t="shared" si="2355"/>
        <v>0</v>
      </c>
      <c r="BN674" s="90">
        <f t="shared" ref="BN674" si="2356">SUM(BN267:BN273)+BN507+BN517+BN531</f>
        <v>0</v>
      </c>
      <c r="BO674" s="315">
        <f t="shared" ref="BO674:BP674" si="2357">SUM(BO267:BO273)+BO507+BO517+BO531</f>
        <v>0</v>
      </c>
      <c r="BP674" s="311">
        <f t="shared" si="2357"/>
        <v>0</v>
      </c>
      <c r="BQ674" s="124">
        <f t="shared" si="2355"/>
        <v>0</v>
      </c>
      <c r="BR674" s="90">
        <f t="shared" si="2355"/>
        <v>0</v>
      </c>
      <c r="BS674" s="315">
        <f t="shared" ref="BS674" si="2358">SUM(BS267:BS273)+BS507+BS517+BS531</f>
        <v>0</v>
      </c>
      <c r="BT674" s="124">
        <f t="shared" si="2355"/>
        <v>0</v>
      </c>
      <c r="BU674" s="90">
        <f t="shared" si="2355"/>
        <v>0</v>
      </c>
      <c r="BV674" s="315">
        <f t="shared" ref="BV674:BY674" si="2359">SUM(BV267:BV273)+BV507+BV517+BV531</f>
        <v>0</v>
      </c>
      <c r="BW674" s="90">
        <f t="shared" si="2359"/>
        <v>0</v>
      </c>
      <c r="BX674" s="375">
        <f t="shared" si="2359"/>
        <v>0</v>
      </c>
      <c r="BY674" s="315">
        <f t="shared" si="2359"/>
        <v>0</v>
      </c>
      <c r="BZ674" s="90">
        <f>SUM(BZ267:BZ273)+BZ507+BZ517+BZ531</f>
        <v>0</v>
      </c>
      <c r="CA674" s="124">
        <f t="shared" ref="CA674:EE674" si="2360">SUM(CA267:CA273)+CA507+CA517+CA531</f>
        <v>0</v>
      </c>
      <c r="CB674" s="90">
        <f t="shared" si="2360"/>
        <v>0</v>
      </c>
      <c r="CC674" s="90">
        <f t="shared" ref="CC674:CE674" si="2361">SUM(CC267:CC273)+CC507+CC517+CC531</f>
        <v>0</v>
      </c>
      <c r="CD674" s="90">
        <f t="shared" si="2361"/>
        <v>0</v>
      </c>
      <c r="CE674" s="90">
        <f t="shared" si="2361"/>
        <v>0</v>
      </c>
      <c r="CF674" s="90">
        <f t="shared" si="2360"/>
        <v>0</v>
      </c>
      <c r="CG674" s="311">
        <f t="shared" si="2360"/>
        <v>0</v>
      </c>
      <c r="CH674" s="90">
        <f t="shared" ref="CH674" si="2362">SUM(CH267:CH273)+CH507+CH517+CH531</f>
        <v>0</v>
      </c>
      <c r="CI674" s="124">
        <f>SUM(CI267:CI273)+CI507+CI517+CI531</f>
        <v>0</v>
      </c>
      <c r="CJ674" s="90">
        <f t="shared" si="2360"/>
        <v>0</v>
      </c>
      <c r="CK674" s="375">
        <f t="shared" ref="CK674:CO674" si="2363">SUM(CK267:CK273)+CK507+CK517+CK531</f>
        <v>0</v>
      </c>
      <c r="CL674" s="315">
        <f t="shared" si="2363"/>
        <v>0</v>
      </c>
      <c r="CM674" s="375">
        <f t="shared" si="2363"/>
        <v>0</v>
      </c>
      <c r="CN674" s="315">
        <f t="shared" si="2363"/>
        <v>0</v>
      </c>
      <c r="CO674" s="375">
        <f t="shared" si="2363"/>
        <v>0</v>
      </c>
      <c r="CP674" s="91">
        <f t="shared" si="2360"/>
        <v>0</v>
      </c>
      <c r="CQ674" s="90">
        <f t="shared" si="2360"/>
        <v>11</v>
      </c>
      <c r="CR674" s="315">
        <f t="shared" ref="CR674:CS674" si="2364">SUM(CR267:CR273)+CR507+CR517+CR531</f>
        <v>10</v>
      </c>
      <c r="CS674" s="375">
        <f t="shared" si="2364"/>
        <v>12</v>
      </c>
      <c r="CT674" s="91">
        <f t="shared" si="2360"/>
        <v>13</v>
      </c>
      <c r="CU674" s="90">
        <f t="shared" ref="CU674" si="2365">SUM(CU267:CU273)+CU507+CU517+CU531</f>
        <v>0</v>
      </c>
      <c r="CV674" s="375">
        <f t="shared" ref="CV674:CY674" si="2366">SUM(CV267:CV273)+CV507+CV517+CV531</f>
        <v>0</v>
      </c>
      <c r="CW674" s="315">
        <f t="shared" si="2366"/>
        <v>0</v>
      </c>
      <c r="CX674" s="375">
        <f t="shared" si="2366"/>
        <v>0</v>
      </c>
      <c r="CY674" s="315">
        <f t="shared" si="2366"/>
        <v>0</v>
      </c>
      <c r="CZ674" s="91">
        <f t="shared" si="2360"/>
        <v>0</v>
      </c>
      <c r="DA674" s="90">
        <f t="shared" si="2360"/>
        <v>0</v>
      </c>
      <c r="DB674" s="375">
        <f t="shared" ref="DB674:DE674" si="2367">SUM(DB267:DB273)+DB507+DB517+DB531</f>
        <v>0</v>
      </c>
      <c r="DC674" s="315">
        <f t="shared" si="2367"/>
        <v>0</v>
      </c>
      <c r="DD674" s="375">
        <f t="shared" si="2367"/>
        <v>0</v>
      </c>
      <c r="DE674" s="315">
        <f t="shared" si="2367"/>
        <v>0</v>
      </c>
      <c r="DF674" s="90">
        <f>SUM(DF267:DF273)+DF507+DF517+DF531</f>
        <v>0</v>
      </c>
      <c r="DG674" s="310">
        <f t="shared" ref="DG674" si="2368">SUM(DG267:DG273)+DG507+DG517+DG531</f>
        <v>0</v>
      </c>
      <c r="DH674" s="375">
        <f>SUM(DH267:DH273)+DH507+DH517+DH531</f>
        <v>0</v>
      </c>
      <c r="DI674" s="315">
        <f t="shared" ref="DI674" si="2369">SUM(DI267:DI273)+DI507+DI517+DI531</f>
        <v>0</v>
      </c>
      <c r="DJ674" s="124">
        <f t="shared" si="2360"/>
        <v>0</v>
      </c>
      <c r="DK674" s="90">
        <f t="shared" si="2360"/>
        <v>0</v>
      </c>
      <c r="DL674" s="315">
        <f t="shared" ref="DL674:DM674" si="2370">SUM(DL267:DL273)+DL507+DL517+DL531</f>
        <v>0</v>
      </c>
      <c r="DM674" s="375">
        <f t="shared" si="2370"/>
        <v>0</v>
      </c>
      <c r="DN674" s="91">
        <f t="shared" si="2360"/>
        <v>0</v>
      </c>
      <c r="DO674" s="90">
        <v>0</v>
      </c>
      <c r="DP674" s="375">
        <f t="shared" ref="DP674:DQ674" si="2371">SUM(DP267:DP273)+DP507+DP517+DP531</f>
        <v>10</v>
      </c>
      <c r="DQ674" s="104">
        <f t="shared" si="2371"/>
        <v>7</v>
      </c>
      <c r="DR674" s="315">
        <v>0</v>
      </c>
      <c r="DS674" s="124">
        <v>0</v>
      </c>
      <c r="DT674" s="90">
        <f t="shared" si="2360"/>
        <v>0</v>
      </c>
      <c r="DU674" s="315">
        <f t="shared" ref="DU674:DW674" si="2372">SUM(DU267:DU273)+DU507+DU517+DU531</f>
        <v>0</v>
      </c>
      <c r="DV674" s="90">
        <f t="shared" si="2372"/>
        <v>0</v>
      </c>
      <c r="DW674" s="375">
        <f t="shared" si="2372"/>
        <v>0</v>
      </c>
      <c r="DX674" s="91">
        <f t="shared" si="2360"/>
        <v>0</v>
      </c>
      <c r="DY674" s="90">
        <f t="shared" si="2360"/>
        <v>0</v>
      </c>
      <c r="DZ674" s="311">
        <f t="shared" ref="DZ674:EA674" si="2373">SUM(DZ267:DZ273)+DZ507+DZ517+DZ531</f>
        <v>0</v>
      </c>
      <c r="EA674" s="375">
        <f t="shared" si="2373"/>
        <v>0</v>
      </c>
      <c r="EB674" s="91">
        <f t="shared" si="2360"/>
        <v>0</v>
      </c>
      <c r="EC674" s="90">
        <f t="shared" si="2360"/>
        <v>0</v>
      </c>
      <c r="ED674" s="315">
        <f t="shared" ref="ED674" si="2374">SUM(ED267:ED273)+ED507+ED517+ED531</f>
        <v>0</v>
      </c>
      <c r="EE674" s="124">
        <f t="shared" si="2360"/>
        <v>0</v>
      </c>
    </row>
    <row r="675" spans="1:135" x14ac:dyDescent="0.3">
      <c r="A675" s="38"/>
      <c r="B675" s="27" t="s">
        <v>831</v>
      </c>
      <c r="C675" s="25">
        <v>12931</v>
      </c>
      <c r="D675" s="25">
        <v>2460</v>
      </c>
      <c r="E675" s="63">
        <f t="shared" si="1460"/>
        <v>0.1902405073080195</v>
      </c>
      <c r="F675" s="90">
        <f t="shared" ref="F675:K675" si="2375">SUM(F274:F285)</f>
        <v>0</v>
      </c>
      <c r="G675" s="315">
        <f t="shared" si="2375"/>
        <v>0</v>
      </c>
      <c r="H675" s="315">
        <f t="shared" ref="H675:I675" si="2376">SUM(H274:H285)</f>
        <v>0</v>
      </c>
      <c r="I675" s="315">
        <f t="shared" si="2376"/>
        <v>0</v>
      </c>
      <c r="J675" s="315">
        <f t="shared" si="2375"/>
        <v>0</v>
      </c>
      <c r="K675" s="91">
        <f t="shared" si="2375"/>
        <v>0</v>
      </c>
      <c r="L675" s="90">
        <f t="shared" ref="L675:BJ675" si="2377">SUM(L274:L285)</f>
        <v>0</v>
      </c>
      <c r="M675" s="375">
        <f t="shared" si="2377"/>
        <v>0</v>
      </c>
      <c r="N675" s="91">
        <f t="shared" si="2377"/>
        <v>0</v>
      </c>
      <c r="O675" s="90">
        <f t="shared" si="2377"/>
        <v>0</v>
      </c>
      <c r="P675" s="375">
        <f t="shared" si="2377"/>
        <v>0</v>
      </c>
      <c r="Q675" s="315">
        <f t="shared" si="2377"/>
        <v>0</v>
      </c>
      <c r="R675" s="375">
        <f t="shared" si="2377"/>
        <v>0</v>
      </c>
      <c r="S675" s="315">
        <f t="shared" si="2377"/>
        <v>0</v>
      </c>
      <c r="T675" s="375">
        <f t="shared" si="2377"/>
        <v>0</v>
      </c>
      <c r="U675" s="315">
        <f t="shared" si="2377"/>
        <v>0</v>
      </c>
      <c r="V675" s="375">
        <f t="shared" si="2377"/>
        <v>0</v>
      </c>
      <c r="W675" s="104">
        <f>SUM(W274:W285)</f>
        <v>0</v>
      </c>
      <c r="X675" s="104">
        <f t="shared" ref="X675" si="2378">SUM(X274:X285)</f>
        <v>0</v>
      </c>
      <c r="Y675" s="104">
        <f t="shared" si="2377"/>
        <v>0</v>
      </c>
      <c r="Z675" s="103">
        <f t="shared" si="2377"/>
        <v>0</v>
      </c>
      <c r="AA675" s="90">
        <f t="shared" si="2377"/>
        <v>0</v>
      </c>
      <c r="AB675" s="90">
        <f t="shared" si="2377"/>
        <v>0</v>
      </c>
      <c r="AC675" s="90">
        <f t="shared" si="2377"/>
        <v>0</v>
      </c>
      <c r="AD675" s="90">
        <f t="shared" si="2377"/>
        <v>0</v>
      </c>
      <c r="AE675" s="90">
        <f t="shared" si="2377"/>
        <v>0</v>
      </c>
      <c r="AF675" s="315">
        <f t="shared" si="2377"/>
        <v>0</v>
      </c>
      <c r="AG675" s="311">
        <f t="shared" si="2377"/>
        <v>0</v>
      </c>
      <c r="AH675" s="124">
        <f t="shared" si="2377"/>
        <v>0</v>
      </c>
      <c r="AI675" s="103">
        <f t="shared" si="2377"/>
        <v>0</v>
      </c>
      <c r="AJ675" s="375">
        <f t="shared" si="2377"/>
        <v>0</v>
      </c>
      <c r="AK675" s="91">
        <f t="shared" si="2377"/>
        <v>0</v>
      </c>
      <c r="AL675" s="90">
        <f t="shared" si="2377"/>
        <v>0</v>
      </c>
      <c r="AM675" s="315">
        <f t="shared" si="2377"/>
        <v>0</v>
      </c>
      <c r="AN675" s="315">
        <f t="shared" si="2377"/>
        <v>0</v>
      </c>
      <c r="AO675" s="315">
        <f t="shared" si="2377"/>
        <v>0</v>
      </c>
      <c r="AP675" s="375">
        <f t="shared" si="2377"/>
        <v>0</v>
      </c>
      <c r="AQ675" s="104">
        <f t="shared" si="2377"/>
        <v>0</v>
      </c>
      <c r="AR675" s="103">
        <f t="shared" si="2377"/>
        <v>0</v>
      </c>
      <c r="AS675" s="375">
        <f t="shared" si="2377"/>
        <v>0</v>
      </c>
      <c r="AT675" s="315">
        <f t="shared" si="2377"/>
        <v>0</v>
      </c>
      <c r="AU675" s="375">
        <f t="shared" si="2377"/>
        <v>0</v>
      </c>
      <c r="AV675" s="315">
        <f t="shared" si="2377"/>
        <v>0</v>
      </c>
      <c r="AW675" s="375">
        <f t="shared" si="2377"/>
        <v>0</v>
      </c>
      <c r="AX675" s="315">
        <f t="shared" si="2377"/>
        <v>0</v>
      </c>
      <c r="AY675" s="124">
        <f t="shared" si="2377"/>
        <v>0</v>
      </c>
      <c r="AZ675" s="90">
        <f t="shared" si="2377"/>
        <v>0</v>
      </c>
      <c r="BA675" s="315">
        <f>SUM(BA274:BA285)</f>
        <v>0</v>
      </c>
      <c r="BB675" s="124">
        <f t="shared" si="2377"/>
        <v>0</v>
      </c>
      <c r="BC675" s="90">
        <f t="shared" si="2377"/>
        <v>0</v>
      </c>
      <c r="BD675" s="315">
        <f t="shared" ref="BD675" si="2379">SUM(BD274:BD285)</f>
        <v>0</v>
      </c>
      <c r="BE675" s="124">
        <f t="shared" si="2377"/>
        <v>0</v>
      </c>
      <c r="BF675" s="90">
        <f t="shared" si="2377"/>
        <v>1265</v>
      </c>
      <c r="BG675" s="90">
        <f t="shared" ref="BG675" si="2380">SUM(BG274:BG285)</f>
        <v>1177</v>
      </c>
      <c r="BH675" s="315">
        <f>SUM(BH274:BH285)</f>
        <v>913</v>
      </c>
      <c r="BI675" s="124">
        <f t="shared" si="2377"/>
        <v>917</v>
      </c>
      <c r="BJ675" s="90">
        <f t="shared" si="2377"/>
        <v>0</v>
      </c>
      <c r="BK675" s="375">
        <f t="shared" ref="BK675" si="2381">SUM(BK274:BK285)</f>
        <v>0</v>
      </c>
      <c r="BL675" s="124">
        <f t="shared" ref="BL675:BY675" si="2382">SUM(BL274:BL285)</f>
        <v>0</v>
      </c>
      <c r="BM675" s="90">
        <f t="shared" si="2382"/>
        <v>0</v>
      </c>
      <c r="BN675" s="90">
        <f t="shared" si="2382"/>
        <v>0</v>
      </c>
      <c r="BO675" s="315">
        <f t="shared" ref="BO675:BP675" si="2383">SUM(BO274:BO285)</f>
        <v>0</v>
      </c>
      <c r="BP675" s="311">
        <f t="shared" si="2383"/>
        <v>0</v>
      </c>
      <c r="BQ675" s="124">
        <f t="shared" si="2382"/>
        <v>0</v>
      </c>
      <c r="BR675" s="90">
        <f t="shared" si="2382"/>
        <v>0</v>
      </c>
      <c r="BS675" s="315">
        <f t="shared" si="2382"/>
        <v>0</v>
      </c>
      <c r="BT675" s="124">
        <f t="shared" si="2382"/>
        <v>0</v>
      </c>
      <c r="BU675" s="90">
        <f t="shared" si="2382"/>
        <v>0</v>
      </c>
      <c r="BV675" s="315">
        <f t="shared" si="2382"/>
        <v>0</v>
      </c>
      <c r="BW675" s="90">
        <f t="shared" si="2382"/>
        <v>0</v>
      </c>
      <c r="BX675" s="375">
        <f t="shared" si="2382"/>
        <v>0</v>
      </c>
      <c r="BY675" s="315">
        <f t="shared" si="2382"/>
        <v>0</v>
      </c>
      <c r="BZ675" s="90">
        <f>SUM(BZ274:BZ285)</f>
        <v>0</v>
      </c>
      <c r="CA675" s="124">
        <f t="shared" ref="CA675:EE675" si="2384">SUM(CA274:CA285)</f>
        <v>0</v>
      </c>
      <c r="CB675" s="90">
        <f t="shared" si="2384"/>
        <v>0</v>
      </c>
      <c r="CC675" s="90">
        <f t="shared" si="2384"/>
        <v>0</v>
      </c>
      <c r="CD675" s="90">
        <f t="shared" si="2384"/>
        <v>0</v>
      </c>
      <c r="CE675" s="90">
        <f t="shared" si="2384"/>
        <v>0</v>
      </c>
      <c r="CF675" s="90">
        <f t="shared" si="2384"/>
        <v>0</v>
      </c>
      <c r="CG675" s="311">
        <f t="shared" si="2384"/>
        <v>0</v>
      </c>
      <c r="CH675" s="90">
        <f t="shared" si="2384"/>
        <v>0</v>
      </c>
      <c r="CI675" s="124">
        <f>SUM(CI274:CI285)</f>
        <v>0</v>
      </c>
      <c r="CJ675" s="90">
        <f t="shared" si="2384"/>
        <v>0</v>
      </c>
      <c r="CK675" s="375">
        <f t="shared" si="2384"/>
        <v>0</v>
      </c>
      <c r="CL675" s="315">
        <f t="shared" si="2384"/>
        <v>0</v>
      </c>
      <c r="CM675" s="375">
        <f t="shared" si="2384"/>
        <v>0</v>
      </c>
      <c r="CN675" s="315">
        <f t="shared" si="2384"/>
        <v>0</v>
      </c>
      <c r="CO675" s="375">
        <f t="shared" si="2384"/>
        <v>0</v>
      </c>
      <c r="CP675" s="91">
        <f t="shared" si="2384"/>
        <v>0</v>
      </c>
      <c r="CQ675" s="90">
        <f t="shared" si="2384"/>
        <v>0</v>
      </c>
      <c r="CR675" s="315">
        <f t="shared" ref="CR675:CS675" si="2385">SUM(CR274:CR285)</f>
        <v>0</v>
      </c>
      <c r="CS675" s="375">
        <f t="shared" si="2385"/>
        <v>0</v>
      </c>
      <c r="CT675" s="91">
        <f t="shared" si="2384"/>
        <v>0</v>
      </c>
      <c r="CU675" s="90">
        <f t="shared" ref="CU675" si="2386">SUM(CU274:CU285)</f>
        <v>0</v>
      </c>
      <c r="CV675" s="375">
        <f t="shared" si="2384"/>
        <v>0</v>
      </c>
      <c r="CW675" s="315">
        <f t="shared" si="2384"/>
        <v>0</v>
      </c>
      <c r="CX675" s="375">
        <f t="shared" si="2384"/>
        <v>0</v>
      </c>
      <c r="CY675" s="315">
        <f t="shared" si="2384"/>
        <v>0</v>
      </c>
      <c r="CZ675" s="91">
        <f t="shared" si="2384"/>
        <v>0</v>
      </c>
      <c r="DA675" s="90">
        <f t="shared" si="2384"/>
        <v>0</v>
      </c>
      <c r="DB675" s="375">
        <f t="shared" si="2384"/>
        <v>0</v>
      </c>
      <c r="DC675" s="315">
        <f t="shared" si="2384"/>
        <v>0</v>
      </c>
      <c r="DD675" s="375">
        <f t="shared" si="2384"/>
        <v>0</v>
      </c>
      <c r="DE675" s="315">
        <f t="shared" si="2384"/>
        <v>0</v>
      </c>
      <c r="DF675" s="90">
        <f>SUM(DF274:DF285)</f>
        <v>0</v>
      </c>
      <c r="DG675" s="310">
        <f t="shared" ref="DG675" si="2387">SUM(DG274:DG285)</f>
        <v>0</v>
      </c>
      <c r="DH675" s="375">
        <f>SUM(DH274:DH285)</f>
        <v>0</v>
      </c>
      <c r="DI675" s="315">
        <f t="shared" ref="DI675" si="2388">SUM(DI274:DI285)</f>
        <v>0</v>
      </c>
      <c r="DJ675" s="124">
        <f t="shared" si="2384"/>
        <v>0</v>
      </c>
      <c r="DK675" s="90">
        <f t="shared" si="2384"/>
        <v>0</v>
      </c>
      <c r="DL675" s="315">
        <f t="shared" ref="DL675:DM675" si="2389">SUM(DL274:DL285)</f>
        <v>0</v>
      </c>
      <c r="DM675" s="375">
        <f t="shared" si="2389"/>
        <v>0</v>
      </c>
      <c r="DN675" s="91">
        <f t="shared" si="2384"/>
        <v>0</v>
      </c>
      <c r="DO675" s="90">
        <f t="shared" si="2384"/>
        <v>0</v>
      </c>
      <c r="DP675" s="375">
        <f t="shared" ref="DP675:DQ675" si="2390">SUM(DP274:DP285)</f>
        <v>0</v>
      </c>
      <c r="DQ675" s="104">
        <f t="shared" si="2390"/>
        <v>0</v>
      </c>
      <c r="DR675" s="315">
        <f>SUM(DR274:DR285)</f>
        <v>0</v>
      </c>
      <c r="DS675" s="124">
        <f t="shared" si="2384"/>
        <v>0</v>
      </c>
      <c r="DT675" s="90">
        <f t="shared" si="2384"/>
        <v>0</v>
      </c>
      <c r="DU675" s="315">
        <f t="shared" ref="DU675:DW675" si="2391">SUM(DU274:DU285)</f>
        <v>0</v>
      </c>
      <c r="DV675" s="90">
        <f t="shared" si="2391"/>
        <v>0</v>
      </c>
      <c r="DW675" s="375">
        <f t="shared" si="2391"/>
        <v>0</v>
      </c>
      <c r="DX675" s="91">
        <f t="shared" si="2384"/>
        <v>0</v>
      </c>
      <c r="DY675" s="90">
        <f t="shared" si="2384"/>
        <v>0</v>
      </c>
      <c r="DZ675" s="311">
        <f t="shared" ref="DZ675:EA675" si="2392">SUM(DZ274:DZ285)</f>
        <v>0</v>
      </c>
      <c r="EA675" s="375">
        <f t="shared" si="2392"/>
        <v>0</v>
      </c>
      <c r="EB675" s="91">
        <f t="shared" si="2384"/>
        <v>0</v>
      </c>
      <c r="EC675" s="90">
        <f t="shared" si="2384"/>
        <v>0</v>
      </c>
      <c r="ED675" s="315">
        <f t="shared" ref="ED675" si="2393">SUM(ED274:ED285)</f>
        <v>0</v>
      </c>
      <c r="EE675" s="124">
        <f t="shared" si="2384"/>
        <v>0</v>
      </c>
    </row>
    <row r="676" spans="1:135" x14ac:dyDescent="0.3">
      <c r="A676" s="38"/>
      <c r="B676" s="27" t="s">
        <v>741</v>
      </c>
      <c r="C676" s="42">
        <v>26680</v>
      </c>
      <c r="D676" s="25">
        <v>6379</v>
      </c>
      <c r="E676" s="63">
        <f t="shared" si="1460"/>
        <v>0.23909295352323839</v>
      </c>
      <c r="F676" s="90">
        <f t="shared" ref="F676:K676" si="2394">SUM(F198:F199)+SUM(F294:F308)+SUM(F423:F424)+SUM(F427:F428)+SUM(F480:F481)+F530+F536+F538+F543+SUM(F566:F567)</f>
        <v>0</v>
      </c>
      <c r="G676" s="315">
        <f t="shared" si="2394"/>
        <v>0</v>
      </c>
      <c r="H676" s="315">
        <f t="shared" ref="H676:I676" si="2395">SUM(H198:H199)+SUM(H294:H308)+SUM(H423:H424)+SUM(H427:H428)+SUM(H480:H481)+H530+H536+H538+H543+SUM(H566:H567)</f>
        <v>0</v>
      </c>
      <c r="I676" s="315">
        <f t="shared" si="2395"/>
        <v>0</v>
      </c>
      <c r="J676" s="315">
        <f t="shared" si="2394"/>
        <v>0</v>
      </c>
      <c r="K676" s="91">
        <f t="shared" si="2394"/>
        <v>0</v>
      </c>
      <c r="L676" s="90">
        <f t="shared" ref="L676:BJ676" si="2396">SUM(L198:L199)+SUM(L294:L308)+SUM(L423:L424)+SUM(L427:L428)+SUM(L480:L481)+L530+L536+L538+L543+SUM(L566:L567)</f>
        <v>0</v>
      </c>
      <c r="M676" s="375">
        <f t="shared" ref="M676" si="2397">SUM(M198:M199)+SUM(M294:M308)+SUM(M423:M424)+SUM(M427:M428)+SUM(M480:M481)+M530+M536+M538+M543+SUM(M566:M567)</f>
        <v>0</v>
      </c>
      <c r="N676" s="91">
        <f t="shared" si="2396"/>
        <v>0</v>
      </c>
      <c r="O676" s="90">
        <f t="shared" si="2396"/>
        <v>0</v>
      </c>
      <c r="P676" s="375">
        <f t="shared" ref="P676:V676" si="2398">SUM(P198:P199)+SUM(P294:P308)+SUM(P423:P424)+SUM(P427:P428)+SUM(P480:P481)+P530+P536+P538+P543+SUM(P566:P567)</f>
        <v>0</v>
      </c>
      <c r="Q676" s="315">
        <f t="shared" si="2398"/>
        <v>0</v>
      </c>
      <c r="R676" s="375">
        <f t="shared" si="2398"/>
        <v>0</v>
      </c>
      <c r="S676" s="315">
        <f t="shared" si="2398"/>
        <v>0</v>
      </c>
      <c r="T676" s="375">
        <f t="shared" si="2398"/>
        <v>0</v>
      </c>
      <c r="U676" s="315">
        <f t="shared" si="2398"/>
        <v>0</v>
      </c>
      <c r="V676" s="375">
        <f t="shared" si="2398"/>
        <v>0</v>
      </c>
      <c r="W676" s="104">
        <f>SUM(W198:W199)+SUM(W294:W308)+SUM(W423:W424)+SUM(W427:W428)+SUM(W480:W481)+W530+W536+W538+W543+SUM(W566:W567)</f>
        <v>0</v>
      </c>
      <c r="X676" s="104">
        <f t="shared" ref="X676" si="2399">SUM(X198:X199)+SUM(X294:X308)+SUM(X423:X424)+SUM(X427:X428)+SUM(X480:X481)+X530+X536+X538+X543+SUM(X566:X567)</f>
        <v>0</v>
      </c>
      <c r="Y676" s="104">
        <f t="shared" si="2396"/>
        <v>0</v>
      </c>
      <c r="Z676" s="103">
        <f t="shared" si="2396"/>
        <v>0</v>
      </c>
      <c r="AA676" s="90">
        <f t="shared" ref="AA676:AG676" si="2400">SUM(AA198:AA199)+SUM(AA294:AA308)+SUM(AA423:AA424)+SUM(AA427:AA428)+SUM(AA480:AA481)+AA530+AA536+AA538+AA543+SUM(AA566:AA567)</f>
        <v>0</v>
      </c>
      <c r="AB676" s="90">
        <f t="shared" si="2400"/>
        <v>0</v>
      </c>
      <c r="AC676" s="90">
        <f t="shared" si="2400"/>
        <v>0</v>
      </c>
      <c r="AD676" s="90">
        <f t="shared" si="2400"/>
        <v>0</v>
      </c>
      <c r="AE676" s="90">
        <f t="shared" si="2400"/>
        <v>0</v>
      </c>
      <c r="AF676" s="315">
        <f t="shared" si="2400"/>
        <v>0</v>
      </c>
      <c r="AG676" s="311">
        <f t="shared" si="2400"/>
        <v>0</v>
      </c>
      <c r="AH676" s="124">
        <f t="shared" si="2396"/>
        <v>0</v>
      </c>
      <c r="AI676" s="103">
        <f t="shared" si="2396"/>
        <v>0</v>
      </c>
      <c r="AJ676" s="375">
        <f t="shared" ref="AJ676" si="2401">SUM(AJ198:AJ199)+SUM(AJ294:AJ308)+SUM(AJ423:AJ424)+SUM(AJ427:AJ428)+SUM(AJ480:AJ481)+AJ530+AJ536+AJ538+AJ543+SUM(AJ566:AJ567)</f>
        <v>0</v>
      </c>
      <c r="AK676" s="91">
        <f t="shared" si="2396"/>
        <v>0</v>
      </c>
      <c r="AL676" s="90">
        <f t="shared" si="2396"/>
        <v>0</v>
      </c>
      <c r="AM676" s="315">
        <f t="shared" ref="AM676:AP676" si="2402">SUM(AM198:AM199)+SUM(AM294:AM308)+SUM(AM423:AM424)+SUM(AM427:AM428)+SUM(AM480:AM481)+AM530+AM536+AM538+AM543+SUM(AM566:AM567)</f>
        <v>0</v>
      </c>
      <c r="AN676" s="315">
        <f t="shared" si="2402"/>
        <v>0</v>
      </c>
      <c r="AO676" s="315">
        <f t="shared" si="2402"/>
        <v>0</v>
      </c>
      <c r="AP676" s="375">
        <f t="shared" si="2402"/>
        <v>0</v>
      </c>
      <c r="AQ676" s="104">
        <f t="shared" si="2396"/>
        <v>0</v>
      </c>
      <c r="AR676" s="103">
        <f t="shared" si="2396"/>
        <v>0</v>
      </c>
      <c r="AS676" s="375">
        <f t="shared" ref="AS676:AX676" si="2403">SUM(AS198:AS199)+SUM(AS294:AS308)+SUM(AS423:AS424)+SUM(AS427:AS428)+SUM(AS480:AS481)+AS530+AS536+AS538+AS543+SUM(AS566:AS567)</f>
        <v>0</v>
      </c>
      <c r="AT676" s="315">
        <f t="shared" si="2403"/>
        <v>0</v>
      </c>
      <c r="AU676" s="375">
        <f t="shared" si="2403"/>
        <v>0</v>
      </c>
      <c r="AV676" s="315">
        <f t="shared" si="2403"/>
        <v>0</v>
      </c>
      <c r="AW676" s="375">
        <f t="shared" si="2403"/>
        <v>0</v>
      </c>
      <c r="AX676" s="315">
        <f t="shared" si="2403"/>
        <v>0</v>
      </c>
      <c r="AY676" s="124">
        <f t="shared" si="2396"/>
        <v>0</v>
      </c>
      <c r="AZ676" s="90">
        <f t="shared" si="2396"/>
        <v>0</v>
      </c>
      <c r="BA676" s="315">
        <f>SUM(BA198:BA199)+SUM(BA294:BA308)+SUM(BA423:BA424)+SUM(BA427:BA428)+SUM(BA480:BA481)+BA530+BA536+BA538+BA543+SUM(BA566:BA567)</f>
        <v>0</v>
      </c>
      <c r="BB676" s="124">
        <f t="shared" si="2396"/>
        <v>0</v>
      </c>
      <c r="BC676" s="90">
        <f t="shared" si="2396"/>
        <v>0</v>
      </c>
      <c r="BD676" s="315">
        <f t="shared" ref="BD676" si="2404">SUM(BD198:BD199)+SUM(BD294:BD308)+SUM(BD423:BD424)+SUM(BD427:BD428)+SUM(BD480:BD481)+BD530+BD536+BD538+BD543+SUM(BD566:BD567)</f>
        <v>0</v>
      </c>
      <c r="BE676" s="124">
        <f t="shared" si="2396"/>
        <v>0</v>
      </c>
      <c r="BF676" s="90">
        <f t="shared" si="2396"/>
        <v>0</v>
      </c>
      <c r="BG676" s="90">
        <f t="shared" ref="BG676" si="2405">SUM(BG198:BG199)+SUM(BG294:BG308)+SUM(BG423:BG424)+SUM(BG427:BG428)+SUM(BG480:BG481)+BG530+BG536+BG538+BG543+SUM(BG566:BG567)</f>
        <v>0</v>
      </c>
      <c r="BH676" s="315">
        <f>SUM(BH198:BH199)+SUM(BH294:BH308)+SUM(BH423:BH424)+SUM(BH427:BH428)+SUM(BH480:BH481)+BH530+BH536+BH538+BH543+SUM(BH566:BH567)</f>
        <v>0</v>
      </c>
      <c r="BI676" s="124">
        <f t="shared" si="2396"/>
        <v>0</v>
      </c>
      <c r="BJ676" s="90">
        <f t="shared" si="2396"/>
        <v>2986</v>
      </c>
      <c r="BK676" s="375">
        <f t="shared" ref="BK676" si="2406">SUM(BK198:BK199)+SUM(BK294:BK308)+SUM(BK423:BK424)+SUM(BK427:BK428)+SUM(BK480:BK481)+BK530+BK536+BK538+BK543+SUM(BK566:BK567)</f>
        <v>2040</v>
      </c>
      <c r="BL676" s="124">
        <f>SUM(BL198:BL199)+SUM(BL294:BL308)+SUM(BL423:BL424)+SUM(BL427:BL428)+SUM(BL480:BL481)+BL530+BL536+BL538+BL543+SUM(BL566:BL567)</f>
        <v>3297</v>
      </c>
      <c r="BM676" s="90">
        <f>SUM(BM198:BM199)+SUM(BM294:BM308)+SUM(BM423:BM424)+SUM(BM427:BM428)+SUM(BM480:BM481)+BM530+BM536+BM538+BM543+SUM(BM566:BM567)</f>
        <v>0</v>
      </c>
      <c r="BN676" s="90">
        <f t="shared" ref="BN676" si="2407">SUM(BN198:BN199)+SUM(BN294:BN308)+SUM(BN423:BN424)+SUM(BN427:BN428)+SUM(BN480:BN481)+BN530+BN536+BN538+BN543+SUM(BN566:BN567)</f>
        <v>0</v>
      </c>
      <c r="BO676" s="315">
        <f t="shared" ref="BO676:BP676" si="2408">SUM(BO198:BO199)+SUM(BO295:BO308)+SUM(BO423:BO424)+SUM(BO427:BO428)+SUM(BO480:BO481)+BO530+BO536+BO538+BO543+SUM(BO566:BO567)</f>
        <v>0</v>
      </c>
      <c r="BP676" s="311">
        <f t="shared" si="2408"/>
        <v>0</v>
      </c>
      <c r="BQ676" s="124">
        <f>SUM(BQ198:BQ199)+SUM(BQ295:BQ308)+SUM(BQ423:BQ424)+SUM(BQ427:BQ428)+SUM(BQ480:BQ481)+BQ530+BQ536+BQ538+BQ543+SUM(BQ566:BQ567)</f>
        <v>0</v>
      </c>
      <c r="BR676" s="90">
        <v>0</v>
      </c>
      <c r="BS676" s="315">
        <f t="shared" ref="BS676" si="2409">SUM(BS198:BS199)+SUM(BS294:BS308)+SUM(BS423:BS424)+SUM(BS427:BS428)+SUM(BS480:BS481)+BS530+BS536+BS538+BS543+SUM(BS566:BS567)</f>
        <v>0</v>
      </c>
      <c r="BT676" s="124">
        <v>0</v>
      </c>
      <c r="BU676" s="90">
        <v>0</v>
      </c>
      <c r="BV676" s="315">
        <f t="shared" ref="BV676:BY676" si="2410">SUM(BV198:BV199)+SUM(BV294:BV308)+SUM(BV423:BV424)+SUM(BV427:BV428)+SUM(BV480:BV481)+BV530+BV536+BV538+BV543+SUM(BV566:BV567)</f>
        <v>507</v>
      </c>
      <c r="BW676" s="90">
        <f t="shared" si="2410"/>
        <v>214</v>
      </c>
      <c r="BX676" s="375">
        <f t="shared" si="2410"/>
        <v>271</v>
      </c>
      <c r="BY676" s="315">
        <f t="shared" si="2410"/>
        <v>206</v>
      </c>
      <c r="BZ676" s="90">
        <v>0</v>
      </c>
      <c r="CA676" s="124">
        <v>0</v>
      </c>
      <c r="CB676" s="90">
        <v>0</v>
      </c>
      <c r="CC676" s="90">
        <f t="shared" ref="CC676:CE676" si="2411">SUM(CC198:CC199)+SUM(CC294:CC308)+SUM(CC423:CC424)+SUM(CC427:CC428)+SUM(CC480:CC481)+CC530+CC536+CC538+CC543+SUM(CC566:CC567)</f>
        <v>15</v>
      </c>
      <c r="CD676" s="90">
        <f t="shared" si="2411"/>
        <v>35</v>
      </c>
      <c r="CE676" s="90">
        <f t="shared" si="2411"/>
        <v>29</v>
      </c>
      <c r="CF676" s="90">
        <v>0</v>
      </c>
      <c r="CG676" s="311">
        <v>0</v>
      </c>
      <c r="CH676" s="90">
        <f t="shared" ref="CH676" si="2412">SUM(CH198:CH199)+SUM(CH294:CH308)+SUM(CH423:CH424)+SUM(CH427:CH428)+SUM(CH480:CH481)+CH530+CH536+CH538+CH543+SUM(CH566:CH567)</f>
        <v>62</v>
      </c>
      <c r="CI676" s="124">
        <v>0</v>
      </c>
      <c r="CJ676" s="90">
        <f t="shared" ref="CJ676:EE676" si="2413">SUM(CJ198:CJ199)+SUM(CJ294:CJ308)+SUM(CJ423:CJ424)+SUM(CJ427:CJ428)+SUM(CJ480:CJ481)+CJ530+CJ536+CJ538+CJ543+SUM(CJ566:CJ567)</f>
        <v>0</v>
      </c>
      <c r="CK676" s="375">
        <f t="shared" ref="CK676:CO676" si="2414">SUM(CK198:CK199)+SUM(CK294:CK308)+SUM(CK423:CK424)+SUM(CK427:CK428)+SUM(CK480:CK481)+CK530+CK536+CK538+CK543+SUM(CK566:CK567)</f>
        <v>0</v>
      </c>
      <c r="CL676" s="315">
        <f t="shared" si="2414"/>
        <v>0</v>
      </c>
      <c r="CM676" s="375">
        <f t="shared" si="2414"/>
        <v>0</v>
      </c>
      <c r="CN676" s="315">
        <f t="shared" si="2414"/>
        <v>0</v>
      </c>
      <c r="CO676" s="375">
        <f t="shared" si="2414"/>
        <v>0</v>
      </c>
      <c r="CP676" s="91">
        <f t="shared" si="2413"/>
        <v>0</v>
      </c>
      <c r="CQ676" s="90">
        <f t="shared" si="2413"/>
        <v>0</v>
      </c>
      <c r="CR676" s="315">
        <f t="shared" ref="CR676:CS676" si="2415">SUM(CR198:CR199)+SUM(CR294:CR308)+SUM(CR423:CR424)+SUM(CR427:CR428)+SUM(CR480:CR481)+CR530+CR536+CR538+CR543+SUM(CR566:CR567)</f>
        <v>0</v>
      </c>
      <c r="CS676" s="375">
        <f t="shared" si="2415"/>
        <v>0</v>
      </c>
      <c r="CT676" s="91">
        <f t="shared" si="2413"/>
        <v>0</v>
      </c>
      <c r="CU676" s="90">
        <f t="shared" ref="CU676" si="2416">SUM(CU198:CU199)+SUM(CU294:CU308)+SUM(CU423:CU424)+SUM(CU427:CU428)+SUM(CU480:CU481)+CU530+CU536+CU538+CU543+SUM(CU566:CU567)</f>
        <v>0</v>
      </c>
      <c r="CV676" s="375">
        <f t="shared" ref="CV676:CY676" si="2417">SUM(CV198:CV199)+SUM(CV294:CV308)+SUM(CV423:CV424)+SUM(CV427:CV428)+SUM(CV480:CV481)+CV530+CV536+CV538+CV543+SUM(CV566:CV567)</f>
        <v>0</v>
      </c>
      <c r="CW676" s="315">
        <f t="shared" si="2417"/>
        <v>0</v>
      </c>
      <c r="CX676" s="375">
        <f t="shared" si="2417"/>
        <v>0</v>
      </c>
      <c r="CY676" s="315">
        <f t="shared" si="2417"/>
        <v>0</v>
      </c>
      <c r="CZ676" s="91">
        <f t="shared" si="2413"/>
        <v>0</v>
      </c>
      <c r="DA676" s="90">
        <f t="shared" si="2413"/>
        <v>0</v>
      </c>
      <c r="DB676" s="375">
        <f t="shared" ref="DB676:DE676" si="2418">SUM(DB198:DB199)+SUM(DB294:DB308)+SUM(DB423:DB424)+SUM(DB427:DB428)+SUM(DB480:DB481)+DB530+DB536+DB538+DB543+SUM(DB566:DB567)</f>
        <v>0</v>
      </c>
      <c r="DC676" s="315">
        <f t="shared" si="2418"/>
        <v>0</v>
      </c>
      <c r="DD676" s="375">
        <f t="shared" si="2418"/>
        <v>0</v>
      </c>
      <c r="DE676" s="315">
        <f t="shared" si="2418"/>
        <v>0</v>
      </c>
      <c r="DF676" s="90">
        <f>SUM(DF198:DF199)+SUM(DF294:DF308)+SUM(DF423:DF424)+SUM(DF427:DF428)+SUM(DF480:DF481)+DF530+DF536+DF538+DF543+SUM(DF566:DF567)</f>
        <v>0</v>
      </c>
      <c r="DG676" s="310">
        <f t="shared" ref="DG676" si="2419">SUM(DG198:DG199)+SUM(DG294:DG308)+SUM(DG423:DG424)+SUM(DG427:DG428)+SUM(DG480:DG481)+DG530+DG536+DG538+DG543+SUM(DG566:DG567)</f>
        <v>0</v>
      </c>
      <c r="DH676" s="375">
        <f>SUM(DH198:DH199)+SUM(DH294:DH308)+SUM(DH423:DH424)+SUM(DH427:DH428)+SUM(DH480:DH481)+DH530+DH536+DH538+DH543+SUM(DH566:DH567)</f>
        <v>0</v>
      </c>
      <c r="DI676" s="315">
        <f t="shared" ref="DI676" si="2420">SUM(DI198:DI199)+SUM(DI294:DI308)+SUM(DI423:DI424)+SUM(DI427:DI428)+SUM(DI480:DI481)+DI530+DI536+DI538+DI543+SUM(DI566:DI567)</f>
        <v>0</v>
      </c>
      <c r="DJ676" s="124">
        <f t="shared" si="2413"/>
        <v>0</v>
      </c>
      <c r="DK676" s="90">
        <f t="shared" si="2413"/>
        <v>0</v>
      </c>
      <c r="DL676" s="315">
        <f t="shared" ref="DL676:DM676" si="2421">SUM(DL198:DL199)+SUM(DL294:DL308)+SUM(DL423:DL424)+SUM(DL427:DL428)+SUM(DL480:DL481)+DL530+DL536+DL538+DL543+SUM(DL566:DL567)</f>
        <v>0</v>
      </c>
      <c r="DM676" s="375">
        <f t="shared" si="2421"/>
        <v>0</v>
      </c>
      <c r="DN676" s="91">
        <f t="shared" si="2413"/>
        <v>0</v>
      </c>
      <c r="DO676" s="90">
        <f t="shared" si="2413"/>
        <v>0</v>
      </c>
      <c r="DP676" s="375">
        <f t="shared" ref="DP676:DQ676" si="2422">SUM(DP198:DP199)+SUM(DP294:DP308)+SUM(DP423:DP424)+SUM(DP427:DP428)+SUM(DP480:DP481)+DP530+DP536+DP538+DP543+SUM(DP566:DP567)</f>
        <v>0</v>
      </c>
      <c r="DQ676" s="104">
        <f t="shared" si="2422"/>
        <v>0</v>
      </c>
      <c r="DR676" s="315">
        <f>SUM(DR198:DR199)+SUM(DR294:DR308)+SUM(DR423:DR424)+SUM(DR427:DR428)+SUM(DR480:DR481)+DR530+DR536+DR538+DR543+SUM(DR566:DR567)</f>
        <v>0</v>
      </c>
      <c r="DS676" s="124">
        <f t="shared" si="2413"/>
        <v>0</v>
      </c>
      <c r="DT676" s="90">
        <f t="shared" si="2413"/>
        <v>0</v>
      </c>
      <c r="DU676" s="315">
        <f t="shared" ref="DU676:DW676" si="2423">SUM(DU198:DU199)+SUM(DU294:DU308)+SUM(DU423:DU424)+SUM(DU427:DU428)+SUM(DU480:DU481)+DU530+DU536+DU538+DU543+SUM(DU566:DU567)</f>
        <v>0</v>
      </c>
      <c r="DV676" s="90">
        <f t="shared" si="2423"/>
        <v>0</v>
      </c>
      <c r="DW676" s="375">
        <f t="shared" si="2423"/>
        <v>0</v>
      </c>
      <c r="DX676" s="91">
        <f t="shared" si="2413"/>
        <v>0</v>
      </c>
      <c r="DY676" s="90">
        <f t="shared" si="2413"/>
        <v>0</v>
      </c>
      <c r="DZ676" s="311">
        <f t="shared" ref="DZ676:EA676" si="2424">SUM(DZ198:DZ199)+SUM(DZ294:DZ308)+SUM(DZ423:DZ424)+SUM(DZ427:DZ428)+SUM(DZ480:DZ481)+DZ530+DZ536+DZ538+DZ543+SUM(DZ566:DZ567)</f>
        <v>0</v>
      </c>
      <c r="EA676" s="375">
        <f t="shared" si="2424"/>
        <v>0</v>
      </c>
      <c r="EB676" s="91">
        <f t="shared" si="2413"/>
        <v>0</v>
      </c>
      <c r="EC676" s="90">
        <f t="shared" si="2413"/>
        <v>0</v>
      </c>
      <c r="ED676" s="315">
        <f t="shared" ref="ED676" si="2425">SUM(ED198:ED199)+SUM(ED294:ED308)+SUM(ED423:ED424)+SUM(ED427:ED428)+SUM(ED480:ED481)+ED530+ED536+ED538+ED543+SUM(ED566:ED567)</f>
        <v>0</v>
      </c>
      <c r="EE676" s="124">
        <f t="shared" si="2413"/>
        <v>0</v>
      </c>
    </row>
    <row r="677" spans="1:135" x14ac:dyDescent="0.3">
      <c r="A677" s="38"/>
      <c r="B677" s="27" t="s">
        <v>777</v>
      </c>
      <c r="C677" s="42">
        <v>7385</v>
      </c>
      <c r="D677" s="25">
        <v>1945</v>
      </c>
      <c r="E677" s="63">
        <f t="shared" si="1460"/>
        <v>0.26337169939065674</v>
      </c>
      <c r="F677" s="111">
        <f>SUM(F286:F293)+F535</f>
        <v>0</v>
      </c>
      <c r="G677" s="316">
        <f>SUM(G286:G293)+G535</f>
        <v>0</v>
      </c>
      <c r="H677" s="316">
        <f>SUM(H286:H293)+H535</f>
        <v>0</v>
      </c>
      <c r="I677" s="316">
        <f>SUM(I286:I293)+I535</f>
        <v>0</v>
      </c>
      <c r="J677" s="316">
        <f>SUM(J286:J293)+J535</f>
        <v>0</v>
      </c>
      <c r="K677" s="112">
        <f>SUM(K286:K293)+K535</f>
        <v>0</v>
      </c>
      <c r="L677" s="111">
        <f t="shared" ref="L677:BU677" si="2426">SUM(L286:L293)+L535</f>
        <v>0</v>
      </c>
      <c r="M677" s="358">
        <f>SUM(M286:M293)+M535</f>
        <v>0</v>
      </c>
      <c r="N677" s="112">
        <f t="shared" si="2426"/>
        <v>0</v>
      </c>
      <c r="O677" s="111">
        <f t="shared" si="2426"/>
        <v>0</v>
      </c>
      <c r="P677" s="358">
        <f>SUM(P286:P293)+P535</f>
        <v>0</v>
      </c>
      <c r="Q677" s="316">
        <f>SUM(Q286:Q293)+Q535</f>
        <v>0</v>
      </c>
      <c r="R677" s="358">
        <f>SUM(R286:R293)+R535</f>
        <v>0</v>
      </c>
      <c r="S677" s="316">
        <f>SUM(S286:S293)+S535</f>
        <v>0</v>
      </c>
      <c r="T677" s="358">
        <f>SUM(T286:T293)+T535</f>
        <v>0</v>
      </c>
      <c r="U677" s="316">
        <f>SUM(U286:U293)+U535</f>
        <v>0</v>
      </c>
      <c r="V677" s="358">
        <f>SUM(V286:V293)+V535</f>
        <v>0</v>
      </c>
      <c r="W677" s="113">
        <f>SUM(W286:W293)+W535</f>
        <v>0</v>
      </c>
      <c r="X677" s="113">
        <f>SUM(X286:X293)+X535</f>
        <v>0</v>
      </c>
      <c r="Y677" s="113">
        <f t="shared" si="2426"/>
        <v>0</v>
      </c>
      <c r="Z677" s="128">
        <f t="shared" si="2426"/>
        <v>0</v>
      </c>
      <c r="AA677" s="111">
        <f>SUM(AA286:AA293)+AA535</f>
        <v>0</v>
      </c>
      <c r="AB677" s="111">
        <f>SUM(AB286:AB293)+AB535</f>
        <v>0</v>
      </c>
      <c r="AC677" s="111">
        <f>SUM(AC286:AC293)+AC535</f>
        <v>0</v>
      </c>
      <c r="AD677" s="111">
        <f>SUM(AD286:AD293)+AD535</f>
        <v>0</v>
      </c>
      <c r="AE677" s="111">
        <f>SUM(AE286:AE293)+AE535</f>
        <v>0</v>
      </c>
      <c r="AF677" s="316">
        <f>SUM(AF286:AF293)+AF535</f>
        <v>0</v>
      </c>
      <c r="AG677" s="357">
        <f>SUM(AG286:AG293)+AG535</f>
        <v>0</v>
      </c>
      <c r="AH677" s="129">
        <f t="shared" si="2426"/>
        <v>0</v>
      </c>
      <c r="AI677" s="128">
        <f t="shared" si="2426"/>
        <v>0</v>
      </c>
      <c r="AJ677" s="358">
        <f>SUM(AJ286:AJ293)+AJ535</f>
        <v>0</v>
      </c>
      <c r="AK677" s="112">
        <f t="shared" si="2426"/>
        <v>0</v>
      </c>
      <c r="AL677" s="111">
        <f t="shared" si="2426"/>
        <v>0</v>
      </c>
      <c r="AM677" s="316">
        <f>SUM(AM286:AM293)+AM535</f>
        <v>0</v>
      </c>
      <c r="AN677" s="316">
        <f>SUM(AN286:AN293)+AN535</f>
        <v>0</v>
      </c>
      <c r="AO677" s="316">
        <f>SUM(AO286:AO293)+AO535</f>
        <v>0</v>
      </c>
      <c r="AP677" s="358">
        <f>SUM(AP286:AP293)+AP535</f>
        <v>0</v>
      </c>
      <c r="AQ677" s="113">
        <f t="shared" si="2426"/>
        <v>0</v>
      </c>
      <c r="AR677" s="128">
        <f t="shared" si="2426"/>
        <v>0</v>
      </c>
      <c r="AS677" s="358">
        <f>SUM(AS286:AS293)+AS535</f>
        <v>0</v>
      </c>
      <c r="AT677" s="316">
        <f>SUM(AT286:AT293)+AT535</f>
        <v>0</v>
      </c>
      <c r="AU677" s="358">
        <f>SUM(AU286:AU293)+AU535</f>
        <v>0</v>
      </c>
      <c r="AV677" s="316">
        <f>SUM(AV286:AV293)+AV535</f>
        <v>0</v>
      </c>
      <c r="AW677" s="358">
        <f>SUM(AW286:AW293)+AW535</f>
        <v>0</v>
      </c>
      <c r="AX677" s="316">
        <f>SUM(AX286:AX293)+AX535</f>
        <v>0</v>
      </c>
      <c r="AY677" s="129">
        <f t="shared" si="2426"/>
        <v>0</v>
      </c>
      <c r="AZ677" s="111">
        <f t="shared" si="2426"/>
        <v>0</v>
      </c>
      <c r="BA677" s="316">
        <f>SUM(BA286:BA293)+BA535</f>
        <v>0</v>
      </c>
      <c r="BB677" s="129">
        <f t="shared" si="2426"/>
        <v>0</v>
      </c>
      <c r="BC677" s="111">
        <f t="shared" si="2426"/>
        <v>0</v>
      </c>
      <c r="BD677" s="316">
        <f t="shared" ref="BD677" si="2427">SUM(BD286:BD293)+BD535</f>
        <v>0</v>
      </c>
      <c r="BE677" s="129">
        <f t="shared" si="2426"/>
        <v>0</v>
      </c>
      <c r="BF677" s="111">
        <f t="shared" si="2426"/>
        <v>0</v>
      </c>
      <c r="BG677" s="111">
        <f t="shared" ref="BG677" si="2428">SUM(BG286:BG293)+BG535</f>
        <v>0</v>
      </c>
      <c r="BH677" s="316">
        <f>SUM(BH286:BH293)+BH535</f>
        <v>0</v>
      </c>
      <c r="BI677" s="129">
        <f t="shared" si="2426"/>
        <v>0</v>
      </c>
      <c r="BJ677" s="111">
        <f t="shared" si="2426"/>
        <v>0</v>
      </c>
      <c r="BK677" s="358">
        <f t="shared" ref="BK677" si="2429">SUM(BK286:BK293)+BK535</f>
        <v>0</v>
      </c>
      <c r="BL677" s="129">
        <f t="shared" si="2426"/>
        <v>0</v>
      </c>
      <c r="BM677" s="111">
        <f t="shared" si="2426"/>
        <v>1049</v>
      </c>
      <c r="BN677" s="111">
        <f t="shared" ref="BN677" si="2430">SUM(BN286:BN293)+BN535</f>
        <v>1031</v>
      </c>
      <c r="BO677" s="316">
        <f t="shared" ref="BO677:BP677" si="2431">SUM(BO286:BO293)+BO535</f>
        <v>1177</v>
      </c>
      <c r="BP677" s="357">
        <f t="shared" si="2431"/>
        <v>159</v>
      </c>
      <c r="BQ677" s="129">
        <f t="shared" si="2426"/>
        <v>1262</v>
      </c>
      <c r="BR677" s="111">
        <f t="shared" si="2426"/>
        <v>0</v>
      </c>
      <c r="BS677" s="316">
        <f t="shared" ref="BS677" si="2432">SUM(BS286:BS293)+BS535</f>
        <v>0</v>
      </c>
      <c r="BT677" s="129">
        <f t="shared" si="2426"/>
        <v>0</v>
      </c>
      <c r="BU677" s="111">
        <f t="shared" si="2426"/>
        <v>0</v>
      </c>
      <c r="BV677" s="316">
        <f t="shared" ref="BV677:BY677" si="2433">SUM(BV286:BV293)+BV535</f>
        <v>0</v>
      </c>
      <c r="BW677" s="111">
        <f t="shared" si="2433"/>
        <v>0</v>
      </c>
      <c r="BX677" s="358">
        <f t="shared" si="2433"/>
        <v>0</v>
      </c>
      <c r="BY677" s="316">
        <f t="shared" si="2433"/>
        <v>0</v>
      </c>
      <c r="BZ677" s="111">
        <f>SUM(BZ286:BZ293)+BZ535</f>
        <v>0</v>
      </c>
      <c r="CA677" s="129">
        <f t="shared" ref="CA677:EE677" si="2434">SUM(CA286:CA293)+CA535</f>
        <v>0</v>
      </c>
      <c r="CB677" s="111">
        <f t="shared" si="2434"/>
        <v>0</v>
      </c>
      <c r="CC677" s="111">
        <f t="shared" ref="CC677:CE677" si="2435">SUM(CC286:CC293)+CC535</f>
        <v>0</v>
      </c>
      <c r="CD677" s="111">
        <f t="shared" si="2435"/>
        <v>0</v>
      </c>
      <c r="CE677" s="111">
        <f t="shared" si="2435"/>
        <v>0</v>
      </c>
      <c r="CF677" s="111">
        <f t="shared" si="2434"/>
        <v>0</v>
      </c>
      <c r="CG677" s="357">
        <f t="shared" si="2434"/>
        <v>0</v>
      </c>
      <c r="CH677" s="111">
        <f t="shared" ref="CH677" si="2436">SUM(CH286:CH293)+CH535</f>
        <v>0</v>
      </c>
      <c r="CI677" s="129">
        <f>SUM(CI286:CI293)+CI535</f>
        <v>0</v>
      </c>
      <c r="CJ677" s="111">
        <f t="shared" si="2434"/>
        <v>0</v>
      </c>
      <c r="CK677" s="358">
        <f t="shared" ref="CK677:CO677" si="2437">SUM(CK286:CK293)+CK535</f>
        <v>0</v>
      </c>
      <c r="CL677" s="316">
        <f t="shared" si="2437"/>
        <v>0</v>
      </c>
      <c r="CM677" s="358">
        <f t="shared" si="2437"/>
        <v>0</v>
      </c>
      <c r="CN677" s="316">
        <f t="shared" si="2437"/>
        <v>0</v>
      </c>
      <c r="CO677" s="358">
        <f t="shared" si="2437"/>
        <v>0</v>
      </c>
      <c r="CP677" s="112">
        <f t="shared" si="2434"/>
        <v>0</v>
      </c>
      <c r="CQ677" s="111">
        <f t="shared" si="2434"/>
        <v>0</v>
      </c>
      <c r="CR677" s="316">
        <f t="shared" ref="CR677:CS677" si="2438">SUM(CR286:CR293)+CR535</f>
        <v>0</v>
      </c>
      <c r="CS677" s="358">
        <f t="shared" si="2438"/>
        <v>0</v>
      </c>
      <c r="CT677" s="112">
        <f t="shared" si="2434"/>
        <v>0</v>
      </c>
      <c r="CU677" s="111">
        <f t="shared" ref="CU677" si="2439">SUM(CU286:CU293)+CU535</f>
        <v>0</v>
      </c>
      <c r="CV677" s="358">
        <f t="shared" ref="CV677:CY677" si="2440">SUM(CV286:CV293)+CV535</f>
        <v>0</v>
      </c>
      <c r="CW677" s="316">
        <f t="shared" si="2440"/>
        <v>0</v>
      </c>
      <c r="CX677" s="358">
        <f t="shared" si="2440"/>
        <v>0</v>
      </c>
      <c r="CY677" s="316">
        <f t="shared" si="2440"/>
        <v>0</v>
      </c>
      <c r="CZ677" s="112">
        <f t="shared" si="2434"/>
        <v>0</v>
      </c>
      <c r="DA677" s="111">
        <f t="shared" si="2434"/>
        <v>0</v>
      </c>
      <c r="DB677" s="358">
        <f t="shared" ref="DB677:DE677" si="2441">SUM(DB286:DB293)+DB535</f>
        <v>0</v>
      </c>
      <c r="DC677" s="316">
        <f t="shared" si="2441"/>
        <v>0</v>
      </c>
      <c r="DD677" s="358">
        <f t="shared" si="2441"/>
        <v>0</v>
      </c>
      <c r="DE677" s="316">
        <f t="shared" si="2441"/>
        <v>0</v>
      </c>
      <c r="DF677" s="111">
        <f>SUM(DF286:DF293)+DF535</f>
        <v>0</v>
      </c>
      <c r="DG677" s="317">
        <f t="shared" ref="DG677" si="2442">SUM(DG286:DG293)+DG535</f>
        <v>0</v>
      </c>
      <c r="DH677" s="358">
        <f>SUM(DH286:DH293)+DH535</f>
        <v>0</v>
      </c>
      <c r="DI677" s="316">
        <f t="shared" ref="DI677" si="2443">SUM(DI286:DI293)+DI535</f>
        <v>0</v>
      </c>
      <c r="DJ677" s="129">
        <f t="shared" si="2434"/>
        <v>0</v>
      </c>
      <c r="DK677" s="111">
        <f t="shared" si="2434"/>
        <v>0</v>
      </c>
      <c r="DL677" s="316">
        <f t="shared" ref="DL677:DM677" si="2444">SUM(DL286:DL293)+DL535</f>
        <v>0</v>
      </c>
      <c r="DM677" s="358">
        <f t="shared" si="2444"/>
        <v>0</v>
      </c>
      <c r="DN677" s="112">
        <f t="shared" si="2434"/>
        <v>0</v>
      </c>
      <c r="DO677" s="111">
        <f t="shared" si="2434"/>
        <v>0</v>
      </c>
      <c r="DP677" s="358">
        <f t="shared" ref="DP677:DQ677" si="2445">SUM(DP286:DP293)+DP535</f>
        <v>0</v>
      </c>
      <c r="DQ677" s="113">
        <f t="shared" si="2445"/>
        <v>0</v>
      </c>
      <c r="DR677" s="316">
        <f>SUM(DR286:DR293)+DR535</f>
        <v>0</v>
      </c>
      <c r="DS677" s="129">
        <f t="shared" si="2434"/>
        <v>0</v>
      </c>
      <c r="DT677" s="111">
        <f t="shared" si="2434"/>
        <v>0</v>
      </c>
      <c r="DU677" s="316">
        <f t="shared" ref="DU677:DW677" si="2446">SUM(DU286:DU293)+DU535</f>
        <v>0</v>
      </c>
      <c r="DV677" s="111">
        <f t="shared" si="2446"/>
        <v>0</v>
      </c>
      <c r="DW677" s="358">
        <f t="shared" si="2446"/>
        <v>0</v>
      </c>
      <c r="DX677" s="112">
        <f t="shared" si="2434"/>
        <v>0</v>
      </c>
      <c r="DY677" s="111">
        <f t="shared" si="2434"/>
        <v>0</v>
      </c>
      <c r="DZ677" s="357">
        <f t="shared" ref="DZ677:EA677" si="2447">SUM(DZ286:DZ293)+DZ535</f>
        <v>0</v>
      </c>
      <c r="EA677" s="358">
        <f t="shared" si="2447"/>
        <v>0</v>
      </c>
      <c r="EB677" s="112">
        <f t="shared" si="2434"/>
        <v>0</v>
      </c>
      <c r="EC677" s="111">
        <f t="shared" si="2434"/>
        <v>0</v>
      </c>
      <c r="ED677" s="316">
        <f t="shared" ref="ED677" si="2448">SUM(ED286:ED293)+ED535</f>
        <v>0</v>
      </c>
      <c r="EE677" s="129">
        <f t="shared" si="2434"/>
        <v>0</v>
      </c>
    </row>
    <row r="678" spans="1:135" x14ac:dyDescent="0.3">
      <c r="A678" s="38"/>
      <c r="B678" s="27" t="s">
        <v>735</v>
      </c>
      <c r="C678" s="25">
        <v>4110</v>
      </c>
      <c r="D678" s="25">
        <v>902</v>
      </c>
      <c r="E678" s="63">
        <f t="shared" si="1460"/>
        <v>0.21946472019464719</v>
      </c>
      <c r="F678" s="111">
        <f>SUM(F500:F503)+F422</f>
        <v>0</v>
      </c>
      <c r="G678" s="316">
        <f>SUM(G500:G503)+G422</f>
        <v>0</v>
      </c>
      <c r="H678" s="316">
        <f>SUM(H500:H503)+H422</f>
        <v>0</v>
      </c>
      <c r="I678" s="316">
        <f>SUM(I500:I503)+I422</f>
        <v>0</v>
      </c>
      <c r="J678" s="316">
        <f>SUM(J500:J503)+J422</f>
        <v>0</v>
      </c>
      <c r="K678" s="112">
        <f>SUM(K500:K503)+K422</f>
        <v>0</v>
      </c>
      <c r="L678" s="111">
        <f t="shared" ref="L678:BU678" si="2449">SUM(L500:L503)+L422</f>
        <v>0</v>
      </c>
      <c r="M678" s="358">
        <f>SUM(M500:M503)+M422</f>
        <v>0</v>
      </c>
      <c r="N678" s="112">
        <f t="shared" si="2449"/>
        <v>0</v>
      </c>
      <c r="O678" s="111">
        <f t="shared" si="2449"/>
        <v>0</v>
      </c>
      <c r="P678" s="358">
        <f>SUM(P500:P503)+P422</f>
        <v>0</v>
      </c>
      <c r="Q678" s="316">
        <f>SUM(Q500:Q503)+Q422</f>
        <v>0</v>
      </c>
      <c r="R678" s="358">
        <f>SUM(R500:R503)+R422</f>
        <v>0</v>
      </c>
      <c r="S678" s="316">
        <f>SUM(S500:S503)+S422</f>
        <v>0</v>
      </c>
      <c r="T678" s="358">
        <f>SUM(T500:T503)+T422</f>
        <v>0</v>
      </c>
      <c r="U678" s="316">
        <f>SUM(U500:U503)+U422</f>
        <v>0</v>
      </c>
      <c r="V678" s="358">
        <f>SUM(V500:V503)+V422</f>
        <v>0</v>
      </c>
      <c r="W678" s="113">
        <f>SUM(W500:W503)+W422</f>
        <v>0</v>
      </c>
      <c r="X678" s="113">
        <f>SUM(X500:X503)+X422</f>
        <v>0</v>
      </c>
      <c r="Y678" s="113">
        <f t="shared" si="2449"/>
        <v>0</v>
      </c>
      <c r="Z678" s="128">
        <f t="shared" si="2449"/>
        <v>0</v>
      </c>
      <c r="AA678" s="111">
        <f>SUM(AA500:AA503)+AA422</f>
        <v>0</v>
      </c>
      <c r="AB678" s="111">
        <f>SUM(AB500:AB503)+AB422</f>
        <v>0</v>
      </c>
      <c r="AC678" s="111">
        <f>SUM(AC500:AC503)+AC422</f>
        <v>0</v>
      </c>
      <c r="AD678" s="111">
        <f>SUM(AD500:AD503)+AD422</f>
        <v>0</v>
      </c>
      <c r="AE678" s="111">
        <f>SUM(AE500:AE503)+AE422</f>
        <v>0</v>
      </c>
      <c r="AF678" s="316">
        <f>SUM(AF500:AF503)+AF422</f>
        <v>0</v>
      </c>
      <c r="AG678" s="357">
        <f>SUM(AG500:AG503)+AG422</f>
        <v>0</v>
      </c>
      <c r="AH678" s="129">
        <f t="shared" si="2449"/>
        <v>0</v>
      </c>
      <c r="AI678" s="128">
        <f t="shared" si="2449"/>
        <v>0</v>
      </c>
      <c r="AJ678" s="358">
        <f>SUM(AJ500:AJ503)+AJ422</f>
        <v>0</v>
      </c>
      <c r="AK678" s="112">
        <f t="shared" si="2449"/>
        <v>0</v>
      </c>
      <c r="AL678" s="111">
        <f t="shared" si="2449"/>
        <v>0</v>
      </c>
      <c r="AM678" s="316">
        <f>SUM(AM500:AM503)+AM422</f>
        <v>0</v>
      </c>
      <c r="AN678" s="316">
        <f>SUM(AN500:AN503)+AN422</f>
        <v>0</v>
      </c>
      <c r="AO678" s="316">
        <f>SUM(AO500:AO503)+AO422</f>
        <v>0</v>
      </c>
      <c r="AP678" s="358">
        <f>SUM(AP500:AP503)+AP422</f>
        <v>0</v>
      </c>
      <c r="AQ678" s="113">
        <f t="shared" si="2449"/>
        <v>0</v>
      </c>
      <c r="AR678" s="128">
        <f t="shared" si="2449"/>
        <v>0</v>
      </c>
      <c r="AS678" s="358">
        <f>SUM(AS500:AS503)+AS422</f>
        <v>0</v>
      </c>
      <c r="AT678" s="316">
        <f>SUM(AT500:AT503)+AT422</f>
        <v>0</v>
      </c>
      <c r="AU678" s="358">
        <f>SUM(AU500:AU503)+AU422</f>
        <v>0</v>
      </c>
      <c r="AV678" s="316">
        <f>SUM(AV500:AV503)+AV422</f>
        <v>0</v>
      </c>
      <c r="AW678" s="358">
        <f>SUM(AW500:AW503)+AW422</f>
        <v>0</v>
      </c>
      <c r="AX678" s="316">
        <f>SUM(AX500:AX503)+AX422</f>
        <v>0</v>
      </c>
      <c r="AY678" s="129">
        <f t="shared" si="2449"/>
        <v>0</v>
      </c>
      <c r="AZ678" s="111">
        <f t="shared" si="2449"/>
        <v>0</v>
      </c>
      <c r="BA678" s="316">
        <f>SUM(BA500:BA503)+BA422</f>
        <v>0</v>
      </c>
      <c r="BB678" s="129">
        <f t="shared" si="2449"/>
        <v>0</v>
      </c>
      <c r="BC678" s="111">
        <f t="shared" si="2449"/>
        <v>0</v>
      </c>
      <c r="BD678" s="316">
        <f t="shared" ref="BD678" si="2450">SUM(BD500:BD503)+BD422</f>
        <v>0</v>
      </c>
      <c r="BE678" s="129">
        <f t="shared" si="2449"/>
        <v>0</v>
      </c>
      <c r="BF678" s="111">
        <f t="shared" si="2449"/>
        <v>0</v>
      </c>
      <c r="BG678" s="111">
        <f t="shared" ref="BG678" si="2451">SUM(BG500:BG503)+BG422</f>
        <v>0</v>
      </c>
      <c r="BH678" s="316">
        <f>SUM(BH500:BH503)+BH422</f>
        <v>0</v>
      </c>
      <c r="BI678" s="129">
        <f t="shared" si="2449"/>
        <v>0</v>
      </c>
      <c r="BJ678" s="111">
        <f t="shared" si="2449"/>
        <v>0</v>
      </c>
      <c r="BK678" s="358">
        <f t="shared" ref="BK678" si="2452">SUM(BK500:BK503)+BK422</f>
        <v>0</v>
      </c>
      <c r="BL678" s="129">
        <f t="shared" si="2449"/>
        <v>0</v>
      </c>
      <c r="BM678" s="111">
        <f t="shared" si="2449"/>
        <v>0</v>
      </c>
      <c r="BN678" s="111">
        <f t="shared" ref="BN678" si="2453">SUM(BN500:BN503)+BN422</f>
        <v>0</v>
      </c>
      <c r="BO678" s="316">
        <f t="shared" ref="BO678:BP678" si="2454">SUM(BO500:BO503)+BO422</f>
        <v>0</v>
      </c>
      <c r="BP678" s="357">
        <f t="shared" si="2454"/>
        <v>0</v>
      </c>
      <c r="BQ678" s="129">
        <f t="shared" si="2449"/>
        <v>0</v>
      </c>
      <c r="BR678" s="111">
        <f t="shared" si="2449"/>
        <v>430</v>
      </c>
      <c r="BS678" s="316">
        <f t="shared" ref="BS678" si="2455">SUM(BS500:BS503)+BS422</f>
        <v>460</v>
      </c>
      <c r="BT678" s="129">
        <f t="shared" si="2449"/>
        <v>48</v>
      </c>
      <c r="BU678" s="111">
        <f t="shared" si="2449"/>
        <v>0</v>
      </c>
      <c r="BV678" s="316">
        <f t="shared" ref="BV678:BY678" si="2456">SUM(BV500:BV503)+BV422</f>
        <v>0</v>
      </c>
      <c r="BW678" s="111">
        <f t="shared" si="2456"/>
        <v>0</v>
      </c>
      <c r="BX678" s="358">
        <f t="shared" si="2456"/>
        <v>0</v>
      </c>
      <c r="BY678" s="316">
        <f t="shared" si="2456"/>
        <v>0</v>
      </c>
      <c r="BZ678" s="111">
        <f>SUM(BZ500:BZ503)+BZ422</f>
        <v>0</v>
      </c>
      <c r="CA678" s="129">
        <f t="shared" ref="CA678:EE678" si="2457">SUM(CA500:CA503)+CA422</f>
        <v>0</v>
      </c>
      <c r="CB678" s="111">
        <f t="shared" si="2457"/>
        <v>0</v>
      </c>
      <c r="CC678" s="111">
        <f t="shared" ref="CC678:CE678" si="2458">SUM(CC500:CC503)+CC422</f>
        <v>0</v>
      </c>
      <c r="CD678" s="111">
        <f t="shared" si="2458"/>
        <v>0</v>
      </c>
      <c r="CE678" s="111">
        <f t="shared" si="2458"/>
        <v>0</v>
      </c>
      <c r="CF678" s="111">
        <f t="shared" si="2457"/>
        <v>0</v>
      </c>
      <c r="CG678" s="357">
        <f t="shared" si="2457"/>
        <v>0</v>
      </c>
      <c r="CH678" s="111">
        <f t="shared" ref="CH678" si="2459">SUM(CH500:CH503)+CH422</f>
        <v>0</v>
      </c>
      <c r="CI678" s="129">
        <f>SUM(CI500:CI503)+CI422</f>
        <v>0</v>
      </c>
      <c r="CJ678" s="111">
        <f t="shared" si="2457"/>
        <v>0</v>
      </c>
      <c r="CK678" s="358">
        <f t="shared" ref="CK678:CO678" si="2460">SUM(CK500:CK503)+CK422</f>
        <v>0</v>
      </c>
      <c r="CL678" s="316">
        <f t="shared" si="2460"/>
        <v>0</v>
      </c>
      <c r="CM678" s="358">
        <f t="shared" si="2460"/>
        <v>0</v>
      </c>
      <c r="CN678" s="316">
        <f t="shared" si="2460"/>
        <v>0</v>
      </c>
      <c r="CO678" s="358">
        <f t="shared" si="2460"/>
        <v>0</v>
      </c>
      <c r="CP678" s="112">
        <f t="shared" si="2457"/>
        <v>0</v>
      </c>
      <c r="CQ678" s="111">
        <f t="shared" si="2457"/>
        <v>0</v>
      </c>
      <c r="CR678" s="316">
        <f t="shared" ref="CR678:CS678" si="2461">SUM(CR500:CR503)+CR422</f>
        <v>0</v>
      </c>
      <c r="CS678" s="358">
        <f t="shared" si="2461"/>
        <v>0</v>
      </c>
      <c r="CT678" s="112">
        <f t="shared" si="2457"/>
        <v>0</v>
      </c>
      <c r="CU678" s="111">
        <f t="shared" ref="CU678" si="2462">SUM(CU500:CU503)+CU422</f>
        <v>0</v>
      </c>
      <c r="CV678" s="358">
        <f t="shared" ref="CV678:CY678" si="2463">SUM(CV500:CV503)+CV422</f>
        <v>0</v>
      </c>
      <c r="CW678" s="316">
        <f t="shared" si="2463"/>
        <v>0</v>
      </c>
      <c r="CX678" s="358">
        <f t="shared" si="2463"/>
        <v>0</v>
      </c>
      <c r="CY678" s="316">
        <f t="shared" si="2463"/>
        <v>0</v>
      </c>
      <c r="CZ678" s="112">
        <f t="shared" si="2457"/>
        <v>0</v>
      </c>
      <c r="DA678" s="111">
        <f t="shared" si="2457"/>
        <v>0</v>
      </c>
      <c r="DB678" s="358">
        <f t="shared" ref="DB678:DE678" si="2464">SUM(DB500:DB503)+DB422</f>
        <v>0</v>
      </c>
      <c r="DC678" s="316">
        <f t="shared" si="2464"/>
        <v>0</v>
      </c>
      <c r="DD678" s="358">
        <f t="shared" si="2464"/>
        <v>0</v>
      </c>
      <c r="DE678" s="316">
        <f t="shared" si="2464"/>
        <v>0</v>
      </c>
      <c r="DF678" s="111">
        <f>SUM(DF500:DF503)+DF422</f>
        <v>0</v>
      </c>
      <c r="DG678" s="317">
        <f t="shared" ref="DG678" si="2465">SUM(DG500:DG503)+DG422</f>
        <v>0</v>
      </c>
      <c r="DH678" s="358">
        <f>SUM(DH500:DH503)+DH422</f>
        <v>0</v>
      </c>
      <c r="DI678" s="316">
        <f t="shared" ref="DI678" si="2466">SUM(DI500:DI503)+DI422</f>
        <v>0</v>
      </c>
      <c r="DJ678" s="129">
        <f t="shared" si="2457"/>
        <v>0</v>
      </c>
      <c r="DK678" s="111">
        <f t="shared" si="2457"/>
        <v>0</v>
      </c>
      <c r="DL678" s="316">
        <f t="shared" ref="DL678:DM678" si="2467">SUM(DL500:DL503)+DL422</f>
        <v>0</v>
      </c>
      <c r="DM678" s="358">
        <f t="shared" si="2467"/>
        <v>0</v>
      </c>
      <c r="DN678" s="112">
        <f t="shared" si="2457"/>
        <v>0</v>
      </c>
      <c r="DO678" s="111">
        <f t="shared" si="2457"/>
        <v>0</v>
      </c>
      <c r="DP678" s="358">
        <f t="shared" ref="DP678:DQ678" si="2468">SUM(DP500:DP503)+DP422</f>
        <v>0</v>
      </c>
      <c r="DQ678" s="113">
        <f t="shared" si="2468"/>
        <v>0</v>
      </c>
      <c r="DR678" s="316">
        <f>SUM(DR500:DR503)+DR422</f>
        <v>0</v>
      </c>
      <c r="DS678" s="129">
        <f t="shared" si="2457"/>
        <v>0</v>
      </c>
      <c r="DT678" s="111">
        <f t="shared" si="2457"/>
        <v>0</v>
      </c>
      <c r="DU678" s="316">
        <f t="shared" ref="DU678:DW678" si="2469">SUM(DU500:DU503)+DU422</f>
        <v>0</v>
      </c>
      <c r="DV678" s="111">
        <f t="shared" si="2469"/>
        <v>0</v>
      </c>
      <c r="DW678" s="358">
        <f t="shared" si="2469"/>
        <v>0</v>
      </c>
      <c r="DX678" s="112">
        <f t="shared" si="2457"/>
        <v>0</v>
      </c>
      <c r="DY678" s="111">
        <f t="shared" si="2457"/>
        <v>0</v>
      </c>
      <c r="DZ678" s="357">
        <f t="shared" ref="DZ678:EA678" si="2470">SUM(DZ500:DZ503)+DZ422</f>
        <v>0</v>
      </c>
      <c r="EA678" s="358">
        <f t="shared" si="2470"/>
        <v>0</v>
      </c>
      <c r="EB678" s="112">
        <f t="shared" si="2457"/>
        <v>0</v>
      </c>
      <c r="EC678" s="111">
        <f t="shared" si="2457"/>
        <v>0</v>
      </c>
      <c r="ED678" s="316">
        <f t="shared" ref="ED678" si="2471">SUM(ED500:ED503)+ED422</f>
        <v>0</v>
      </c>
      <c r="EE678" s="129">
        <f t="shared" si="2457"/>
        <v>0</v>
      </c>
    </row>
    <row r="679" spans="1:135" x14ac:dyDescent="0.3">
      <c r="A679" s="38"/>
      <c r="B679" s="27" t="s">
        <v>743</v>
      </c>
      <c r="C679" s="42">
        <v>26715</v>
      </c>
      <c r="D679" s="25">
        <v>9882</v>
      </c>
      <c r="E679" s="63">
        <f t="shared" si="1460"/>
        <v>0.36990454800673778</v>
      </c>
      <c r="F679" s="111">
        <f t="shared" ref="F679:K679" si="2472">SUM(F194:F204)+F239+F241+SUM(F254:F262)+F425+SUM(F538:F539)+F544+F547+F550+SUM(F552:F558)+F560</f>
        <v>0</v>
      </c>
      <c r="G679" s="316">
        <f t="shared" si="2472"/>
        <v>0</v>
      </c>
      <c r="H679" s="316">
        <f t="shared" ref="H679:I679" si="2473">SUM(H194:H204)+H239+H241+SUM(H254:H262)+H425+SUM(H538:H539)+H544+H547+H550+SUM(H552:H558)+H560</f>
        <v>0</v>
      </c>
      <c r="I679" s="316">
        <f t="shared" si="2473"/>
        <v>0</v>
      </c>
      <c r="J679" s="316">
        <f t="shared" si="2472"/>
        <v>0</v>
      </c>
      <c r="K679" s="112">
        <f t="shared" si="2472"/>
        <v>0</v>
      </c>
      <c r="L679" s="111">
        <f t="shared" ref="L679:BI679" si="2474">SUM(L194:L204)+L239+L241+SUM(L254:L262)+L425+SUM(L538:L539)+L544+L547+L550+SUM(L552:L558)+L560</f>
        <v>0</v>
      </c>
      <c r="M679" s="358">
        <f t="shared" ref="M679" si="2475">SUM(M194:M204)+M239+M241+SUM(M254:M262)+M425+SUM(M538:M539)+M544+M547+M550+SUM(M552:M558)+M560</f>
        <v>0</v>
      </c>
      <c r="N679" s="112">
        <f t="shared" si="2474"/>
        <v>0</v>
      </c>
      <c r="O679" s="111">
        <v>0</v>
      </c>
      <c r="P679" s="358">
        <f t="shared" ref="P679:V679" si="2476">SUM(P194:P204)+P239+P241+SUM(P254:P262)+P425+SUM(P538:P539)+P544+P547+P550+SUM(P552:P558)+P560</f>
        <v>147</v>
      </c>
      <c r="Q679" s="316">
        <f t="shared" si="2476"/>
        <v>86</v>
      </c>
      <c r="R679" s="358">
        <f t="shared" si="2476"/>
        <v>144</v>
      </c>
      <c r="S679" s="316">
        <f t="shared" si="2476"/>
        <v>274</v>
      </c>
      <c r="T679" s="358">
        <f t="shared" si="2476"/>
        <v>116</v>
      </c>
      <c r="U679" s="316">
        <f t="shared" si="2476"/>
        <v>256</v>
      </c>
      <c r="V679" s="358">
        <f t="shared" si="2476"/>
        <v>208</v>
      </c>
      <c r="W679" s="113">
        <v>0</v>
      </c>
      <c r="X679" s="113">
        <f t="shared" ref="X679" si="2477">SUM(X194:X204)+X239+X241+SUM(X254:X262)+X425+SUM(X538:X539)+X544+X547+X550+SUM(X552:X558)+X560</f>
        <v>193</v>
      </c>
      <c r="Y679" s="113">
        <v>0</v>
      </c>
      <c r="Z679" s="128">
        <v>0</v>
      </c>
      <c r="AA679" s="111">
        <f t="shared" ref="AA679:AG679" si="2478">SUM(AA194:AA204)+AA239+AA241+SUM(AA254:AA262)+AA425+SUM(AA538:AA539)+AA544+AA547+AA550+SUM(AA552:AA558)+AA560</f>
        <v>252</v>
      </c>
      <c r="AB679" s="111">
        <f t="shared" si="2478"/>
        <v>597</v>
      </c>
      <c r="AC679" s="111">
        <f t="shared" si="2478"/>
        <v>418</v>
      </c>
      <c r="AD679" s="111">
        <f t="shared" si="2478"/>
        <v>457</v>
      </c>
      <c r="AE679" s="111">
        <f t="shared" si="2478"/>
        <v>465</v>
      </c>
      <c r="AF679" s="316">
        <f t="shared" si="2478"/>
        <v>528</v>
      </c>
      <c r="AG679" s="357">
        <f t="shared" si="2478"/>
        <v>492</v>
      </c>
      <c r="AH679" s="129">
        <v>0</v>
      </c>
      <c r="AI679" s="128">
        <f t="shared" si="2474"/>
        <v>0</v>
      </c>
      <c r="AJ679" s="358">
        <f t="shared" ref="AJ679" si="2479">SUM(AJ194:AJ204)+AJ239+AJ241+SUM(AJ254:AJ262)+AJ425+SUM(AJ538:AJ539)+AJ544+AJ547+AJ550+SUM(AJ552:AJ558)+AJ560</f>
        <v>0</v>
      </c>
      <c r="AK679" s="112">
        <f t="shared" si="2474"/>
        <v>0</v>
      </c>
      <c r="AL679" s="111">
        <f t="shared" si="2474"/>
        <v>0</v>
      </c>
      <c r="AM679" s="316">
        <f t="shared" ref="AM679:AP679" si="2480">SUM(AM194:AM204)+AM239+AM241+SUM(AM254:AM262)+AM425+SUM(AM538:AM539)+AM544+AM547+AM550+SUM(AM552:AM558)+AM560</f>
        <v>0</v>
      </c>
      <c r="AN679" s="316">
        <f t="shared" si="2480"/>
        <v>0</v>
      </c>
      <c r="AO679" s="316">
        <f t="shared" si="2480"/>
        <v>0</v>
      </c>
      <c r="AP679" s="358">
        <f t="shared" si="2480"/>
        <v>0</v>
      </c>
      <c r="AQ679" s="113">
        <f t="shared" si="2474"/>
        <v>0</v>
      </c>
      <c r="AR679" s="128">
        <f t="shared" si="2474"/>
        <v>0</v>
      </c>
      <c r="AS679" s="358">
        <f t="shared" ref="AS679:AX679" si="2481">SUM(AS194:AS204)+AS239+AS241+SUM(AS254:AS262)+AS425+SUM(AS538:AS539)+AS544+AS547+AS550+SUM(AS552:AS558)+AS560</f>
        <v>0</v>
      </c>
      <c r="AT679" s="316">
        <f t="shared" si="2481"/>
        <v>0</v>
      </c>
      <c r="AU679" s="358">
        <f t="shared" si="2481"/>
        <v>0</v>
      </c>
      <c r="AV679" s="316">
        <f t="shared" si="2481"/>
        <v>0</v>
      </c>
      <c r="AW679" s="358">
        <f t="shared" si="2481"/>
        <v>0</v>
      </c>
      <c r="AX679" s="316">
        <f t="shared" si="2481"/>
        <v>0</v>
      </c>
      <c r="AY679" s="129">
        <f t="shared" si="2474"/>
        <v>0</v>
      </c>
      <c r="AZ679" s="111">
        <f t="shared" si="2474"/>
        <v>0</v>
      </c>
      <c r="BA679" s="316">
        <f>SUM(BA194:BA204)+BA239+BA241+SUM(BA254:BA262)+BA425+SUM(BA538:BA539)+BA544+BA547+BA550+SUM(BA552:BA558)+BA560</f>
        <v>0</v>
      </c>
      <c r="BB679" s="129">
        <f t="shared" si="2474"/>
        <v>0</v>
      </c>
      <c r="BC679" s="111">
        <f t="shared" si="2474"/>
        <v>0</v>
      </c>
      <c r="BD679" s="316">
        <f t="shared" ref="BD679" si="2482">SUM(BD194:BD204)+BD239+BD241+SUM(BD254:BD262)+BD425+SUM(BD538:BD539)+BD544+BD547+BD550+SUM(BD552:BD558)+BD560</f>
        <v>0</v>
      </c>
      <c r="BE679" s="129">
        <f t="shared" si="2474"/>
        <v>0</v>
      </c>
      <c r="BF679" s="111">
        <f t="shared" si="2474"/>
        <v>0</v>
      </c>
      <c r="BG679" s="111">
        <f t="shared" ref="BG679" si="2483">SUM(BG194:BG204)+BG239+BG241+SUM(BG254:BG262)+BG425+SUM(BG538:BG539)+BG544+BG547+BG550+SUM(BG552:BG558)+BG560</f>
        <v>0</v>
      </c>
      <c r="BH679" s="316">
        <f>SUM(BH194:BH204)+BH239+BH241+SUM(BH254:BH262)+BH425+SUM(BH538:BH539)+BH544+BH547+BH550+SUM(BH552:BH558)+BH560</f>
        <v>0</v>
      </c>
      <c r="BI679" s="129">
        <f t="shared" si="2474"/>
        <v>0</v>
      </c>
      <c r="BJ679" s="111">
        <v>0</v>
      </c>
      <c r="BK679" s="358">
        <f t="shared" ref="BK679" si="2484">SUM(BK194:BK204)+BK239+BK241+SUM(BK254:BK262)+BK425+SUM(BK538:BK539)+BK544+BK547+BK550+SUM(BK552:BK558)+BK560</f>
        <v>53</v>
      </c>
      <c r="BL679" s="129">
        <v>0</v>
      </c>
      <c r="BM679" s="111">
        <f>SUM(BM194:BM204)+BM239+BM241+SUM(BM254:BM262)+BM425+SUM(BM538:BM539)+BM544+BM547+BM550+SUM(BM552:BM558)+BM560</f>
        <v>0</v>
      </c>
      <c r="BN679" s="111">
        <f t="shared" ref="BN679" si="2485">SUM(BN194:BN204)+BN239+BN241+SUM(BN254:BN262)+BN425+SUM(BN538:BN539)+BN544+BN547+BN550+SUM(BN552:BN558)+BN560</f>
        <v>0</v>
      </c>
      <c r="BO679" s="316">
        <f t="shared" ref="BO679:BP679" si="2486">SUM(BO194:BO204)+BO239+BO241+SUM(BO254:BO262)+BO425+SUM(BO538:BO539)+BO544+BO547+BO550+SUM(BO552:BO558)+BO560</f>
        <v>0</v>
      </c>
      <c r="BP679" s="357">
        <f t="shared" si="2486"/>
        <v>0</v>
      </c>
      <c r="BQ679" s="129">
        <f>SUM(BQ194:BQ204)+BQ239+BQ241+SUM(BQ254:BQ262)+BQ425+SUM(BQ538:BQ539)+BQ544+BQ547+BQ550+SUM(BQ552:BQ558)+BQ560</f>
        <v>0</v>
      </c>
      <c r="BR679" s="111">
        <v>0</v>
      </c>
      <c r="BS679" s="316">
        <f t="shared" ref="BS679" si="2487">SUM(BS194:BS204)+BS239+BS241+SUM(BS254:BS262)+BS425+SUM(BS538:BS539)+BS544+BS547+BS550+SUM(BS552:BS558)+BS560</f>
        <v>0</v>
      </c>
      <c r="BT679" s="129">
        <v>0</v>
      </c>
      <c r="BU679" s="111">
        <f>SUM(BU194:BU204)+BU239+BU241+SUM(BU254:BU262)+BU425+SUM(BU538:BU539)+BU544+BU547+BU550+SUM(BU552:BU558)+BU560</f>
        <v>4887</v>
      </c>
      <c r="BV679" s="316">
        <f t="shared" ref="BV679:BY679" si="2488">SUM(BV194:BV204)+BV239+BV241+SUM(BV254:BV262)+BV425+SUM(BV538:BV539)+BV544+BV547+BV550+SUM(BV552:BV558)+BV560</f>
        <v>5241</v>
      </c>
      <c r="BW679" s="111">
        <f t="shared" si="2488"/>
        <v>1957</v>
      </c>
      <c r="BX679" s="358">
        <f t="shared" si="2488"/>
        <v>3346</v>
      </c>
      <c r="BY679" s="316">
        <f t="shared" si="2488"/>
        <v>2435</v>
      </c>
      <c r="BZ679" s="111">
        <f>SUM(BZ194:BZ204)+BZ239+BZ241+SUM(BZ254:BZ262)+BZ425+SUM(BZ538:BZ539)+BZ544+BZ547+BZ550+SUM(BZ552:BZ558)+BZ560</f>
        <v>4104</v>
      </c>
      <c r="CA679" s="129">
        <f t="shared" ref="CA679:EE679" si="2489">SUM(CA194:CA204)+CA239+CA241+SUM(CA254:CA262)+CA425+SUM(CA538:CA539)+CA544+CA547+CA550+SUM(CA552:CA558)+CA560</f>
        <v>3449</v>
      </c>
      <c r="CB679" s="111">
        <f t="shared" si="2489"/>
        <v>0</v>
      </c>
      <c r="CC679" s="111">
        <f t="shared" ref="CC679:CE679" si="2490">SUM(CC194:CC204)+CC239+CC241+SUM(CC254:CC262)+CC425+SUM(CC538:CC539)+CC544+CC547+CC550+SUM(CC552:CC558)+CC560</f>
        <v>0</v>
      </c>
      <c r="CD679" s="111">
        <f t="shared" si="2490"/>
        <v>0</v>
      </c>
      <c r="CE679" s="111">
        <f t="shared" si="2490"/>
        <v>0</v>
      </c>
      <c r="CF679" s="111">
        <f t="shared" si="2489"/>
        <v>0</v>
      </c>
      <c r="CG679" s="357">
        <f t="shared" si="2489"/>
        <v>0</v>
      </c>
      <c r="CH679" s="111">
        <f t="shared" ref="CH679" si="2491">SUM(CH194:CH204)+CH239+CH241+SUM(CH254:CH262)+CH425+SUM(CH538:CH539)+CH544+CH547+CH550+SUM(CH552:CH558)+CH560</f>
        <v>0</v>
      </c>
      <c r="CI679" s="129">
        <f>SUM(CI194:CI204)+CI239+CI241+SUM(CI254:CI262)+CI425+SUM(CI538:CI539)+CI544+CI547+CI550+SUM(CI552:CI558)+CI560</f>
        <v>0</v>
      </c>
      <c r="CJ679" s="111">
        <f t="shared" si="2489"/>
        <v>0</v>
      </c>
      <c r="CK679" s="358">
        <f t="shared" ref="CK679:CO679" si="2492">SUM(CK194:CK204)+CK239+CK241+SUM(CK254:CK262)+CK425+SUM(CK538:CK539)+CK544+CK547+CK550+SUM(CK552:CK558)+CK560</f>
        <v>0</v>
      </c>
      <c r="CL679" s="316">
        <f t="shared" si="2492"/>
        <v>0</v>
      </c>
      <c r="CM679" s="358">
        <f t="shared" si="2492"/>
        <v>0</v>
      </c>
      <c r="CN679" s="316">
        <f t="shared" si="2492"/>
        <v>0</v>
      </c>
      <c r="CO679" s="358">
        <f t="shared" si="2492"/>
        <v>0</v>
      </c>
      <c r="CP679" s="112">
        <f t="shared" si="2489"/>
        <v>0</v>
      </c>
      <c r="CQ679" s="111">
        <f t="shared" si="2489"/>
        <v>0</v>
      </c>
      <c r="CR679" s="316">
        <f t="shared" ref="CR679:CS679" si="2493">SUM(CR194:CR204)+CR239+CR241+SUM(CR254:CR262)+CR425+SUM(CR538:CR539)+CR544+CR547+CR550+SUM(CR552:CR558)+CR560</f>
        <v>0</v>
      </c>
      <c r="CS679" s="358">
        <f t="shared" si="2493"/>
        <v>0</v>
      </c>
      <c r="CT679" s="112">
        <f t="shared" si="2489"/>
        <v>0</v>
      </c>
      <c r="CU679" s="111">
        <f t="shared" ref="CU679" si="2494">SUM(CU194:CU204)+CU239+CU241+SUM(CU254:CU262)+CU425+SUM(CU538:CU539)+CU544+CU547+CU550+SUM(CU552:CU558)+CU560</f>
        <v>0</v>
      </c>
      <c r="CV679" s="358">
        <f t="shared" ref="CV679:CY679" si="2495">SUM(CV194:CV204)+CV239+CV241+SUM(CV254:CV262)+CV425+SUM(CV538:CV539)+CV544+CV547+CV550+SUM(CV552:CV558)+CV560</f>
        <v>0</v>
      </c>
      <c r="CW679" s="316">
        <f t="shared" si="2495"/>
        <v>0</v>
      </c>
      <c r="CX679" s="358">
        <f t="shared" si="2495"/>
        <v>0</v>
      </c>
      <c r="CY679" s="316">
        <f t="shared" si="2495"/>
        <v>0</v>
      </c>
      <c r="CZ679" s="112">
        <f t="shared" si="2489"/>
        <v>0</v>
      </c>
      <c r="DA679" s="111">
        <f t="shared" si="2489"/>
        <v>0</v>
      </c>
      <c r="DB679" s="358">
        <f t="shared" ref="DB679:DE679" si="2496">SUM(DB194:DB204)+DB239+DB241+SUM(DB254:DB262)+DB425+SUM(DB538:DB539)+DB544+DB547+DB550+SUM(DB552:DB558)+DB560</f>
        <v>0</v>
      </c>
      <c r="DC679" s="316">
        <f t="shared" si="2496"/>
        <v>0</v>
      </c>
      <c r="DD679" s="358">
        <f t="shared" si="2496"/>
        <v>0</v>
      </c>
      <c r="DE679" s="316">
        <f t="shared" si="2496"/>
        <v>0</v>
      </c>
      <c r="DF679" s="111">
        <f>SUM(DF194:DF204)+DF239+DF241+SUM(DF254:DF262)+DF425+SUM(DF538:DF539)+DF544+DF547+DF550+SUM(DF552:DF558)+DF560</f>
        <v>0</v>
      </c>
      <c r="DG679" s="317">
        <f t="shared" ref="DG679" si="2497">SUM(DG194:DG204)+DG239+DG241+SUM(DG254:DG262)+DG425+SUM(DG538:DG539)+DG544+DG547+DG550+SUM(DG552:DG558)+DG560</f>
        <v>0</v>
      </c>
      <c r="DH679" s="358">
        <f>SUM(DH194:DH204)+DH239+DH241+SUM(DH254:DH262)+DH425+SUM(DH538:DH539)+DH544+DH547+DH550+SUM(DH552:DH558)+DH560</f>
        <v>0</v>
      </c>
      <c r="DI679" s="316">
        <f t="shared" ref="DI679" si="2498">SUM(DI194:DI204)+DI239+DI241+SUM(DI254:DI262)+DI425+SUM(DI538:DI539)+DI544+DI547+DI550+SUM(DI552:DI558)+DI560</f>
        <v>0</v>
      </c>
      <c r="DJ679" s="129">
        <f t="shared" si="2489"/>
        <v>0</v>
      </c>
      <c r="DK679" s="111">
        <f t="shared" si="2489"/>
        <v>0</v>
      </c>
      <c r="DL679" s="316">
        <f t="shared" ref="DL679:DM679" si="2499">SUM(DL194:DL204)+DL239+DL241+SUM(DL254:DL262)+DL425+SUM(DL538:DL539)+DL544+DL547+DL550+SUM(DL552:DL558)+DL560</f>
        <v>0</v>
      </c>
      <c r="DM679" s="358">
        <f t="shared" si="2499"/>
        <v>0</v>
      </c>
      <c r="DN679" s="112">
        <f t="shared" si="2489"/>
        <v>0</v>
      </c>
      <c r="DO679" s="111">
        <f t="shared" si="2489"/>
        <v>0</v>
      </c>
      <c r="DP679" s="358">
        <f t="shared" ref="DP679:DQ679" si="2500">SUM(DP194:DP204)+DP239+DP241+SUM(DP254:DP262)+DP425+SUM(DP538:DP539)+DP544+DP547+DP550+SUM(DP552:DP558)+DP560</f>
        <v>0</v>
      </c>
      <c r="DQ679" s="113">
        <f t="shared" si="2500"/>
        <v>0</v>
      </c>
      <c r="DR679" s="316">
        <f>SUM(DR194:DR204)+DR239+DR241+SUM(DR254:DR262)+DR425+SUM(DR538:DR539)+DR544+DR547+DR550+SUM(DR552:DR558)+DR560</f>
        <v>0</v>
      </c>
      <c r="DS679" s="129">
        <f t="shared" si="2489"/>
        <v>0</v>
      </c>
      <c r="DT679" s="111">
        <f t="shared" si="2489"/>
        <v>0</v>
      </c>
      <c r="DU679" s="316">
        <f t="shared" ref="DU679:DW679" si="2501">SUM(DU194:DU204)+DU239+DU241+SUM(DU254:DU262)+DU425+SUM(DU538:DU539)+DU544+DU547+DU550+SUM(DU552:DU558)+DU560</f>
        <v>0</v>
      </c>
      <c r="DV679" s="111">
        <f t="shared" si="2501"/>
        <v>0</v>
      </c>
      <c r="DW679" s="358">
        <f t="shared" si="2501"/>
        <v>0</v>
      </c>
      <c r="DX679" s="112">
        <f t="shared" si="2489"/>
        <v>0</v>
      </c>
      <c r="DY679" s="111">
        <f t="shared" si="2489"/>
        <v>0</v>
      </c>
      <c r="DZ679" s="357">
        <f t="shared" ref="DZ679:EA679" si="2502">SUM(DZ194:DZ204)+DZ239+DZ241+SUM(DZ254:DZ262)+DZ425+SUM(DZ538:DZ539)+DZ544+DZ547+DZ550+SUM(DZ552:DZ558)+DZ560</f>
        <v>0</v>
      </c>
      <c r="EA679" s="358">
        <f t="shared" si="2502"/>
        <v>0</v>
      </c>
      <c r="EB679" s="112">
        <f t="shared" si="2489"/>
        <v>0</v>
      </c>
      <c r="EC679" s="111">
        <f t="shared" si="2489"/>
        <v>0</v>
      </c>
      <c r="ED679" s="316">
        <f t="shared" ref="ED679" si="2503">SUM(ED194:ED204)+ED239+ED241+SUM(ED254:ED262)+ED425+SUM(ED538:ED539)+ED544+ED547+ED550+SUM(ED552:ED558)+ED560</f>
        <v>0</v>
      </c>
      <c r="EE679" s="129">
        <f t="shared" si="2489"/>
        <v>0</v>
      </c>
    </row>
    <row r="680" spans="1:135" x14ac:dyDescent="0.3">
      <c r="A680" s="38"/>
      <c r="B680" s="27" t="s">
        <v>35</v>
      </c>
      <c r="C680" s="42">
        <v>18893</v>
      </c>
      <c r="D680" s="25">
        <v>4676</v>
      </c>
      <c r="E680" s="63">
        <f t="shared" si="1460"/>
        <v>0.24749907373101149</v>
      </c>
      <c r="F680" s="111">
        <f t="shared" ref="F680:K680" si="2504">SUM(F213:F217)+SUM(F219:F225)+F309+SUM(F474:F476)+SUM(F512:F514)+F528+F530+F534</f>
        <v>0</v>
      </c>
      <c r="G680" s="316">
        <f t="shared" si="2504"/>
        <v>0</v>
      </c>
      <c r="H680" s="316">
        <f t="shared" ref="H680:I680" si="2505">SUM(H213:H217)+SUM(H219:H225)+H309+SUM(H474:H476)+SUM(H512:H514)+H528+H530+H534</f>
        <v>0</v>
      </c>
      <c r="I680" s="316">
        <f t="shared" si="2505"/>
        <v>0</v>
      </c>
      <c r="J680" s="316">
        <f t="shared" si="2504"/>
        <v>0</v>
      </c>
      <c r="K680" s="112">
        <f t="shared" si="2504"/>
        <v>0</v>
      </c>
      <c r="L680" s="111">
        <f t="shared" ref="L680:BI680" si="2506">SUM(L213:L217)+SUM(L219:L225)+L309+SUM(L474:L476)+SUM(L512:L514)+L528+L530+L534</f>
        <v>0</v>
      </c>
      <c r="M680" s="358">
        <f t="shared" ref="M680" si="2507">SUM(M213:M217)+SUM(M219:M225)+M309+SUM(M474:M476)+SUM(M512:M514)+M528+M530+M534</f>
        <v>0</v>
      </c>
      <c r="N680" s="112">
        <f t="shared" si="2506"/>
        <v>0</v>
      </c>
      <c r="O680" s="111">
        <f t="shared" si="2506"/>
        <v>0</v>
      </c>
      <c r="P680" s="358">
        <f t="shared" ref="P680:V680" si="2508">SUM(P213:P217)+SUM(P219:P225)+P309+SUM(P474:P476)+SUM(P512:P514)+P528+P530+P534</f>
        <v>0</v>
      </c>
      <c r="Q680" s="316">
        <f t="shared" si="2508"/>
        <v>0</v>
      </c>
      <c r="R680" s="358">
        <f t="shared" si="2508"/>
        <v>0</v>
      </c>
      <c r="S680" s="316">
        <f t="shared" si="2508"/>
        <v>0</v>
      </c>
      <c r="T680" s="358">
        <f t="shared" si="2508"/>
        <v>0</v>
      </c>
      <c r="U680" s="316">
        <f t="shared" si="2508"/>
        <v>0</v>
      </c>
      <c r="V680" s="358">
        <f t="shared" si="2508"/>
        <v>0</v>
      </c>
      <c r="W680" s="113">
        <f>SUM(W213:W217)+SUM(W219:W225)+W309+SUM(W474:W476)+SUM(W512:W514)+W528+W530+W534</f>
        <v>0</v>
      </c>
      <c r="X680" s="113">
        <f t="shared" ref="X680" si="2509">SUM(X213:X217)+SUM(X219:X225)+X309+SUM(X474:X476)+SUM(X512:X514)+X528+X530+X534</f>
        <v>0</v>
      </c>
      <c r="Y680" s="113">
        <f t="shared" si="2506"/>
        <v>0</v>
      </c>
      <c r="Z680" s="128">
        <f t="shared" si="2506"/>
        <v>0</v>
      </c>
      <c r="AA680" s="111">
        <f t="shared" ref="AA680:AG680" si="2510">SUM(AA213:AA217)+SUM(AA219:AA225)+AA309+SUM(AA474:AA476)+SUM(AA512:AA514)+AA528+AA530+AA534</f>
        <v>0</v>
      </c>
      <c r="AB680" s="111">
        <f t="shared" si="2510"/>
        <v>0</v>
      </c>
      <c r="AC680" s="111">
        <f t="shared" si="2510"/>
        <v>0</v>
      </c>
      <c r="AD680" s="111">
        <f t="shared" si="2510"/>
        <v>0</v>
      </c>
      <c r="AE680" s="111">
        <f t="shared" si="2510"/>
        <v>0</v>
      </c>
      <c r="AF680" s="316">
        <f t="shared" si="2510"/>
        <v>0</v>
      </c>
      <c r="AG680" s="357">
        <f t="shared" si="2510"/>
        <v>0</v>
      </c>
      <c r="AH680" s="129">
        <f t="shared" si="2506"/>
        <v>0</v>
      </c>
      <c r="AI680" s="128">
        <f t="shared" si="2506"/>
        <v>0</v>
      </c>
      <c r="AJ680" s="358">
        <f t="shared" ref="AJ680" si="2511">SUM(AJ213:AJ217)+SUM(AJ219:AJ225)+AJ309+SUM(AJ474:AJ476)+SUM(AJ512:AJ514)+AJ528+AJ530+AJ534</f>
        <v>0</v>
      </c>
      <c r="AK680" s="112">
        <f t="shared" si="2506"/>
        <v>0</v>
      </c>
      <c r="AL680" s="111">
        <f t="shared" si="2506"/>
        <v>0</v>
      </c>
      <c r="AM680" s="316">
        <f t="shared" ref="AM680:AP680" si="2512">SUM(AM213:AM217)+SUM(AM219:AM225)+AM309+SUM(AM474:AM476)+SUM(AM512:AM514)+AM528+AM530+AM534</f>
        <v>0</v>
      </c>
      <c r="AN680" s="316">
        <f t="shared" si="2512"/>
        <v>0</v>
      </c>
      <c r="AO680" s="316">
        <f t="shared" si="2512"/>
        <v>0</v>
      </c>
      <c r="AP680" s="358">
        <f t="shared" si="2512"/>
        <v>0</v>
      </c>
      <c r="AQ680" s="113">
        <f t="shared" si="2506"/>
        <v>0</v>
      </c>
      <c r="AR680" s="128">
        <f t="shared" si="2506"/>
        <v>0</v>
      </c>
      <c r="AS680" s="358">
        <f t="shared" ref="AS680:AX680" si="2513">SUM(AS213:AS217)+SUM(AS219:AS225)+AS309+SUM(AS474:AS476)+SUM(AS512:AS514)+AS528+AS530+AS534</f>
        <v>0</v>
      </c>
      <c r="AT680" s="316">
        <f t="shared" si="2513"/>
        <v>0</v>
      </c>
      <c r="AU680" s="358">
        <f t="shared" si="2513"/>
        <v>0</v>
      </c>
      <c r="AV680" s="316">
        <f t="shared" si="2513"/>
        <v>0</v>
      </c>
      <c r="AW680" s="358">
        <f t="shared" si="2513"/>
        <v>0</v>
      </c>
      <c r="AX680" s="316">
        <f t="shared" si="2513"/>
        <v>0</v>
      </c>
      <c r="AY680" s="129">
        <f t="shared" si="2506"/>
        <v>0</v>
      </c>
      <c r="AZ680" s="111">
        <v>0</v>
      </c>
      <c r="BA680" s="316">
        <v>0</v>
      </c>
      <c r="BB680" s="129">
        <v>0</v>
      </c>
      <c r="BC680" s="111">
        <f t="shared" si="2506"/>
        <v>0</v>
      </c>
      <c r="BD680" s="316">
        <f t="shared" ref="BD680" si="2514">SUM(BD213:BD217)+SUM(BD219:BD225)+BD309+SUM(BD474:BD476)+SUM(BD512:BD514)+BD528+BD530+BD534</f>
        <v>0</v>
      </c>
      <c r="BE680" s="129">
        <f t="shared" si="2506"/>
        <v>0</v>
      </c>
      <c r="BF680" s="111">
        <f t="shared" si="2506"/>
        <v>0</v>
      </c>
      <c r="BG680" s="111">
        <f t="shared" ref="BG680" si="2515">SUM(BG213:BG217)+SUM(BG219:BG225)+BG309+SUM(BG474:BG476)+SUM(BG512:BG514)+BG528+BG530+BG534</f>
        <v>0</v>
      </c>
      <c r="BH680" s="316">
        <f>SUM(BH213:BH217)+SUM(BH219:BH225)+BH309+SUM(BH474:BH476)+SUM(BH512:BH514)+BH528+BH530+BH534</f>
        <v>0</v>
      </c>
      <c r="BI680" s="129">
        <f t="shared" si="2506"/>
        <v>0</v>
      </c>
      <c r="BJ680" s="111">
        <v>0</v>
      </c>
      <c r="BK680" s="358">
        <f t="shared" ref="BK680" si="2516">SUM(BK213:BK217)+SUM(BK219:BK225)+BK309+SUM(BK474:BK476)+SUM(BK512:BK514)+BK528+BK530+BK534</f>
        <v>22</v>
      </c>
      <c r="BL680" s="129">
        <v>0</v>
      </c>
      <c r="BM680" s="111">
        <f t="shared" ref="BM680:BU680" si="2517">SUM(BM213:BM217)+SUM(BM219:BM225)+BM309+SUM(BM474:BM476)+SUM(BM512:BM514)+BM528+BM530+BM534</f>
        <v>0</v>
      </c>
      <c r="BN680" s="111">
        <f t="shared" ref="BN680" si="2518">SUM(BN213:BN217)+SUM(BN219:BN225)+BN309+SUM(BN474:BN476)+SUM(BN512:BN514)+BN528+BN530+BN534</f>
        <v>0</v>
      </c>
      <c r="BO680" s="316">
        <f t="shared" ref="BO680:BP680" si="2519">SUM(BO213:BO217)+SUM(BO219:BO225)+BO309+SUM(BO474:BO476)+SUM(BO512:BO514)+BO528+BO530+BO534</f>
        <v>0</v>
      </c>
      <c r="BP680" s="357">
        <f t="shared" si="2519"/>
        <v>0</v>
      </c>
      <c r="BQ680" s="129">
        <f t="shared" si="2517"/>
        <v>0</v>
      </c>
      <c r="BR680" s="111">
        <f t="shared" si="2517"/>
        <v>0</v>
      </c>
      <c r="BS680" s="316">
        <f t="shared" ref="BS680" si="2520">SUM(BS213:BS217)+SUM(BS219:BS225)+BS309+SUM(BS474:BS476)+SUM(BS512:BS514)+BS528+BS530+BS534</f>
        <v>0</v>
      </c>
      <c r="BT680" s="129">
        <f t="shared" si="2517"/>
        <v>0</v>
      </c>
      <c r="BU680" s="111">
        <f t="shared" si="2517"/>
        <v>0</v>
      </c>
      <c r="BV680" s="316">
        <f t="shared" ref="BV680:BY680" si="2521">SUM(BV213:BV217)+SUM(BV219:BV225)+BV309+SUM(BV474:BV476)+SUM(BV512:BV514)+BV528+BV530+BV534</f>
        <v>0</v>
      </c>
      <c r="BW680" s="111">
        <f t="shared" si="2521"/>
        <v>0</v>
      </c>
      <c r="BX680" s="358">
        <f t="shared" si="2521"/>
        <v>0</v>
      </c>
      <c r="BY680" s="316">
        <f t="shared" si="2521"/>
        <v>0</v>
      </c>
      <c r="BZ680" s="111">
        <f>SUM(BZ213:BZ217)+SUM(BZ219:BZ225)+BZ309+SUM(BZ474:BZ476)+SUM(BZ512:BZ514)+BZ528+BZ530+BZ534</f>
        <v>0</v>
      </c>
      <c r="CA680" s="129">
        <f t="shared" ref="CA680:EE680" si="2522">SUM(CA213:CA217)+SUM(CA219:CA225)+CA309+SUM(CA474:CA476)+SUM(CA512:CA514)+CA528+CA530+CA534</f>
        <v>0</v>
      </c>
      <c r="CB680" s="111">
        <f t="shared" si="2522"/>
        <v>1777</v>
      </c>
      <c r="CC680" s="111">
        <f t="shared" ref="CC680:CE680" si="2523">SUM(CC213:CC217)+SUM(CC219:CC225)+CC309+SUM(CC474:CC476)+SUM(CC512:CC514)+CC528+CC530+CC534</f>
        <v>772</v>
      </c>
      <c r="CD680" s="111">
        <f t="shared" si="2523"/>
        <v>1454</v>
      </c>
      <c r="CE680" s="111">
        <f t="shared" si="2523"/>
        <v>1489</v>
      </c>
      <c r="CF680" s="111">
        <f t="shared" si="2522"/>
        <v>1394</v>
      </c>
      <c r="CG680" s="357">
        <f t="shared" si="2522"/>
        <v>1265</v>
      </c>
      <c r="CH680" s="111">
        <f t="shared" ref="CH680" si="2524">SUM(CH213:CH217)+SUM(CH219:CH225)+CH309+SUM(CH474:CH476)+SUM(CH512:CH514)+CH528+CH530+CH534</f>
        <v>2403</v>
      </c>
      <c r="CI680" s="129">
        <f>SUM(CI213:CI217)+SUM(CI219:CI225)+CI309+SUM(CI474:CI476)+SUM(CI512:CI514)+CI528+CI530+CI534</f>
        <v>155</v>
      </c>
      <c r="CJ680" s="111">
        <v>0</v>
      </c>
      <c r="CK680" s="358">
        <f t="shared" ref="CK680:CO680" si="2525">SUM(CK213:CK217)+SUM(CK219:CK225)+CK309+SUM(CK474:CK476)+SUM(CK512:CK514)+CK528+CK530+CK534</f>
        <v>393</v>
      </c>
      <c r="CL680" s="316">
        <f t="shared" si="2525"/>
        <v>458</v>
      </c>
      <c r="CM680" s="358">
        <f t="shared" si="2525"/>
        <v>223</v>
      </c>
      <c r="CN680" s="316">
        <f t="shared" si="2525"/>
        <v>119</v>
      </c>
      <c r="CO680" s="358">
        <f t="shared" si="2525"/>
        <v>193</v>
      </c>
      <c r="CP680" s="112">
        <f>SUM(CP213:CP217)+SUM(CP219:CP225)+CQ309+SUM(CP474:CP476)+SUM(CP512:CP514)+CP528+CP530+CP534</f>
        <v>0</v>
      </c>
      <c r="CQ680" s="111">
        <v>0</v>
      </c>
      <c r="CR680" s="316">
        <v>0</v>
      </c>
      <c r="CS680" s="358">
        <v>0</v>
      </c>
      <c r="CT680" s="112">
        <v>0</v>
      </c>
      <c r="CU680" s="111">
        <v>0</v>
      </c>
      <c r="CV680" s="358">
        <f t="shared" ref="CV680:CY680" si="2526">SUM(CV213:CV217)+SUM(CV219:CV225)+CV309+SUM(CV474:CV476)+SUM(CV512:CV514)+CV528+CV530+CV534</f>
        <v>12</v>
      </c>
      <c r="CW680" s="316">
        <f t="shared" si="2526"/>
        <v>6</v>
      </c>
      <c r="CX680" s="358">
        <f t="shared" si="2526"/>
        <v>11</v>
      </c>
      <c r="CY680" s="316">
        <f t="shared" si="2526"/>
        <v>14</v>
      </c>
      <c r="CZ680" s="112">
        <v>0</v>
      </c>
      <c r="DA680" s="111">
        <f t="shared" si="2522"/>
        <v>0</v>
      </c>
      <c r="DB680" s="358">
        <f t="shared" ref="DB680:DE680" si="2527">SUM(DB213:DB217)+SUM(DB219:DB225)+DB309+SUM(DB474:DB476)+SUM(DB512:DB514)+DB528+DB530+DB534</f>
        <v>0</v>
      </c>
      <c r="DC680" s="316">
        <f t="shared" si="2527"/>
        <v>0</v>
      </c>
      <c r="DD680" s="358">
        <f t="shared" si="2527"/>
        <v>0</v>
      </c>
      <c r="DE680" s="316">
        <f t="shared" si="2527"/>
        <v>0</v>
      </c>
      <c r="DF680" s="111">
        <f>SUM(DF213:DF217)+SUM(DF219:DF225)+DF309+SUM(DF474:DF476)+SUM(DF512:DF514)+DF528+DF530+DF534</f>
        <v>0</v>
      </c>
      <c r="DG680" s="317">
        <f t="shared" ref="DG680" si="2528">SUM(DG213:DG217)+SUM(DG219:DG225)+DG309+SUM(DG474:DG476)+SUM(DG512:DG514)+DG528+DG530+DG534</f>
        <v>0</v>
      </c>
      <c r="DH680" s="358">
        <f>SUM(DH213:DH217)+SUM(DH219:DH225)+DH309+SUM(DH474:DH476)+SUM(DH512:DH514)+DH528+DH530+DH534</f>
        <v>0</v>
      </c>
      <c r="DI680" s="316">
        <f t="shared" ref="DI680" si="2529">SUM(DI213:DI217)+SUM(DI219:DI225)+DI309+SUM(DI474:DI476)+SUM(DI512:DI514)+DI528+DI530+DI534</f>
        <v>0</v>
      </c>
      <c r="DJ680" s="129">
        <f t="shared" si="2522"/>
        <v>0</v>
      </c>
      <c r="DK680" s="111">
        <f t="shared" si="2522"/>
        <v>0</v>
      </c>
      <c r="DL680" s="316">
        <f t="shared" ref="DL680:DM680" si="2530">SUM(DL213:DL217)+SUM(DL219:DL225)+DL309+SUM(DL474:DL476)+SUM(DL512:DL514)+DL528+DL530+DL534</f>
        <v>0</v>
      </c>
      <c r="DM680" s="358">
        <f t="shared" si="2530"/>
        <v>0</v>
      </c>
      <c r="DN680" s="112">
        <f t="shared" si="2522"/>
        <v>0</v>
      </c>
      <c r="DO680" s="111">
        <f t="shared" si="2522"/>
        <v>0</v>
      </c>
      <c r="DP680" s="358">
        <f t="shared" ref="DP680:DQ680" si="2531">SUM(DP213:DP217)+SUM(DP219:DP225)+DP309+SUM(DP474:DP476)+SUM(DP512:DP514)+DP528+DP530+DP534</f>
        <v>0</v>
      </c>
      <c r="DQ680" s="113">
        <f t="shared" si="2531"/>
        <v>0</v>
      </c>
      <c r="DR680" s="316">
        <f>SUM(DR213:DR217)+SUM(DR219:DR225)+DR309+SUM(DR474:DR476)+SUM(DR512:DR514)+DR528+DR530+DR534</f>
        <v>0</v>
      </c>
      <c r="DS680" s="129">
        <f t="shared" si="2522"/>
        <v>0</v>
      </c>
      <c r="DT680" s="111">
        <f t="shared" si="2522"/>
        <v>0</v>
      </c>
      <c r="DU680" s="316">
        <f t="shared" ref="DU680:DW680" si="2532">SUM(DU213:DU217)+SUM(DU219:DU225)+DU309+SUM(DU474:DU476)+SUM(DU512:DU514)+DU528+DU530+DU534</f>
        <v>0</v>
      </c>
      <c r="DV680" s="111">
        <f t="shared" si="2532"/>
        <v>0</v>
      </c>
      <c r="DW680" s="358">
        <f t="shared" si="2532"/>
        <v>0</v>
      </c>
      <c r="DX680" s="112">
        <f t="shared" si="2522"/>
        <v>0</v>
      </c>
      <c r="DY680" s="111">
        <f t="shared" si="2522"/>
        <v>0</v>
      </c>
      <c r="DZ680" s="357">
        <f t="shared" ref="DZ680:EA680" si="2533">SUM(DZ213:DZ217)+SUM(DZ219:DZ225)+DZ309+SUM(DZ474:DZ476)+SUM(DZ512:DZ514)+DZ528+DZ530+DZ534</f>
        <v>0</v>
      </c>
      <c r="EA680" s="358">
        <f t="shared" si="2533"/>
        <v>0</v>
      </c>
      <c r="EB680" s="112">
        <f t="shared" si="2522"/>
        <v>0</v>
      </c>
      <c r="EC680" s="111">
        <f t="shared" si="2522"/>
        <v>0</v>
      </c>
      <c r="ED680" s="316">
        <f t="shared" ref="ED680" si="2534">SUM(ED213:ED217)+SUM(ED219:ED225)+ED309+SUM(ED474:ED476)+SUM(ED512:ED514)+ED528+ED530+ED534</f>
        <v>0</v>
      </c>
      <c r="EE680" s="129">
        <f t="shared" si="2522"/>
        <v>0</v>
      </c>
    </row>
    <row r="681" spans="1:135" x14ac:dyDescent="0.3">
      <c r="A681" s="38"/>
      <c r="B681" s="27" t="s">
        <v>36</v>
      </c>
      <c r="C681" s="42">
        <v>6883</v>
      </c>
      <c r="D681" s="25">
        <v>3584</v>
      </c>
      <c r="E681" s="63">
        <f t="shared" si="1460"/>
        <v>0.52070318175214292</v>
      </c>
      <c r="F681" s="111">
        <f>SUM(F309:F313)</f>
        <v>0</v>
      </c>
      <c r="G681" s="316">
        <f>SUM(G309:G313)</f>
        <v>0</v>
      </c>
      <c r="H681" s="316">
        <f>SUM(H309:H313)</f>
        <v>0</v>
      </c>
      <c r="I681" s="316">
        <f>SUM(I309:I313)</f>
        <v>0</v>
      </c>
      <c r="J681" s="316">
        <f>SUM(J309:J313)</f>
        <v>0</v>
      </c>
      <c r="K681" s="112">
        <f>SUM(K309:K313)</f>
        <v>0</v>
      </c>
      <c r="L681" s="111">
        <f t="shared" ref="L681:BZ681" si="2535">SUM(L309:L313)</f>
        <v>0</v>
      </c>
      <c r="M681" s="358">
        <f>SUM(M309:M313)</f>
        <v>0</v>
      </c>
      <c r="N681" s="112">
        <f t="shared" si="2535"/>
        <v>0</v>
      </c>
      <c r="O681" s="111">
        <f t="shared" si="2535"/>
        <v>0</v>
      </c>
      <c r="P681" s="358">
        <f>SUM(P309:P313)</f>
        <v>0</v>
      </c>
      <c r="Q681" s="316">
        <f>SUM(Q309:Q313)</f>
        <v>0</v>
      </c>
      <c r="R681" s="358">
        <f>SUM(R309:R313)</f>
        <v>0</v>
      </c>
      <c r="S681" s="316">
        <f>SUM(S309:S313)</f>
        <v>0</v>
      </c>
      <c r="T681" s="358">
        <f>SUM(T309:T313)</f>
        <v>0</v>
      </c>
      <c r="U681" s="316">
        <f>SUM(U309:U313)</f>
        <v>0</v>
      </c>
      <c r="V681" s="358">
        <f>SUM(V309:V313)</f>
        <v>0</v>
      </c>
      <c r="W681" s="113">
        <f>SUM(W309:W313)</f>
        <v>0</v>
      </c>
      <c r="X681" s="113">
        <f>SUM(X309:X313)</f>
        <v>0</v>
      </c>
      <c r="Y681" s="113">
        <f t="shared" si="2535"/>
        <v>0</v>
      </c>
      <c r="Z681" s="128">
        <f t="shared" si="2535"/>
        <v>0</v>
      </c>
      <c r="AA681" s="111">
        <f>SUM(AA309:AA313)</f>
        <v>0</v>
      </c>
      <c r="AB681" s="111">
        <f>SUM(AB309:AB313)</f>
        <v>0</v>
      </c>
      <c r="AC681" s="111">
        <f>SUM(AC309:AC313)</f>
        <v>0</v>
      </c>
      <c r="AD681" s="111">
        <f>SUM(AD309:AD313)</f>
        <v>0</v>
      </c>
      <c r="AE681" s="111">
        <f>SUM(AE309:AE313)</f>
        <v>0</v>
      </c>
      <c r="AF681" s="316">
        <f>SUM(AF309:AF313)</f>
        <v>0</v>
      </c>
      <c r="AG681" s="357">
        <f>SUM(AG309:AG313)</f>
        <v>0</v>
      </c>
      <c r="AH681" s="129">
        <f t="shared" si="2535"/>
        <v>0</v>
      </c>
      <c r="AI681" s="128">
        <f t="shared" si="2535"/>
        <v>0</v>
      </c>
      <c r="AJ681" s="358">
        <f>SUM(AJ309:AJ313)</f>
        <v>0</v>
      </c>
      <c r="AK681" s="112">
        <f t="shared" si="2535"/>
        <v>0</v>
      </c>
      <c r="AL681" s="111">
        <f t="shared" si="2535"/>
        <v>0</v>
      </c>
      <c r="AM681" s="316">
        <f>SUM(AM309:AM313)</f>
        <v>0</v>
      </c>
      <c r="AN681" s="316">
        <f>SUM(AN309:AN313)</f>
        <v>0</v>
      </c>
      <c r="AO681" s="316">
        <f>SUM(AO309:AO313)</f>
        <v>0</v>
      </c>
      <c r="AP681" s="358">
        <f>SUM(AP309:AP313)</f>
        <v>0</v>
      </c>
      <c r="AQ681" s="113">
        <f t="shared" si="2535"/>
        <v>0</v>
      </c>
      <c r="AR681" s="128">
        <f t="shared" si="2535"/>
        <v>0</v>
      </c>
      <c r="AS681" s="358">
        <f>SUM(AS309:AS313)</f>
        <v>0</v>
      </c>
      <c r="AT681" s="316">
        <f>SUM(AT309:AT313)</f>
        <v>0</v>
      </c>
      <c r="AU681" s="358">
        <f>SUM(AU309:AU313)</f>
        <v>0</v>
      </c>
      <c r="AV681" s="316">
        <f>SUM(AV309:AV313)</f>
        <v>0</v>
      </c>
      <c r="AW681" s="358">
        <f>SUM(AW309:AW313)</f>
        <v>0</v>
      </c>
      <c r="AX681" s="316">
        <f>SUM(AX309:AX313)</f>
        <v>0</v>
      </c>
      <c r="AY681" s="129">
        <f t="shared" si="2535"/>
        <v>0</v>
      </c>
      <c r="AZ681" s="111">
        <f t="shared" si="2535"/>
        <v>0</v>
      </c>
      <c r="BA681" s="316">
        <f>SUM(BA309:BA313)</f>
        <v>0</v>
      </c>
      <c r="BB681" s="129">
        <f t="shared" si="2535"/>
        <v>0</v>
      </c>
      <c r="BC681" s="111">
        <f t="shared" si="2535"/>
        <v>0</v>
      </c>
      <c r="BD681" s="316">
        <f t="shared" ref="BD681" si="2536">SUM(BD309:BD313)</f>
        <v>0</v>
      </c>
      <c r="BE681" s="129">
        <f t="shared" si="2535"/>
        <v>0</v>
      </c>
      <c r="BF681" s="111">
        <f t="shared" si="2535"/>
        <v>0</v>
      </c>
      <c r="BG681" s="111">
        <f t="shared" ref="BG681" si="2537">SUM(BG309:BG313)</f>
        <v>0</v>
      </c>
      <c r="BH681" s="316">
        <f>SUM(BH309:BH313)</f>
        <v>0</v>
      </c>
      <c r="BI681" s="129">
        <f t="shared" si="2535"/>
        <v>0</v>
      </c>
      <c r="BJ681" s="111">
        <f t="shared" si="2535"/>
        <v>0</v>
      </c>
      <c r="BK681" s="358">
        <f t="shared" ref="BK681" si="2538">SUM(BK309:BK313)</f>
        <v>0</v>
      </c>
      <c r="BL681" s="129">
        <f t="shared" si="2535"/>
        <v>0</v>
      </c>
      <c r="BM681" s="111">
        <f t="shared" si="2535"/>
        <v>0</v>
      </c>
      <c r="BN681" s="111">
        <f t="shared" ref="BN681" si="2539">SUM(BN309:BN313)</f>
        <v>0</v>
      </c>
      <c r="BO681" s="316">
        <f t="shared" ref="BO681:BP681" si="2540">SUM(BO309:BO313)</f>
        <v>0</v>
      </c>
      <c r="BP681" s="357">
        <f t="shared" si="2540"/>
        <v>0</v>
      </c>
      <c r="BQ681" s="129">
        <f t="shared" si="2535"/>
        <v>0</v>
      </c>
      <c r="BR681" s="111">
        <f t="shared" si="2535"/>
        <v>0</v>
      </c>
      <c r="BS681" s="316">
        <f t="shared" ref="BS681" si="2541">SUM(BS309:BS313)</f>
        <v>0</v>
      </c>
      <c r="BT681" s="129">
        <f t="shared" si="2535"/>
        <v>0</v>
      </c>
      <c r="BU681" s="111">
        <f t="shared" si="2535"/>
        <v>0</v>
      </c>
      <c r="BV681" s="316">
        <f t="shared" ref="BV681:BY681" si="2542">SUM(BV309:BV313)</f>
        <v>0</v>
      </c>
      <c r="BW681" s="111">
        <f t="shared" si="2542"/>
        <v>0</v>
      </c>
      <c r="BX681" s="358">
        <f t="shared" si="2542"/>
        <v>0</v>
      </c>
      <c r="BY681" s="316">
        <f t="shared" si="2542"/>
        <v>0</v>
      </c>
      <c r="BZ681" s="111">
        <f t="shared" si="2535"/>
        <v>0</v>
      </c>
      <c r="CA681" s="129">
        <f t="shared" ref="CA681:EE681" si="2543">SUM(CA309:CA313)</f>
        <v>0</v>
      </c>
      <c r="CB681" s="111">
        <v>0</v>
      </c>
      <c r="CC681" s="111">
        <f t="shared" ref="CC681:CE681" si="2544">SUM(CC309:CC313)</f>
        <v>4</v>
      </c>
      <c r="CD681" s="111">
        <f t="shared" si="2544"/>
        <v>16</v>
      </c>
      <c r="CE681" s="111">
        <f t="shared" si="2544"/>
        <v>8</v>
      </c>
      <c r="CF681" s="111">
        <v>0</v>
      </c>
      <c r="CG681" s="357">
        <v>0</v>
      </c>
      <c r="CH681" s="111">
        <f t="shared" ref="CH681" si="2545">SUM(CH309:CH313)</f>
        <v>22</v>
      </c>
      <c r="CI681" s="129">
        <v>0</v>
      </c>
      <c r="CJ681" s="111">
        <f t="shared" si="2543"/>
        <v>1103</v>
      </c>
      <c r="CK681" s="358">
        <f t="shared" si="2543"/>
        <v>2043</v>
      </c>
      <c r="CL681" s="316">
        <f t="shared" si="2543"/>
        <v>2187</v>
      </c>
      <c r="CM681" s="358">
        <f t="shared" si="2543"/>
        <v>1067</v>
      </c>
      <c r="CN681" s="316">
        <f t="shared" si="2543"/>
        <v>700</v>
      </c>
      <c r="CO681" s="358">
        <f t="shared" si="2543"/>
        <v>872</v>
      </c>
      <c r="CP681" s="112">
        <f t="shared" si="2543"/>
        <v>2036</v>
      </c>
      <c r="CQ681" s="111">
        <f t="shared" si="2543"/>
        <v>0</v>
      </c>
      <c r="CR681" s="316">
        <f t="shared" ref="CR681:CS681" si="2546">SUM(CR309:CR313)</f>
        <v>0</v>
      </c>
      <c r="CS681" s="358">
        <f t="shared" si="2546"/>
        <v>0</v>
      </c>
      <c r="CT681" s="112">
        <f t="shared" si="2543"/>
        <v>0</v>
      </c>
      <c r="CU681" s="111">
        <f t="shared" ref="CU681" si="2547">SUM(CU309:CU313)</f>
        <v>0</v>
      </c>
      <c r="CV681" s="358">
        <f t="shared" si="2543"/>
        <v>0</v>
      </c>
      <c r="CW681" s="316">
        <f t="shared" si="2543"/>
        <v>0</v>
      </c>
      <c r="CX681" s="358">
        <f t="shared" si="2543"/>
        <v>0</v>
      </c>
      <c r="CY681" s="316">
        <f t="shared" si="2543"/>
        <v>0</v>
      </c>
      <c r="CZ681" s="112">
        <f t="shared" si="2543"/>
        <v>0</v>
      </c>
      <c r="DA681" s="111">
        <f t="shared" si="2543"/>
        <v>0</v>
      </c>
      <c r="DB681" s="358">
        <f t="shared" si="2543"/>
        <v>0</v>
      </c>
      <c r="DC681" s="316">
        <f t="shared" si="2543"/>
        <v>0</v>
      </c>
      <c r="DD681" s="358">
        <f t="shared" si="2543"/>
        <v>0</v>
      </c>
      <c r="DE681" s="316">
        <f t="shared" si="2543"/>
        <v>0</v>
      </c>
      <c r="DF681" s="111">
        <f>SUM(DF309:DF313)</f>
        <v>0</v>
      </c>
      <c r="DG681" s="317">
        <f t="shared" ref="DG681" si="2548">SUM(DG309:DG313)</f>
        <v>0</v>
      </c>
      <c r="DH681" s="358">
        <f>SUM(DH309:DH313)</f>
        <v>0</v>
      </c>
      <c r="DI681" s="316">
        <f t="shared" ref="DI681" si="2549">SUM(DI309:DI313)</f>
        <v>0</v>
      </c>
      <c r="DJ681" s="129">
        <f t="shared" si="2543"/>
        <v>0</v>
      </c>
      <c r="DK681" s="111">
        <f t="shared" si="2543"/>
        <v>0</v>
      </c>
      <c r="DL681" s="316">
        <f t="shared" ref="DL681:DM681" si="2550">SUM(DL309:DL313)</f>
        <v>0</v>
      </c>
      <c r="DM681" s="358">
        <f t="shared" si="2550"/>
        <v>0</v>
      </c>
      <c r="DN681" s="112">
        <f t="shared" si="2543"/>
        <v>0</v>
      </c>
      <c r="DO681" s="111">
        <f t="shared" si="2543"/>
        <v>0</v>
      </c>
      <c r="DP681" s="358">
        <f t="shared" ref="DP681:DQ681" si="2551">SUM(DP309:DP313)</f>
        <v>0</v>
      </c>
      <c r="DQ681" s="113">
        <f t="shared" si="2551"/>
        <v>0</v>
      </c>
      <c r="DR681" s="316">
        <f>SUM(DR309:DR313)</f>
        <v>0</v>
      </c>
      <c r="DS681" s="129">
        <f t="shared" si="2543"/>
        <v>0</v>
      </c>
      <c r="DT681" s="111">
        <f t="shared" si="2543"/>
        <v>0</v>
      </c>
      <c r="DU681" s="316">
        <f t="shared" ref="DU681:DW681" si="2552">SUM(DU309:DU313)</f>
        <v>0</v>
      </c>
      <c r="DV681" s="111">
        <f t="shared" si="2552"/>
        <v>0</v>
      </c>
      <c r="DW681" s="358">
        <f t="shared" si="2552"/>
        <v>0</v>
      </c>
      <c r="DX681" s="112">
        <f t="shared" si="2543"/>
        <v>0</v>
      </c>
      <c r="DY681" s="111">
        <f t="shared" si="2543"/>
        <v>0</v>
      </c>
      <c r="DZ681" s="357">
        <f t="shared" ref="DZ681:EA681" si="2553">SUM(DZ309:DZ313)</f>
        <v>0</v>
      </c>
      <c r="EA681" s="358">
        <f t="shared" si="2553"/>
        <v>0</v>
      </c>
      <c r="EB681" s="112">
        <f t="shared" si="2543"/>
        <v>0</v>
      </c>
      <c r="EC681" s="111">
        <f t="shared" si="2543"/>
        <v>0</v>
      </c>
      <c r="ED681" s="316">
        <f t="shared" ref="ED681" si="2554">SUM(ED309:ED313)</f>
        <v>0</v>
      </c>
      <c r="EE681" s="129">
        <f t="shared" si="2543"/>
        <v>0</v>
      </c>
    </row>
    <row r="682" spans="1:135" x14ac:dyDescent="0.3">
      <c r="A682" s="38"/>
      <c r="B682" s="27" t="s">
        <v>37</v>
      </c>
      <c r="C682" s="42">
        <v>8389</v>
      </c>
      <c r="D682" s="25">
        <v>2311</v>
      </c>
      <c r="E682" s="63">
        <f t="shared" si="1460"/>
        <v>0.27547979496960306</v>
      </c>
      <c r="F682" s="111">
        <v>0</v>
      </c>
      <c r="G682" s="316">
        <v>0</v>
      </c>
      <c r="H682" s="316">
        <v>0</v>
      </c>
      <c r="I682" s="316">
        <v>0</v>
      </c>
      <c r="J682" s="316">
        <v>0</v>
      </c>
      <c r="K682" s="112">
        <v>0</v>
      </c>
      <c r="L682" s="111">
        <f t="shared" ref="L682:BJ682" si="2555">SUM(L150)+L508+L509+L520+L524+L525+SUM(L527:L529)+L532</f>
        <v>0</v>
      </c>
      <c r="M682" s="358">
        <v>0</v>
      </c>
      <c r="N682" s="112">
        <f t="shared" si="2555"/>
        <v>0</v>
      </c>
      <c r="O682" s="111">
        <f t="shared" si="2555"/>
        <v>0</v>
      </c>
      <c r="P682" s="358">
        <v>0</v>
      </c>
      <c r="Q682" s="316">
        <v>0</v>
      </c>
      <c r="R682" s="358">
        <v>0</v>
      </c>
      <c r="S682" s="316">
        <v>0</v>
      </c>
      <c r="T682" s="358">
        <v>0</v>
      </c>
      <c r="U682" s="316">
        <v>0</v>
      </c>
      <c r="V682" s="358">
        <v>0</v>
      </c>
      <c r="W682" s="113">
        <f>SUM(W150)+W508+W509+W520+W524+W525+SUM(W527:W529)+W532</f>
        <v>0</v>
      </c>
      <c r="X682" s="113">
        <v>0</v>
      </c>
      <c r="Y682" s="113">
        <f t="shared" si="2555"/>
        <v>0</v>
      </c>
      <c r="Z682" s="128">
        <f t="shared" si="2555"/>
        <v>0</v>
      </c>
      <c r="AA682" s="111">
        <v>0</v>
      </c>
      <c r="AB682" s="111">
        <v>0</v>
      </c>
      <c r="AC682" s="111">
        <v>0</v>
      </c>
      <c r="AD682" s="111">
        <v>0</v>
      </c>
      <c r="AE682" s="111">
        <v>0</v>
      </c>
      <c r="AF682" s="316">
        <v>0</v>
      </c>
      <c r="AG682" s="357">
        <v>0</v>
      </c>
      <c r="AH682" s="129">
        <f t="shared" si="2555"/>
        <v>0</v>
      </c>
      <c r="AI682" s="128">
        <f t="shared" si="2555"/>
        <v>0</v>
      </c>
      <c r="AJ682" s="358">
        <v>0</v>
      </c>
      <c r="AK682" s="112">
        <f t="shared" si="2555"/>
        <v>0</v>
      </c>
      <c r="AL682" s="111">
        <f t="shared" si="2555"/>
        <v>0</v>
      </c>
      <c r="AM682" s="316">
        <v>0</v>
      </c>
      <c r="AN682" s="316">
        <v>0</v>
      </c>
      <c r="AO682" s="316">
        <v>0</v>
      </c>
      <c r="AP682" s="358">
        <v>0</v>
      </c>
      <c r="AQ682" s="113">
        <f t="shared" si="2555"/>
        <v>0</v>
      </c>
      <c r="AR682" s="128">
        <f t="shared" si="2555"/>
        <v>0</v>
      </c>
      <c r="AS682" s="358">
        <v>0</v>
      </c>
      <c r="AT682" s="316">
        <v>0</v>
      </c>
      <c r="AU682" s="358">
        <v>0</v>
      </c>
      <c r="AV682" s="316">
        <v>0</v>
      </c>
      <c r="AW682" s="358">
        <v>0</v>
      </c>
      <c r="AX682" s="316">
        <v>0</v>
      </c>
      <c r="AY682" s="129">
        <f t="shared" si="2555"/>
        <v>0</v>
      </c>
      <c r="AZ682" s="111">
        <v>0</v>
      </c>
      <c r="BA682" s="316">
        <v>0</v>
      </c>
      <c r="BB682" s="129">
        <v>0</v>
      </c>
      <c r="BC682" s="111">
        <f t="shared" si="2555"/>
        <v>0</v>
      </c>
      <c r="BD682" s="316">
        <f t="shared" ref="BD682" si="2556">SUM(BD150)+BD508+BD509+BD520+BD524+BD525+SUM(BD527:BD529)+BD532</f>
        <v>0</v>
      </c>
      <c r="BE682" s="129">
        <f t="shared" si="2555"/>
        <v>0</v>
      </c>
      <c r="BF682" s="111">
        <f t="shared" si="2555"/>
        <v>0</v>
      </c>
      <c r="BG682" s="111">
        <f t="shared" ref="BG682" si="2557">SUM(BG150)+BG508+BG509+BG520+BG524+BG525+SUM(BG527:BG529)+BG532</f>
        <v>0</v>
      </c>
      <c r="BH682" s="316">
        <f>SUM(BH150)+BH508+BH509+BH520+BH524+BH525+SUM(BH527:BH529)+BH532</f>
        <v>0</v>
      </c>
      <c r="BI682" s="129">
        <f t="shared" si="2555"/>
        <v>0</v>
      </c>
      <c r="BJ682" s="111">
        <f t="shared" si="2555"/>
        <v>0</v>
      </c>
      <c r="BK682" s="358">
        <f t="shared" ref="BK682" si="2558">SUM(BK150)+BK508+BK509+BK520+BK524+BK525+SUM(BK527:BK529)+BK532</f>
        <v>0</v>
      </c>
      <c r="BL682" s="129">
        <f t="shared" ref="BL682:BU682" si="2559">SUM(BL150)+BL508+BL509+BL520+BL524+BL525+SUM(BL527:BL529)+BL532</f>
        <v>0</v>
      </c>
      <c r="BM682" s="111">
        <f t="shared" si="2559"/>
        <v>0</v>
      </c>
      <c r="BN682" s="111">
        <f t="shared" ref="BN682" si="2560">SUM(BN150)+BN508+BN509+BN520+BN524+BN525+SUM(BN527:BN529)+BN532</f>
        <v>0</v>
      </c>
      <c r="BO682" s="316">
        <f t="shared" ref="BO682:BP682" si="2561">SUM(BO150)+BO508+BO509+BO520+BO524+BO525+SUM(BO527:BO529)+BO532</f>
        <v>0</v>
      </c>
      <c r="BP682" s="357">
        <f t="shared" si="2561"/>
        <v>0</v>
      </c>
      <c r="BQ682" s="129">
        <f t="shared" si="2559"/>
        <v>0</v>
      </c>
      <c r="BR682" s="111">
        <f t="shared" si="2559"/>
        <v>0</v>
      </c>
      <c r="BS682" s="316">
        <f t="shared" ref="BS682" si="2562">SUM(BS150)+BS508+BS509+BS520+BS524+BS525+SUM(BS527:BS529)+BS532</f>
        <v>0</v>
      </c>
      <c r="BT682" s="129">
        <f t="shared" si="2559"/>
        <v>0</v>
      </c>
      <c r="BU682" s="111">
        <f t="shared" si="2559"/>
        <v>0</v>
      </c>
      <c r="BV682" s="316">
        <f t="shared" ref="BV682:BY682" si="2563">SUM(BV150)+BV508+BV509+BV520+BV524+BV525+SUM(BV527:BV529)+BV532</f>
        <v>0</v>
      </c>
      <c r="BW682" s="111">
        <f t="shared" si="2563"/>
        <v>0</v>
      </c>
      <c r="BX682" s="358">
        <f t="shared" si="2563"/>
        <v>0</v>
      </c>
      <c r="BY682" s="316">
        <f t="shared" si="2563"/>
        <v>0</v>
      </c>
      <c r="BZ682" s="111">
        <f>SUM(BZ150)+BZ508+BZ509+BZ520+BZ524+BZ525+SUM(BZ527:BZ529)+BZ532</f>
        <v>0</v>
      </c>
      <c r="CA682" s="129">
        <f t="shared" ref="CA682:EE682" si="2564">SUM(CA150)+CA508+CA509+CA520+CA524+CA525+SUM(CA527:CA529)+CA532</f>
        <v>0</v>
      </c>
      <c r="CB682" s="111">
        <v>0</v>
      </c>
      <c r="CC682" s="111">
        <f t="shared" ref="CC682:CE682" si="2565">SUM(CC150)+CC508+CC509+CC520+CC524+CC525+SUM(CC527:CC529)+CC532</f>
        <v>63</v>
      </c>
      <c r="CD682" s="111">
        <f t="shared" si="2565"/>
        <v>107</v>
      </c>
      <c r="CE682" s="111">
        <f t="shared" si="2565"/>
        <v>98</v>
      </c>
      <c r="CF682" s="111">
        <v>0</v>
      </c>
      <c r="CG682" s="357">
        <v>0</v>
      </c>
      <c r="CH682" s="111">
        <f t="shared" ref="CH682" si="2566">SUM(CH150)+CH508+CH509+CH520+CH524+CH525+SUM(CH527:CH529)+CH532</f>
        <v>205</v>
      </c>
      <c r="CI682" s="129">
        <v>0</v>
      </c>
      <c r="CJ682" s="111">
        <f t="shared" si="2564"/>
        <v>0</v>
      </c>
      <c r="CK682" s="358">
        <f t="shared" ref="CK682:CO682" si="2567">SUM(CK150)+CK508+CK509+CK520+CK524+CK525+SUM(CK527:CK529)+CK532</f>
        <v>0</v>
      </c>
      <c r="CL682" s="316">
        <f t="shared" si="2567"/>
        <v>0</v>
      </c>
      <c r="CM682" s="358">
        <f t="shared" si="2567"/>
        <v>0</v>
      </c>
      <c r="CN682" s="316">
        <f t="shared" si="2567"/>
        <v>0</v>
      </c>
      <c r="CO682" s="358">
        <f t="shared" si="2567"/>
        <v>0</v>
      </c>
      <c r="CP682" s="112">
        <f t="shared" si="2564"/>
        <v>0</v>
      </c>
      <c r="CQ682" s="111">
        <f t="shared" si="2564"/>
        <v>818</v>
      </c>
      <c r="CR682" s="316">
        <f t="shared" ref="CR682:CS682" si="2568">SUM(CR150)+CR508+CR509+CR520+CR524+CR525+SUM(CR527:CR529)+CR532</f>
        <v>876</v>
      </c>
      <c r="CS682" s="358">
        <f t="shared" si="2568"/>
        <v>991</v>
      </c>
      <c r="CT682" s="112">
        <f t="shared" si="2564"/>
        <v>781</v>
      </c>
      <c r="CU682" s="111">
        <f t="shared" ref="CU682" si="2569">SUM(CU150)+CU508+CU509+CU520+CU524+CU525+SUM(CU527:CU529)+CU532</f>
        <v>726</v>
      </c>
      <c r="CV682" s="358">
        <f t="shared" ref="CV682:CY682" si="2570">SUM(CV150)+CV508+CV509+CV520+CV524+CV525+SUM(CV527:CV529)+CV532</f>
        <v>1033</v>
      </c>
      <c r="CW682" s="316">
        <f t="shared" si="2570"/>
        <v>1141</v>
      </c>
      <c r="CX682" s="358">
        <f t="shared" si="2570"/>
        <v>1071</v>
      </c>
      <c r="CY682" s="316">
        <f t="shared" si="2570"/>
        <v>830</v>
      </c>
      <c r="CZ682" s="112">
        <f t="shared" si="2564"/>
        <v>867</v>
      </c>
      <c r="DA682" s="111">
        <f t="shared" si="2564"/>
        <v>0</v>
      </c>
      <c r="DB682" s="358">
        <f t="shared" ref="DB682:DE682" si="2571">SUM(DB150)+DB508+DB509+DB520+DB524+DB525+SUM(DB527:DB529)+DB532</f>
        <v>0</v>
      </c>
      <c r="DC682" s="316">
        <f t="shared" si="2571"/>
        <v>0</v>
      </c>
      <c r="DD682" s="358">
        <f t="shared" si="2571"/>
        <v>0</v>
      </c>
      <c r="DE682" s="316">
        <f t="shared" si="2571"/>
        <v>0</v>
      </c>
      <c r="DF682" s="111">
        <f>SUM(DF150)+DF508+DF509+DF520+DF524+DF525+SUM(DF527:DF529)+DF532</f>
        <v>0</v>
      </c>
      <c r="DG682" s="317">
        <f t="shared" ref="DG682" si="2572">SUM(DG150)+DG508+DG509+DG520+DG524+DG525+SUM(DG527:DG529)+DG532</f>
        <v>0</v>
      </c>
      <c r="DH682" s="358">
        <f>SUM(DH150)+DH508+DH509+DH520+DH524+DH525+SUM(DH527:DH529)+DH532</f>
        <v>0</v>
      </c>
      <c r="DI682" s="316">
        <f t="shared" ref="DI682" si="2573">SUM(DI150)+DI508+DI509+DI520+DI524+DI525+SUM(DI527:DI529)+DI532</f>
        <v>0</v>
      </c>
      <c r="DJ682" s="129">
        <f t="shared" si="2564"/>
        <v>0</v>
      </c>
      <c r="DK682" s="111">
        <f t="shared" si="2564"/>
        <v>0</v>
      </c>
      <c r="DL682" s="316">
        <f t="shared" ref="DL682:DM682" si="2574">SUM(DL150)+DL508+DL509+DL520+DL524+DL525+SUM(DL527:DL529)+DL532</f>
        <v>0</v>
      </c>
      <c r="DM682" s="358">
        <f t="shared" si="2574"/>
        <v>0</v>
      </c>
      <c r="DN682" s="112">
        <f t="shared" si="2564"/>
        <v>0</v>
      </c>
      <c r="DO682" s="111">
        <f t="shared" si="2564"/>
        <v>0</v>
      </c>
      <c r="DP682" s="358">
        <f t="shared" ref="DP682:DQ682" si="2575">SUM(DP150)+DP508+DP509+DP520+DP524+DP525+SUM(DP527:DP529)+DP532</f>
        <v>0</v>
      </c>
      <c r="DQ682" s="113">
        <f t="shared" si="2575"/>
        <v>0</v>
      </c>
      <c r="DR682" s="316">
        <f>SUM(DR150)+DR508+DR509+DR520+DR524+DR525+SUM(DR527:DR529)+DR532</f>
        <v>0</v>
      </c>
      <c r="DS682" s="129">
        <f t="shared" si="2564"/>
        <v>0</v>
      </c>
      <c r="DT682" s="111">
        <f t="shared" si="2564"/>
        <v>0</v>
      </c>
      <c r="DU682" s="316">
        <f t="shared" ref="DU682:DW682" si="2576">SUM(DU150)+DU508+DU509+DU520+DU524+DU525+SUM(DU527:DU529)+DU532</f>
        <v>0</v>
      </c>
      <c r="DV682" s="111">
        <f t="shared" si="2576"/>
        <v>0</v>
      </c>
      <c r="DW682" s="358">
        <f t="shared" si="2576"/>
        <v>0</v>
      </c>
      <c r="DX682" s="112">
        <f t="shared" si="2564"/>
        <v>0</v>
      </c>
      <c r="DY682" s="111">
        <f t="shared" si="2564"/>
        <v>0</v>
      </c>
      <c r="DZ682" s="357">
        <f t="shared" ref="DZ682:EA682" si="2577">SUM(DZ150)+DZ508+DZ509+DZ520+DZ524+DZ525+SUM(DZ527:DZ529)+DZ532</f>
        <v>0</v>
      </c>
      <c r="EA682" s="358">
        <f t="shared" si="2577"/>
        <v>0</v>
      </c>
      <c r="EB682" s="112">
        <f t="shared" si="2564"/>
        <v>0</v>
      </c>
      <c r="EC682" s="111">
        <f t="shared" si="2564"/>
        <v>0</v>
      </c>
      <c r="ED682" s="316">
        <f t="shared" ref="ED682" si="2578">SUM(ED150)+ED508+ED509+ED520+ED524+ED525+SUM(ED527:ED529)+ED532</f>
        <v>0</v>
      </c>
      <c r="EE682" s="129">
        <f t="shared" si="2564"/>
        <v>0</v>
      </c>
    </row>
    <row r="683" spans="1:135" x14ac:dyDescent="0.3">
      <c r="A683" s="38"/>
      <c r="B683" s="27" t="s">
        <v>736</v>
      </c>
      <c r="C683" s="25">
        <v>35804</v>
      </c>
      <c r="D683" s="25">
        <v>14029</v>
      </c>
      <c r="E683" s="63">
        <f t="shared" si="1460"/>
        <v>0.39182772874539157</v>
      </c>
      <c r="F683" s="111">
        <f>SUM(F318:F349)+SUM(F498:F499)</f>
        <v>0</v>
      </c>
      <c r="G683" s="316">
        <f>SUM(G318:G349)+SUM(G498:G499)</f>
        <v>0</v>
      </c>
      <c r="H683" s="316">
        <f>SUM(H318:H349)+SUM(H498:H499)</f>
        <v>0</v>
      </c>
      <c r="I683" s="316">
        <f>SUM(I318:I349)+SUM(I498:I499)</f>
        <v>0</v>
      </c>
      <c r="J683" s="316">
        <f>SUM(J318:J349)+SUM(J498:J499)</f>
        <v>0</v>
      </c>
      <c r="K683" s="112">
        <f>SUM(K318:K349)+SUM(K498:K499)</f>
        <v>0</v>
      </c>
      <c r="L683" s="111">
        <f t="shared" ref="L683:BU683" si="2579">SUM(L318:L349)+SUM(L498:L499)</f>
        <v>0</v>
      </c>
      <c r="M683" s="358">
        <f>SUM(M318:M349)+SUM(M498:M499)</f>
        <v>0</v>
      </c>
      <c r="N683" s="112">
        <f t="shared" si="2579"/>
        <v>0</v>
      </c>
      <c r="O683" s="111">
        <f t="shared" si="2579"/>
        <v>0</v>
      </c>
      <c r="P683" s="358">
        <f>SUM(P318:P349)+SUM(P498:P499)</f>
        <v>0</v>
      </c>
      <c r="Q683" s="316">
        <f>SUM(Q318:Q349)+SUM(Q498:Q499)</f>
        <v>0</v>
      </c>
      <c r="R683" s="358">
        <f>SUM(R318:R349)+SUM(R498:R499)</f>
        <v>0</v>
      </c>
      <c r="S683" s="316">
        <f>SUM(S318:S349)+SUM(S498:S499)</f>
        <v>0</v>
      </c>
      <c r="T683" s="358">
        <f>SUM(T318:T349)+SUM(T498:T499)</f>
        <v>0</v>
      </c>
      <c r="U683" s="316">
        <f>SUM(U318:U349)+SUM(U498:U499)</f>
        <v>0</v>
      </c>
      <c r="V683" s="358">
        <f>SUM(V318:V349)+SUM(V498:V499)</f>
        <v>0</v>
      </c>
      <c r="W683" s="113">
        <f>SUM(W318:W349)+SUM(W498:W499)</f>
        <v>0</v>
      </c>
      <c r="X683" s="113">
        <f>SUM(X318:X349)+SUM(X498:X499)</f>
        <v>0</v>
      </c>
      <c r="Y683" s="113">
        <f t="shared" si="2579"/>
        <v>0</v>
      </c>
      <c r="Z683" s="128">
        <f t="shared" si="2579"/>
        <v>0</v>
      </c>
      <c r="AA683" s="111">
        <f>SUM(AA318:AA349)+SUM(AA498:AA499)</f>
        <v>0</v>
      </c>
      <c r="AB683" s="111">
        <f>SUM(AB318:AB349)+SUM(AB498:AB499)</f>
        <v>0</v>
      </c>
      <c r="AC683" s="111">
        <f>SUM(AC318:AC349)+SUM(AC498:AC499)</f>
        <v>0</v>
      </c>
      <c r="AD683" s="111">
        <f>SUM(AD318:AD349)+SUM(AD498:AD499)</f>
        <v>0</v>
      </c>
      <c r="AE683" s="111">
        <f>SUM(AE318:AE349)+SUM(AE498:AE499)</f>
        <v>0</v>
      </c>
      <c r="AF683" s="316">
        <f>SUM(AF318:AF349)+SUM(AF498:AF499)</f>
        <v>0</v>
      </c>
      <c r="AG683" s="357">
        <f>SUM(AG318:AG349)+SUM(AG498:AG499)</f>
        <v>0</v>
      </c>
      <c r="AH683" s="129">
        <f t="shared" si="2579"/>
        <v>0</v>
      </c>
      <c r="AI683" s="128">
        <f t="shared" si="2579"/>
        <v>0</v>
      </c>
      <c r="AJ683" s="358">
        <f>SUM(AJ318:AJ349)+SUM(AJ498:AJ499)</f>
        <v>0</v>
      </c>
      <c r="AK683" s="112">
        <f t="shared" si="2579"/>
        <v>0</v>
      </c>
      <c r="AL683" s="111">
        <f t="shared" si="2579"/>
        <v>0</v>
      </c>
      <c r="AM683" s="316">
        <f>SUM(AM318:AM349)+SUM(AM498:AM499)</f>
        <v>0</v>
      </c>
      <c r="AN683" s="316">
        <f>SUM(AN318:AN349)+SUM(AN498:AN499)</f>
        <v>0</v>
      </c>
      <c r="AO683" s="316">
        <f>SUM(AO318:AO349)+SUM(AO498:AO499)</f>
        <v>0</v>
      </c>
      <c r="AP683" s="358">
        <f>SUM(AP318:AP349)+SUM(AP498:AP499)</f>
        <v>0</v>
      </c>
      <c r="AQ683" s="113">
        <f t="shared" si="2579"/>
        <v>0</v>
      </c>
      <c r="AR683" s="128">
        <f t="shared" si="2579"/>
        <v>0</v>
      </c>
      <c r="AS683" s="358">
        <f>SUM(AS318:AS349)+SUM(AS498:AS499)</f>
        <v>0</v>
      </c>
      <c r="AT683" s="316">
        <f>SUM(AT318:AT349)+SUM(AT498:AT499)</f>
        <v>0</v>
      </c>
      <c r="AU683" s="358">
        <f>SUM(AU318:AU349)+SUM(AU498:AU499)</f>
        <v>0</v>
      </c>
      <c r="AV683" s="316">
        <f>SUM(AV318:AV349)+SUM(AV498:AV499)</f>
        <v>0</v>
      </c>
      <c r="AW683" s="358">
        <f>SUM(AW318:AW349)+SUM(AW498:AW499)</f>
        <v>0</v>
      </c>
      <c r="AX683" s="316">
        <f>SUM(AX318:AX349)+SUM(AX498:AX499)</f>
        <v>0</v>
      </c>
      <c r="AY683" s="129">
        <f t="shared" si="2579"/>
        <v>0</v>
      </c>
      <c r="AZ683" s="111">
        <f t="shared" si="2579"/>
        <v>0</v>
      </c>
      <c r="BA683" s="316">
        <f>SUM(BA318:BA349)+SUM(BA498:BA499)</f>
        <v>0</v>
      </c>
      <c r="BB683" s="129">
        <f t="shared" si="2579"/>
        <v>0</v>
      </c>
      <c r="BC683" s="111">
        <f t="shared" si="2579"/>
        <v>0</v>
      </c>
      <c r="BD683" s="316">
        <f t="shared" ref="BD683" si="2580">SUM(BD318:BD349)+SUM(BD498:BD499)</f>
        <v>0</v>
      </c>
      <c r="BE683" s="129">
        <f t="shared" si="2579"/>
        <v>0</v>
      </c>
      <c r="BF683" s="111">
        <f t="shared" si="2579"/>
        <v>0</v>
      </c>
      <c r="BG683" s="111">
        <f t="shared" ref="BG683" si="2581">SUM(BG318:BG349)+SUM(BG498:BG499)</f>
        <v>0</v>
      </c>
      <c r="BH683" s="316">
        <f>SUM(BH318:BH349)+SUM(BH498:BH499)</f>
        <v>0</v>
      </c>
      <c r="BI683" s="129">
        <f t="shared" si="2579"/>
        <v>0</v>
      </c>
      <c r="BJ683" s="111">
        <f t="shared" si="2579"/>
        <v>0</v>
      </c>
      <c r="BK683" s="358">
        <f t="shared" ref="BK683" si="2582">SUM(BK318:BK349)+SUM(BK498:BK499)</f>
        <v>0</v>
      </c>
      <c r="BL683" s="129">
        <f t="shared" si="2579"/>
        <v>0</v>
      </c>
      <c r="BM683" s="111">
        <f t="shared" si="2579"/>
        <v>0</v>
      </c>
      <c r="BN683" s="111">
        <f t="shared" ref="BN683" si="2583">SUM(BN318:BN349)+SUM(BN498:BN499)</f>
        <v>0</v>
      </c>
      <c r="BO683" s="316">
        <f t="shared" ref="BO683:BP683" si="2584">SUM(BO318:BO349)+SUM(BO498:BO499)</f>
        <v>0</v>
      </c>
      <c r="BP683" s="357">
        <f t="shared" si="2584"/>
        <v>0</v>
      </c>
      <c r="BQ683" s="129">
        <f t="shared" si="2579"/>
        <v>0</v>
      </c>
      <c r="BR683" s="111">
        <f t="shared" si="2579"/>
        <v>0</v>
      </c>
      <c r="BS683" s="316">
        <f t="shared" ref="BS683" si="2585">SUM(BS318:BS349)+SUM(BS498:BS499)</f>
        <v>0</v>
      </c>
      <c r="BT683" s="129">
        <f t="shared" si="2579"/>
        <v>0</v>
      </c>
      <c r="BU683" s="111">
        <f t="shared" si="2579"/>
        <v>0</v>
      </c>
      <c r="BV683" s="316">
        <f t="shared" ref="BV683:BY683" si="2586">SUM(BV318:BV349)+SUM(BV498:BV499)</f>
        <v>0</v>
      </c>
      <c r="BW683" s="111">
        <f t="shared" si="2586"/>
        <v>0</v>
      </c>
      <c r="BX683" s="358">
        <f t="shared" si="2586"/>
        <v>0</v>
      </c>
      <c r="BY683" s="316">
        <f t="shared" si="2586"/>
        <v>0</v>
      </c>
      <c r="BZ683" s="111">
        <f>SUM(BZ318:BZ349)+SUM(BZ498:BZ499)</f>
        <v>0</v>
      </c>
      <c r="CA683" s="129">
        <f t="shared" ref="CA683:EE683" si="2587">SUM(CA318:CA349)+SUM(CA498:CA499)</f>
        <v>0</v>
      </c>
      <c r="CB683" s="111">
        <f t="shared" si="2587"/>
        <v>0</v>
      </c>
      <c r="CC683" s="111">
        <f t="shared" ref="CC683:CE683" si="2588">SUM(CC318:CC349)+SUM(CC498:CC499)</f>
        <v>0</v>
      </c>
      <c r="CD683" s="111">
        <f t="shared" si="2588"/>
        <v>0</v>
      </c>
      <c r="CE683" s="111">
        <f t="shared" si="2588"/>
        <v>0</v>
      </c>
      <c r="CF683" s="111">
        <f t="shared" si="2587"/>
        <v>0</v>
      </c>
      <c r="CG683" s="357">
        <f t="shared" si="2587"/>
        <v>0</v>
      </c>
      <c r="CH683" s="111">
        <f t="shared" ref="CH683" si="2589">SUM(CH318:CH349)+SUM(CH498:CH499)</f>
        <v>0</v>
      </c>
      <c r="CI683" s="129">
        <f>SUM(CI318:CI349)+SUM(CI498:CI499)</f>
        <v>0</v>
      </c>
      <c r="CJ683" s="111">
        <f t="shared" si="2587"/>
        <v>0</v>
      </c>
      <c r="CK683" s="358">
        <f t="shared" ref="CK683:CO683" si="2590">SUM(CK318:CK349)+SUM(CK498:CK499)</f>
        <v>0</v>
      </c>
      <c r="CL683" s="316">
        <f t="shared" si="2590"/>
        <v>0</v>
      </c>
      <c r="CM683" s="358">
        <f t="shared" si="2590"/>
        <v>0</v>
      </c>
      <c r="CN683" s="316">
        <f t="shared" si="2590"/>
        <v>0</v>
      </c>
      <c r="CO683" s="358">
        <f t="shared" si="2590"/>
        <v>0</v>
      </c>
      <c r="CP683" s="112">
        <f t="shared" si="2587"/>
        <v>0</v>
      </c>
      <c r="CQ683" s="111">
        <f t="shared" si="2587"/>
        <v>2885</v>
      </c>
      <c r="CR683" s="316">
        <f t="shared" ref="CR683:CS683" si="2591">SUM(CR318:CR349)+SUM(CR498:CR499)</f>
        <v>3628</v>
      </c>
      <c r="CS683" s="358">
        <f t="shared" si="2591"/>
        <v>3997</v>
      </c>
      <c r="CT683" s="112">
        <f t="shared" si="2587"/>
        <v>5906</v>
      </c>
      <c r="CU683" s="111">
        <f t="shared" ref="CU683" si="2592">SUM(CU318:CU349)+SUM(CU498:CU499)</f>
        <v>0</v>
      </c>
      <c r="CV683" s="358">
        <f t="shared" ref="CV683:CY683" si="2593">SUM(CV318:CV349)+SUM(CV498:CV499)</f>
        <v>0</v>
      </c>
      <c r="CW683" s="316">
        <f t="shared" si="2593"/>
        <v>0</v>
      </c>
      <c r="CX683" s="358">
        <f t="shared" si="2593"/>
        <v>0</v>
      </c>
      <c r="CY683" s="316">
        <f t="shared" si="2593"/>
        <v>0</v>
      </c>
      <c r="CZ683" s="112">
        <f t="shared" si="2587"/>
        <v>0</v>
      </c>
      <c r="DA683" s="111">
        <f t="shared" si="2587"/>
        <v>5639</v>
      </c>
      <c r="DB683" s="358">
        <f t="shared" ref="DB683:DE683" si="2594">SUM(DB318:DB349)+SUM(DB498:DB499)</f>
        <v>6042</v>
      </c>
      <c r="DC683" s="316">
        <f t="shared" si="2594"/>
        <v>5558</v>
      </c>
      <c r="DD683" s="358">
        <f t="shared" si="2594"/>
        <v>2756</v>
      </c>
      <c r="DE683" s="316">
        <f t="shared" si="2594"/>
        <v>4195</v>
      </c>
      <c r="DF683" s="111">
        <f>SUM(DF318:DF349)+SUM(DF498:DF499)</f>
        <v>6176</v>
      </c>
      <c r="DG683" s="317">
        <f t="shared" ref="DG683" si="2595">SUM(DG318:DG349)+SUM(DG498:DG499)</f>
        <v>6201</v>
      </c>
      <c r="DH683" s="358">
        <f>SUM(DH318:DH349)+SUM(DH498:DH499)</f>
        <v>4786</v>
      </c>
      <c r="DI683" s="316">
        <f t="shared" ref="DI683" si="2596">SUM(DI318:DI349)+SUM(DI498:DI499)</f>
        <v>6019</v>
      </c>
      <c r="DJ683" s="129">
        <f t="shared" si="2587"/>
        <v>2308</v>
      </c>
      <c r="DK683" s="111">
        <f t="shared" si="2587"/>
        <v>0</v>
      </c>
      <c r="DL683" s="316">
        <f t="shared" ref="DL683:DM683" si="2597">SUM(DL318:DL349)+SUM(DL498:DL499)</f>
        <v>0</v>
      </c>
      <c r="DM683" s="358">
        <f t="shared" si="2597"/>
        <v>0</v>
      </c>
      <c r="DN683" s="112">
        <f t="shared" si="2587"/>
        <v>0</v>
      </c>
      <c r="DO683" s="111">
        <f t="shared" si="2587"/>
        <v>0</v>
      </c>
      <c r="DP683" s="358">
        <f t="shared" ref="DP683:DQ683" si="2598">SUM(DP318:DP349)+SUM(DP498:DP499)</f>
        <v>0</v>
      </c>
      <c r="DQ683" s="113">
        <f t="shared" si="2598"/>
        <v>0</v>
      </c>
      <c r="DR683" s="316">
        <f>SUM(DR318:DR349)+SUM(DR498:DR499)</f>
        <v>0</v>
      </c>
      <c r="DS683" s="129">
        <f t="shared" si="2587"/>
        <v>0</v>
      </c>
      <c r="DT683" s="111">
        <f t="shared" si="2587"/>
        <v>0</v>
      </c>
      <c r="DU683" s="316">
        <f t="shared" ref="DU683:DW683" si="2599">SUM(DU318:DU349)+SUM(DU498:DU499)</f>
        <v>0</v>
      </c>
      <c r="DV683" s="111">
        <f t="shared" si="2599"/>
        <v>0</v>
      </c>
      <c r="DW683" s="358">
        <f t="shared" si="2599"/>
        <v>0</v>
      </c>
      <c r="DX683" s="112">
        <f t="shared" si="2587"/>
        <v>0</v>
      </c>
      <c r="DY683" s="111">
        <f t="shared" si="2587"/>
        <v>0</v>
      </c>
      <c r="DZ683" s="357">
        <f t="shared" ref="DZ683:EA683" si="2600">SUM(DZ318:DZ349)+SUM(DZ498:DZ499)</f>
        <v>0</v>
      </c>
      <c r="EA683" s="358">
        <f t="shared" si="2600"/>
        <v>0</v>
      </c>
      <c r="EB683" s="112">
        <f t="shared" si="2587"/>
        <v>0</v>
      </c>
      <c r="EC683" s="111">
        <f t="shared" si="2587"/>
        <v>0</v>
      </c>
      <c r="ED683" s="316">
        <f t="shared" ref="ED683" si="2601">SUM(ED318:ED349)+SUM(ED498:ED499)</f>
        <v>0</v>
      </c>
      <c r="EE683" s="129">
        <f t="shared" si="2587"/>
        <v>0</v>
      </c>
    </row>
    <row r="684" spans="1:135" x14ac:dyDescent="0.3">
      <c r="A684" s="38"/>
      <c r="B684" s="27" t="s">
        <v>737</v>
      </c>
      <c r="C684" s="25">
        <v>2674</v>
      </c>
      <c r="D684" s="25">
        <f>SUM(D350)+SUM(D482:D483)</f>
        <v>363</v>
      </c>
      <c r="E684" s="63">
        <f t="shared" si="1460"/>
        <v>0.13575168287210171</v>
      </c>
      <c r="F684" s="111">
        <f>SUM(F350)+SUM(F482:F483)</f>
        <v>0</v>
      </c>
      <c r="G684" s="316">
        <f>SUM(G350)+SUM(G482:G483)</f>
        <v>0</v>
      </c>
      <c r="H684" s="316">
        <f>SUM(H350)+SUM(H482:H483)</f>
        <v>0</v>
      </c>
      <c r="I684" s="316">
        <f>SUM(I350)+SUM(I482:I483)</f>
        <v>0</v>
      </c>
      <c r="J684" s="316">
        <f>SUM(J350)+SUM(J482:J483)</f>
        <v>0</v>
      </c>
      <c r="K684" s="112">
        <f>SUM(K350)+SUM(K482:K483)</f>
        <v>0</v>
      </c>
      <c r="L684" s="111">
        <f t="shared" ref="L684:BU684" si="2602">SUM(L350)+SUM(L482:L483)</f>
        <v>0</v>
      </c>
      <c r="M684" s="358">
        <f>SUM(M350)+SUM(M482:M483)</f>
        <v>0</v>
      </c>
      <c r="N684" s="112">
        <f t="shared" si="2602"/>
        <v>0</v>
      </c>
      <c r="O684" s="111">
        <f t="shared" si="2602"/>
        <v>0</v>
      </c>
      <c r="P684" s="358">
        <f>SUM(P350)+SUM(P482:P483)</f>
        <v>0</v>
      </c>
      <c r="Q684" s="316">
        <f>SUM(Q350)+SUM(Q482:Q483)</f>
        <v>0</v>
      </c>
      <c r="R684" s="358">
        <f>SUM(R350)+SUM(R482:R483)</f>
        <v>0</v>
      </c>
      <c r="S684" s="316">
        <f>SUM(S350)+SUM(S482:S483)</f>
        <v>0</v>
      </c>
      <c r="T684" s="358">
        <f>SUM(T350)+SUM(T482:T483)</f>
        <v>0</v>
      </c>
      <c r="U684" s="316">
        <f>SUM(U350)+SUM(U482:U483)</f>
        <v>0</v>
      </c>
      <c r="V684" s="358">
        <f>SUM(V350)+SUM(V482:V483)</f>
        <v>0</v>
      </c>
      <c r="W684" s="113">
        <f>SUM(W350)+SUM(W482:W483)</f>
        <v>0</v>
      </c>
      <c r="X684" s="113">
        <f>SUM(X350)+SUM(X482:X483)</f>
        <v>0</v>
      </c>
      <c r="Y684" s="113">
        <f t="shared" si="2602"/>
        <v>0</v>
      </c>
      <c r="Z684" s="128">
        <f t="shared" si="2602"/>
        <v>0</v>
      </c>
      <c r="AA684" s="111">
        <f>SUM(AA350)+SUM(AA482:AA483)</f>
        <v>0</v>
      </c>
      <c r="AB684" s="111">
        <f>SUM(AB350)+SUM(AB482:AB483)</f>
        <v>0</v>
      </c>
      <c r="AC684" s="111">
        <f>SUM(AC350)+SUM(AC482:AC483)</f>
        <v>0</v>
      </c>
      <c r="AD684" s="111">
        <f>SUM(AD350)+SUM(AD482:AD483)</f>
        <v>0</v>
      </c>
      <c r="AE684" s="111">
        <f>SUM(AE350)+SUM(AE482:AE483)</f>
        <v>0</v>
      </c>
      <c r="AF684" s="316">
        <f>SUM(AF350)+SUM(AF482:AF483)</f>
        <v>0</v>
      </c>
      <c r="AG684" s="357">
        <f>SUM(AG350)+SUM(AG482:AG483)</f>
        <v>0</v>
      </c>
      <c r="AH684" s="129">
        <f t="shared" si="2602"/>
        <v>0</v>
      </c>
      <c r="AI684" s="128">
        <f t="shared" si="2602"/>
        <v>0</v>
      </c>
      <c r="AJ684" s="358">
        <f>SUM(AJ350)+SUM(AJ482:AJ483)</f>
        <v>0</v>
      </c>
      <c r="AK684" s="112">
        <f t="shared" si="2602"/>
        <v>0</v>
      </c>
      <c r="AL684" s="111">
        <f t="shared" si="2602"/>
        <v>0</v>
      </c>
      <c r="AM684" s="316">
        <f>SUM(AM350)+SUM(AM482:AM483)</f>
        <v>0</v>
      </c>
      <c r="AN684" s="316">
        <f>SUM(AN350)+SUM(AN482:AN483)</f>
        <v>0</v>
      </c>
      <c r="AO684" s="316">
        <f>SUM(AO350)+SUM(AO482:AO483)</f>
        <v>0</v>
      </c>
      <c r="AP684" s="358">
        <f>SUM(AP350)+SUM(AP482:AP483)</f>
        <v>0</v>
      </c>
      <c r="AQ684" s="113">
        <f t="shared" si="2602"/>
        <v>0</v>
      </c>
      <c r="AR684" s="128">
        <f t="shared" si="2602"/>
        <v>0</v>
      </c>
      <c r="AS684" s="358">
        <f>SUM(AS350)+SUM(AS482:AS483)</f>
        <v>0</v>
      </c>
      <c r="AT684" s="316">
        <f>SUM(AT350)+SUM(AT482:AT483)</f>
        <v>0</v>
      </c>
      <c r="AU684" s="358">
        <f>SUM(AU350)+SUM(AU482:AU483)</f>
        <v>0</v>
      </c>
      <c r="AV684" s="316">
        <f>SUM(AV350)+SUM(AV482:AV483)</f>
        <v>0</v>
      </c>
      <c r="AW684" s="358">
        <f>SUM(AW350)+SUM(AW482:AW483)</f>
        <v>0</v>
      </c>
      <c r="AX684" s="316">
        <f>SUM(AX350)+SUM(AX482:AX483)</f>
        <v>0</v>
      </c>
      <c r="AY684" s="129">
        <f t="shared" si="2602"/>
        <v>0</v>
      </c>
      <c r="AZ684" s="111">
        <f t="shared" si="2602"/>
        <v>0</v>
      </c>
      <c r="BA684" s="316">
        <f>SUM(BA350)+SUM(BA482:BA483)</f>
        <v>0</v>
      </c>
      <c r="BB684" s="129">
        <f t="shared" si="2602"/>
        <v>0</v>
      </c>
      <c r="BC684" s="111">
        <f t="shared" si="2602"/>
        <v>0</v>
      </c>
      <c r="BD684" s="316">
        <f t="shared" ref="BD684" si="2603">SUM(BD350)+SUM(BD482:BD483)</f>
        <v>0</v>
      </c>
      <c r="BE684" s="129">
        <f t="shared" si="2602"/>
        <v>0</v>
      </c>
      <c r="BF684" s="111">
        <f t="shared" si="2602"/>
        <v>0</v>
      </c>
      <c r="BG684" s="111">
        <f t="shared" ref="BG684" si="2604">SUM(BG350)+SUM(BG482:BG483)</f>
        <v>0</v>
      </c>
      <c r="BH684" s="316">
        <f>SUM(BH350)+SUM(BH482:BH483)</f>
        <v>0</v>
      </c>
      <c r="BI684" s="129">
        <f t="shared" si="2602"/>
        <v>0</v>
      </c>
      <c r="BJ684" s="111">
        <f t="shared" si="2602"/>
        <v>0</v>
      </c>
      <c r="BK684" s="358">
        <f t="shared" ref="BK684" si="2605">SUM(BK350)+SUM(BK482:BK483)</f>
        <v>0</v>
      </c>
      <c r="BL684" s="129">
        <f t="shared" si="2602"/>
        <v>0</v>
      </c>
      <c r="BM684" s="111">
        <f t="shared" si="2602"/>
        <v>0</v>
      </c>
      <c r="BN684" s="111">
        <f t="shared" ref="BN684" si="2606">SUM(BN350)+SUM(BN482:BN483)</f>
        <v>0</v>
      </c>
      <c r="BO684" s="316">
        <f t="shared" ref="BO684:BP684" si="2607">SUM(BO350)+SUM(BO482:BO483)</f>
        <v>0</v>
      </c>
      <c r="BP684" s="357">
        <f t="shared" si="2607"/>
        <v>0</v>
      </c>
      <c r="BQ684" s="129">
        <f t="shared" si="2602"/>
        <v>0</v>
      </c>
      <c r="BR684" s="111">
        <f t="shared" si="2602"/>
        <v>0</v>
      </c>
      <c r="BS684" s="316">
        <f t="shared" ref="BS684" si="2608">SUM(BS350)+SUM(BS482:BS483)</f>
        <v>0</v>
      </c>
      <c r="BT684" s="129">
        <f t="shared" si="2602"/>
        <v>0</v>
      </c>
      <c r="BU684" s="111">
        <f t="shared" si="2602"/>
        <v>0</v>
      </c>
      <c r="BV684" s="316">
        <f t="shared" ref="BV684:BY684" si="2609">SUM(BV350)+SUM(BV482:BV483)</f>
        <v>0</v>
      </c>
      <c r="BW684" s="111">
        <f t="shared" si="2609"/>
        <v>0</v>
      </c>
      <c r="BX684" s="358">
        <f t="shared" si="2609"/>
        <v>0</v>
      </c>
      <c r="BY684" s="316">
        <f t="shared" si="2609"/>
        <v>0</v>
      </c>
      <c r="BZ684" s="111">
        <f>SUM(BZ350)+SUM(BZ482:BZ483)</f>
        <v>0</v>
      </c>
      <c r="CA684" s="129">
        <f t="shared" ref="CA684:EE684" si="2610">SUM(CA350)+SUM(CA482:CA483)</f>
        <v>0</v>
      </c>
      <c r="CB684" s="111">
        <f t="shared" si="2610"/>
        <v>0</v>
      </c>
      <c r="CC684" s="111">
        <f t="shared" ref="CC684:CE684" si="2611">SUM(CC350)+SUM(CC482:CC483)</f>
        <v>0</v>
      </c>
      <c r="CD684" s="111">
        <f t="shared" si="2611"/>
        <v>0</v>
      </c>
      <c r="CE684" s="111">
        <f t="shared" si="2611"/>
        <v>0</v>
      </c>
      <c r="CF684" s="111">
        <f t="shared" si="2610"/>
        <v>0</v>
      </c>
      <c r="CG684" s="357">
        <f t="shared" si="2610"/>
        <v>0</v>
      </c>
      <c r="CH684" s="111">
        <f t="shared" ref="CH684" si="2612">SUM(CH350)+SUM(CH482:CH483)</f>
        <v>0</v>
      </c>
      <c r="CI684" s="129">
        <f>SUM(CI350)+SUM(CI482:CI483)</f>
        <v>0</v>
      </c>
      <c r="CJ684" s="111">
        <f t="shared" si="2610"/>
        <v>0</v>
      </c>
      <c r="CK684" s="358">
        <f t="shared" ref="CK684:CO684" si="2613">SUM(CK350)+SUM(CK482:CK483)</f>
        <v>0</v>
      </c>
      <c r="CL684" s="316">
        <f t="shared" si="2613"/>
        <v>0</v>
      </c>
      <c r="CM684" s="358">
        <f t="shared" si="2613"/>
        <v>0</v>
      </c>
      <c r="CN684" s="316">
        <f t="shared" si="2613"/>
        <v>0</v>
      </c>
      <c r="CO684" s="358">
        <f t="shared" si="2613"/>
        <v>0</v>
      </c>
      <c r="CP684" s="112">
        <f t="shared" si="2610"/>
        <v>0</v>
      </c>
      <c r="CQ684" s="111">
        <f t="shared" si="2610"/>
        <v>83</v>
      </c>
      <c r="CR684" s="316">
        <f t="shared" ref="CR684:CS684" si="2614">SUM(CR350)+SUM(CR482:CR483)</f>
        <v>118</v>
      </c>
      <c r="CS684" s="358">
        <f t="shared" si="2614"/>
        <v>168</v>
      </c>
      <c r="CT684" s="112">
        <f t="shared" si="2610"/>
        <v>104</v>
      </c>
      <c r="CU684" s="111">
        <f t="shared" ref="CU684" si="2615">SUM(CU350)+SUM(CU482:CU483)</f>
        <v>0</v>
      </c>
      <c r="CV684" s="358">
        <f t="shared" ref="CV684:CY684" si="2616">SUM(CV350)+SUM(CV482:CV483)</f>
        <v>0</v>
      </c>
      <c r="CW684" s="316">
        <f t="shared" si="2616"/>
        <v>0</v>
      </c>
      <c r="CX684" s="358">
        <f t="shared" si="2616"/>
        <v>0</v>
      </c>
      <c r="CY684" s="316">
        <f t="shared" si="2616"/>
        <v>0</v>
      </c>
      <c r="CZ684" s="112">
        <f t="shared" si="2610"/>
        <v>0</v>
      </c>
      <c r="DA684" s="111">
        <f t="shared" si="2610"/>
        <v>0</v>
      </c>
      <c r="DB684" s="358">
        <f t="shared" ref="DB684:DE684" si="2617">SUM(DB350)+SUM(DB482:DB483)</f>
        <v>0</v>
      </c>
      <c r="DC684" s="316">
        <f t="shared" si="2617"/>
        <v>0</v>
      </c>
      <c r="DD684" s="358">
        <f t="shared" si="2617"/>
        <v>0</v>
      </c>
      <c r="DE684" s="316">
        <f t="shared" si="2617"/>
        <v>0</v>
      </c>
      <c r="DF684" s="111">
        <f>SUM(DF350)+SUM(DF482:DF483)</f>
        <v>0</v>
      </c>
      <c r="DG684" s="317">
        <f t="shared" ref="DG684" si="2618">SUM(DG350)+SUM(DG482:DG483)</f>
        <v>0</v>
      </c>
      <c r="DH684" s="358">
        <f>SUM(DH350)+SUM(DH482:DH483)</f>
        <v>0</v>
      </c>
      <c r="DI684" s="316">
        <f t="shared" ref="DI684" si="2619">SUM(DI350)+SUM(DI482:DI483)</f>
        <v>0</v>
      </c>
      <c r="DJ684" s="129">
        <f t="shared" si="2610"/>
        <v>0</v>
      </c>
      <c r="DK684" s="111">
        <f t="shared" si="2610"/>
        <v>173</v>
      </c>
      <c r="DL684" s="316">
        <f t="shared" ref="DL684:DM684" si="2620">SUM(DL350)+SUM(DL482:DL483)</f>
        <v>157</v>
      </c>
      <c r="DM684" s="358">
        <f t="shared" si="2620"/>
        <v>192</v>
      </c>
      <c r="DN684" s="112">
        <f t="shared" si="2610"/>
        <v>158</v>
      </c>
      <c r="DO684" s="111">
        <f t="shared" si="2610"/>
        <v>0</v>
      </c>
      <c r="DP684" s="358">
        <f t="shared" ref="DP684:DQ684" si="2621">SUM(DP350)+SUM(DP482:DP483)</f>
        <v>0</v>
      </c>
      <c r="DQ684" s="113">
        <f t="shared" si="2621"/>
        <v>0</v>
      </c>
      <c r="DR684" s="316">
        <f>SUM(DR350)+SUM(DR482:DR483)</f>
        <v>0</v>
      </c>
      <c r="DS684" s="129">
        <f t="shared" si="2610"/>
        <v>0</v>
      </c>
      <c r="DT684" s="111">
        <f t="shared" si="2610"/>
        <v>0</v>
      </c>
      <c r="DU684" s="316">
        <f t="shared" ref="DU684:DW684" si="2622">SUM(DU350)+SUM(DU482:DU483)</f>
        <v>0</v>
      </c>
      <c r="DV684" s="111">
        <f t="shared" si="2622"/>
        <v>0</v>
      </c>
      <c r="DW684" s="358">
        <f t="shared" si="2622"/>
        <v>0</v>
      </c>
      <c r="DX684" s="112">
        <f t="shared" si="2610"/>
        <v>0</v>
      </c>
      <c r="DY684" s="111">
        <f t="shared" si="2610"/>
        <v>0</v>
      </c>
      <c r="DZ684" s="357">
        <f t="shared" ref="DZ684:EA684" si="2623">SUM(DZ350)+SUM(DZ482:DZ483)</f>
        <v>0</v>
      </c>
      <c r="EA684" s="358">
        <f t="shared" si="2623"/>
        <v>0</v>
      </c>
      <c r="EB684" s="112">
        <f t="shared" si="2610"/>
        <v>0</v>
      </c>
      <c r="EC684" s="111">
        <f t="shared" si="2610"/>
        <v>0</v>
      </c>
      <c r="ED684" s="316">
        <f t="shared" ref="ED684" si="2624">SUM(ED350)+SUM(ED482:ED483)</f>
        <v>0</v>
      </c>
      <c r="EE684" s="129">
        <f t="shared" si="2610"/>
        <v>0</v>
      </c>
    </row>
    <row r="685" spans="1:135" x14ac:dyDescent="0.3">
      <c r="A685" s="38"/>
      <c r="B685" s="27" t="s">
        <v>738</v>
      </c>
      <c r="C685" s="42">
        <v>53225</v>
      </c>
      <c r="D685" s="25">
        <v>12179</v>
      </c>
      <c r="E685" s="63">
        <f t="shared" si="1460"/>
        <v>0.22882104274307186</v>
      </c>
      <c r="F685" s="111">
        <v>0</v>
      </c>
      <c r="G685" s="316">
        <v>0</v>
      </c>
      <c r="H685" s="316">
        <v>0</v>
      </c>
      <c r="I685" s="316">
        <v>0</v>
      </c>
      <c r="J685" s="316">
        <v>0</v>
      </c>
      <c r="K685" s="112">
        <v>0</v>
      </c>
      <c r="L685" s="111">
        <f t="shared" ref="L685:BJ685" si="2625">SUM(L218)+L269+SUM(L351:L388)+L432+L433+L440+L441+L445+L446+L452+L454+L455+L461+L462+L464+L465+L468+L510+L526+L533</f>
        <v>0</v>
      </c>
      <c r="M685" s="358">
        <v>0</v>
      </c>
      <c r="N685" s="112">
        <f t="shared" si="2625"/>
        <v>0</v>
      </c>
      <c r="O685" s="111">
        <f t="shared" si="2625"/>
        <v>0</v>
      </c>
      <c r="P685" s="358">
        <v>0</v>
      </c>
      <c r="Q685" s="316">
        <v>0</v>
      </c>
      <c r="R685" s="358">
        <v>0</v>
      </c>
      <c r="S685" s="316">
        <v>0</v>
      </c>
      <c r="T685" s="358">
        <v>0</v>
      </c>
      <c r="U685" s="316">
        <v>0</v>
      </c>
      <c r="V685" s="358">
        <v>0</v>
      </c>
      <c r="W685" s="113">
        <f>SUM(W218)+W269+SUM(W351:W388)+W432+W433+W440+W441+W445+W446+W452+W454+W455+W461+W462+W464+W465+W468+W510+W526+W533</f>
        <v>0</v>
      </c>
      <c r="X685" s="113">
        <v>0</v>
      </c>
      <c r="Y685" s="113">
        <f t="shared" si="2625"/>
        <v>0</v>
      </c>
      <c r="Z685" s="128">
        <f t="shared" si="2625"/>
        <v>0</v>
      </c>
      <c r="AA685" s="111">
        <v>0</v>
      </c>
      <c r="AB685" s="111">
        <v>0</v>
      </c>
      <c r="AC685" s="111">
        <v>0</v>
      </c>
      <c r="AD685" s="111">
        <v>0</v>
      </c>
      <c r="AE685" s="111">
        <v>0</v>
      </c>
      <c r="AF685" s="316">
        <v>0</v>
      </c>
      <c r="AG685" s="357">
        <v>0</v>
      </c>
      <c r="AH685" s="129">
        <f t="shared" si="2625"/>
        <v>0</v>
      </c>
      <c r="AI685" s="128">
        <f t="shared" si="2625"/>
        <v>0</v>
      </c>
      <c r="AJ685" s="358">
        <v>0</v>
      </c>
      <c r="AK685" s="112">
        <f t="shared" si="2625"/>
        <v>0</v>
      </c>
      <c r="AL685" s="111">
        <f t="shared" si="2625"/>
        <v>0</v>
      </c>
      <c r="AM685" s="316">
        <v>0</v>
      </c>
      <c r="AN685" s="316">
        <v>0</v>
      </c>
      <c r="AO685" s="316">
        <v>0</v>
      </c>
      <c r="AP685" s="358">
        <v>0</v>
      </c>
      <c r="AQ685" s="113">
        <f t="shared" si="2625"/>
        <v>0</v>
      </c>
      <c r="AR685" s="128">
        <f t="shared" si="2625"/>
        <v>0</v>
      </c>
      <c r="AS685" s="358">
        <v>0</v>
      </c>
      <c r="AT685" s="316">
        <v>0</v>
      </c>
      <c r="AU685" s="358">
        <v>0</v>
      </c>
      <c r="AV685" s="316">
        <v>0</v>
      </c>
      <c r="AW685" s="358">
        <v>0</v>
      </c>
      <c r="AX685" s="316">
        <v>0</v>
      </c>
      <c r="AY685" s="129">
        <f t="shared" si="2625"/>
        <v>0</v>
      </c>
      <c r="AZ685" s="111">
        <v>0</v>
      </c>
      <c r="BA685" s="316">
        <v>0</v>
      </c>
      <c r="BB685" s="129">
        <v>0</v>
      </c>
      <c r="BC685" s="111">
        <v>0</v>
      </c>
      <c r="BD685" s="316">
        <v>0</v>
      </c>
      <c r="BE685" s="129">
        <v>0</v>
      </c>
      <c r="BF685" s="111">
        <f t="shared" si="2625"/>
        <v>0</v>
      </c>
      <c r="BG685" s="111">
        <v>0</v>
      </c>
      <c r="BH685" s="316">
        <f>SUM(BH218)+BH269+SUM(BH351:BH388)+BH432+BH433+BH440+BH441+BH445+BH446+BH452+BH454+BH455+BH461+BH462+BH464+BH465+BH468+BH510+BH526+BH533</f>
        <v>0</v>
      </c>
      <c r="BI685" s="129">
        <f t="shared" si="2625"/>
        <v>0</v>
      </c>
      <c r="BJ685" s="111">
        <f t="shared" si="2625"/>
        <v>0</v>
      </c>
      <c r="BK685" s="358">
        <v>0</v>
      </c>
      <c r="BL685" s="129">
        <f t="shared" ref="BL685:BU685" si="2626">SUM(BL218)+BL269+SUM(BL351:BL388)+BL432+BL433+BL440+BL441+BL445+BL446+BL452+BL454+BL455+BL461+BL462+BL464+BL465+BL468+BL510+BL526+BL533</f>
        <v>0</v>
      </c>
      <c r="BM685" s="111">
        <f t="shared" si="2626"/>
        <v>0</v>
      </c>
      <c r="BN685" s="111">
        <v>0</v>
      </c>
      <c r="BO685" s="316">
        <f t="shared" ref="BO685:BP685" si="2627">SUM(BO218)+BO269+SUM(BO351:BO388)+BO432+BO433+BO440+BO441+BO445+BO446+BO452+BO454+BO455+BO461+BO462+BO464+BO465+BO468+BO510+BO526+BO533</f>
        <v>0</v>
      </c>
      <c r="BP685" s="357">
        <f t="shared" si="2627"/>
        <v>0</v>
      </c>
      <c r="BQ685" s="129">
        <f t="shared" si="2626"/>
        <v>0</v>
      </c>
      <c r="BR685" s="111">
        <f t="shared" si="2626"/>
        <v>0</v>
      </c>
      <c r="BS685" s="316">
        <v>0</v>
      </c>
      <c r="BT685" s="129">
        <f t="shared" si="2626"/>
        <v>0</v>
      </c>
      <c r="BU685" s="111">
        <f t="shared" si="2626"/>
        <v>0</v>
      </c>
      <c r="BV685" s="316">
        <v>0</v>
      </c>
      <c r="BW685" s="111">
        <v>0</v>
      </c>
      <c r="BX685" s="111">
        <v>0</v>
      </c>
      <c r="BY685" s="111">
        <v>0</v>
      </c>
      <c r="BZ685" s="316">
        <f>SUM(BZ218)+BZ269+SUM(BZ351:BZ388)+BZ432+BZ433+BZ440+BZ441+BZ445+BZ446+BZ452+BZ454+BZ455+BZ461+BZ462+BZ464+BZ465+BZ468+BZ510+BZ526+BZ533</f>
        <v>0</v>
      </c>
      <c r="CA685" s="129">
        <f t="shared" ref="CA685:EE685" si="2628">SUM(CA218)+CA269+SUM(CA351:CA388)+CA432+CA433+CA440+CA441+CA445+CA446+CA452+CA454+CA455+CA461+CA462+CA464+CA465+CA468+CA510+CA526+CA533</f>
        <v>0</v>
      </c>
      <c r="CB685" s="111">
        <f t="shared" si="2628"/>
        <v>0</v>
      </c>
      <c r="CC685" s="111">
        <v>0</v>
      </c>
      <c r="CD685" s="111">
        <v>0</v>
      </c>
      <c r="CE685" s="111">
        <v>0</v>
      </c>
      <c r="CF685" s="111">
        <f t="shared" si="2628"/>
        <v>0</v>
      </c>
      <c r="CG685" s="357">
        <f t="shared" si="2628"/>
        <v>0</v>
      </c>
      <c r="CH685" s="111">
        <v>0</v>
      </c>
      <c r="CI685" s="129">
        <f>SUM(CI218)+CI269+SUM(CI351:CI388)+CI432+CI433+CI440+CI441+CI445+CI446+CI452+CI454+CI455+CI461+CI462+CI464+CI465+CI468+CI510+CI526+CI533</f>
        <v>0</v>
      </c>
      <c r="CJ685" s="111">
        <f t="shared" si="2628"/>
        <v>0</v>
      </c>
      <c r="CK685" s="358">
        <v>0</v>
      </c>
      <c r="CL685" s="316">
        <v>0</v>
      </c>
      <c r="CM685" s="358">
        <v>0</v>
      </c>
      <c r="CN685" s="316">
        <v>0</v>
      </c>
      <c r="CO685" s="358">
        <v>0</v>
      </c>
      <c r="CP685" s="112">
        <f t="shared" si="2628"/>
        <v>0</v>
      </c>
      <c r="CQ685" s="111">
        <f t="shared" si="2628"/>
        <v>2991</v>
      </c>
      <c r="CR685" s="316">
        <f t="shared" ref="CR685:CS685" si="2629">SUM(CR218)+CR269+SUM(CR351:CR388)+CR432+CR433+CR440+CR441+CR445+CR446+CR452+CR454+CR455+CR461+CR462+CR464+CR465+CR468+CR510+CR526+CR533</f>
        <v>4305</v>
      </c>
      <c r="CS685" s="358">
        <f t="shared" si="2629"/>
        <v>4406</v>
      </c>
      <c r="CT685" s="112">
        <f t="shared" si="2628"/>
        <v>5005</v>
      </c>
      <c r="CU685" s="111">
        <f t="shared" ref="CU685" si="2630">SUM(CU218)+CU269+SUM(CU351:CU388)+CU432+CU433+CU440+CU441+CU445+CU446+CU452+CU454+CU455+CU461+CU462+CU464+CU465+CU468+CU510+CU526+CU533</f>
        <v>0</v>
      </c>
      <c r="CV685" s="358">
        <v>0</v>
      </c>
      <c r="CW685" s="316">
        <v>0</v>
      </c>
      <c r="CX685" s="358">
        <v>0</v>
      </c>
      <c r="CY685" s="316">
        <v>0</v>
      </c>
      <c r="CZ685" s="112">
        <f t="shared" si="2628"/>
        <v>0</v>
      </c>
      <c r="DA685" s="111">
        <f t="shared" si="2628"/>
        <v>0</v>
      </c>
      <c r="DB685" s="358">
        <v>0</v>
      </c>
      <c r="DC685" s="316">
        <v>0</v>
      </c>
      <c r="DD685" s="358">
        <v>0</v>
      </c>
      <c r="DE685" s="316">
        <v>0</v>
      </c>
      <c r="DF685" s="111">
        <f>SUM(DF218)+DF269+SUM(DF351:DF388)+DF432+DF433+DF440+DF441+DF445+DF446+DF452+DF454+DF455+DF461+DF462+DF464+DF465+DF468+DF510+DF526+DF533</f>
        <v>0</v>
      </c>
      <c r="DG685" s="317">
        <v>0</v>
      </c>
      <c r="DH685" s="358">
        <f>SUM(DH218)+DH269+SUM(DH351:DH388)+DH432+DH433+DH440+DH441+DH445+DH446+DH452+DH454+DH455+DH461+DH462+DH464+DH465+DH468+DH510+DH526+DH533</f>
        <v>0</v>
      </c>
      <c r="DI685" s="316">
        <v>0</v>
      </c>
      <c r="DJ685" s="129">
        <f t="shared" si="2628"/>
        <v>0</v>
      </c>
      <c r="DK685" s="111">
        <f t="shared" si="2628"/>
        <v>0</v>
      </c>
      <c r="DL685" s="316">
        <f t="shared" ref="DL685:DM685" si="2631">SUM(DL218)+DL269+SUM(DL351:DL388)+DL432+DL433+DL440+DL441+DL445+DL446+DL452+DL454+DL455+DL461+DL462+DL464+DL465+DL468+DL510+DL526+DL533</f>
        <v>0</v>
      </c>
      <c r="DM685" s="358">
        <f t="shared" si="2631"/>
        <v>0</v>
      </c>
      <c r="DN685" s="112">
        <f t="shared" si="2628"/>
        <v>0</v>
      </c>
      <c r="DO685" s="111">
        <f t="shared" si="2628"/>
        <v>4078</v>
      </c>
      <c r="DP685" s="358">
        <f t="shared" ref="DP685:DQ685" si="2632">SUM(DP218)+DP269+SUM(DP351:DP388)+DP432+DP433+DP440+DP441+DP445+DP446+DP452+DP454+DP455+DP461+DP462+DP464+DP465+DP468+DP510+DP526+DP533</f>
        <v>5436</v>
      </c>
      <c r="DQ685" s="113">
        <f t="shared" si="2632"/>
        <v>4443</v>
      </c>
      <c r="DR685" s="316">
        <f>SUM(DR218)+DR269+SUM(DR351:DR388)+DR432+DR433+DR440+DR441+DR445+DR446+DR452+DR454+DR455+DR461+DR462+DR464+DR465+DR468+DR510+DR526+DR533</f>
        <v>6580</v>
      </c>
      <c r="DS685" s="129">
        <f t="shared" si="2628"/>
        <v>4126</v>
      </c>
      <c r="DT685" s="111">
        <v>0</v>
      </c>
      <c r="DU685" s="316">
        <f t="shared" ref="DU685:DW685" si="2633">SUM(DU218)+DU269+SUM(DU351:DU388)+DU432+DU433+DU440+DU441+DU445+DU446+DU452+DU454+DU455+DU461+DU462+DU464+DU465+DU468+DU510+DU526+DU533</f>
        <v>75</v>
      </c>
      <c r="DV685" s="111">
        <f t="shared" si="2633"/>
        <v>89</v>
      </c>
      <c r="DW685" s="358">
        <f t="shared" si="2633"/>
        <v>39</v>
      </c>
      <c r="DX685" s="112">
        <v>0</v>
      </c>
      <c r="DY685" s="111">
        <f t="shared" si="2628"/>
        <v>0</v>
      </c>
      <c r="DZ685" s="357">
        <f t="shared" ref="DZ685:EA685" si="2634">SUM(DZ218)+DZ269+SUM(DZ351:DZ388)+DZ432+DZ433+DZ440+DZ441+DZ445+DZ446+DZ452+DZ454+DZ455+DZ461+DZ462+DZ464+DZ465+DZ468+DZ510+DZ526+DZ533</f>
        <v>0</v>
      </c>
      <c r="EA685" s="358">
        <f t="shared" si="2634"/>
        <v>0</v>
      </c>
      <c r="EB685" s="112">
        <f t="shared" si="2628"/>
        <v>0</v>
      </c>
      <c r="EC685" s="111">
        <f t="shared" si="2628"/>
        <v>0</v>
      </c>
      <c r="ED685" s="316">
        <f t="shared" ref="ED685" si="2635">SUM(ED218)+ED269+SUM(ED351:ED388)+ED432+ED433+ED440+ED441+ED445+ED446+ED452+ED454+ED455+ED461+ED462+ED464+ED465+ED468+ED510+ED526+ED533</f>
        <v>0</v>
      </c>
      <c r="EE685" s="129">
        <f t="shared" si="2628"/>
        <v>0</v>
      </c>
    </row>
    <row r="686" spans="1:135" x14ac:dyDescent="0.3">
      <c r="A686" s="38"/>
      <c r="B686" s="27" t="s">
        <v>38</v>
      </c>
      <c r="C686" s="42">
        <v>46536</v>
      </c>
      <c r="D686" s="25">
        <v>11637</v>
      </c>
      <c r="E686" s="63">
        <f t="shared" si="1460"/>
        <v>0.25006446621970085</v>
      </c>
      <c r="F686" s="111">
        <v>0</v>
      </c>
      <c r="G686" s="316">
        <v>0</v>
      </c>
      <c r="H686" s="316">
        <v>0</v>
      </c>
      <c r="I686" s="316">
        <v>0</v>
      </c>
      <c r="J686" s="316">
        <v>0</v>
      </c>
      <c r="K686" s="112">
        <v>0</v>
      </c>
      <c r="L686" s="111">
        <f t="shared" ref="L686:BJ686" si="2636">SUM(L121)+SUM(L403:L421)+L431+SUM(L434:L437)+L439+SUM(L442:L444)+SUM(L446:L451)+SUM(L453:L454)+SUM(L456:L460)+L463+SUM(L467:L473)</f>
        <v>0</v>
      </c>
      <c r="M686" s="358">
        <v>0</v>
      </c>
      <c r="N686" s="112">
        <f t="shared" si="2636"/>
        <v>0</v>
      </c>
      <c r="O686" s="111">
        <f t="shared" si="2636"/>
        <v>0</v>
      </c>
      <c r="P686" s="358">
        <v>0</v>
      </c>
      <c r="Q686" s="316">
        <v>0</v>
      </c>
      <c r="R686" s="358">
        <v>0</v>
      </c>
      <c r="S686" s="316">
        <v>0</v>
      </c>
      <c r="T686" s="358">
        <v>0</v>
      </c>
      <c r="U686" s="316">
        <v>0</v>
      </c>
      <c r="V686" s="358">
        <v>0</v>
      </c>
      <c r="W686" s="113">
        <f>SUM(W121)+SUM(W403:W421)+W431+SUM(W434:W437)+W439+SUM(W442:W444)+SUM(W446:W451)+SUM(W453:W454)+SUM(W456:W460)+W463+SUM(W467:W473)</f>
        <v>0</v>
      </c>
      <c r="X686" s="113">
        <v>0</v>
      </c>
      <c r="Y686" s="113">
        <f t="shared" si="2636"/>
        <v>0</v>
      </c>
      <c r="Z686" s="128">
        <f t="shared" si="2636"/>
        <v>0</v>
      </c>
      <c r="AA686" s="111">
        <v>0</v>
      </c>
      <c r="AB686" s="111">
        <v>0</v>
      </c>
      <c r="AC686" s="111">
        <v>0</v>
      </c>
      <c r="AD686" s="111">
        <v>0</v>
      </c>
      <c r="AE686" s="111">
        <v>0</v>
      </c>
      <c r="AF686" s="316">
        <v>0</v>
      </c>
      <c r="AG686" s="357">
        <v>0</v>
      </c>
      <c r="AH686" s="129">
        <f t="shared" si="2636"/>
        <v>0</v>
      </c>
      <c r="AI686" s="128">
        <f t="shared" si="2636"/>
        <v>0</v>
      </c>
      <c r="AJ686" s="358">
        <v>0</v>
      </c>
      <c r="AK686" s="112">
        <f t="shared" si="2636"/>
        <v>0</v>
      </c>
      <c r="AL686" s="111">
        <f t="shared" si="2636"/>
        <v>0</v>
      </c>
      <c r="AM686" s="316">
        <v>0</v>
      </c>
      <c r="AN686" s="316">
        <v>0</v>
      </c>
      <c r="AO686" s="316">
        <v>0</v>
      </c>
      <c r="AP686" s="358">
        <v>0</v>
      </c>
      <c r="AQ686" s="113">
        <f t="shared" si="2636"/>
        <v>0</v>
      </c>
      <c r="AR686" s="128">
        <f t="shared" si="2636"/>
        <v>0</v>
      </c>
      <c r="AS686" s="358">
        <v>0</v>
      </c>
      <c r="AT686" s="316">
        <v>0</v>
      </c>
      <c r="AU686" s="358">
        <v>0</v>
      </c>
      <c r="AV686" s="316">
        <v>0</v>
      </c>
      <c r="AW686" s="358">
        <v>0</v>
      </c>
      <c r="AX686" s="316">
        <v>0</v>
      </c>
      <c r="AY686" s="129">
        <f t="shared" si="2636"/>
        <v>0</v>
      </c>
      <c r="AZ686" s="111">
        <f t="shared" si="2636"/>
        <v>0</v>
      </c>
      <c r="BA686" s="316">
        <f>SUM(BA121)+SUM(BA403:BA421)+BA431+SUM(BA434:BA437)+BA439+SUM(BA442:BA444)+SUM(BA446:BA451)+SUM(BA453:BA454)+SUM(BA456:BA460)+BA463+SUM(BA467:BA473)</f>
        <v>0</v>
      </c>
      <c r="BB686" s="129">
        <f t="shared" si="2636"/>
        <v>0</v>
      </c>
      <c r="BC686" s="111">
        <f t="shared" si="2636"/>
        <v>0</v>
      </c>
      <c r="BD686" s="316">
        <f t="shared" ref="BD686" si="2637">SUM(BD121)+SUM(BD403:BD421)+BD431+SUM(BD434:BD437)+BD439+SUM(BD442:BD444)+SUM(BD446:BD451)+SUM(BD453:BD454)+SUM(BD456:BD460)+BD463+SUM(BD467:BD473)</f>
        <v>0</v>
      </c>
      <c r="BE686" s="129">
        <f t="shared" si="2636"/>
        <v>0</v>
      </c>
      <c r="BF686" s="111">
        <f t="shared" si="2636"/>
        <v>0</v>
      </c>
      <c r="BG686" s="111">
        <f t="shared" ref="BG686" si="2638">SUM(BG121)+SUM(BG403:BG421)+BG431+SUM(BG434:BG437)+BG439+SUM(BG442:BG444)+SUM(BG446:BG451)+SUM(BG453:BG454)+SUM(BG456:BG460)+BG463+SUM(BG467:BG473)</f>
        <v>0</v>
      </c>
      <c r="BH686" s="316">
        <f>SUM(BH121)+SUM(BH403:BH421)+BH431+SUM(BH434:BH437)+BH439+SUM(BH442:BH444)+SUM(BH446:BH451)+SUM(BH453:BH454)+SUM(BH456:BH460)+BH463+SUM(BH467:BH473)</f>
        <v>0</v>
      </c>
      <c r="BI686" s="129">
        <f t="shared" si="2636"/>
        <v>0</v>
      </c>
      <c r="BJ686" s="111">
        <f t="shared" si="2636"/>
        <v>0</v>
      </c>
      <c r="BK686" s="358">
        <f t="shared" ref="BK686" si="2639">SUM(BK121)+SUM(BK403:BK421)+BK431+SUM(BK434:BK437)+BK439+SUM(BK442:BK444)+SUM(BK446:BK451)+SUM(BK453:BK454)+SUM(BK456:BK460)+BK463+SUM(BK467:BK473)</f>
        <v>0</v>
      </c>
      <c r="BL686" s="129">
        <f t="shared" ref="BL686:BU686" si="2640">SUM(BL121)+SUM(BL403:BL421)+BL431+SUM(BL434:BL437)+BL439+SUM(BL442:BL444)+SUM(BL446:BL451)+SUM(BL453:BL454)+SUM(BL456:BL460)+BL463+SUM(BL467:BL473)</f>
        <v>0</v>
      </c>
      <c r="BM686" s="111">
        <f t="shared" si="2640"/>
        <v>0</v>
      </c>
      <c r="BN686" s="111">
        <f t="shared" ref="BN686" si="2641">SUM(BN121)+SUM(BN403:BN421)+BN431+SUM(BN434:BN437)+BN439+SUM(BN442:BN444)+SUM(BN446:BN451)+SUM(BN453:BN454)+SUM(BN456:BN460)+BN463+SUM(BN467:BN473)</f>
        <v>0</v>
      </c>
      <c r="BO686" s="316">
        <f t="shared" ref="BO686:BP686" si="2642">SUM(BO121)+SUM(BO403:BO421)+BO431+SUM(BO434:BO437)+BO439+SUM(BO442:BO444)+SUM(BO446:BO451)+SUM(BO453:BO454)+SUM(BO456:BO460)+BO463+SUM(BO467:BO473)</f>
        <v>0</v>
      </c>
      <c r="BP686" s="357">
        <f t="shared" si="2642"/>
        <v>0</v>
      </c>
      <c r="BQ686" s="129">
        <f t="shared" si="2640"/>
        <v>0</v>
      </c>
      <c r="BR686" s="111">
        <f t="shared" si="2640"/>
        <v>0</v>
      </c>
      <c r="BS686" s="316">
        <f t="shared" ref="BS686" si="2643">SUM(BS121)+SUM(BS403:BS421)+BS431+SUM(BS434:BS437)+BS439+SUM(BS442:BS444)+SUM(BS446:BS451)+SUM(BS453:BS454)+SUM(BS456:BS460)+BS463+SUM(BS467:BS473)</f>
        <v>0</v>
      </c>
      <c r="BT686" s="129">
        <f t="shared" si="2640"/>
        <v>0</v>
      </c>
      <c r="BU686" s="111">
        <f t="shared" si="2640"/>
        <v>0</v>
      </c>
      <c r="BV686" s="316">
        <f t="shared" ref="BV686:BY686" si="2644">SUM(BV121)+SUM(BV403:BV421)+BV431+SUM(BV434:BV437)+BV439+SUM(BV442:BV444)+SUM(BV446:BV451)+SUM(BV453:BV454)+SUM(BV456:BV460)+BV463+SUM(BV467:BV473)</f>
        <v>0</v>
      </c>
      <c r="BW686" s="111">
        <f t="shared" si="2644"/>
        <v>0</v>
      </c>
      <c r="BX686" s="111">
        <f t="shared" si="2644"/>
        <v>0</v>
      </c>
      <c r="BY686" s="111">
        <f t="shared" si="2644"/>
        <v>0</v>
      </c>
      <c r="BZ686" s="316">
        <f>SUM(BZ121)+SUM(BZ403:BZ421)+BZ431+SUM(BZ434:BZ437)+BZ439+SUM(BZ442:BZ444)+SUM(BZ446:BZ451)+SUM(BZ453:BZ454)+SUM(BZ456:BZ460)+BZ463+SUM(BZ467:BZ473)</f>
        <v>0</v>
      </c>
      <c r="CA686" s="129">
        <f t="shared" ref="CA686:EE686" si="2645">SUM(CA121)+SUM(CA403:CA421)+CA431+SUM(CA434:CA437)+CA439+SUM(CA442:CA444)+SUM(CA446:CA451)+SUM(CA453:CA454)+SUM(CA456:CA460)+CA463+SUM(CA467:CA473)</f>
        <v>0</v>
      </c>
      <c r="CB686" s="111">
        <f t="shared" si="2645"/>
        <v>0</v>
      </c>
      <c r="CC686" s="111">
        <f t="shared" ref="CC686:CE686" si="2646">SUM(CC121)+SUM(CC403:CC421)+CC431+SUM(CC434:CC437)+CC439+SUM(CC442:CC444)+SUM(CC446:CC451)+SUM(CC453:CC454)+SUM(CC456:CC460)+CC463+SUM(CC467:CC473)</f>
        <v>0</v>
      </c>
      <c r="CD686" s="111">
        <f t="shared" si="2646"/>
        <v>0</v>
      </c>
      <c r="CE686" s="111">
        <f t="shared" si="2646"/>
        <v>0</v>
      </c>
      <c r="CF686" s="111">
        <f t="shared" si="2645"/>
        <v>0</v>
      </c>
      <c r="CG686" s="357">
        <f t="shared" si="2645"/>
        <v>0</v>
      </c>
      <c r="CH686" s="111">
        <f t="shared" ref="CH686" si="2647">SUM(CH121)+SUM(CH403:CH421)+CH431+SUM(CH434:CH437)+CH439+SUM(CH442:CH444)+SUM(CH446:CH451)+SUM(CH453:CH454)+SUM(CH456:CH460)+CH463+SUM(CH467:CH473)</f>
        <v>0</v>
      </c>
      <c r="CI686" s="129">
        <f>SUM(CI121)+SUM(CI403:CI421)+CI431+SUM(CI434:CI437)+CI439+SUM(CI442:CI444)+SUM(CI446:CI451)+SUM(CI453:CI454)+SUM(CI456:CI460)+CI463+SUM(CI467:CI473)</f>
        <v>0</v>
      </c>
      <c r="CJ686" s="111">
        <f t="shared" si="2645"/>
        <v>0</v>
      </c>
      <c r="CK686" s="358">
        <f t="shared" ref="CK686:CO686" si="2648">SUM(CK121)+SUM(CK403:CK421)+CK431+SUM(CK434:CK437)+CK439+SUM(CK442:CK444)+SUM(CK446:CK451)+SUM(CK453:CK454)+SUM(CK456:CK460)+CK463+SUM(CK467:CK473)</f>
        <v>0</v>
      </c>
      <c r="CL686" s="316">
        <f t="shared" si="2648"/>
        <v>0</v>
      </c>
      <c r="CM686" s="358">
        <f t="shared" si="2648"/>
        <v>0</v>
      </c>
      <c r="CN686" s="316">
        <f t="shared" si="2648"/>
        <v>0</v>
      </c>
      <c r="CO686" s="358">
        <f t="shared" si="2648"/>
        <v>0</v>
      </c>
      <c r="CP686" s="112">
        <f t="shared" si="2645"/>
        <v>0</v>
      </c>
      <c r="CQ686" s="111">
        <f t="shared" si="2645"/>
        <v>2957</v>
      </c>
      <c r="CR686" s="316">
        <f t="shared" ref="CR686:CS686" si="2649">SUM(CR121)+SUM(CR403:CR421)+CR431+SUM(CR434:CR437)+CR439+SUM(CR442:CR444)+SUM(CR446:CR451)+SUM(CR453:CR454)+SUM(CR456:CR460)+CR463+SUM(CR467:CR473)</f>
        <v>4994</v>
      </c>
      <c r="CS686" s="358">
        <f t="shared" si="2649"/>
        <v>4335</v>
      </c>
      <c r="CT686" s="112">
        <f t="shared" si="2645"/>
        <v>3903</v>
      </c>
      <c r="CU686" s="111">
        <f t="shared" ref="CU686" si="2650">SUM(CU121)+SUM(CU403:CU421)+CU431+SUM(CU434:CU437)+CU439+SUM(CU442:CU444)+SUM(CU446:CU451)+SUM(CU453:CU454)+SUM(CU456:CU460)+CU463+SUM(CU467:CU473)</f>
        <v>0</v>
      </c>
      <c r="CV686" s="358">
        <f t="shared" ref="CV686:CY686" si="2651">SUM(CV121)+SUM(CV403:CV421)+CV431+SUM(CV434:CV437)+CV439+SUM(CV442:CV444)+SUM(CV446:CV451)+SUM(CV453:CV454)+SUM(CV456:CV460)+CV463+SUM(CV467:CV473)</f>
        <v>0</v>
      </c>
      <c r="CW686" s="316">
        <f t="shared" si="2651"/>
        <v>0</v>
      </c>
      <c r="CX686" s="358">
        <f t="shared" si="2651"/>
        <v>0</v>
      </c>
      <c r="CY686" s="316">
        <f t="shared" si="2651"/>
        <v>0</v>
      </c>
      <c r="CZ686" s="112">
        <f t="shared" si="2645"/>
        <v>0</v>
      </c>
      <c r="DA686" s="111">
        <f t="shared" si="2645"/>
        <v>0</v>
      </c>
      <c r="DB686" s="358">
        <f t="shared" ref="DB686:DE686" si="2652">SUM(DB121)+SUM(DB403:DB421)+DB431+SUM(DB434:DB437)+DB439+SUM(DB442:DB444)+SUM(DB446:DB451)+SUM(DB453:DB454)+SUM(DB456:DB460)+DB463+SUM(DB467:DB473)</f>
        <v>0</v>
      </c>
      <c r="DC686" s="316">
        <f t="shared" si="2652"/>
        <v>0</v>
      </c>
      <c r="DD686" s="358">
        <f t="shared" si="2652"/>
        <v>0</v>
      </c>
      <c r="DE686" s="316">
        <f t="shared" si="2652"/>
        <v>0</v>
      </c>
      <c r="DF686" s="111">
        <f>SUM(DF121)+SUM(DF403:DF421)+DF431+SUM(DF434:DF437)+DF439+SUM(DF442:DF444)+SUM(DF446:DF451)+SUM(DF453:DF454)+SUM(DF456:DF460)+DF463+SUM(DF467:DF473)</f>
        <v>0</v>
      </c>
      <c r="DG686" s="317">
        <f t="shared" ref="DG686" si="2653">SUM(DG121)+SUM(DG403:DG421)+DG431+SUM(DG434:DG437)+DG439+SUM(DG442:DG444)+SUM(DG446:DG451)+SUM(DG453:DG454)+SUM(DG456:DG460)+DG463+SUM(DG467:DG473)</f>
        <v>0</v>
      </c>
      <c r="DH686" s="358">
        <f>SUM(DH121)+SUM(DH403:DH421)+DH431+SUM(DH434:DH437)+DH439+SUM(DH442:DH444)+SUM(DH446:DH451)+SUM(DH453:DH454)+SUM(DH456:DH460)+DH463+SUM(DH467:DH473)</f>
        <v>0</v>
      </c>
      <c r="DI686" s="316">
        <f t="shared" ref="DI686" si="2654">SUM(DI121)+SUM(DI403:DI421)+DI431+SUM(DI434:DI437)+DI439+SUM(DI442:DI444)+SUM(DI446:DI451)+SUM(DI453:DI454)+SUM(DI456:DI460)+DI463+SUM(DI467:DI473)</f>
        <v>0</v>
      </c>
      <c r="DJ686" s="129">
        <f t="shared" si="2645"/>
        <v>0</v>
      </c>
      <c r="DK686" s="111">
        <f t="shared" si="2645"/>
        <v>0</v>
      </c>
      <c r="DL686" s="316">
        <f t="shared" ref="DL686:DM686" si="2655">SUM(DL121)+SUM(DL403:DL421)+DL431+SUM(DL434:DL437)+DL439+SUM(DL442:DL444)+SUM(DL446:DL451)+SUM(DL453:DL454)+SUM(DL456:DL460)+DL463+SUM(DL467:DL473)</f>
        <v>0</v>
      </c>
      <c r="DM686" s="358">
        <f t="shared" si="2655"/>
        <v>0</v>
      </c>
      <c r="DN686" s="112">
        <f t="shared" si="2645"/>
        <v>0</v>
      </c>
      <c r="DO686" s="111">
        <v>0</v>
      </c>
      <c r="DP686" s="358">
        <f t="shared" ref="DP686:DQ686" si="2656">SUM(DP121)+SUM(DP403:DP421)+DP431+SUM(DP434:DP437)+DP439+SUM(DP442:DP444)+SUM(DP446:DP451)+SUM(DP453:DP454)+SUM(DP456:DP460)+DP463+SUM(DP467:DP473)</f>
        <v>341</v>
      </c>
      <c r="DQ686" s="113">
        <f t="shared" si="2656"/>
        <v>282</v>
      </c>
      <c r="DR686" s="316">
        <v>0</v>
      </c>
      <c r="DS686" s="129">
        <v>0</v>
      </c>
      <c r="DT686" s="111">
        <f t="shared" si="2645"/>
        <v>4232</v>
      </c>
      <c r="DU686" s="316">
        <f t="shared" ref="DU686:DW686" si="2657">SUM(DU121)+SUM(DU403:DU421)+DU431+SUM(DU434:DU437)+DU439+SUM(DU442:DU444)+SUM(DU446:DU451)+SUM(DU453:DU454)+SUM(DU456:DU460)+DU463+SUM(DU467:DU473)</f>
        <v>5191</v>
      </c>
      <c r="DV686" s="111">
        <f t="shared" si="2657"/>
        <v>5129</v>
      </c>
      <c r="DW686" s="358">
        <f t="shared" si="2657"/>
        <v>2095</v>
      </c>
      <c r="DX686" s="112">
        <f t="shared" si="2645"/>
        <v>7513</v>
      </c>
      <c r="DY686" s="111">
        <f t="shared" si="2645"/>
        <v>0</v>
      </c>
      <c r="DZ686" s="357">
        <f t="shared" ref="DZ686:EA686" si="2658">SUM(DZ121)+SUM(DZ403:DZ421)+DZ431+SUM(DZ434:DZ437)+DZ439+SUM(DZ442:DZ444)+SUM(DZ446:DZ451)+SUM(DZ453:DZ454)+SUM(DZ456:DZ460)+DZ463+SUM(DZ467:DZ473)</f>
        <v>0</v>
      </c>
      <c r="EA686" s="358">
        <f t="shared" si="2658"/>
        <v>0</v>
      </c>
      <c r="EB686" s="112">
        <f t="shared" si="2645"/>
        <v>0</v>
      </c>
      <c r="EC686" s="111">
        <f t="shared" si="2645"/>
        <v>0</v>
      </c>
      <c r="ED686" s="316">
        <f t="shared" ref="ED686" si="2659">SUM(ED121)+SUM(ED403:ED421)+ED431+SUM(ED434:ED437)+ED439+SUM(ED442:ED444)+SUM(ED446:ED451)+SUM(ED453:ED454)+SUM(ED456:ED460)+ED463+SUM(ED467:ED473)</f>
        <v>0</v>
      </c>
      <c r="EE686" s="129">
        <f t="shared" si="2645"/>
        <v>0</v>
      </c>
    </row>
    <row r="687" spans="1:135" x14ac:dyDescent="0.3">
      <c r="A687" s="38"/>
      <c r="B687" s="27" t="s">
        <v>739</v>
      </c>
      <c r="C687" s="22">
        <v>18505</v>
      </c>
      <c r="D687" s="22">
        <v>3819</v>
      </c>
      <c r="E687" s="63">
        <f t="shared" si="1460"/>
        <v>0.20637665495811944</v>
      </c>
      <c r="F687" s="111">
        <f t="shared" ref="F687:K687" si="2660">SUM(F226:F230)+SUM(F401:F402)+SUM(F477:F479)+SUM(F563:F565)</f>
        <v>0</v>
      </c>
      <c r="G687" s="316">
        <f t="shared" si="2660"/>
        <v>0</v>
      </c>
      <c r="H687" s="316">
        <f t="shared" ref="H687:I687" si="2661">SUM(H226:H230)+SUM(H401:H402)+SUM(H477:H479)+SUM(H563:H565)</f>
        <v>0</v>
      </c>
      <c r="I687" s="316">
        <f t="shared" si="2661"/>
        <v>0</v>
      </c>
      <c r="J687" s="316">
        <f t="shared" si="2660"/>
        <v>0</v>
      </c>
      <c r="K687" s="112">
        <f t="shared" si="2660"/>
        <v>0</v>
      </c>
      <c r="L687" s="111">
        <f t="shared" ref="L687:BJ687" si="2662">SUM(L226:L230)+SUM(L401:L402)+SUM(L477:L479)+SUM(L563:L565)</f>
        <v>0</v>
      </c>
      <c r="M687" s="358">
        <f t="shared" ref="M687" si="2663">SUM(M226:M230)+SUM(M401:M402)+SUM(M477:M479)+SUM(M563:M565)</f>
        <v>0</v>
      </c>
      <c r="N687" s="112">
        <f t="shared" si="2662"/>
        <v>0</v>
      </c>
      <c r="O687" s="111">
        <f t="shared" si="2662"/>
        <v>0</v>
      </c>
      <c r="P687" s="358">
        <f t="shared" ref="P687:V687" si="2664">SUM(P226:P230)+SUM(P401:P402)+SUM(P477:P479)+SUM(P563:P565)</f>
        <v>0</v>
      </c>
      <c r="Q687" s="316">
        <f t="shared" si="2664"/>
        <v>0</v>
      </c>
      <c r="R687" s="358">
        <f t="shared" si="2664"/>
        <v>0</v>
      </c>
      <c r="S687" s="316">
        <f t="shared" si="2664"/>
        <v>0</v>
      </c>
      <c r="T687" s="358">
        <f t="shared" si="2664"/>
        <v>0</v>
      </c>
      <c r="U687" s="316">
        <f t="shared" si="2664"/>
        <v>0</v>
      </c>
      <c r="V687" s="358">
        <f t="shared" si="2664"/>
        <v>0</v>
      </c>
      <c r="W687" s="113">
        <f>SUM(W226:W230)+SUM(W401:W402)+SUM(W477:W479)+SUM(W563:W565)</f>
        <v>0</v>
      </c>
      <c r="X687" s="113">
        <f t="shared" ref="X687" si="2665">SUM(X226:X230)+SUM(X401:X402)+SUM(X477:X479)+SUM(X563:X565)</f>
        <v>0</v>
      </c>
      <c r="Y687" s="113">
        <f t="shared" si="2662"/>
        <v>0</v>
      </c>
      <c r="Z687" s="128">
        <f t="shared" si="2662"/>
        <v>0</v>
      </c>
      <c r="AA687" s="111">
        <f t="shared" ref="AA687:AG687" si="2666">SUM(AA226:AA230)+SUM(AA401:AA402)+SUM(AA477:AA479)+SUM(AA563:AA565)</f>
        <v>0</v>
      </c>
      <c r="AB687" s="111">
        <f t="shared" si="2666"/>
        <v>0</v>
      </c>
      <c r="AC687" s="111">
        <f t="shared" si="2666"/>
        <v>0</v>
      </c>
      <c r="AD687" s="111">
        <f t="shared" si="2666"/>
        <v>0</v>
      </c>
      <c r="AE687" s="111">
        <f t="shared" si="2666"/>
        <v>0</v>
      </c>
      <c r="AF687" s="316">
        <f t="shared" si="2666"/>
        <v>0</v>
      </c>
      <c r="AG687" s="357">
        <f t="shared" si="2666"/>
        <v>0</v>
      </c>
      <c r="AH687" s="129">
        <f t="shared" si="2662"/>
        <v>0</v>
      </c>
      <c r="AI687" s="128">
        <f t="shared" si="2662"/>
        <v>0</v>
      </c>
      <c r="AJ687" s="358">
        <f t="shared" ref="AJ687" si="2667">SUM(AJ226:AJ230)+SUM(AJ401:AJ402)+SUM(AJ477:AJ479)+SUM(AJ563:AJ565)</f>
        <v>0</v>
      </c>
      <c r="AK687" s="112">
        <f t="shared" si="2662"/>
        <v>0</v>
      </c>
      <c r="AL687" s="111">
        <f t="shared" si="2662"/>
        <v>0</v>
      </c>
      <c r="AM687" s="316">
        <f t="shared" ref="AM687:AP687" si="2668">SUM(AM226:AM230)+SUM(AM401:AM402)+SUM(AM477:AM479)+SUM(AM563:AM565)</f>
        <v>0</v>
      </c>
      <c r="AN687" s="316">
        <f t="shared" si="2668"/>
        <v>0</v>
      </c>
      <c r="AO687" s="316">
        <f t="shared" si="2668"/>
        <v>0</v>
      </c>
      <c r="AP687" s="358">
        <f t="shared" si="2668"/>
        <v>0</v>
      </c>
      <c r="AQ687" s="113">
        <f t="shared" si="2662"/>
        <v>0</v>
      </c>
      <c r="AR687" s="128">
        <f t="shared" si="2662"/>
        <v>0</v>
      </c>
      <c r="AS687" s="358">
        <f t="shared" ref="AS687:AX687" si="2669">SUM(AS226:AS230)+SUM(AS401:AS402)+SUM(AS477:AS479)+SUM(AS563:AS565)</f>
        <v>0</v>
      </c>
      <c r="AT687" s="316">
        <f t="shared" si="2669"/>
        <v>0</v>
      </c>
      <c r="AU687" s="358">
        <f t="shared" si="2669"/>
        <v>0</v>
      </c>
      <c r="AV687" s="316">
        <f t="shared" si="2669"/>
        <v>0</v>
      </c>
      <c r="AW687" s="358">
        <f t="shared" si="2669"/>
        <v>0</v>
      </c>
      <c r="AX687" s="316">
        <f t="shared" si="2669"/>
        <v>0</v>
      </c>
      <c r="AY687" s="129">
        <f t="shared" si="2662"/>
        <v>0</v>
      </c>
      <c r="AZ687" s="111">
        <f t="shared" si="2662"/>
        <v>0</v>
      </c>
      <c r="BA687" s="316">
        <f>SUM(BA226:BA230)+SUM(BA401:BA402)+SUM(BA477:BA479)+SUM(BA563:BA565)</f>
        <v>0</v>
      </c>
      <c r="BB687" s="129">
        <f t="shared" si="2662"/>
        <v>0</v>
      </c>
      <c r="BC687" s="111">
        <f t="shared" si="2662"/>
        <v>0</v>
      </c>
      <c r="BD687" s="316">
        <f t="shared" ref="BD687" si="2670">SUM(BD226:BD230)+SUM(BD401:BD402)+SUM(BD477:BD479)+SUM(BD563:BD565)</f>
        <v>0</v>
      </c>
      <c r="BE687" s="129">
        <f t="shared" si="2662"/>
        <v>0</v>
      </c>
      <c r="BF687" s="111">
        <f t="shared" si="2662"/>
        <v>0</v>
      </c>
      <c r="BG687" s="111">
        <f t="shared" ref="BG687" si="2671">SUM(BG226:BG230)+SUM(BG401:BG402)+SUM(BG477:BG479)+SUM(BG563:BG565)</f>
        <v>0</v>
      </c>
      <c r="BH687" s="316">
        <f>SUM(BH226:BH230)+SUM(BH401:BH402)+SUM(BH477:BH479)+SUM(BH563:BH565)</f>
        <v>0</v>
      </c>
      <c r="BI687" s="129">
        <f t="shared" si="2662"/>
        <v>0</v>
      </c>
      <c r="BJ687" s="111">
        <f t="shared" si="2662"/>
        <v>0</v>
      </c>
      <c r="BK687" s="358">
        <f t="shared" ref="BK687" si="2672">SUM(BK226:BK230)+SUM(BK401:BK402)+SUM(BK477:BK479)+SUM(BK563:BK565)</f>
        <v>0</v>
      </c>
      <c r="BL687" s="129">
        <f t="shared" ref="BL687:BU687" si="2673">SUM(BL226:BL230)+SUM(BL401:BL402)+SUM(BL477:BL479)+SUM(BL563:BL565)</f>
        <v>0</v>
      </c>
      <c r="BM687" s="111">
        <f t="shared" si="2673"/>
        <v>0</v>
      </c>
      <c r="BN687" s="111">
        <f t="shared" ref="BN687" si="2674">SUM(BN226:BN230)+SUM(BN401:BN402)+SUM(BN477:BN479)+SUM(BN563:BN565)</f>
        <v>0</v>
      </c>
      <c r="BO687" s="316">
        <f t="shared" ref="BO687:BP687" si="2675">SUM(BO226:BO230)+SUM(BO401:BO402)+SUM(BO477:BO479)+SUM(BO563:BO565)</f>
        <v>0</v>
      </c>
      <c r="BP687" s="357">
        <f t="shared" si="2675"/>
        <v>0</v>
      </c>
      <c r="BQ687" s="129">
        <f t="shared" si="2673"/>
        <v>0</v>
      </c>
      <c r="BR687" s="111">
        <f t="shared" si="2673"/>
        <v>0</v>
      </c>
      <c r="BS687" s="316">
        <f t="shared" ref="BS687" si="2676">SUM(BS226:BS230)+SUM(BS401:BS402)+SUM(BS477:BS479)+SUM(BS563:BS565)</f>
        <v>0</v>
      </c>
      <c r="BT687" s="129">
        <f t="shared" si="2673"/>
        <v>0</v>
      </c>
      <c r="BU687" s="111">
        <f t="shared" si="2673"/>
        <v>0</v>
      </c>
      <c r="BV687" s="316">
        <f t="shared" ref="BV687:BY687" si="2677">SUM(BV226:BV230)+SUM(BV401:BV402)+SUM(BV477:BV479)+SUM(BV563:BV565)</f>
        <v>0</v>
      </c>
      <c r="BW687" s="111">
        <f t="shared" si="2677"/>
        <v>0</v>
      </c>
      <c r="BX687" s="111">
        <f t="shared" si="2677"/>
        <v>0</v>
      </c>
      <c r="BY687" s="111">
        <f t="shared" si="2677"/>
        <v>0</v>
      </c>
      <c r="BZ687" s="316">
        <f>SUM(BZ226:BZ230)+SUM(BZ401:BZ402)+SUM(BZ477:BZ479)+SUM(BZ563:BZ565)</f>
        <v>0</v>
      </c>
      <c r="CA687" s="129">
        <f t="shared" ref="CA687:EE687" si="2678">SUM(CA226:CA230)+SUM(CA401:CA402)+SUM(CA477:CA479)+SUM(CA563:CA565)</f>
        <v>0</v>
      </c>
      <c r="CB687" s="111">
        <f t="shared" si="2678"/>
        <v>0</v>
      </c>
      <c r="CC687" s="111">
        <f t="shared" ref="CC687:CE687" si="2679">SUM(CC226:CC230)+SUM(CC401:CC402)+SUM(CC477:CC479)+SUM(CC563:CC565)</f>
        <v>0</v>
      </c>
      <c r="CD687" s="111">
        <f t="shared" si="2679"/>
        <v>0</v>
      </c>
      <c r="CE687" s="111">
        <f t="shared" si="2679"/>
        <v>0</v>
      </c>
      <c r="CF687" s="111">
        <f t="shared" si="2678"/>
        <v>0</v>
      </c>
      <c r="CG687" s="357">
        <f t="shared" si="2678"/>
        <v>0</v>
      </c>
      <c r="CH687" s="111">
        <f t="shared" ref="CH687" si="2680">SUM(CH226:CH230)+SUM(CH401:CH402)+SUM(CH477:CH479)+SUM(CH563:CH565)</f>
        <v>0</v>
      </c>
      <c r="CI687" s="129">
        <f>SUM(CI226:CI230)+SUM(CI401:CI402)+SUM(CI477:CI479)+SUM(CI563:CI565)</f>
        <v>0</v>
      </c>
      <c r="CJ687" s="111">
        <f t="shared" si="2678"/>
        <v>0</v>
      </c>
      <c r="CK687" s="358">
        <f t="shared" ref="CK687:CO687" si="2681">SUM(CK226:CK230)+SUM(CK401:CK402)+SUM(CK477:CK479)+SUM(CK563:CK565)</f>
        <v>0</v>
      </c>
      <c r="CL687" s="316">
        <f t="shared" si="2681"/>
        <v>0</v>
      </c>
      <c r="CM687" s="358">
        <f t="shared" si="2681"/>
        <v>0</v>
      </c>
      <c r="CN687" s="316">
        <f t="shared" si="2681"/>
        <v>0</v>
      </c>
      <c r="CO687" s="358">
        <f t="shared" si="2681"/>
        <v>0</v>
      </c>
      <c r="CP687" s="112">
        <f t="shared" si="2678"/>
        <v>0</v>
      </c>
      <c r="CQ687" s="111">
        <f t="shared" si="2678"/>
        <v>850</v>
      </c>
      <c r="CR687" s="316">
        <f t="shared" ref="CR687:CS687" si="2682">SUM(CR226:CR230)+SUM(CR401:CR402)+SUM(CR477:CR479)+SUM(CR563:CR565)</f>
        <v>1327</v>
      </c>
      <c r="CS687" s="358">
        <f t="shared" si="2682"/>
        <v>1367</v>
      </c>
      <c r="CT687" s="112">
        <f t="shared" si="2678"/>
        <v>1287</v>
      </c>
      <c r="CU687" s="111">
        <f t="shared" ref="CU687" si="2683">SUM(CU226:CU230)+SUM(CU401:CU402)+SUM(CU477:CU479)+SUM(CU563:CU565)</f>
        <v>0</v>
      </c>
      <c r="CV687" s="358">
        <f t="shared" ref="CV687:CY687" si="2684">SUM(CV226:CV230)+SUM(CV401:CV402)+SUM(CV477:CV479)+SUM(CV563:CV565)</f>
        <v>0</v>
      </c>
      <c r="CW687" s="316">
        <f t="shared" si="2684"/>
        <v>0</v>
      </c>
      <c r="CX687" s="358">
        <f t="shared" si="2684"/>
        <v>0</v>
      </c>
      <c r="CY687" s="316">
        <f t="shared" si="2684"/>
        <v>0</v>
      </c>
      <c r="CZ687" s="112">
        <f t="shared" si="2678"/>
        <v>0</v>
      </c>
      <c r="DA687" s="111">
        <f t="shared" si="2678"/>
        <v>0</v>
      </c>
      <c r="DB687" s="358">
        <f t="shared" ref="DB687:DE687" si="2685">SUM(DB226:DB230)+SUM(DB401:DB402)+SUM(DB477:DB479)+SUM(DB563:DB565)</f>
        <v>0</v>
      </c>
      <c r="DC687" s="316">
        <f t="shared" si="2685"/>
        <v>0</v>
      </c>
      <c r="DD687" s="358">
        <f t="shared" si="2685"/>
        <v>0</v>
      </c>
      <c r="DE687" s="316">
        <f t="shared" si="2685"/>
        <v>0</v>
      </c>
      <c r="DF687" s="111">
        <f>SUM(DF226:DF230)+SUM(DF401:DF402)+SUM(DF477:DF479)+SUM(DF563:DF565)</f>
        <v>0</v>
      </c>
      <c r="DG687" s="317">
        <f t="shared" ref="DG687" si="2686">SUM(DG226:DG230)+SUM(DG401:DG402)+SUM(DG477:DG479)+SUM(DG563:DG565)</f>
        <v>0</v>
      </c>
      <c r="DH687" s="358">
        <f>SUM(DH226:DH230)+SUM(DH401:DH402)+SUM(DH477:DH479)+SUM(DH563:DH565)</f>
        <v>0</v>
      </c>
      <c r="DI687" s="316">
        <f t="shared" ref="DI687" si="2687">SUM(DI226:DI230)+SUM(DI401:DI402)+SUM(DI477:DI479)+SUM(DI563:DI565)</f>
        <v>0</v>
      </c>
      <c r="DJ687" s="129">
        <f t="shared" si="2678"/>
        <v>0</v>
      </c>
      <c r="DK687" s="111">
        <f t="shared" si="2678"/>
        <v>0</v>
      </c>
      <c r="DL687" s="316">
        <f t="shared" ref="DL687:DM687" si="2688">SUM(DL226:DL230)+SUM(DL401:DL402)+SUM(DL477:DL479)+SUM(DL563:DL565)</f>
        <v>0</v>
      </c>
      <c r="DM687" s="358">
        <f t="shared" si="2688"/>
        <v>0</v>
      </c>
      <c r="DN687" s="112">
        <f t="shared" si="2678"/>
        <v>0</v>
      </c>
      <c r="DO687" s="111">
        <f t="shared" si="2678"/>
        <v>0</v>
      </c>
      <c r="DP687" s="358">
        <f t="shared" ref="DP687:DQ687" si="2689">SUM(DP226:DP230)+SUM(DP401:DP402)+SUM(DP477:DP479)+SUM(DP563:DP565)</f>
        <v>0</v>
      </c>
      <c r="DQ687" s="113">
        <f t="shared" si="2689"/>
        <v>0</v>
      </c>
      <c r="DR687" s="316">
        <f>SUM(DR226:DR230)+SUM(DR401:DR402)+SUM(DR477:DR479)+SUM(DR563:DR565)</f>
        <v>0</v>
      </c>
      <c r="DS687" s="129">
        <f t="shared" si="2678"/>
        <v>0</v>
      </c>
      <c r="DT687" s="111">
        <f t="shared" si="2678"/>
        <v>0</v>
      </c>
      <c r="DU687" s="316">
        <f t="shared" ref="DU687:DW687" si="2690">SUM(DU226:DU230)+SUM(DU401:DU402)+SUM(DU477:DU479)+SUM(DU563:DU565)</f>
        <v>0</v>
      </c>
      <c r="DV687" s="111">
        <f t="shared" si="2690"/>
        <v>0</v>
      </c>
      <c r="DW687" s="358">
        <f t="shared" si="2690"/>
        <v>0</v>
      </c>
      <c r="DX687" s="112">
        <f t="shared" si="2678"/>
        <v>0</v>
      </c>
      <c r="DY687" s="111">
        <f t="shared" si="2678"/>
        <v>1750</v>
      </c>
      <c r="DZ687" s="357">
        <f t="shared" ref="DZ687:EA687" si="2691">SUM(DZ226:DZ230)+SUM(DZ401:DZ402)+SUM(DZ477:DZ479)+SUM(DZ563:DZ565)</f>
        <v>1762</v>
      </c>
      <c r="EA687" s="358">
        <f t="shared" si="2691"/>
        <v>1311</v>
      </c>
      <c r="EB687" s="112">
        <f t="shared" si="2678"/>
        <v>1330</v>
      </c>
      <c r="EC687" s="111">
        <f t="shared" si="2678"/>
        <v>0</v>
      </c>
      <c r="ED687" s="316">
        <f t="shared" ref="ED687" si="2692">SUM(ED226:ED230)+SUM(ED401:ED402)+SUM(ED477:ED479)+SUM(ED563:ED565)</f>
        <v>0</v>
      </c>
      <c r="EE687" s="129">
        <f t="shared" si="2678"/>
        <v>0</v>
      </c>
    </row>
    <row r="688" spans="1:135" x14ac:dyDescent="0.3">
      <c r="A688" s="38"/>
      <c r="B688" s="27" t="s">
        <v>39</v>
      </c>
      <c r="C688" s="22">
        <v>12008</v>
      </c>
      <c r="D688" s="22">
        <f>SUM(D486:D497)</f>
        <v>2908</v>
      </c>
      <c r="E688" s="63">
        <f t="shared" si="1460"/>
        <v>0.24217188540972684</v>
      </c>
      <c r="F688" s="111">
        <f>SUM(F486:F497)</f>
        <v>0</v>
      </c>
      <c r="G688" s="316">
        <f>SUM(G486:G497)</f>
        <v>0</v>
      </c>
      <c r="H688" s="316">
        <f>SUM(H486:H497)</f>
        <v>0</v>
      </c>
      <c r="I688" s="316">
        <f>SUM(I486:I497)</f>
        <v>0</v>
      </c>
      <c r="J688" s="316">
        <f>SUM(J486:J497)</f>
        <v>0</v>
      </c>
      <c r="K688" s="112">
        <f>SUM(K486:K497)</f>
        <v>0</v>
      </c>
      <c r="L688" s="111">
        <f t="shared" ref="L688:BZ688" si="2693">SUM(L486:L497)</f>
        <v>0</v>
      </c>
      <c r="M688" s="358">
        <f>SUM(M486:M497)</f>
        <v>0</v>
      </c>
      <c r="N688" s="112">
        <f t="shared" si="2693"/>
        <v>0</v>
      </c>
      <c r="O688" s="111">
        <f t="shared" si="2693"/>
        <v>0</v>
      </c>
      <c r="P688" s="358">
        <f>SUM(P486:P497)</f>
        <v>0</v>
      </c>
      <c r="Q688" s="316">
        <f>SUM(Q486:Q497)</f>
        <v>0</v>
      </c>
      <c r="R688" s="358">
        <f>SUM(R486:R497)</f>
        <v>0</v>
      </c>
      <c r="S688" s="316">
        <f>SUM(S486:S497)</f>
        <v>0</v>
      </c>
      <c r="T688" s="358">
        <f>SUM(T486:T497)</f>
        <v>0</v>
      </c>
      <c r="U688" s="316">
        <f>SUM(U486:U497)</f>
        <v>0</v>
      </c>
      <c r="V688" s="358">
        <f>SUM(V486:V497)</f>
        <v>0</v>
      </c>
      <c r="W688" s="113">
        <f>SUM(W486:W497)</f>
        <v>0</v>
      </c>
      <c r="X688" s="113">
        <f>SUM(X486:X497)</f>
        <v>0</v>
      </c>
      <c r="Y688" s="113">
        <f t="shared" si="2693"/>
        <v>0</v>
      </c>
      <c r="Z688" s="128">
        <f t="shared" si="2693"/>
        <v>0</v>
      </c>
      <c r="AA688" s="111">
        <f>SUM(AA486:AA497)</f>
        <v>0</v>
      </c>
      <c r="AB688" s="111">
        <f>SUM(AB486:AB497)</f>
        <v>0</v>
      </c>
      <c r="AC688" s="111">
        <f>SUM(AC486:AC497)</f>
        <v>0</v>
      </c>
      <c r="AD688" s="111">
        <f>SUM(AD486:AD497)</f>
        <v>0</v>
      </c>
      <c r="AE688" s="111">
        <f>SUM(AE486:AE497)</f>
        <v>0</v>
      </c>
      <c r="AF688" s="316">
        <f>SUM(AF486:AF497)</f>
        <v>0</v>
      </c>
      <c r="AG688" s="357">
        <f>SUM(AG486:AG497)</f>
        <v>0</v>
      </c>
      <c r="AH688" s="129">
        <f t="shared" si="2693"/>
        <v>0</v>
      </c>
      <c r="AI688" s="128">
        <f t="shared" si="2693"/>
        <v>0</v>
      </c>
      <c r="AJ688" s="358">
        <f>SUM(AJ486:AJ497)</f>
        <v>0</v>
      </c>
      <c r="AK688" s="112">
        <f t="shared" si="2693"/>
        <v>0</v>
      </c>
      <c r="AL688" s="111">
        <f t="shared" si="2693"/>
        <v>0</v>
      </c>
      <c r="AM688" s="316">
        <f>SUM(AM486:AM497)</f>
        <v>0</v>
      </c>
      <c r="AN688" s="316">
        <f>SUM(AN486:AN497)</f>
        <v>0</v>
      </c>
      <c r="AO688" s="316">
        <f>SUM(AO486:AO497)</f>
        <v>0</v>
      </c>
      <c r="AP688" s="358">
        <f>SUM(AP486:AP497)</f>
        <v>0</v>
      </c>
      <c r="AQ688" s="113">
        <f t="shared" si="2693"/>
        <v>0</v>
      </c>
      <c r="AR688" s="128">
        <f t="shared" si="2693"/>
        <v>0</v>
      </c>
      <c r="AS688" s="358">
        <f>SUM(AS486:AS497)</f>
        <v>0</v>
      </c>
      <c r="AT688" s="316">
        <f>SUM(AT486:AT497)</f>
        <v>0</v>
      </c>
      <c r="AU688" s="358">
        <f>SUM(AU486:AU497)</f>
        <v>0</v>
      </c>
      <c r="AV688" s="316">
        <f>SUM(AV486:AV497)</f>
        <v>0</v>
      </c>
      <c r="AW688" s="358">
        <f>SUM(AW486:AW497)</f>
        <v>0</v>
      </c>
      <c r="AX688" s="316">
        <f>SUM(AX486:AX497)</f>
        <v>0</v>
      </c>
      <c r="AY688" s="129">
        <f t="shared" si="2693"/>
        <v>0</v>
      </c>
      <c r="AZ688" s="111">
        <f t="shared" si="2693"/>
        <v>0</v>
      </c>
      <c r="BA688" s="316">
        <f>SUM(BA486:BA497)</f>
        <v>0</v>
      </c>
      <c r="BB688" s="129">
        <f t="shared" si="2693"/>
        <v>0</v>
      </c>
      <c r="BC688" s="111">
        <f t="shared" si="2693"/>
        <v>0</v>
      </c>
      <c r="BD688" s="316">
        <f t="shared" ref="BD688" si="2694">SUM(BD486:BD497)</f>
        <v>0</v>
      </c>
      <c r="BE688" s="129">
        <f t="shared" si="2693"/>
        <v>0</v>
      </c>
      <c r="BF688" s="111">
        <f t="shared" si="2693"/>
        <v>0</v>
      </c>
      <c r="BG688" s="111">
        <f t="shared" ref="BG688" si="2695">SUM(BG486:BG497)</f>
        <v>0</v>
      </c>
      <c r="BH688" s="316">
        <f>SUM(BH486:BH497)</f>
        <v>0</v>
      </c>
      <c r="BI688" s="129">
        <f t="shared" si="2693"/>
        <v>0</v>
      </c>
      <c r="BJ688" s="111">
        <f t="shared" si="2693"/>
        <v>0</v>
      </c>
      <c r="BK688" s="358">
        <f t="shared" ref="BK688" si="2696">SUM(BK486:BK497)</f>
        <v>0</v>
      </c>
      <c r="BL688" s="129">
        <f t="shared" si="2693"/>
        <v>0</v>
      </c>
      <c r="BM688" s="111">
        <f t="shared" si="2693"/>
        <v>0</v>
      </c>
      <c r="BN688" s="111">
        <f t="shared" ref="BN688" si="2697">SUM(BN486:BN497)</f>
        <v>0</v>
      </c>
      <c r="BO688" s="316">
        <f t="shared" ref="BO688:BP688" si="2698">SUM(BO486:BO497)</f>
        <v>0</v>
      </c>
      <c r="BP688" s="357">
        <f t="shared" si="2698"/>
        <v>0</v>
      </c>
      <c r="BQ688" s="129">
        <f t="shared" si="2693"/>
        <v>0</v>
      </c>
      <c r="BR688" s="111">
        <f t="shared" si="2693"/>
        <v>0</v>
      </c>
      <c r="BS688" s="316">
        <f t="shared" ref="BS688" si="2699">SUM(BS486:BS497)</f>
        <v>0</v>
      </c>
      <c r="BT688" s="129">
        <f t="shared" si="2693"/>
        <v>0</v>
      </c>
      <c r="BU688" s="111">
        <f t="shared" si="2693"/>
        <v>0</v>
      </c>
      <c r="BV688" s="316">
        <f t="shared" ref="BV688:BY688" si="2700">SUM(BV486:BV497)</f>
        <v>0</v>
      </c>
      <c r="BW688" s="111">
        <f t="shared" si="2700"/>
        <v>0</v>
      </c>
      <c r="BX688" s="111">
        <f t="shared" si="2700"/>
        <v>0</v>
      </c>
      <c r="BY688" s="111">
        <f t="shared" si="2700"/>
        <v>0</v>
      </c>
      <c r="BZ688" s="316">
        <f t="shared" si="2693"/>
        <v>0</v>
      </c>
      <c r="CA688" s="129">
        <f t="shared" ref="CA688:EE688" si="2701">SUM(CA486:CA497)</f>
        <v>0</v>
      </c>
      <c r="CB688" s="111">
        <f t="shared" si="2701"/>
        <v>0</v>
      </c>
      <c r="CC688" s="111">
        <f t="shared" si="2701"/>
        <v>0</v>
      </c>
      <c r="CD688" s="111">
        <f t="shared" si="2701"/>
        <v>0</v>
      </c>
      <c r="CE688" s="111">
        <f t="shared" si="2701"/>
        <v>0</v>
      </c>
      <c r="CF688" s="111">
        <f t="shared" si="2701"/>
        <v>0</v>
      </c>
      <c r="CG688" s="357">
        <f t="shared" si="2701"/>
        <v>0</v>
      </c>
      <c r="CH688" s="111">
        <f t="shared" si="2701"/>
        <v>0</v>
      </c>
      <c r="CI688" s="129">
        <f>SUM(CI486:CI497)</f>
        <v>0</v>
      </c>
      <c r="CJ688" s="111">
        <f t="shared" si="2701"/>
        <v>0</v>
      </c>
      <c r="CK688" s="358">
        <f t="shared" si="2701"/>
        <v>0</v>
      </c>
      <c r="CL688" s="316">
        <f t="shared" si="2701"/>
        <v>0</v>
      </c>
      <c r="CM688" s="358">
        <f t="shared" si="2701"/>
        <v>0</v>
      </c>
      <c r="CN688" s="316">
        <f t="shared" si="2701"/>
        <v>0</v>
      </c>
      <c r="CO688" s="358">
        <f t="shared" si="2701"/>
        <v>0</v>
      </c>
      <c r="CP688" s="112">
        <f t="shared" si="2701"/>
        <v>0</v>
      </c>
      <c r="CQ688" s="111">
        <f t="shared" si="2701"/>
        <v>640</v>
      </c>
      <c r="CR688" s="316">
        <f t="shared" ref="CR688:CS688" si="2702">SUM(CR486:CR497)</f>
        <v>1157</v>
      </c>
      <c r="CS688" s="358">
        <f t="shared" si="2702"/>
        <v>1025</v>
      </c>
      <c r="CT688" s="112">
        <f t="shared" si="2701"/>
        <v>942</v>
      </c>
      <c r="CU688" s="111">
        <f t="shared" ref="CU688" si="2703">SUM(CU486:CU497)</f>
        <v>0</v>
      </c>
      <c r="CV688" s="358">
        <f t="shared" si="2701"/>
        <v>0</v>
      </c>
      <c r="CW688" s="316">
        <f t="shared" si="2701"/>
        <v>0</v>
      </c>
      <c r="CX688" s="358">
        <f t="shared" si="2701"/>
        <v>0</v>
      </c>
      <c r="CY688" s="316">
        <f t="shared" si="2701"/>
        <v>0</v>
      </c>
      <c r="CZ688" s="112">
        <f t="shared" si="2701"/>
        <v>0</v>
      </c>
      <c r="DA688" s="111">
        <f t="shared" si="2701"/>
        <v>0</v>
      </c>
      <c r="DB688" s="358">
        <f t="shared" si="2701"/>
        <v>0</v>
      </c>
      <c r="DC688" s="316">
        <f t="shared" si="2701"/>
        <v>0</v>
      </c>
      <c r="DD688" s="358">
        <f t="shared" si="2701"/>
        <v>0</v>
      </c>
      <c r="DE688" s="316">
        <f t="shared" si="2701"/>
        <v>0</v>
      </c>
      <c r="DF688" s="111">
        <f>SUM(DF486:DF497)</f>
        <v>0</v>
      </c>
      <c r="DG688" s="317">
        <f t="shared" ref="DG688" si="2704">SUM(DG486:DG497)</f>
        <v>0</v>
      </c>
      <c r="DH688" s="358">
        <f>SUM(DH486:DH497)</f>
        <v>0</v>
      </c>
      <c r="DI688" s="316">
        <f t="shared" ref="DI688" si="2705">SUM(DI486:DI497)</f>
        <v>0</v>
      </c>
      <c r="DJ688" s="129">
        <f t="shared" si="2701"/>
        <v>0</v>
      </c>
      <c r="DK688" s="111">
        <f t="shared" si="2701"/>
        <v>0</v>
      </c>
      <c r="DL688" s="316">
        <f t="shared" ref="DL688:DM688" si="2706">SUM(DL486:DL497)</f>
        <v>0</v>
      </c>
      <c r="DM688" s="358">
        <f t="shared" si="2706"/>
        <v>0</v>
      </c>
      <c r="DN688" s="112">
        <f t="shared" si="2701"/>
        <v>0</v>
      </c>
      <c r="DO688" s="111">
        <f t="shared" si="2701"/>
        <v>0</v>
      </c>
      <c r="DP688" s="358">
        <f t="shared" ref="DP688:DQ688" si="2707">SUM(DP486:DP497)</f>
        <v>0</v>
      </c>
      <c r="DQ688" s="113">
        <f t="shared" si="2707"/>
        <v>0</v>
      </c>
      <c r="DR688" s="316">
        <f>SUM(DR486:DR497)</f>
        <v>0</v>
      </c>
      <c r="DS688" s="129">
        <f t="shared" si="2701"/>
        <v>0</v>
      </c>
      <c r="DT688" s="111">
        <f t="shared" si="2701"/>
        <v>0</v>
      </c>
      <c r="DU688" s="316">
        <f t="shared" ref="DU688:DW688" si="2708">SUM(DU486:DU497)</f>
        <v>0</v>
      </c>
      <c r="DV688" s="111">
        <f t="shared" si="2708"/>
        <v>0</v>
      </c>
      <c r="DW688" s="358">
        <f t="shared" si="2708"/>
        <v>0</v>
      </c>
      <c r="DX688" s="112">
        <f t="shared" si="2701"/>
        <v>0</v>
      </c>
      <c r="DY688" s="111">
        <f t="shared" si="2701"/>
        <v>0</v>
      </c>
      <c r="DZ688" s="357">
        <f t="shared" ref="DZ688:EA688" si="2709">SUM(DZ486:DZ497)</f>
        <v>0</v>
      </c>
      <c r="EA688" s="358">
        <f t="shared" si="2709"/>
        <v>0</v>
      </c>
      <c r="EB688" s="112">
        <f t="shared" si="2701"/>
        <v>0</v>
      </c>
      <c r="EC688" s="111">
        <f t="shared" si="2701"/>
        <v>1238</v>
      </c>
      <c r="ED688" s="316">
        <f t="shared" ref="ED688" si="2710">SUM(ED486:ED497)</f>
        <v>1516</v>
      </c>
      <c r="EE688" s="129">
        <f t="shared" si="2701"/>
        <v>86</v>
      </c>
    </row>
    <row r="689" spans="1:135" x14ac:dyDescent="0.3">
      <c r="A689" s="38"/>
      <c r="B689" s="23" t="s">
        <v>40</v>
      </c>
      <c r="C689" s="22">
        <v>2744</v>
      </c>
      <c r="D689" s="12">
        <f>SUM(D477:D479)</f>
        <v>710</v>
      </c>
      <c r="E689" s="63">
        <f t="shared" si="1460"/>
        <v>0.25874635568513121</v>
      </c>
      <c r="F689" s="111">
        <f>SUM(F477:F479)</f>
        <v>0</v>
      </c>
      <c r="G689" s="316">
        <f>SUM(G477:G479)</f>
        <v>0</v>
      </c>
      <c r="H689" s="316">
        <f>SUM(H477:H479)</f>
        <v>0</v>
      </c>
      <c r="I689" s="316">
        <f>SUM(I477:I479)</f>
        <v>0</v>
      </c>
      <c r="J689" s="316">
        <f>SUM(J477:J479)</f>
        <v>0</v>
      </c>
      <c r="K689" s="112">
        <f>SUM(K477:K479)</f>
        <v>0</v>
      </c>
      <c r="L689" s="111">
        <f t="shared" ref="L689:BZ689" si="2711">SUM(L477:L479)</f>
        <v>0</v>
      </c>
      <c r="M689" s="358">
        <f>SUM(M477:M479)</f>
        <v>0</v>
      </c>
      <c r="N689" s="112">
        <f t="shared" si="2711"/>
        <v>0</v>
      </c>
      <c r="O689" s="111">
        <f t="shared" si="2711"/>
        <v>0</v>
      </c>
      <c r="P689" s="358">
        <f>SUM(P477:P479)</f>
        <v>0</v>
      </c>
      <c r="Q689" s="316">
        <f>SUM(Q477:Q479)</f>
        <v>0</v>
      </c>
      <c r="R689" s="358">
        <f>SUM(R477:R479)</f>
        <v>0</v>
      </c>
      <c r="S689" s="316">
        <f>SUM(S477:S479)</f>
        <v>0</v>
      </c>
      <c r="T689" s="358">
        <f>SUM(T477:T479)</f>
        <v>0</v>
      </c>
      <c r="U689" s="316">
        <f>SUM(U477:U479)</f>
        <v>0</v>
      </c>
      <c r="V689" s="358">
        <f>SUM(V477:V479)</f>
        <v>0</v>
      </c>
      <c r="W689" s="113">
        <f>SUM(W477:W479)</f>
        <v>0</v>
      </c>
      <c r="X689" s="113">
        <f>SUM(X477:X479)</f>
        <v>0</v>
      </c>
      <c r="Y689" s="113">
        <f t="shared" si="2711"/>
        <v>0</v>
      </c>
      <c r="Z689" s="128">
        <f t="shared" si="2711"/>
        <v>0</v>
      </c>
      <c r="AA689" s="111">
        <f>SUM(AA477:AA479)</f>
        <v>0</v>
      </c>
      <c r="AB689" s="111">
        <f>SUM(AB477:AB479)</f>
        <v>0</v>
      </c>
      <c r="AC689" s="111">
        <f>SUM(AC477:AC479)</f>
        <v>0</v>
      </c>
      <c r="AD689" s="111">
        <f>SUM(AD477:AD479)</f>
        <v>0</v>
      </c>
      <c r="AE689" s="111">
        <f>SUM(AE477:AE479)</f>
        <v>0</v>
      </c>
      <c r="AF689" s="316">
        <f>SUM(AF477:AF479)</f>
        <v>0</v>
      </c>
      <c r="AG689" s="357">
        <f>SUM(AG477:AG479)</f>
        <v>0</v>
      </c>
      <c r="AH689" s="129">
        <f t="shared" si="2711"/>
        <v>0</v>
      </c>
      <c r="AI689" s="128">
        <f t="shared" si="2711"/>
        <v>0</v>
      </c>
      <c r="AJ689" s="358">
        <f>SUM(AJ477:AJ479)</f>
        <v>0</v>
      </c>
      <c r="AK689" s="112">
        <f t="shared" si="2711"/>
        <v>0</v>
      </c>
      <c r="AL689" s="111">
        <f t="shared" si="2711"/>
        <v>0</v>
      </c>
      <c r="AM689" s="316">
        <f>SUM(AM477:AM479)</f>
        <v>0</v>
      </c>
      <c r="AN689" s="316">
        <f>SUM(AN477:AN479)</f>
        <v>0</v>
      </c>
      <c r="AO689" s="316">
        <f>SUM(AO477:AO479)</f>
        <v>0</v>
      </c>
      <c r="AP689" s="358">
        <f>SUM(AP477:AP479)</f>
        <v>0</v>
      </c>
      <c r="AQ689" s="113">
        <f t="shared" si="2711"/>
        <v>0</v>
      </c>
      <c r="AR689" s="128">
        <f t="shared" si="2711"/>
        <v>0</v>
      </c>
      <c r="AS689" s="358">
        <f>SUM(AS477:AS479)</f>
        <v>0</v>
      </c>
      <c r="AT689" s="316">
        <f>SUM(AT477:AT479)</f>
        <v>0</v>
      </c>
      <c r="AU689" s="358">
        <f>SUM(AU477:AU479)</f>
        <v>0</v>
      </c>
      <c r="AV689" s="316">
        <f>SUM(AV477:AV479)</f>
        <v>0</v>
      </c>
      <c r="AW689" s="358">
        <f>SUM(AW477:AW479)</f>
        <v>0</v>
      </c>
      <c r="AX689" s="316">
        <f>SUM(AX477:AX479)</f>
        <v>0</v>
      </c>
      <c r="AY689" s="129">
        <f t="shared" si="2711"/>
        <v>0</v>
      </c>
      <c r="AZ689" s="111">
        <f t="shared" si="2711"/>
        <v>0</v>
      </c>
      <c r="BA689" s="316">
        <f>SUM(BA477:BA479)</f>
        <v>0</v>
      </c>
      <c r="BB689" s="129">
        <f t="shared" si="2711"/>
        <v>0</v>
      </c>
      <c r="BC689" s="111">
        <f t="shared" si="2711"/>
        <v>0</v>
      </c>
      <c r="BD689" s="316">
        <f t="shared" ref="BD689" si="2712">SUM(BD477:BD479)</f>
        <v>0</v>
      </c>
      <c r="BE689" s="129">
        <f t="shared" si="2711"/>
        <v>0</v>
      </c>
      <c r="BF689" s="111">
        <f t="shared" si="2711"/>
        <v>0</v>
      </c>
      <c r="BG689" s="111">
        <f t="shared" ref="BG689" si="2713">SUM(BG477:BG479)</f>
        <v>0</v>
      </c>
      <c r="BH689" s="316">
        <f>SUM(BH477:BH479)</f>
        <v>0</v>
      </c>
      <c r="BI689" s="129">
        <f t="shared" si="2711"/>
        <v>0</v>
      </c>
      <c r="BJ689" s="111">
        <f t="shared" si="2711"/>
        <v>0</v>
      </c>
      <c r="BK689" s="358">
        <f t="shared" ref="BK689" si="2714">SUM(BK477:BK479)</f>
        <v>0</v>
      </c>
      <c r="BL689" s="129">
        <f t="shared" si="2711"/>
        <v>0</v>
      </c>
      <c r="BM689" s="111">
        <f t="shared" si="2711"/>
        <v>0</v>
      </c>
      <c r="BN689" s="111">
        <f t="shared" ref="BN689" si="2715">SUM(BN477:BN479)</f>
        <v>0</v>
      </c>
      <c r="BO689" s="316">
        <f t="shared" ref="BO689:BP689" si="2716">SUM(BO477:BO479)</f>
        <v>0</v>
      </c>
      <c r="BP689" s="357">
        <f t="shared" si="2716"/>
        <v>0</v>
      </c>
      <c r="BQ689" s="129">
        <f t="shared" si="2711"/>
        <v>0</v>
      </c>
      <c r="BR689" s="111">
        <f t="shared" si="2711"/>
        <v>0</v>
      </c>
      <c r="BS689" s="316">
        <f t="shared" ref="BS689" si="2717">SUM(BS477:BS479)</f>
        <v>0</v>
      </c>
      <c r="BT689" s="129">
        <f t="shared" si="2711"/>
        <v>0</v>
      </c>
      <c r="BU689" s="111">
        <f t="shared" si="2711"/>
        <v>0</v>
      </c>
      <c r="BV689" s="316">
        <f t="shared" ref="BV689:BY689" si="2718">SUM(BV477:BV479)</f>
        <v>0</v>
      </c>
      <c r="BW689" s="111">
        <f t="shared" si="2718"/>
        <v>0</v>
      </c>
      <c r="BX689" s="111">
        <f t="shared" si="2718"/>
        <v>0</v>
      </c>
      <c r="BY689" s="111">
        <f t="shared" si="2718"/>
        <v>0</v>
      </c>
      <c r="BZ689" s="316">
        <f t="shared" si="2711"/>
        <v>0</v>
      </c>
      <c r="CA689" s="129">
        <f t="shared" ref="CA689:EE689" si="2719">SUM(CA477:CA479)</f>
        <v>0</v>
      </c>
      <c r="CB689" s="111">
        <f t="shared" si="2719"/>
        <v>0</v>
      </c>
      <c r="CC689" s="111">
        <f t="shared" si="2719"/>
        <v>0</v>
      </c>
      <c r="CD689" s="111">
        <f t="shared" si="2719"/>
        <v>0</v>
      </c>
      <c r="CE689" s="111">
        <f t="shared" si="2719"/>
        <v>0</v>
      </c>
      <c r="CF689" s="111">
        <f t="shared" si="2719"/>
        <v>0</v>
      </c>
      <c r="CG689" s="357">
        <f t="shared" si="2719"/>
        <v>0</v>
      </c>
      <c r="CH689" s="111">
        <f t="shared" si="2719"/>
        <v>0</v>
      </c>
      <c r="CI689" s="129">
        <f>SUM(CI477:CI479)</f>
        <v>0</v>
      </c>
      <c r="CJ689" s="111">
        <f t="shared" si="2719"/>
        <v>0</v>
      </c>
      <c r="CK689" s="358">
        <f t="shared" si="2719"/>
        <v>0</v>
      </c>
      <c r="CL689" s="316">
        <f t="shared" si="2719"/>
        <v>0</v>
      </c>
      <c r="CM689" s="358">
        <f t="shared" si="2719"/>
        <v>0</v>
      </c>
      <c r="CN689" s="316">
        <f t="shared" si="2719"/>
        <v>0</v>
      </c>
      <c r="CO689" s="358">
        <f t="shared" si="2719"/>
        <v>0</v>
      </c>
      <c r="CP689" s="112">
        <f t="shared" si="2719"/>
        <v>0</v>
      </c>
      <c r="CQ689" s="111">
        <f t="shared" si="2719"/>
        <v>163</v>
      </c>
      <c r="CR689" s="316">
        <f t="shared" ref="CR689:CS689" si="2720">SUM(CR477:CR479)</f>
        <v>276</v>
      </c>
      <c r="CS689" s="358">
        <f t="shared" si="2720"/>
        <v>273</v>
      </c>
      <c r="CT689" s="112">
        <f t="shared" si="2719"/>
        <v>261</v>
      </c>
      <c r="CU689" s="111">
        <f t="shared" ref="CU689" si="2721">SUM(CU477:CU479)</f>
        <v>0</v>
      </c>
      <c r="CV689" s="358">
        <f t="shared" si="2719"/>
        <v>0</v>
      </c>
      <c r="CW689" s="316">
        <f t="shared" si="2719"/>
        <v>0</v>
      </c>
      <c r="CX689" s="358">
        <f t="shared" si="2719"/>
        <v>0</v>
      </c>
      <c r="CY689" s="316">
        <f t="shared" si="2719"/>
        <v>0</v>
      </c>
      <c r="CZ689" s="112">
        <f t="shared" si="2719"/>
        <v>0</v>
      </c>
      <c r="DA689" s="111">
        <f t="shared" si="2719"/>
        <v>0</v>
      </c>
      <c r="DB689" s="358">
        <f t="shared" si="2719"/>
        <v>0</v>
      </c>
      <c r="DC689" s="316">
        <f t="shared" si="2719"/>
        <v>0</v>
      </c>
      <c r="DD689" s="358">
        <f t="shared" si="2719"/>
        <v>0</v>
      </c>
      <c r="DE689" s="316">
        <f t="shared" si="2719"/>
        <v>0</v>
      </c>
      <c r="DF689" s="111">
        <f>SUM(DF477:DF479)</f>
        <v>0</v>
      </c>
      <c r="DG689" s="317">
        <f t="shared" ref="DG689" si="2722">SUM(DG477:DG479)</f>
        <v>0</v>
      </c>
      <c r="DH689" s="358">
        <f>SUM(DH477:DH479)</f>
        <v>0</v>
      </c>
      <c r="DI689" s="316">
        <f t="shared" ref="DI689" si="2723">SUM(DI477:DI479)</f>
        <v>0</v>
      </c>
      <c r="DJ689" s="129">
        <f t="shared" si="2719"/>
        <v>0</v>
      </c>
      <c r="DK689" s="111">
        <f t="shared" si="2719"/>
        <v>0</v>
      </c>
      <c r="DL689" s="316">
        <f t="shared" ref="DL689:DM689" si="2724">SUM(DL477:DL479)</f>
        <v>0</v>
      </c>
      <c r="DM689" s="358">
        <f t="shared" si="2724"/>
        <v>0</v>
      </c>
      <c r="DN689" s="112">
        <f t="shared" si="2719"/>
        <v>0</v>
      </c>
      <c r="DO689" s="111">
        <f t="shared" si="2719"/>
        <v>0</v>
      </c>
      <c r="DP689" s="358">
        <f t="shared" ref="DP689:DQ689" si="2725">SUM(DP477:DP479)</f>
        <v>0</v>
      </c>
      <c r="DQ689" s="113">
        <f t="shared" si="2725"/>
        <v>0</v>
      </c>
      <c r="DR689" s="316">
        <f>SUM(DR477:DR479)</f>
        <v>0</v>
      </c>
      <c r="DS689" s="129">
        <f t="shared" si="2719"/>
        <v>0</v>
      </c>
      <c r="DT689" s="111">
        <f t="shared" si="2719"/>
        <v>0</v>
      </c>
      <c r="DU689" s="316">
        <f t="shared" ref="DU689:DW689" si="2726">SUM(DU477:DU479)</f>
        <v>0</v>
      </c>
      <c r="DV689" s="111">
        <f t="shared" si="2726"/>
        <v>0</v>
      </c>
      <c r="DW689" s="358">
        <f t="shared" si="2726"/>
        <v>0</v>
      </c>
      <c r="DX689" s="112">
        <f t="shared" si="2719"/>
        <v>0</v>
      </c>
      <c r="DY689" s="111">
        <f t="shared" si="2719"/>
        <v>353</v>
      </c>
      <c r="DZ689" s="357">
        <f t="shared" ref="DZ689:EA689" si="2727">SUM(DZ477:DZ479)</f>
        <v>352</v>
      </c>
      <c r="EA689" s="358">
        <f t="shared" si="2727"/>
        <v>296</v>
      </c>
      <c r="EB689" s="112">
        <f t="shared" si="2719"/>
        <v>233</v>
      </c>
      <c r="EC689" s="111">
        <f t="shared" si="2719"/>
        <v>0</v>
      </c>
      <c r="ED689" s="316">
        <f t="shared" ref="ED689" si="2728">SUM(ED477:ED479)</f>
        <v>0</v>
      </c>
      <c r="EE689" s="129">
        <f t="shared" si="2719"/>
        <v>0</v>
      </c>
    </row>
    <row r="690" spans="1:135" ht="13.5" thickBot="1" x14ac:dyDescent="0.35">
      <c r="A690" s="58"/>
      <c r="B690" s="59" t="s">
        <v>41</v>
      </c>
      <c r="C690" s="73">
        <v>8071</v>
      </c>
      <c r="D690" s="73">
        <f>SUM(D490:D497)</f>
        <v>2151</v>
      </c>
      <c r="E690" s="65">
        <f t="shared" si="1460"/>
        <v>0.26650972618015117</v>
      </c>
      <c r="F690" s="318">
        <f>SUM(F490:F497)</f>
        <v>0</v>
      </c>
      <c r="G690" s="319">
        <f>SUM(G490:G497)</f>
        <v>0</v>
      </c>
      <c r="H690" s="319">
        <f>SUM(H490:H497)</f>
        <v>0</v>
      </c>
      <c r="I690" s="319">
        <f>SUM(I490:I497)</f>
        <v>0</v>
      </c>
      <c r="J690" s="319">
        <f>SUM(J490:J497)</f>
        <v>0</v>
      </c>
      <c r="K690" s="376">
        <f>SUM(K490:K497)</f>
        <v>0</v>
      </c>
      <c r="L690" s="318">
        <f t="shared" ref="L690:BZ690" si="2729">SUM(L490:L497)</f>
        <v>0</v>
      </c>
      <c r="M690" s="415">
        <f>SUM(M490:M497)</f>
        <v>0</v>
      </c>
      <c r="N690" s="376">
        <f t="shared" si="2729"/>
        <v>0</v>
      </c>
      <c r="O690" s="318">
        <f t="shared" si="2729"/>
        <v>0</v>
      </c>
      <c r="P690" s="415">
        <f>SUM(P490:P497)</f>
        <v>0</v>
      </c>
      <c r="Q690" s="319">
        <f>SUM(Q490:Q497)</f>
        <v>0</v>
      </c>
      <c r="R690" s="415">
        <f>SUM(R490:R497)</f>
        <v>0</v>
      </c>
      <c r="S690" s="319">
        <f>SUM(S490:S497)</f>
        <v>0</v>
      </c>
      <c r="T690" s="415">
        <f>SUM(T490:T497)</f>
        <v>0</v>
      </c>
      <c r="U690" s="319">
        <f>SUM(U490:U497)</f>
        <v>0</v>
      </c>
      <c r="V690" s="415">
        <f>SUM(V490:V497)</f>
        <v>0</v>
      </c>
      <c r="W690" s="377">
        <f>SUM(W490:W497)</f>
        <v>0</v>
      </c>
      <c r="X690" s="377">
        <f>SUM(X490:X497)</f>
        <v>0</v>
      </c>
      <c r="Y690" s="377">
        <f t="shared" si="2729"/>
        <v>0</v>
      </c>
      <c r="Z690" s="378">
        <f t="shared" si="2729"/>
        <v>0</v>
      </c>
      <c r="AA690" s="318">
        <f>SUM(AA490:AA497)</f>
        <v>0</v>
      </c>
      <c r="AB690" s="318">
        <f>SUM(AB490:AB497)</f>
        <v>0</v>
      </c>
      <c r="AC690" s="318">
        <f>SUM(AC490:AC497)</f>
        <v>0</v>
      </c>
      <c r="AD690" s="318">
        <f>SUM(AD490:AD497)</f>
        <v>0</v>
      </c>
      <c r="AE690" s="318">
        <f>SUM(AE490:AE497)</f>
        <v>0</v>
      </c>
      <c r="AF690" s="319">
        <f>SUM(AF490:AF497)</f>
        <v>0</v>
      </c>
      <c r="AG690" s="421">
        <f>SUM(AG490:AG497)</f>
        <v>0</v>
      </c>
      <c r="AH690" s="320">
        <f t="shared" si="2729"/>
        <v>0</v>
      </c>
      <c r="AI690" s="378">
        <f t="shared" si="2729"/>
        <v>0</v>
      </c>
      <c r="AJ690" s="415">
        <f>SUM(AJ490:AJ497)</f>
        <v>0</v>
      </c>
      <c r="AK690" s="376">
        <f t="shared" si="2729"/>
        <v>0</v>
      </c>
      <c r="AL690" s="318">
        <f t="shared" si="2729"/>
        <v>0</v>
      </c>
      <c r="AM690" s="319">
        <f>SUM(AM490:AM497)</f>
        <v>0</v>
      </c>
      <c r="AN690" s="319">
        <f>SUM(AN490:AN497)</f>
        <v>0</v>
      </c>
      <c r="AO690" s="319">
        <f>SUM(AO490:AO497)</f>
        <v>0</v>
      </c>
      <c r="AP690" s="415">
        <f>SUM(AP490:AP497)</f>
        <v>0</v>
      </c>
      <c r="AQ690" s="377">
        <f t="shared" si="2729"/>
        <v>0</v>
      </c>
      <c r="AR690" s="379">
        <f t="shared" si="2729"/>
        <v>0</v>
      </c>
      <c r="AS690" s="377">
        <f>SUM(AS490:AS497)</f>
        <v>0</v>
      </c>
      <c r="AT690" s="319">
        <f>SUM(AT490:AT497)</f>
        <v>0</v>
      </c>
      <c r="AU690" s="415">
        <f>SUM(AU490:AU497)</f>
        <v>0</v>
      </c>
      <c r="AV690" s="319">
        <f>SUM(AV490:AV497)</f>
        <v>0</v>
      </c>
      <c r="AW690" s="415">
        <f>SUM(AW490:AW497)</f>
        <v>0</v>
      </c>
      <c r="AX690" s="319">
        <f>SUM(AX490:AX497)</f>
        <v>0</v>
      </c>
      <c r="AY690" s="320">
        <f t="shared" si="2729"/>
        <v>0</v>
      </c>
      <c r="AZ690" s="318">
        <f t="shared" si="2729"/>
        <v>0</v>
      </c>
      <c r="BA690" s="319">
        <f>SUM(BA490:BA497)</f>
        <v>0</v>
      </c>
      <c r="BB690" s="320">
        <f t="shared" si="2729"/>
        <v>0</v>
      </c>
      <c r="BC690" s="318">
        <f t="shared" si="2729"/>
        <v>0</v>
      </c>
      <c r="BD690" s="319">
        <f t="shared" ref="BD690" si="2730">SUM(BD490:BD497)</f>
        <v>0</v>
      </c>
      <c r="BE690" s="320">
        <f t="shared" si="2729"/>
        <v>0</v>
      </c>
      <c r="BF690" s="318">
        <f t="shared" si="2729"/>
        <v>0</v>
      </c>
      <c r="BG690" s="318">
        <f t="shared" ref="BG690" si="2731">SUM(BG490:BG497)</f>
        <v>0</v>
      </c>
      <c r="BH690" s="319">
        <f>SUM(BH490:BH497)</f>
        <v>0</v>
      </c>
      <c r="BI690" s="320">
        <f t="shared" si="2729"/>
        <v>0</v>
      </c>
      <c r="BJ690" s="318">
        <f t="shared" si="2729"/>
        <v>0</v>
      </c>
      <c r="BK690" s="415">
        <f t="shared" ref="BK690" si="2732">SUM(BK490:BK497)</f>
        <v>0</v>
      </c>
      <c r="BL690" s="320">
        <f t="shared" si="2729"/>
        <v>0</v>
      </c>
      <c r="BM690" s="318">
        <f t="shared" si="2729"/>
        <v>0</v>
      </c>
      <c r="BN690" s="318">
        <f t="shared" ref="BN690" si="2733">SUM(BN490:BN497)</f>
        <v>0</v>
      </c>
      <c r="BO690" s="319">
        <f t="shared" ref="BO690:BP690" si="2734">SUM(BO490:BO497)</f>
        <v>0</v>
      </c>
      <c r="BP690" s="421">
        <f t="shared" si="2734"/>
        <v>0</v>
      </c>
      <c r="BQ690" s="320">
        <f t="shared" si="2729"/>
        <v>0</v>
      </c>
      <c r="BR690" s="318">
        <f t="shared" si="2729"/>
        <v>0</v>
      </c>
      <c r="BS690" s="319">
        <f t="shared" ref="BS690" si="2735">SUM(BS490:BS497)</f>
        <v>0</v>
      </c>
      <c r="BT690" s="320">
        <f t="shared" si="2729"/>
        <v>0</v>
      </c>
      <c r="BU690" s="318">
        <f t="shared" si="2729"/>
        <v>0</v>
      </c>
      <c r="BV690" s="319">
        <f t="shared" ref="BV690:BY690" si="2736">SUM(BV490:BV497)</f>
        <v>0</v>
      </c>
      <c r="BW690" s="318">
        <f t="shared" si="2736"/>
        <v>0</v>
      </c>
      <c r="BX690" s="318">
        <f t="shared" si="2736"/>
        <v>0</v>
      </c>
      <c r="BY690" s="318">
        <f t="shared" si="2736"/>
        <v>0</v>
      </c>
      <c r="BZ690" s="319">
        <f t="shared" si="2729"/>
        <v>0</v>
      </c>
      <c r="CA690" s="320">
        <f t="shared" ref="CA690:EE690" si="2737">SUM(CA490:CA497)</f>
        <v>0</v>
      </c>
      <c r="CB690" s="318">
        <f t="shared" si="2737"/>
        <v>0</v>
      </c>
      <c r="CC690" s="318">
        <f t="shared" si="2737"/>
        <v>0</v>
      </c>
      <c r="CD690" s="318">
        <f t="shared" si="2737"/>
        <v>0</v>
      </c>
      <c r="CE690" s="318">
        <f t="shared" si="2737"/>
        <v>0</v>
      </c>
      <c r="CF690" s="318">
        <f t="shared" si="2737"/>
        <v>0</v>
      </c>
      <c r="CG690" s="421">
        <f t="shared" si="2737"/>
        <v>0</v>
      </c>
      <c r="CH690" s="318">
        <f t="shared" si="2737"/>
        <v>0</v>
      </c>
      <c r="CI690" s="320">
        <f>SUM(CI490:CI497)</f>
        <v>0</v>
      </c>
      <c r="CJ690" s="318">
        <f t="shared" si="2737"/>
        <v>0</v>
      </c>
      <c r="CK690" s="415">
        <f t="shared" si="2737"/>
        <v>0</v>
      </c>
      <c r="CL690" s="319">
        <f t="shared" si="2737"/>
        <v>0</v>
      </c>
      <c r="CM690" s="415">
        <f t="shared" si="2737"/>
        <v>0</v>
      </c>
      <c r="CN690" s="316">
        <f t="shared" si="2737"/>
        <v>0</v>
      </c>
      <c r="CO690" s="415">
        <f t="shared" si="2737"/>
        <v>0</v>
      </c>
      <c r="CP690" s="376">
        <f t="shared" si="2737"/>
        <v>0</v>
      </c>
      <c r="CQ690" s="318">
        <f t="shared" si="2737"/>
        <v>482</v>
      </c>
      <c r="CR690" s="319">
        <f t="shared" ref="CR690:CS690" si="2738">SUM(CR490:CR497)</f>
        <v>863</v>
      </c>
      <c r="CS690" s="415">
        <f t="shared" si="2738"/>
        <v>770</v>
      </c>
      <c r="CT690" s="376">
        <f t="shared" si="2737"/>
        <v>692</v>
      </c>
      <c r="CU690" s="318">
        <f t="shared" ref="CU690" si="2739">SUM(CU490:CU497)</f>
        <v>0</v>
      </c>
      <c r="CV690" s="415">
        <f t="shared" si="2737"/>
        <v>0</v>
      </c>
      <c r="CW690" s="319">
        <f t="shared" si="2737"/>
        <v>0</v>
      </c>
      <c r="CX690" s="415">
        <f t="shared" si="2737"/>
        <v>0</v>
      </c>
      <c r="CY690" s="319">
        <f t="shared" si="2737"/>
        <v>0</v>
      </c>
      <c r="CZ690" s="376">
        <f t="shared" si="2737"/>
        <v>0</v>
      </c>
      <c r="DA690" s="318">
        <f t="shared" si="2737"/>
        <v>0</v>
      </c>
      <c r="DB690" s="415">
        <f t="shared" si="2737"/>
        <v>0</v>
      </c>
      <c r="DC690" s="466">
        <f t="shared" si="2737"/>
        <v>0</v>
      </c>
      <c r="DD690" s="319">
        <f t="shared" si="2737"/>
        <v>0</v>
      </c>
      <c r="DE690" s="319">
        <f t="shared" si="2737"/>
        <v>0</v>
      </c>
      <c r="DF690" s="318">
        <f>SUM(DF490:DF497)</f>
        <v>0</v>
      </c>
      <c r="DG690" s="470">
        <f t="shared" ref="DG690" si="2740">SUM(DG490:DG497)</f>
        <v>0</v>
      </c>
      <c r="DH690" s="415">
        <f>SUM(DH490:DH497)</f>
        <v>0</v>
      </c>
      <c r="DI690" s="319">
        <f t="shared" ref="DI690" si="2741">SUM(DI490:DI497)</f>
        <v>0</v>
      </c>
      <c r="DJ690" s="320">
        <f t="shared" si="2737"/>
        <v>0</v>
      </c>
      <c r="DK690" s="318">
        <f t="shared" si="2737"/>
        <v>0</v>
      </c>
      <c r="DL690" s="319">
        <f t="shared" ref="DL690:DM690" si="2742">SUM(DL490:DL497)</f>
        <v>0</v>
      </c>
      <c r="DM690" s="415">
        <f t="shared" si="2742"/>
        <v>0</v>
      </c>
      <c r="DN690" s="376">
        <f t="shared" si="2737"/>
        <v>0</v>
      </c>
      <c r="DO690" s="318">
        <f t="shared" si="2737"/>
        <v>0</v>
      </c>
      <c r="DP690" s="415">
        <f t="shared" ref="DP690:DQ690" si="2743">SUM(DP490:DP497)</f>
        <v>0</v>
      </c>
      <c r="DQ690" s="377">
        <f t="shared" si="2743"/>
        <v>0</v>
      </c>
      <c r="DR690" s="377">
        <f>SUM(DR490:DR497)</f>
        <v>0</v>
      </c>
      <c r="DS690" s="376">
        <f t="shared" si="2737"/>
        <v>0</v>
      </c>
      <c r="DT690" s="318">
        <f t="shared" si="2737"/>
        <v>0</v>
      </c>
      <c r="DU690" s="319">
        <f t="shared" ref="DU690:DW690" si="2744">SUM(DU490:DU497)</f>
        <v>0</v>
      </c>
      <c r="DV690" s="318">
        <f t="shared" si="2744"/>
        <v>0</v>
      </c>
      <c r="DW690" s="415">
        <f t="shared" si="2744"/>
        <v>0</v>
      </c>
      <c r="DX690" s="376">
        <f t="shared" si="2737"/>
        <v>0</v>
      </c>
      <c r="DY690" s="318">
        <f t="shared" si="2737"/>
        <v>0</v>
      </c>
      <c r="DZ690" s="421">
        <f t="shared" ref="DZ690:EA690" si="2745">SUM(DZ490:DZ497)</f>
        <v>0</v>
      </c>
      <c r="EA690" s="415">
        <f t="shared" si="2745"/>
        <v>0</v>
      </c>
      <c r="EB690" s="376">
        <f t="shared" si="2737"/>
        <v>0</v>
      </c>
      <c r="EC690" s="318">
        <f t="shared" si="2737"/>
        <v>910</v>
      </c>
      <c r="ED690" s="319">
        <f t="shared" ref="ED690" si="2746">SUM(ED490:ED497)</f>
        <v>1125</v>
      </c>
      <c r="EE690" s="320">
        <f t="shared" si="2737"/>
        <v>66</v>
      </c>
    </row>
    <row r="691" spans="1:135" ht="13.5" thickTop="1" x14ac:dyDescent="0.3">
      <c r="A691" s="47"/>
      <c r="B691" s="47"/>
      <c r="C691" s="47"/>
      <c r="D691" s="47"/>
      <c r="E691" s="47"/>
      <c r="F691" s="47"/>
      <c r="G691" s="47"/>
      <c r="H691" s="47"/>
      <c r="I691" s="47"/>
      <c r="J691" s="47"/>
      <c r="K691" s="47"/>
      <c r="L691" s="47"/>
      <c r="M691" s="47"/>
      <c r="N691" s="47"/>
      <c r="O691" s="47"/>
      <c r="P691" s="48"/>
      <c r="Q691" s="47"/>
      <c r="R691" s="480"/>
      <c r="S691" s="47"/>
      <c r="T691" s="480"/>
      <c r="U691" s="47"/>
      <c r="V691" s="478"/>
      <c r="W691" s="47"/>
      <c r="X691" s="47"/>
      <c r="Y691" s="47"/>
      <c r="Z691" s="47"/>
      <c r="AA691" s="47"/>
      <c r="AB691" s="47"/>
      <c r="AC691" s="47"/>
      <c r="AD691" s="47"/>
      <c r="AE691" s="47"/>
      <c r="AF691" s="47"/>
      <c r="AG691" s="47"/>
      <c r="AH691" s="47"/>
      <c r="AI691" s="47"/>
      <c r="AJ691" s="47"/>
      <c r="AK691" s="47"/>
      <c r="AL691" s="47"/>
      <c r="AM691" s="47"/>
      <c r="AN691" s="47"/>
      <c r="AO691" s="47"/>
      <c r="AP691" s="478"/>
      <c r="AQ691" s="47"/>
      <c r="AR691" s="47"/>
      <c r="AS691" s="48"/>
      <c r="AT691" s="47"/>
      <c r="AU691" s="480"/>
      <c r="AV691" s="47"/>
      <c r="AW691" s="480"/>
      <c r="AX691" s="47"/>
      <c r="AY691" s="478"/>
      <c r="AZ691" s="47"/>
      <c r="BA691" s="47"/>
      <c r="BB691" s="47"/>
      <c r="BC691" s="47"/>
      <c r="BD691" s="47"/>
      <c r="BE691" s="478"/>
      <c r="BF691" s="47"/>
      <c r="BG691" s="47"/>
      <c r="BH691" s="47"/>
      <c r="BI691" s="47"/>
      <c r="BJ691" s="47"/>
      <c r="BK691" s="47"/>
      <c r="BL691" s="47"/>
      <c r="BM691" s="47"/>
      <c r="BN691" s="47"/>
      <c r="BO691" s="47"/>
      <c r="BP691" s="47"/>
      <c r="BQ691" s="47"/>
      <c r="BR691" s="47"/>
      <c r="BS691" s="47"/>
      <c r="BT691" s="478"/>
      <c r="BU691" s="47"/>
      <c r="BV691" s="47"/>
      <c r="BW691" s="47"/>
      <c r="BX691" s="47"/>
      <c r="BY691" s="47"/>
      <c r="BZ691" s="47"/>
      <c r="CA691" s="47"/>
      <c r="CB691" s="47"/>
      <c r="CC691" s="47"/>
      <c r="CD691" s="47"/>
      <c r="CE691" s="47"/>
      <c r="CF691" s="47"/>
      <c r="CG691" s="47"/>
      <c r="CH691" s="47"/>
      <c r="CI691" s="478"/>
      <c r="CJ691" s="47"/>
      <c r="CK691" s="48"/>
      <c r="CL691" s="47"/>
      <c r="CM691" s="478"/>
      <c r="CN691" s="47"/>
      <c r="CO691" s="47"/>
      <c r="CP691" s="47"/>
      <c r="CQ691" s="47"/>
      <c r="CR691" s="47"/>
      <c r="CS691" s="478"/>
      <c r="CT691" s="47"/>
      <c r="CU691" s="47"/>
      <c r="CV691" s="48"/>
      <c r="CW691" s="47"/>
      <c r="CX691" s="480"/>
      <c r="CY691" s="47"/>
      <c r="CZ691" s="47"/>
      <c r="DA691" s="47"/>
      <c r="DB691" s="47"/>
      <c r="DC691" s="467"/>
      <c r="DD691" s="48"/>
      <c r="DE691" s="47"/>
      <c r="DF691" s="478"/>
      <c r="DG691" s="467"/>
      <c r="DH691" s="48"/>
      <c r="DI691" s="47"/>
      <c r="DJ691" s="478"/>
      <c r="DK691" s="47"/>
      <c r="DL691" s="47"/>
      <c r="DM691" s="478"/>
      <c r="DN691" s="47"/>
      <c r="DO691" s="47"/>
      <c r="DP691" s="47"/>
      <c r="DQ691" s="47"/>
      <c r="DR691" s="47"/>
      <c r="DS691" s="47"/>
      <c r="DT691" s="47"/>
      <c r="DU691" s="48"/>
      <c r="DV691" s="478"/>
      <c r="DW691" s="47"/>
      <c r="DX691" s="47"/>
      <c r="DY691" s="47"/>
      <c r="DZ691" s="47"/>
      <c r="EA691" s="47"/>
      <c r="EB691" s="47"/>
      <c r="EC691" s="47"/>
      <c r="ED691" s="48"/>
      <c r="EE691" s="48"/>
    </row>
    <row r="692" spans="1:135" x14ac:dyDescent="0.3">
      <c r="P692" s="26"/>
      <c r="R692" s="708"/>
      <c r="T692" s="708"/>
      <c r="V692" s="33"/>
      <c r="AP692" s="33"/>
      <c r="AU692" s="26"/>
      <c r="AW692" s="708"/>
      <c r="AY692" s="33"/>
      <c r="BE692" s="33"/>
      <c r="BT692" s="33"/>
      <c r="CI692" s="33"/>
      <c r="CK692" s="26"/>
      <c r="CM692" s="33"/>
      <c r="CS692" s="33"/>
      <c r="CV692" s="26"/>
      <c r="CX692" s="33"/>
      <c r="DD692" s="26"/>
      <c r="DF692" s="33"/>
      <c r="DH692" s="26"/>
      <c r="DJ692" s="33"/>
      <c r="DM692" s="33"/>
      <c r="DU692" s="26"/>
      <c r="DV692" s="33"/>
    </row>
    <row r="693" spans="1:135" x14ac:dyDescent="0.3">
      <c r="P693" s="26"/>
      <c r="R693" s="708"/>
      <c r="T693" s="708"/>
      <c r="V693" s="33"/>
      <c r="AP693" s="33"/>
      <c r="AU693" s="26"/>
      <c r="AW693" s="33"/>
      <c r="BE693" s="33"/>
      <c r="BT693" s="33"/>
      <c r="CI693" s="33"/>
      <c r="CK693" s="26"/>
      <c r="CM693" s="33"/>
      <c r="CS693" s="33"/>
      <c r="CV693" s="26"/>
      <c r="CX693" s="33"/>
      <c r="DD693" s="26"/>
      <c r="DF693" s="33"/>
      <c r="DH693" s="26"/>
      <c r="DJ693" s="33"/>
      <c r="DM693" s="33"/>
      <c r="DU693" s="26"/>
      <c r="DV693" s="33"/>
    </row>
    <row r="694" spans="1:135" x14ac:dyDescent="0.3">
      <c r="T694" s="26"/>
      <c r="V694" s="33"/>
      <c r="AP694" s="33"/>
      <c r="AU694" s="26"/>
      <c r="AW694" s="33"/>
      <c r="BE694" s="33"/>
      <c r="BT694" s="33"/>
      <c r="CI694" s="33"/>
      <c r="CK694" s="26"/>
      <c r="CM694" s="33"/>
      <c r="CS694" s="33"/>
      <c r="CV694" s="26"/>
      <c r="CX694" s="33"/>
      <c r="DD694" s="26"/>
      <c r="DF694" s="33"/>
      <c r="DH694" s="26"/>
      <c r="DJ694" s="33"/>
      <c r="DM694" s="33"/>
      <c r="DU694" s="26"/>
      <c r="DV694" s="33"/>
    </row>
    <row r="695" spans="1:135" x14ac:dyDescent="0.3">
      <c r="AP695" s="33"/>
      <c r="AU695" s="26"/>
      <c r="AW695" s="33"/>
      <c r="BE695" s="33"/>
      <c r="BT695" s="33"/>
      <c r="CI695" s="33"/>
      <c r="CK695" s="26"/>
      <c r="CM695" s="33"/>
      <c r="CS695" s="33"/>
      <c r="CV695" s="26"/>
      <c r="CX695" s="33"/>
      <c r="DD695" s="26"/>
      <c r="DF695" s="33"/>
      <c r="DH695" s="26"/>
      <c r="DJ695" s="33"/>
      <c r="DM695" s="33"/>
      <c r="DU695" s="26"/>
      <c r="DV695" s="33"/>
    </row>
    <row r="696" spans="1:135" x14ac:dyDescent="0.3">
      <c r="AP696" s="33"/>
      <c r="AU696" s="26"/>
      <c r="AW696" s="33"/>
      <c r="BE696" s="33"/>
      <c r="CI696" s="33"/>
      <c r="CK696" s="26"/>
      <c r="CM696" s="33"/>
      <c r="CS696" s="33"/>
      <c r="CV696" s="26"/>
      <c r="CX696" s="33"/>
      <c r="DD696" s="26"/>
      <c r="DF696" s="33"/>
      <c r="DH696" s="26"/>
      <c r="DJ696" s="33"/>
      <c r="DM696" s="33"/>
      <c r="DU696" s="26"/>
      <c r="DV696" s="33"/>
    </row>
    <row r="697" spans="1:135" x14ac:dyDescent="0.3">
      <c r="BE697" s="33"/>
      <c r="CI697" s="33"/>
      <c r="CK697" s="26"/>
      <c r="CM697" s="33"/>
      <c r="CS697" s="33"/>
      <c r="CV697" s="26"/>
      <c r="CX697" s="33"/>
      <c r="DH697" s="26"/>
      <c r="DJ697" s="33"/>
      <c r="DM697" s="33"/>
      <c r="DU697" s="26"/>
      <c r="DV697" s="33"/>
    </row>
    <row r="698" spans="1:135" x14ac:dyDescent="0.3">
      <c r="BE698" s="33"/>
      <c r="CI698" s="33"/>
      <c r="CK698" s="26"/>
      <c r="CM698" s="33"/>
      <c r="CS698" s="33"/>
      <c r="CV698" s="26"/>
      <c r="CX698" s="33"/>
      <c r="DH698" s="26"/>
      <c r="DJ698" s="33"/>
      <c r="DM698" s="33"/>
      <c r="DU698" s="26"/>
      <c r="DV698" s="33"/>
    </row>
    <row r="699" spans="1:135" x14ac:dyDescent="0.3">
      <c r="BE699" s="33"/>
      <c r="CI699" s="33"/>
      <c r="CK699" s="26"/>
      <c r="CM699" s="33"/>
      <c r="CS699" s="33"/>
      <c r="CV699" s="26"/>
      <c r="CX699" s="33"/>
      <c r="DH699" s="26"/>
      <c r="DJ699" s="33"/>
      <c r="DM699" s="33"/>
      <c r="DU699" s="26"/>
      <c r="DV699" s="33"/>
    </row>
    <row r="700" spans="1:135" x14ac:dyDescent="0.3">
      <c r="BE700" s="33"/>
      <c r="CI700" s="33"/>
      <c r="CK700" s="26"/>
      <c r="CM700" s="33"/>
      <c r="CS700" s="33"/>
      <c r="CV700" s="26"/>
      <c r="CX700" s="33"/>
      <c r="DM700" s="33"/>
      <c r="DU700" s="26"/>
      <c r="DV700" s="33"/>
    </row>
    <row r="701" spans="1:135" x14ac:dyDescent="0.3">
      <c r="BE701" s="33"/>
      <c r="CI701" s="33"/>
      <c r="CK701" s="26"/>
      <c r="CM701" s="33"/>
      <c r="CS701" s="33"/>
      <c r="CV701" s="26"/>
      <c r="CX701" s="33"/>
      <c r="DM701" s="33"/>
      <c r="DU701" s="26"/>
      <c r="DV701" s="33"/>
    </row>
    <row r="702" spans="1:135" x14ac:dyDescent="0.3">
      <c r="BE702" s="33"/>
      <c r="CI702" s="33"/>
      <c r="CK702" s="26"/>
      <c r="CM702" s="33"/>
      <c r="CS702" s="33"/>
      <c r="CV702" s="26"/>
      <c r="CX702" s="33"/>
      <c r="DM702" s="33"/>
      <c r="DU702" s="26"/>
      <c r="DV702" s="33"/>
    </row>
    <row r="703" spans="1:135" x14ac:dyDescent="0.3">
      <c r="BE703" s="33"/>
      <c r="CI703" s="33"/>
      <c r="CK703" s="26"/>
      <c r="CM703" s="33"/>
      <c r="CS703" s="33"/>
      <c r="CV703" s="26"/>
      <c r="CX703" s="33"/>
      <c r="DM703" s="33"/>
      <c r="DU703" s="26"/>
      <c r="DV703" s="33"/>
    </row>
    <row r="704" spans="1:135" x14ac:dyDescent="0.3">
      <c r="BE704" s="33"/>
      <c r="CI704" s="33"/>
      <c r="CK704" s="26"/>
      <c r="CM704" s="33"/>
      <c r="CS704" s="33"/>
      <c r="CV704" s="26"/>
      <c r="CX704" s="33"/>
      <c r="DM704" s="33"/>
      <c r="DU704" s="26"/>
      <c r="DV704" s="33"/>
    </row>
    <row r="705" spans="57:126" x14ac:dyDescent="0.3">
      <c r="BE705" s="33"/>
      <c r="CI705" s="33"/>
      <c r="CK705" s="26"/>
      <c r="CM705" s="33"/>
      <c r="CS705" s="33"/>
      <c r="CV705" s="26"/>
      <c r="CX705" s="33"/>
      <c r="DM705" s="33"/>
      <c r="DU705" s="26"/>
      <c r="DV705" s="33"/>
    </row>
    <row r="706" spans="57:126" x14ac:dyDescent="0.3">
      <c r="BE706" s="33"/>
      <c r="CI706" s="33"/>
      <c r="CK706" s="26"/>
      <c r="CM706" s="33"/>
      <c r="CS706" s="33"/>
      <c r="CV706" s="26"/>
      <c r="CX706" s="33"/>
      <c r="DM706" s="33"/>
      <c r="DU706" s="26"/>
      <c r="DV706" s="33"/>
    </row>
    <row r="707" spans="57:126" x14ac:dyDescent="0.3">
      <c r="BE707" s="33"/>
      <c r="CI707" s="33"/>
      <c r="CK707" s="26"/>
      <c r="CM707" s="33"/>
      <c r="CS707" s="33"/>
      <c r="CV707" s="26"/>
      <c r="CX707" s="33"/>
      <c r="DM707" s="33"/>
      <c r="DU707" s="26"/>
      <c r="DV707" s="33"/>
    </row>
    <row r="708" spans="57:126" x14ac:dyDescent="0.3">
      <c r="BE708" s="33"/>
      <c r="CI708" s="33"/>
      <c r="CK708" s="26"/>
      <c r="CM708" s="33"/>
      <c r="CS708" s="33"/>
      <c r="CV708" s="26"/>
      <c r="CX708" s="33"/>
      <c r="DM708" s="33"/>
      <c r="DU708" s="26"/>
      <c r="DV708" s="33"/>
    </row>
    <row r="709" spans="57:126" x14ac:dyDescent="0.3">
      <c r="BE709" s="33"/>
      <c r="CI709" s="33"/>
      <c r="CK709" s="26"/>
      <c r="CM709" s="33"/>
      <c r="CS709" s="33"/>
      <c r="CV709" s="26"/>
      <c r="CX709" s="33"/>
      <c r="DM709" s="33"/>
      <c r="DU709" s="26"/>
      <c r="DV709" s="33"/>
    </row>
    <row r="710" spans="57:126" x14ac:dyDescent="0.3">
      <c r="BE710" s="33"/>
      <c r="CI710" s="33"/>
      <c r="CK710" s="26"/>
      <c r="CM710" s="33"/>
      <c r="CS710" s="33"/>
      <c r="CV710" s="26"/>
      <c r="CX710" s="33"/>
      <c r="DM710" s="33"/>
      <c r="DU710" s="26"/>
      <c r="DV710" s="33"/>
    </row>
    <row r="711" spans="57:126" x14ac:dyDescent="0.3">
      <c r="BE711" s="33"/>
      <c r="CI711" s="33"/>
      <c r="CK711" s="26"/>
      <c r="CM711" s="33"/>
      <c r="CS711" s="33"/>
      <c r="CV711" s="26"/>
      <c r="CX711" s="33"/>
      <c r="DM711" s="33"/>
      <c r="DU711" s="26"/>
      <c r="DV711" s="33"/>
    </row>
    <row r="712" spans="57:126" x14ac:dyDescent="0.3">
      <c r="BE712" s="33"/>
      <c r="CI712" s="33"/>
      <c r="CK712" s="26"/>
      <c r="CM712" s="33"/>
      <c r="CS712" s="33"/>
      <c r="CV712" s="26"/>
      <c r="CX712" s="33"/>
      <c r="DM712" s="33"/>
      <c r="DU712" s="26"/>
      <c r="DV712" s="33"/>
    </row>
    <row r="713" spans="57:126" x14ac:dyDescent="0.3">
      <c r="BE713" s="33"/>
      <c r="CI713" s="33"/>
      <c r="CK713" s="26"/>
      <c r="CM713" s="33"/>
      <c r="CS713" s="33"/>
      <c r="CV713" s="26"/>
      <c r="CX713" s="33"/>
      <c r="DM713" s="33"/>
      <c r="DU713" s="26"/>
      <c r="DV713" s="33"/>
    </row>
    <row r="714" spans="57:126" x14ac:dyDescent="0.3">
      <c r="BE714" s="33"/>
      <c r="CI714" s="33"/>
      <c r="CK714" s="26"/>
      <c r="CM714" s="33"/>
      <c r="CS714" s="33"/>
      <c r="CV714" s="26"/>
      <c r="CX714" s="33"/>
      <c r="DM714" s="33"/>
      <c r="DU714" s="26"/>
      <c r="DV714" s="33"/>
    </row>
    <row r="715" spans="57:126" x14ac:dyDescent="0.3">
      <c r="BE715" s="33"/>
      <c r="CI715" s="33"/>
      <c r="CK715" s="26"/>
      <c r="CM715" s="33"/>
      <c r="CS715" s="33"/>
      <c r="CV715" s="26"/>
      <c r="CX715" s="33"/>
      <c r="DM715" s="33"/>
      <c r="DU715" s="26"/>
      <c r="DV715" s="33"/>
    </row>
    <row r="716" spans="57:126" x14ac:dyDescent="0.3">
      <c r="BE716" s="33"/>
      <c r="CI716" s="33"/>
      <c r="CK716" s="26"/>
      <c r="CM716" s="33"/>
      <c r="CS716" s="33"/>
      <c r="CV716" s="26"/>
      <c r="CX716" s="33"/>
      <c r="DM716" s="33"/>
      <c r="DU716" s="26"/>
      <c r="DV716" s="33"/>
    </row>
    <row r="717" spans="57:126" x14ac:dyDescent="0.3">
      <c r="BE717" s="33"/>
      <c r="CI717" s="33"/>
      <c r="CK717" s="26"/>
      <c r="CM717" s="33"/>
      <c r="CS717" s="33"/>
      <c r="CV717" s="26"/>
      <c r="CX717" s="33"/>
      <c r="DM717" s="33"/>
      <c r="DU717" s="26"/>
      <c r="DV717" s="33"/>
    </row>
    <row r="718" spans="57:126" x14ac:dyDescent="0.3">
      <c r="BE718" s="33"/>
      <c r="CI718" s="33"/>
      <c r="CK718" s="26"/>
      <c r="CM718" s="33"/>
      <c r="CS718" s="33"/>
      <c r="CV718" s="26"/>
      <c r="CX718" s="33"/>
      <c r="DM718" s="33"/>
      <c r="DU718" s="26"/>
      <c r="DV718" s="33"/>
    </row>
    <row r="719" spans="57:126" x14ac:dyDescent="0.3">
      <c r="BE719" s="33"/>
      <c r="CI719" s="33"/>
      <c r="CK719" s="26"/>
      <c r="CM719" s="33"/>
      <c r="CS719" s="33"/>
      <c r="CV719" s="26"/>
      <c r="CX719" s="33"/>
      <c r="DM719" s="33"/>
      <c r="DU719" s="26"/>
      <c r="DV719" s="33"/>
    </row>
    <row r="720" spans="57:126" x14ac:dyDescent="0.3">
      <c r="BE720" s="33"/>
      <c r="CI720" s="33"/>
      <c r="CK720" s="26"/>
      <c r="CM720" s="33"/>
      <c r="CS720" s="33"/>
      <c r="CV720" s="26"/>
      <c r="CX720" s="33"/>
      <c r="DM720" s="33"/>
      <c r="DU720" s="26"/>
      <c r="DV720" s="33"/>
    </row>
    <row r="721" spans="57:126" x14ac:dyDescent="0.3">
      <c r="BE721" s="33"/>
      <c r="CI721" s="33"/>
      <c r="CK721" s="26"/>
      <c r="CM721" s="33"/>
      <c r="CS721" s="33"/>
      <c r="CV721" s="26"/>
      <c r="CX721" s="33"/>
      <c r="DM721" s="33"/>
      <c r="DU721" s="26"/>
      <c r="DV721" s="33"/>
    </row>
    <row r="722" spans="57:126" x14ac:dyDescent="0.3">
      <c r="BE722" s="33"/>
      <c r="CI722" s="33"/>
      <c r="CK722" s="26"/>
      <c r="CM722" s="33"/>
      <c r="CS722" s="33"/>
      <c r="CV722" s="26"/>
      <c r="CX722" s="33"/>
      <c r="DM722" s="33"/>
      <c r="DU722" s="26"/>
      <c r="DV722" s="33"/>
    </row>
    <row r="723" spans="57:126" x14ac:dyDescent="0.3">
      <c r="BE723" s="33"/>
      <c r="CI723" s="33"/>
      <c r="CK723" s="26"/>
      <c r="CM723" s="33"/>
      <c r="CS723" s="33"/>
      <c r="CV723" s="26"/>
      <c r="CX723" s="33"/>
      <c r="DM723" s="33"/>
      <c r="DU723" s="26"/>
      <c r="DV723" s="33"/>
    </row>
    <row r="724" spans="57:126" x14ac:dyDescent="0.3">
      <c r="BE724" s="33"/>
      <c r="CI724" s="33"/>
      <c r="CK724" s="26"/>
      <c r="CM724" s="33"/>
      <c r="CS724" s="33"/>
      <c r="CV724" s="26"/>
      <c r="CX724" s="33"/>
      <c r="DM724" s="33"/>
      <c r="DU724" s="26"/>
      <c r="DV724" s="33"/>
    </row>
    <row r="725" spans="57:126" x14ac:dyDescent="0.3">
      <c r="BE725" s="33"/>
      <c r="CI725" s="33"/>
      <c r="CK725" s="26"/>
      <c r="CM725" s="33"/>
      <c r="CS725" s="33"/>
      <c r="CV725" s="26"/>
      <c r="CX725" s="33"/>
      <c r="DM725" s="33"/>
      <c r="DU725" s="26"/>
      <c r="DV725" s="33"/>
    </row>
    <row r="726" spans="57:126" x14ac:dyDescent="0.3">
      <c r="BE726" s="33"/>
      <c r="CI726" s="33"/>
      <c r="CK726" s="26"/>
      <c r="CM726" s="33"/>
      <c r="CS726" s="33"/>
      <c r="CV726" s="26"/>
      <c r="CX726" s="33"/>
      <c r="DM726" s="33"/>
      <c r="DU726" s="26"/>
      <c r="DV726" s="33"/>
    </row>
    <row r="727" spans="57:126" x14ac:dyDescent="0.3">
      <c r="BE727" s="33"/>
      <c r="CI727" s="33"/>
      <c r="CK727" s="26"/>
      <c r="CM727" s="33"/>
      <c r="CS727" s="33"/>
      <c r="CV727" s="26"/>
      <c r="CX727" s="33"/>
      <c r="DM727" s="33"/>
      <c r="DU727" s="26"/>
      <c r="DV727" s="33"/>
    </row>
    <row r="728" spans="57:126" x14ac:dyDescent="0.3">
      <c r="BE728" s="33"/>
      <c r="CI728" s="33"/>
      <c r="CK728" s="26"/>
      <c r="CM728" s="33"/>
      <c r="CS728" s="33"/>
      <c r="CV728" s="26"/>
      <c r="CX728" s="33"/>
      <c r="DM728" s="33"/>
      <c r="DU728" s="26"/>
      <c r="DV728" s="33"/>
    </row>
    <row r="729" spans="57:126" x14ac:dyDescent="0.3">
      <c r="BE729" s="33"/>
      <c r="CI729" s="33"/>
      <c r="CK729" s="26"/>
      <c r="CM729" s="33"/>
      <c r="CS729" s="33"/>
      <c r="CV729" s="26"/>
      <c r="CX729" s="33"/>
      <c r="DM729" s="33"/>
      <c r="DU729" s="26"/>
      <c r="DV729" s="33"/>
    </row>
    <row r="730" spans="57:126" x14ac:dyDescent="0.3">
      <c r="BE730" s="33"/>
      <c r="CI730" s="33"/>
      <c r="CK730" s="26"/>
      <c r="CM730" s="33"/>
      <c r="CS730" s="33"/>
      <c r="CV730" s="26"/>
      <c r="CX730" s="33"/>
      <c r="DM730" s="33"/>
      <c r="DU730" s="26"/>
      <c r="DV730" s="33"/>
    </row>
    <row r="731" spans="57:126" x14ac:dyDescent="0.3">
      <c r="BE731" s="33"/>
      <c r="CI731" s="33"/>
      <c r="CK731" s="26"/>
      <c r="CM731" s="33"/>
      <c r="CS731" s="33"/>
      <c r="CV731" s="26"/>
      <c r="CX731" s="33"/>
      <c r="DM731" s="33"/>
      <c r="DU731" s="26"/>
      <c r="DV731" s="33"/>
    </row>
    <row r="732" spans="57:126" x14ac:dyDescent="0.3">
      <c r="BE732" s="33"/>
      <c r="CI732" s="33"/>
      <c r="CK732" s="26"/>
      <c r="CM732" s="33"/>
      <c r="CS732" s="33"/>
      <c r="CV732" s="26"/>
      <c r="CX732" s="33"/>
      <c r="DM732" s="33"/>
      <c r="DU732" s="26"/>
      <c r="DV732" s="33"/>
    </row>
    <row r="733" spans="57:126" x14ac:dyDescent="0.3">
      <c r="BE733" s="33"/>
      <c r="CI733" s="33"/>
      <c r="CK733" s="26"/>
      <c r="CM733" s="33"/>
      <c r="CS733" s="33"/>
      <c r="CV733" s="26"/>
      <c r="CX733" s="33"/>
      <c r="DM733" s="33"/>
      <c r="DU733" s="26"/>
      <c r="DV733" s="33"/>
    </row>
    <row r="734" spans="57:126" x14ac:dyDescent="0.3">
      <c r="BE734" s="33"/>
      <c r="CI734" s="33"/>
      <c r="CK734" s="26"/>
      <c r="CM734" s="33"/>
      <c r="CS734" s="33"/>
      <c r="CV734" s="26"/>
      <c r="CX734" s="33"/>
      <c r="DM734" s="33"/>
      <c r="DU734" s="26"/>
      <c r="DV734" s="33"/>
    </row>
    <row r="735" spans="57:126" x14ac:dyDescent="0.3">
      <c r="BE735" s="33"/>
      <c r="CI735" s="33"/>
      <c r="CK735" s="26"/>
      <c r="CM735" s="33"/>
      <c r="CS735" s="33"/>
      <c r="CV735" s="26"/>
      <c r="CX735" s="33"/>
      <c r="DM735" s="33"/>
      <c r="DU735" s="26"/>
      <c r="DV735" s="33"/>
    </row>
    <row r="736" spans="57:126" x14ac:dyDescent="0.3">
      <c r="BE736" s="33"/>
      <c r="CI736" s="33"/>
      <c r="CK736" s="26"/>
      <c r="CM736" s="33"/>
      <c r="CS736" s="33"/>
      <c r="CV736" s="26"/>
      <c r="CX736" s="33"/>
      <c r="DM736" s="33"/>
      <c r="DU736" s="26"/>
      <c r="DV736" s="33"/>
    </row>
    <row r="737" spans="57:126" x14ac:dyDescent="0.3">
      <c r="BE737" s="33"/>
      <c r="CI737" s="33"/>
      <c r="CK737" s="26"/>
      <c r="CM737" s="33"/>
      <c r="CS737" s="33"/>
      <c r="CV737" s="26"/>
      <c r="CX737" s="33"/>
      <c r="DM737" s="33"/>
      <c r="DU737" s="26"/>
      <c r="DV737" s="33"/>
    </row>
    <row r="738" spans="57:126" x14ac:dyDescent="0.3">
      <c r="BE738" s="33"/>
      <c r="CI738" s="33"/>
      <c r="CK738" s="26"/>
      <c r="CM738" s="33"/>
      <c r="CS738" s="33"/>
      <c r="CV738" s="26"/>
      <c r="CX738" s="33"/>
      <c r="DM738" s="33"/>
      <c r="DU738" s="26"/>
      <c r="DV738" s="33"/>
    </row>
    <row r="739" spans="57:126" x14ac:dyDescent="0.3">
      <c r="BE739" s="33"/>
      <c r="CI739" s="33"/>
      <c r="CK739" s="26"/>
      <c r="CM739" s="33"/>
      <c r="CV739" s="26"/>
      <c r="CX739" s="33"/>
      <c r="DM739" s="33"/>
      <c r="DU739" s="26"/>
      <c r="DV739" s="33"/>
    </row>
    <row r="740" spans="57:126" x14ac:dyDescent="0.3">
      <c r="BE740" s="33"/>
      <c r="CI740" s="33"/>
      <c r="CK740" s="26"/>
      <c r="CM740" s="33"/>
      <c r="CV740" s="26"/>
      <c r="CX740" s="33"/>
      <c r="DM740" s="33"/>
      <c r="DU740" s="26"/>
      <c r="DV740" s="33"/>
    </row>
    <row r="741" spans="57:126" x14ac:dyDescent="0.3">
      <c r="BE741" s="33"/>
      <c r="CI741" s="33"/>
      <c r="CK741" s="26"/>
      <c r="CM741" s="33"/>
      <c r="CV741" s="26"/>
      <c r="CX741" s="33"/>
      <c r="DM741" s="33"/>
      <c r="DU741" s="26"/>
      <c r="DV741" s="33"/>
    </row>
    <row r="742" spans="57:126" x14ac:dyDescent="0.3">
      <c r="BE742" s="33"/>
      <c r="CI742" s="33"/>
      <c r="CK742" s="26"/>
      <c r="CM742" s="33"/>
      <c r="CV742" s="26"/>
      <c r="CX742" s="33"/>
      <c r="DM742" s="33"/>
      <c r="DU742" s="26"/>
      <c r="DV742" s="33"/>
    </row>
    <row r="743" spans="57:126" x14ac:dyDescent="0.3">
      <c r="BE743" s="33"/>
      <c r="CI743" s="33"/>
      <c r="CK743" s="26"/>
      <c r="CM743" s="33"/>
      <c r="CV743" s="26"/>
      <c r="CX743" s="33"/>
      <c r="DM743" s="33"/>
      <c r="DU743" s="26"/>
      <c r="DV743" s="33"/>
    </row>
    <row r="744" spans="57:126" x14ac:dyDescent="0.3">
      <c r="BE744" s="33"/>
      <c r="CI744" s="33"/>
      <c r="CK744" s="26"/>
      <c r="CM744" s="33"/>
      <c r="CV744" s="26"/>
      <c r="CX744" s="33"/>
      <c r="DM744" s="33"/>
      <c r="DU744" s="26"/>
      <c r="DV744" s="33"/>
    </row>
    <row r="745" spans="57:126" x14ac:dyDescent="0.3">
      <c r="BE745" s="33"/>
      <c r="CI745" s="33"/>
      <c r="CK745" s="26"/>
      <c r="CM745" s="33"/>
      <c r="CV745" s="26"/>
      <c r="CX745" s="33"/>
      <c r="DM745" s="33"/>
      <c r="DU745" s="26"/>
      <c r="DV745" s="33"/>
    </row>
    <row r="746" spans="57:126" x14ac:dyDescent="0.3">
      <c r="BE746" s="33"/>
      <c r="CI746" s="33"/>
      <c r="CK746" s="26"/>
      <c r="CM746" s="33"/>
      <c r="CV746" s="26"/>
      <c r="CX746" s="33"/>
      <c r="DM746" s="33"/>
      <c r="DU746" s="26"/>
      <c r="DV746" s="33"/>
    </row>
    <row r="747" spans="57:126" x14ac:dyDescent="0.3">
      <c r="BE747" s="33"/>
      <c r="CI747" s="33"/>
      <c r="CK747" s="26"/>
      <c r="CM747" s="33"/>
      <c r="CV747" s="26"/>
      <c r="CX747" s="33"/>
      <c r="DM747" s="33"/>
      <c r="DU747" s="26"/>
      <c r="DV747" s="33"/>
    </row>
    <row r="748" spans="57:126" x14ac:dyDescent="0.3">
      <c r="BE748" s="33"/>
      <c r="CI748" s="33"/>
      <c r="CK748" s="26"/>
      <c r="CM748" s="33"/>
      <c r="CV748" s="26"/>
      <c r="CX748" s="33"/>
      <c r="DM748" s="33"/>
      <c r="DU748" s="26"/>
      <c r="DV748" s="33"/>
    </row>
    <row r="749" spans="57:126" x14ac:dyDescent="0.3">
      <c r="BE749" s="33"/>
      <c r="CI749" s="33"/>
      <c r="CK749" s="26"/>
      <c r="CM749" s="33"/>
      <c r="CV749" s="26"/>
      <c r="CX749" s="33"/>
      <c r="DM749" s="33"/>
      <c r="DU749" s="26"/>
      <c r="DV749" s="33"/>
    </row>
    <row r="750" spans="57:126" x14ac:dyDescent="0.3">
      <c r="BE750" s="33"/>
      <c r="CI750" s="33"/>
      <c r="CK750" s="26"/>
      <c r="CM750" s="33"/>
      <c r="CV750" s="26"/>
      <c r="CX750" s="33"/>
      <c r="DM750" s="33"/>
      <c r="DU750" s="26"/>
      <c r="DV750" s="33"/>
    </row>
    <row r="751" spans="57:126" x14ac:dyDescent="0.3">
      <c r="BE751" s="33"/>
      <c r="CI751" s="33"/>
      <c r="CK751" s="26"/>
      <c r="CM751" s="33"/>
      <c r="CV751" s="26"/>
      <c r="CX751" s="33"/>
      <c r="DM751" s="33"/>
      <c r="DU751" s="26"/>
      <c r="DV751" s="33"/>
    </row>
    <row r="752" spans="57:126" x14ac:dyDescent="0.3">
      <c r="BE752" s="33"/>
      <c r="CI752" s="33"/>
      <c r="CK752" s="26"/>
      <c r="CM752" s="33"/>
      <c r="CV752" s="26"/>
      <c r="CX752" s="33"/>
      <c r="DM752" s="33"/>
      <c r="DU752" s="26"/>
      <c r="DV752" s="33"/>
    </row>
    <row r="753" spans="57:126" x14ac:dyDescent="0.3">
      <c r="BE753" s="33"/>
      <c r="CI753" s="33"/>
      <c r="CK753" s="26"/>
      <c r="CM753" s="33"/>
      <c r="CV753" s="26"/>
      <c r="CX753" s="33"/>
      <c r="DM753" s="33"/>
      <c r="DU753" s="26"/>
      <c r="DV753" s="33"/>
    </row>
    <row r="754" spans="57:126" x14ac:dyDescent="0.3">
      <c r="BE754" s="33"/>
      <c r="CI754" s="33"/>
      <c r="CK754" s="26"/>
      <c r="CM754" s="33"/>
      <c r="CV754" s="26"/>
      <c r="CX754" s="33"/>
      <c r="DM754" s="33"/>
      <c r="DU754" s="26"/>
      <c r="DV754" s="33"/>
    </row>
    <row r="755" spans="57:126" x14ac:dyDescent="0.3">
      <c r="BE755" s="33"/>
      <c r="CI755" s="33"/>
      <c r="CK755" s="26"/>
      <c r="CM755" s="33"/>
      <c r="CV755" s="26"/>
      <c r="CX755" s="33"/>
      <c r="DM755" s="33"/>
      <c r="DU755" s="26"/>
      <c r="DV755" s="33"/>
    </row>
    <row r="756" spans="57:126" x14ac:dyDescent="0.3">
      <c r="BE756" s="33"/>
      <c r="CI756" s="33"/>
      <c r="CK756" s="26"/>
      <c r="CM756" s="33"/>
      <c r="CV756" s="26"/>
      <c r="CX756" s="33"/>
      <c r="DM756" s="33"/>
      <c r="DU756" s="26"/>
      <c r="DV756" s="33"/>
    </row>
    <row r="757" spans="57:126" x14ac:dyDescent="0.3">
      <c r="BE757" s="33"/>
      <c r="CI757" s="33"/>
      <c r="CK757" s="26"/>
      <c r="CM757" s="33"/>
      <c r="CV757" s="26"/>
      <c r="CX757" s="33"/>
      <c r="DU757" s="26"/>
      <c r="DV757" s="33"/>
    </row>
    <row r="758" spans="57:126" x14ac:dyDescent="0.3">
      <c r="BE758" s="33"/>
      <c r="CI758" s="33"/>
      <c r="CK758" s="26"/>
      <c r="CM758" s="33"/>
      <c r="CV758" s="26"/>
      <c r="CX758" s="33"/>
      <c r="DU758" s="26"/>
      <c r="DV758" s="33"/>
    </row>
    <row r="759" spans="57:126" x14ac:dyDescent="0.3">
      <c r="BE759" s="33"/>
      <c r="CI759" s="33"/>
      <c r="CK759" s="26"/>
      <c r="CM759" s="33"/>
      <c r="CV759" s="26"/>
      <c r="CX759" s="33"/>
      <c r="DU759" s="26"/>
      <c r="DV759" s="33"/>
    </row>
    <row r="760" spans="57:126" x14ac:dyDescent="0.3">
      <c r="BE760" s="33"/>
      <c r="CI760" s="33"/>
      <c r="CK760" s="26"/>
      <c r="CM760" s="33"/>
      <c r="CV760" s="26"/>
      <c r="CX760" s="33"/>
      <c r="DU760" s="26"/>
      <c r="DV760" s="33"/>
    </row>
    <row r="761" spans="57:126" x14ac:dyDescent="0.3">
      <c r="BE761" s="33"/>
      <c r="CI761" s="33"/>
      <c r="CK761" s="26"/>
      <c r="CM761" s="33"/>
      <c r="CV761" s="26"/>
      <c r="CX761" s="33"/>
      <c r="DU761" s="26"/>
      <c r="DV761" s="33"/>
    </row>
    <row r="762" spans="57:126" x14ac:dyDescent="0.3">
      <c r="BE762" s="33"/>
      <c r="CI762" s="33"/>
      <c r="CK762" s="26"/>
      <c r="CM762" s="33"/>
      <c r="CV762" s="26"/>
      <c r="CX762" s="33"/>
      <c r="DU762" s="26"/>
      <c r="DV762" s="33"/>
    </row>
    <row r="763" spans="57:126" x14ac:dyDescent="0.3">
      <c r="BE763" s="33"/>
      <c r="CI763" s="33"/>
      <c r="CK763" s="26"/>
      <c r="CM763" s="33"/>
      <c r="CV763" s="26"/>
      <c r="CX763" s="33"/>
      <c r="DU763" s="26"/>
      <c r="DV763" s="33"/>
    </row>
    <row r="764" spans="57:126" x14ac:dyDescent="0.3">
      <c r="BE764" s="33"/>
      <c r="CI764" s="33"/>
      <c r="CK764" s="26"/>
      <c r="CM764" s="33"/>
      <c r="CV764" s="26"/>
      <c r="CX764" s="33"/>
      <c r="DU764" s="26"/>
      <c r="DV764" s="33"/>
    </row>
    <row r="765" spans="57:126" x14ac:dyDescent="0.3">
      <c r="BE765" s="33"/>
      <c r="CI765" s="33"/>
      <c r="CK765" s="26"/>
      <c r="CM765" s="33"/>
      <c r="CV765" s="26"/>
      <c r="CX765" s="33"/>
      <c r="DU765" s="26"/>
      <c r="DV765" s="33"/>
    </row>
    <row r="766" spans="57:126" x14ac:dyDescent="0.3">
      <c r="BE766" s="33"/>
      <c r="CI766" s="33"/>
      <c r="CK766" s="26"/>
      <c r="CM766" s="33"/>
      <c r="CV766" s="26"/>
      <c r="CX766" s="33"/>
      <c r="DU766" s="26"/>
      <c r="DV766" s="33"/>
    </row>
    <row r="767" spans="57:126" x14ac:dyDescent="0.3">
      <c r="BE767" s="33"/>
      <c r="CI767" s="33"/>
      <c r="CK767" s="26"/>
      <c r="CM767" s="33"/>
      <c r="CV767" s="26"/>
      <c r="CX767" s="33"/>
      <c r="DU767" s="26"/>
      <c r="DV767" s="33"/>
    </row>
    <row r="768" spans="57:126" x14ac:dyDescent="0.3">
      <c r="BE768" s="33"/>
      <c r="CI768" s="33"/>
      <c r="CK768" s="26"/>
      <c r="CM768" s="33"/>
      <c r="CV768" s="26"/>
      <c r="CX768" s="33"/>
      <c r="DU768" s="26"/>
      <c r="DV768" s="33"/>
    </row>
    <row r="769" spans="57:126" x14ac:dyDescent="0.3">
      <c r="BE769" s="33"/>
      <c r="CI769" s="33"/>
      <c r="CK769" s="26"/>
      <c r="CM769" s="33"/>
      <c r="CV769" s="26"/>
      <c r="CX769" s="33"/>
      <c r="DU769" s="26"/>
      <c r="DV769" s="33"/>
    </row>
    <row r="770" spans="57:126" x14ac:dyDescent="0.3">
      <c r="BE770" s="33"/>
      <c r="CI770" s="33"/>
      <c r="CK770" s="26"/>
      <c r="CM770" s="33"/>
      <c r="CV770" s="26"/>
      <c r="CX770" s="33"/>
      <c r="DU770" s="26"/>
      <c r="DV770" s="33"/>
    </row>
    <row r="771" spans="57:126" x14ac:dyDescent="0.3">
      <c r="BE771" s="33"/>
      <c r="CI771" s="33"/>
      <c r="CK771" s="26"/>
      <c r="CM771" s="33"/>
      <c r="CV771" s="26"/>
      <c r="CX771" s="33"/>
      <c r="DU771" s="26"/>
      <c r="DV771" s="33"/>
    </row>
    <row r="772" spans="57:126" x14ac:dyDescent="0.3">
      <c r="BE772" s="33"/>
      <c r="CI772" s="33"/>
      <c r="CK772" s="26"/>
      <c r="CM772" s="33"/>
      <c r="CV772" s="26"/>
      <c r="CX772" s="33"/>
      <c r="DU772" s="26"/>
      <c r="DV772" s="33"/>
    </row>
    <row r="773" spans="57:126" x14ac:dyDescent="0.3">
      <c r="BE773" s="33"/>
      <c r="CI773" s="33"/>
      <c r="CK773" s="26"/>
      <c r="CM773" s="33"/>
      <c r="CV773" s="26"/>
      <c r="CX773" s="33"/>
      <c r="DU773" s="26"/>
      <c r="DV773" s="33"/>
    </row>
    <row r="774" spans="57:126" x14ac:dyDescent="0.3">
      <c r="BE774" s="33"/>
      <c r="CI774" s="33"/>
      <c r="CK774" s="26"/>
      <c r="CM774" s="33"/>
      <c r="CV774" s="26"/>
      <c r="CX774" s="33"/>
      <c r="DU774" s="26"/>
      <c r="DV774" s="33"/>
    </row>
    <row r="775" spans="57:126" x14ac:dyDescent="0.3">
      <c r="BE775" s="33"/>
      <c r="CI775" s="33"/>
      <c r="CK775" s="26"/>
      <c r="CM775" s="33"/>
      <c r="CV775" s="26"/>
      <c r="CX775" s="33"/>
      <c r="DU775" s="26"/>
      <c r="DV775" s="33"/>
    </row>
    <row r="776" spans="57:126" x14ac:dyDescent="0.3">
      <c r="BE776" s="33"/>
      <c r="CI776" s="33"/>
      <c r="CK776" s="26"/>
      <c r="CM776" s="33"/>
      <c r="CV776" s="26"/>
      <c r="CX776" s="33"/>
      <c r="DU776" s="26"/>
      <c r="DV776" s="33"/>
    </row>
    <row r="777" spans="57:126" x14ac:dyDescent="0.3">
      <c r="BE777" s="33"/>
      <c r="CI777" s="33"/>
      <c r="CK777" s="26"/>
      <c r="CM777" s="33"/>
      <c r="CV777" s="26"/>
      <c r="CX777" s="33"/>
      <c r="DU777" s="26"/>
      <c r="DV777" s="33"/>
    </row>
    <row r="778" spans="57:126" x14ac:dyDescent="0.3">
      <c r="BE778" s="33"/>
      <c r="CI778" s="33"/>
      <c r="CK778" s="26"/>
      <c r="CM778" s="33"/>
      <c r="CV778" s="26"/>
      <c r="CX778" s="33"/>
      <c r="DU778" s="26"/>
      <c r="DV778" s="33"/>
    </row>
    <row r="779" spans="57:126" x14ac:dyDescent="0.3">
      <c r="BE779" s="33"/>
      <c r="CI779" s="33"/>
      <c r="CV779" s="26"/>
      <c r="CX779" s="33"/>
      <c r="DU779" s="26"/>
      <c r="DV779" s="33"/>
    </row>
    <row r="780" spans="57:126" x14ac:dyDescent="0.3">
      <c r="BE780" s="33"/>
      <c r="CI780" s="33"/>
      <c r="CV780" s="26"/>
      <c r="CX780" s="33"/>
      <c r="DU780" s="26"/>
      <c r="DV780" s="33"/>
    </row>
    <row r="781" spans="57:126" x14ac:dyDescent="0.3">
      <c r="BE781" s="33"/>
      <c r="CI781" s="33"/>
      <c r="CV781" s="26"/>
      <c r="CX781" s="33"/>
      <c r="DU781" s="26"/>
      <c r="DV781" s="33"/>
    </row>
    <row r="782" spans="57:126" x14ac:dyDescent="0.3">
      <c r="BE782" s="33"/>
      <c r="CI782" s="33"/>
      <c r="CV782" s="26"/>
      <c r="CX782" s="33"/>
      <c r="DU782" s="26"/>
      <c r="DV782" s="33"/>
    </row>
    <row r="783" spans="57:126" x14ac:dyDescent="0.3">
      <c r="BE783" s="33"/>
      <c r="CI783" s="33"/>
      <c r="CV783" s="26"/>
      <c r="CX783" s="33"/>
      <c r="DU783" s="26"/>
      <c r="DV783" s="33"/>
    </row>
    <row r="784" spans="57:126" x14ac:dyDescent="0.3">
      <c r="BE784" s="33"/>
      <c r="CI784" s="33"/>
      <c r="CV784" s="26"/>
      <c r="CX784" s="33"/>
      <c r="DU784" s="26"/>
      <c r="DV784" s="33"/>
    </row>
    <row r="785" spans="57:126" x14ac:dyDescent="0.3">
      <c r="BE785" s="33"/>
      <c r="CI785" s="33"/>
      <c r="CV785" s="26"/>
      <c r="CX785" s="33"/>
      <c r="DU785" s="26"/>
      <c r="DV785" s="33"/>
    </row>
    <row r="786" spans="57:126" x14ac:dyDescent="0.3">
      <c r="BE786" s="33"/>
      <c r="CI786" s="33"/>
      <c r="CV786" s="26"/>
      <c r="CX786" s="33"/>
      <c r="DU786" s="26"/>
      <c r="DV786" s="33"/>
    </row>
    <row r="787" spans="57:126" x14ac:dyDescent="0.3">
      <c r="BE787" s="33"/>
      <c r="CI787" s="33"/>
      <c r="CV787" s="26"/>
      <c r="CX787" s="33"/>
      <c r="DU787" s="26"/>
      <c r="DV787" s="33"/>
    </row>
    <row r="788" spans="57:126" x14ac:dyDescent="0.3">
      <c r="BE788" s="33"/>
      <c r="CI788" s="33"/>
      <c r="CV788" s="26"/>
      <c r="CX788" s="33"/>
      <c r="DU788" s="26"/>
      <c r="DV788" s="33"/>
    </row>
    <row r="789" spans="57:126" x14ac:dyDescent="0.3">
      <c r="BE789" s="33"/>
      <c r="CI789" s="33"/>
      <c r="CV789" s="26"/>
      <c r="CX789" s="33"/>
      <c r="DU789" s="26"/>
      <c r="DV789" s="33"/>
    </row>
    <row r="790" spans="57:126" x14ac:dyDescent="0.3">
      <c r="BE790" s="33"/>
      <c r="CI790" s="33"/>
      <c r="CV790" s="26"/>
      <c r="CX790" s="33"/>
      <c r="DU790" s="26"/>
      <c r="DV790" s="33"/>
    </row>
    <row r="791" spans="57:126" x14ac:dyDescent="0.3">
      <c r="BE791" s="33"/>
      <c r="CI791" s="33"/>
      <c r="CV791" s="26"/>
      <c r="CX791" s="33"/>
      <c r="DU791" s="26"/>
      <c r="DV791" s="33"/>
    </row>
    <row r="792" spans="57:126" x14ac:dyDescent="0.3">
      <c r="BE792" s="33"/>
      <c r="CI792" s="33"/>
      <c r="CV792" s="26"/>
      <c r="CX792" s="33"/>
      <c r="DU792" s="26"/>
      <c r="DV792" s="33"/>
    </row>
    <row r="793" spans="57:126" x14ac:dyDescent="0.3">
      <c r="BE793" s="33"/>
      <c r="CI793" s="33"/>
      <c r="CV793" s="26"/>
      <c r="CX793" s="33"/>
      <c r="DU793" s="26"/>
      <c r="DV793" s="33"/>
    </row>
    <row r="794" spans="57:126" x14ac:dyDescent="0.3">
      <c r="BE794" s="33"/>
      <c r="CI794" s="33"/>
      <c r="CV794" s="26"/>
      <c r="CX794" s="33"/>
      <c r="DU794" s="26"/>
      <c r="DV794" s="33"/>
    </row>
    <row r="795" spans="57:126" x14ac:dyDescent="0.3">
      <c r="BE795" s="33"/>
      <c r="CI795" s="33"/>
      <c r="CV795" s="26"/>
      <c r="CX795" s="33"/>
      <c r="DU795" s="26"/>
      <c r="DV795" s="33"/>
    </row>
    <row r="796" spans="57:126" x14ac:dyDescent="0.3">
      <c r="BE796" s="33"/>
      <c r="CI796" s="33"/>
      <c r="CV796" s="26"/>
      <c r="CX796" s="33"/>
      <c r="DU796" s="26"/>
      <c r="DV796" s="33"/>
    </row>
    <row r="797" spans="57:126" x14ac:dyDescent="0.3">
      <c r="BE797" s="33"/>
      <c r="CI797" s="33"/>
      <c r="CV797" s="26"/>
      <c r="CX797" s="33"/>
      <c r="DU797" s="26"/>
      <c r="DV797" s="33"/>
    </row>
    <row r="798" spans="57:126" x14ac:dyDescent="0.3">
      <c r="BE798" s="33"/>
      <c r="CI798" s="33"/>
      <c r="CV798" s="26"/>
      <c r="CX798" s="33"/>
      <c r="DU798" s="26"/>
      <c r="DV798" s="33"/>
    </row>
    <row r="799" spans="57:126" x14ac:dyDescent="0.3">
      <c r="BE799" s="33"/>
      <c r="CI799" s="33"/>
      <c r="CV799" s="26"/>
      <c r="CX799" s="33"/>
      <c r="DU799" s="26"/>
      <c r="DV799" s="33"/>
    </row>
    <row r="800" spans="57:126" x14ac:dyDescent="0.3">
      <c r="BE800" s="33"/>
      <c r="CI800" s="33"/>
      <c r="CV800" s="26"/>
      <c r="CX800" s="33"/>
      <c r="DU800" s="26"/>
      <c r="DV800" s="33"/>
    </row>
    <row r="801" spans="57:126" x14ac:dyDescent="0.3">
      <c r="BE801" s="33"/>
      <c r="CI801" s="33"/>
      <c r="CV801" s="26"/>
      <c r="CX801" s="33"/>
      <c r="DU801" s="26"/>
      <c r="DV801" s="33"/>
    </row>
    <row r="802" spans="57:126" x14ac:dyDescent="0.3">
      <c r="BE802" s="33"/>
      <c r="CI802" s="33"/>
      <c r="CV802" s="26"/>
      <c r="CX802" s="33"/>
      <c r="DU802" s="26"/>
      <c r="DV802" s="33"/>
    </row>
    <row r="803" spans="57:126" x14ac:dyDescent="0.3">
      <c r="BE803" s="33"/>
      <c r="CI803" s="33"/>
      <c r="CV803" s="26"/>
      <c r="CX803" s="33"/>
      <c r="DU803" s="26"/>
      <c r="DV803" s="33"/>
    </row>
    <row r="804" spans="57:126" x14ac:dyDescent="0.3">
      <c r="BE804" s="33"/>
      <c r="CI804" s="33"/>
      <c r="CV804" s="26"/>
      <c r="CX804" s="33"/>
      <c r="DU804" s="26"/>
      <c r="DV804" s="33"/>
    </row>
    <row r="805" spans="57:126" x14ac:dyDescent="0.3">
      <c r="BE805" s="33"/>
      <c r="CI805" s="33"/>
      <c r="CV805" s="26"/>
      <c r="CX805" s="33"/>
      <c r="DU805" s="26"/>
      <c r="DV805" s="33"/>
    </row>
    <row r="806" spans="57:126" x14ac:dyDescent="0.3">
      <c r="BE806" s="33"/>
      <c r="CV806" s="26"/>
      <c r="CX806" s="33"/>
      <c r="DU806" s="26"/>
      <c r="DV806" s="33"/>
    </row>
    <row r="807" spans="57:126" x14ac:dyDescent="0.3">
      <c r="BE807" s="33"/>
      <c r="CV807" s="26"/>
      <c r="CX807" s="33"/>
      <c r="DU807" s="26"/>
      <c r="DV807" s="33"/>
    </row>
    <row r="808" spans="57:126" x14ac:dyDescent="0.3">
      <c r="BE808" s="33"/>
      <c r="CV808" s="26"/>
      <c r="CX808" s="33"/>
      <c r="DU808" s="26"/>
      <c r="DV808" s="33"/>
    </row>
    <row r="809" spans="57:126" x14ac:dyDescent="0.3">
      <c r="BE809" s="33"/>
      <c r="CV809" s="26"/>
      <c r="CX809" s="33"/>
      <c r="DU809" s="26"/>
      <c r="DV809" s="33"/>
    </row>
    <row r="810" spans="57:126" x14ac:dyDescent="0.3">
      <c r="BE810" s="33"/>
      <c r="CV810" s="26"/>
      <c r="CX810" s="33"/>
      <c r="DU810" s="26"/>
      <c r="DV810" s="33"/>
    </row>
    <row r="811" spans="57:126" x14ac:dyDescent="0.3">
      <c r="BE811" s="33"/>
      <c r="CV811" s="26"/>
      <c r="CX811" s="33"/>
      <c r="DU811" s="26"/>
      <c r="DV811" s="33"/>
    </row>
    <row r="812" spans="57:126" x14ac:dyDescent="0.3">
      <c r="BE812" s="33"/>
      <c r="CV812" s="26"/>
      <c r="CX812" s="33"/>
      <c r="DU812" s="26"/>
      <c r="DV812" s="33"/>
    </row>
    <row r="813" spans="57:126" x14ac:dyDescent="0.3">
      <c r="BE813" s="33"/>
      <c r="CV813" s="26"/>
      <c r="CX813" s="33"/>
      <c r="DU813" s="26"/>
      <c r="DV813" s="33"/>
    </row>
    <row r="814" spans="57:126" x14ac:dyDescent="0.3">
      <c r="BE814" s="33"/>
      <c r="CV814" s="26"/>
      <c r="CX814" s="33"/>
      <c r="DU814" s="26"/>
      <c r="DV814" s="33"/>
    </row>
    <row r="815" spans="57:126" x14ac:dyDescent="0.3">
      <c r="BE815" s="33"/>
      <c r="CV815" s="26"/>
      <c r="CX815" s="33"/>
      <c r="DU815" s="26"/>
      <c r="DV815" s="33"/>
    </row>
    <row r="816" spans="57:126" x14ac:dyDescent="0.3">
      <c r="BE816" s="33"/>
      <c r="CV816" s="26"/>
      <c r="CX816" s="33"/>
      <c r="DU816" s="26"/>
      <c r="DV816" s="33"/>
    </row>
    <row r="817" spans="57:126" x14ac:dyDescent="0.3">
      <c r="BE817" s="33"/>
      <c r="CV817" s="26"/>
      <c r="CX817" s="33"/>
      <c r="DU817" s="26"/>
      <c r="DV817" s="33"/>
    </row>
    <row r="818" spans="57:126" x14ac:dyDescent="0.3">
      <c r="BE818" s="33"/>
      <c r="CV818" s="26"/>
      <c r="CX818" s="33"/>
      <c r="DU818" s="26"/>
      <c r="DV818" s="33"/>
    </row>
    <row r="819" spans="57:126" x14ac:dyDescent="0.3">
      <c r="BE819" s="33"/>
      <c r="DU819" s="26"/>
      <c r="DV819" s="33"/>
    </row>
    <row r="820" spans="57:126" x14ac:dyDescent="0.3">
      <c r="BE820" s="33"/>
      <c r="DU820" s="26"/>
      <c r="DV820" s="33"/>
    </row>
    <row r="821" spans="57:126" x14ac:dyDescent="0.3">
      <c r="BE821" s="33"/>
      <c r="DU821" s="26"/>
      <c r="DV821" s="33"/>
    </row>
    <row r="822" spans="57:126" x14ac:dyDescent="0.3">
      <c r="BE822" s="33"/>
      <c r="DU822" s="26"/>
      <c r="DV822" s="33"/>
    </row>
    <row r="823" spans="57:126" x14ac:dyDescent="0.3">
      <c r="BE823" s="33"/>
      <c r="DU823" s="26"/>
      <c r="DV823" s="33"/>
    </row>
    <row r="824" spans="57:126" x14ac:dyDescent="0.3">
      <c r="BE824" s="33"/>
      <c r="DU824" s="26"/>
      <c r="DV824" s="33"/>
    </row>
    <row r="825" spans="57:126" x14ac:dyDescent="0.3">
      <c r="BE825" s="33"/>
      <c r="DU825" s="26"/>
      <c r="DV825" s="33"/>
    </row>
    <row r="826" spans="57:126" x14ac:dyDescent="0.3">
      <c r="BE826" s="33"/>
      <c r="DU826" s="26"/>
      <c r="DV826" s="33"/>
    </row>
    <row r="827" spans="57:126" x14ac:dyDescent="0.3">
      <c r="BE827" s="33"/>
      <c r="DU827" s="26"/>
      <c r="DV827" s="33"/>
    </row>
    <row r="828" spans="57:126" x14ac:dyDescent="0.3">
      <c r="BE828" s="33"/>
      <c r="DU828" s="26"/>
      <c r="DV828" s="33"/>
    </row>
    <row r="829" spans="57:126" x14ac:dyDescent="0.3">
      <c r="BE829" s="33"/>
      <c r="DU829" s="26"/>
      <c r="DV829" s="33"/>
    </row>
    <row r="830" spans="57:126" x14ac:dyDescent="0.3">
      <c r="BE830" s="33"/>
      <c r="DU830" s="26"/>
      <c r="DV830" s="33"/>
    </row>
    <row r="831" spans="57:126" x14ac:dyDescent="0.3">
      <c r="BE831" s="33"/>
      <c r="DU831" s="26"/>
      <c r="DV831" s="33"/>
    </row>
    <row r="832" spans="57:126" x14ac:dyDescent="0.3">
      <c r="BE832" s="33"/>
      <c r="DU832" s="26"/>
      <c r="DV832" s="33"/>
    </row>
    <row r="833" spans="57:126" x14ac:dyDescent="0.3">
      <c r="BE833" s="33"/>
      <c r="DU833" s="26"/>
      <c r="DV833" s="33"/>
    </row>
    <row r="834" spans="57:126" x14ac:dyDescent="0.3">
      <c r="DU834" s="26"/>
      <c r="DV834" s="33"/>
    </row>
    <row r="835" spans="57:126" x14ac:dyDescent="0.3">
      <c r="DU835" s="26"/>
      <c r="DV835" s="33"/>
    </row>
    <row r="836" spans="57:126" x14ac:dyDescent="0.3">
      <c r="DU836" s="26"/>
      <c r="DV836" s="33"/>
    </row>
    <row r="837" spans="57:126" x14ac:dyDescent="0.3">
      <c r="DU837" s="26"/>
      <c r="DV837" s="33"/>
    </row>
    <row r="838" spans="57:126" x14ac:dyDescent="0.3">
      <c r="DU838" s="26"/>
      <c r="DV838" s="33"/>
    </row>
    <row r="839" spans="57:126" x14ac:dyDescent="0.3">
      <c r="DU839" s="26"/>
      <c r="DV839" s="33"/>
    </row>
    <row r="840" spans="57:126" x14ac:dyDescent="0.3">
      <c r="DU840" s="26"/>
      <c r="DV840" s="33"/>
    </row>
    <row r="841" spans="57:126" x14ac:dyDescent="0.3">
      <c r="DU841" s="26"/>
      <c r="DV841" s="33"/>
    </row>
    <row r="842" spans="57:126" x14ac:dyDescent="0.3">
      <c r="DU842" s="26"/>
      <c r="DV842" s="33"/>
    </row>
    <row r="843" spans="57:126" x14ac:dyDescent="0.3">
      <c r="DU843" s="26"/>
      <c r="DV843" s="33"/>
    </row>
    <row r="844" spans="57:126" x14ac:dyDescent="0.3">
      <c r="DU844" s="26"/>
      <c r="DV844" s="33"/>
    </row>
    <row r="845" spans="57:126" x14ac:dyDescent="0.3">
      <c r="DU845" s="26"/>
      <c r="DV845" s="33"/>
    </row>
    <row r="846" spans="57:126" x14ac:dyDescent="0.3">
      <c r="DU846" s="26"/>
      <c r="DV846" s="33"/>
    </row>
    <row r="847" spans="57:126" x14ac:dyDescent="0.3">
      <c r="DU847" s="26"/>
      <c r="DV847" s="33"/>
    </row>
    <row r="848" spans="57:126" x14ac:dyDescent="0.3">
      <c r="DU848" s="26"/>
      <c r="DV848" s="33"/>
    </row>
    <row r="849" spans="125:126" x14ac:dyDescent="0.3">
      <c r="DU849" s="26"/>
      <c r="DV849" s="33"/>
    </row>
    <row r="850" spans="125:126" x14ac:dyDescent="0.3">
      <c r="DU850" s="26"/>
      <c r="DV850" s="33"/>
    </row>
    <row r="851" spans="125:126" x14ac:dyDescent="0.3">
      <c r="DU851" s="26"/>
      <c r="DV851" s="33"/>
    </row>
    <row r="852" spans="125:126" x14ac:dyDescent="0.3">
      <c r="DU852" s="26"/>
      <c r="DV852" s="33"/>
    </row>
    <row r="853" spans="125:126" x14ac:dyDescent="0.3">
      <c r="DU853" s="26"/>
      <c r="DV853" s="33"/>
    </row>
    <row r="854" spans="125:126" x14ac:dyDescent="0.3">
      <c r="DU854" s="26"/>
      <c r="DV854" s="33"/>
    </row>
    <row r="855" spans="125:126" x14ac:dyDescent="0.3">
      <c r="DU855" s="26"/>
      <c r="DV855" s="33"/>
    </row>
    <row r="856" spans="125:126" x14ac:dyDescent="0.3">
      <c r="DU856" s="26"/>
      <c r="DV856" s="33"/>
    </row>
    <row r="857" spans="125:126" x14ac:dyDescent="0.3">
      <c r="DU857" s="26"/>
      <c r="DV857" s="33"/>
    </row>
    <row r="858" spans="125:126" x14ac:dyDescent="0.3">
      <c r="DU858" s="26"/>
      <c r="DV858" s="33"/>
    </row>
    <row r="859" spans="125:126" x14ac:dyDescent="0.3">
      <c r="DU859" s="26"/>
      <c r="DV859" s="33"/>
    </row>
    <row r="860" spans="125:126" x14ac:dyDescent="0.3">
      <c r="DU860" s="26"/>
      <c r="DV860" s="33"/>
    </row>
    <row r="861" spans="125:126" x14ac:dyDescent="0.3">
      <c r="DU861" s="26"/>
      <c r="DV861" s="33"/>
    </row>
    <row r="862" spans="125:126" x14ac:dyDescent="0.3">
      <c r="DU862" s="26"/>
      <c r="DV862" s="33"/>
    </row>
    <row r="863" spans="125:126" x14ac:dyDescent="0.3">
      <c r="DU863" s="26"/>
      <c r="DV863" s="33"/>
    </row>
    <row r="864" spans="125:126" x14ac:dyDescent="0.3">
      <c r="DU864" s="26"/>
      <c r="DV864" s="33"/>
    </row>
    <row r="865" spans="125:126" x14ac:dyDescent="0.3">
      <c r="DU865" s="26"/>
      <c r="DV865" s="33"/>
    </row>
    <row r="866" spans="125:126" x14ac:dyDescent="0.3">
      <c r="DU866" s="26"/>
      <c r="DV866" s="33"/>
    </row>
    <row r="867" spans="125:126" x14ac:dyDescent="0.3">
      <c r="DU867" s="26"/>
      <c r="DV867" s="33"/>
    </row>
    <row r="868" spans="125:126" x14ac:dyDescent="0.3">
      <c r="DU868" s="26"/>
      <c r="DV868" s="33"/>
    </row>
    <row r="869" spans="125:126" x14ac:dyDescent="0.3">
      <c r="DU869" s="26"/>
      <c r="DV869" s="33"/>
    </row>
    <row r="870" spans="125:126" x14ac:dyDescent="0.3">
      <c r="DU870" s="26"/>
      <c r="DV870" s="33"/>
    </row>
    <row r="871" spans="125:126" x14ac:dyDescent="0.3">
      <c r="DU871" s="26"/>
      <c r="DV871" s="33"/>
    </row>
    <row r="872" spans="125:126" x14ac:dyDescent="0.3">
      <c r="DU872" s="26"/>
      <c r="DV872" s="33"/>
    </row>
    <row r="873" spans="125:126" x14ac:dyDescent="0.3">
      <c r="DU873" s="26"/>
      <c r="DV873" s="33"/>
    </row>
    <row r="874" spans="125:126" x14ac:dyDescent="0.3">
      <c r="DU874" s="26"/>
      <c r="DV874" s="33"/>
    </row>
    <row r="875" spans="125:126" x14ac:dyDescent="0.3">
      <c r="DU875" s="26"/>
      <c r="DV875" s="33"/>
    </row>
    <row r="876" spans="125:126" x14ac:dyDescent="0.3">
      <c r="DU876" s="26"/>
      <c r="DV876" s="33"/>
    </row>
    <row r="877" spans="125:126" x14ac:dyDescent="0.3">
      <c r="DU877" s="26"/>
      <c r="DV877" s="33"/>
    </row>
    <row r="878" spans="125:126" x14ac:dyDescent="0.3">
      <c r="DU878" s="26"/>
      <c r="DV878" s="33"/>
    </row>
    <row r="879" spans="125:126" x14ac:dyDescent="0.3">
      <c r="DU879" s="26"/>
      <c r="DV879" s="33"/>
    </row>
    <row r="880" spans="125:126" x14ac:dyDescent="0.3">
      <c r="DU880" s="26"/>
      <c r="DV880" s="33"/>
    </row>
    <row r="881" spans="125:126" x14ac:dyDescent="0.3">
      <c r="DU881" s="26"/>
      <c r="DV881" s="33"/>
    </row>
    <row r="882" spans="125:126" x14ac:dyDescent="0.3">
      <c r="DU882" s="26"/>
      <c r="DV882" s="33"/>
    </row>
    <row r="883" spans="125:126" x14ac:dyDescent="0.3">
      <c r="DU883" s="26"/>
      <c r="DV883" s="33"/>
    </row>
    <row r="884" spans="125:126" x14ac:dyDescent="0.3">
      <c r="DU884" s="26"/>
      <c r="DV884" s="33"/>
    </row>
    <row r="885" spans="125:126" x14ac:dyDescent="0.3">
      <c r="DU885" s="26"/>
      <c r="DV885" s="33"/>
    </row>
    <row r="886" spans="125:126" x14ac:dyDescent="0.3">
      <c r="DU886" s="26"/>
      <c r="DV886" s="33"/>
    </row>
    <row r="887" spans="125:126" x14ac:dyDescent="0.3">
      <c r="DU887" s="26"/>
      <c r="DV887" s="33"/>
    </row>
    <row r="888" spans="125:126" x14ac:dyDescent="0.3">
      <c r="DU888" s="26"/>
      <c r="DV888" s="33"/>
    </row>
    <row r="889" spans="125:126" x14ac:dyDescent="0.3">
      <c r="DU889" s="26"/>
      <c r="DV889" s="33"/>
    </row>
    <row r="890" spans="125:126" x14ac:dyDescent="0.3">
      <c r="DU890" s="26"/>
      <c r="DV890" s="33"/>
    </row>
    <row r="891" spans="125:126" x14ac:dyDescent="0.3">
      <c r="DU891" s="26"/>
      <c r="DV891" s="33"/>
    </row>
    <row r="892" spans="125:126" x14ac:dyDescent="0.3">
      <c r="DU892" s="26"/>
      <c r="DV892" s="33"/>
    </row>
    <row r="893" spans="125:126" x14ac:dyDescent="0.3">
      <c r="DU893" s="26"/>
      <c r="DV893" s="33"/>
    </row>
    <row r="894" spans="125:126" x14ac:dyDescent="0.3">
      <c r="DU894" s="26"/>
      <c r="DV894" s="33"/>
    </row>
    <row r="895" spans="125:126" x14ac:dyDescent="0.3">
      <c r="DU895" s="26"/>
      <c r="DV895" s="33"/>
    </row>
    <row r="896" spans="125:126" x14ac:dyDescent="0.3">
      <c r="DU896" s="26"/>
      <c r="DV896" s="33"/>
    </row>
    <row r="897" spans="125:126" x14ac:dyDescent="0.3">
      <c r="DU897" s="26"/>
      <c r="DV897" s="33"/>
    </row>
    <row r="898" spans="125:126" x14ac:dyDescent="0.3">
      <c r="DU898" s="26"/>
      <c r="DV898" s="33"/>
    </row>
    <row r="899" spans="125:126" x14ac:dyDescent="0.3">
      <c r="DU899" s="26"/>
      <c r="DV899" s="33"/>
    </row>
    <row r="900" spans="125:126" x14ac:dyDescent="0.3">
      <c r="DU900" s="26"/>
      <c r="DV900" s="33"/>
    </row>
    <row r="901" spans="125:126" x14ac:dyDescent="0.3">
      <c r="DU901" s="26"/>
      <c r="DV901" s="33"/>
    </row>
    <row r="902" spans="125:126" x14ac:dyDescent="0.3">
      <c r="DU902" s="26"/>
      <c r="DV902" s="33"/>
    </row>
    <row r="903" spans="125:126" x14ac:dyDescent="0.3">
      <c r="DU903" s="26"/>
      <c r="DV903" s="33"/>
    </row>
    <row r="904" spans="125:126" x14ac:dyDescent="0.3">
      <c r="DU904" s="26"/>
      <c r="DV904" s="33"/>
    </row>
    <row r="905" spans="125:126" x14ac:dyDescent="0.3">
      <c r="DU905" s="26"/>
      <c r="DV905" s="33"/>
    </row>
    <row r="906" spans="125:126" x14ac:dyDescent="0.3">
      <c r="DU906" s="26"/>
      <c r="DV906" s="33"/>
    </row>
    <row r="907" spans="125:126" x14ac:dyDescent="0.3">
      <c r="DU907" s="26"/>
      <c r="DV907" s="33"/>
    </row>
    <row r="908" spans="125:126" x14ac:dyDescent="0.3">
      <c r="DU908" s="26"/>
      <c r="DV908" s="33"/>
    </row>
    <row r="909" spans="125:126" x14ac:dyDescent="0.3">
      <c r="DU909" s="26"/>
      <c r="DV909" s="33"/>
    </row>
    <row r="910" spans="125:126" x14ac:dyDescent="0.3">
      <c r="DU910" s="26"/>
      <c r="DV910" s="33"/>
    </row>
    <row r="911" spans="125:126" x14ac:dyDescent="0.3">
      <c r="DU911" s="26"/>
      <c r="DV911" s="33"/>
    </row>
    <row r="912" spans="125:126" x14ac:dyDescent="0.3">
      <c r="DU912" s="26"/>
      <c r="DV912" s="33"/>
    </row>
    <row r="913" spans="125:126" x14ac:dyDescent="0.3">
      <c r="DU913" s="26"/>
      <c r="DV913" s="33"/>
    </row>
    <row r="914" spans="125:126" x14ac:dyDescent="0.3">
      <c r="DU914" s="26"/>
      <c r="DV914" s="33"/>
    </row>
    <row r="915" spans="125:126" x14ac:dyDescent="0.3">
      <c r="DU915" s="26"/>
      <c r="DV915" s="33"/>
    </row>
    <row r="916" spans="125:126" x14ac:dyDescent="0.3">
      <c r="DU916" s="26"/>
      <c r="DV916" s="33"/>
    </row>
    <row r="917" spans="125:126" x14ac:dyDescent="0.3">
      <c r="DU917" s="26"/>
      <c r="DV917" s="33"/>
    </row>
    <row r="918" spans="125:126" x14ac:dyDescent="0.3">
      <c r="DU918" s="26"/>
      <c r="DV918" s="33"/>
    </row>
    <row r="919" spans="125:126" x14ac:dyDescent="0.3">
      <c r="DU919" s="26"/>
      <c r="DV919" s="33"/>
    </row>
    <row r="920" spans="125:126" x14ac:dyDescent="0.3">
      <c r="DU920" s="26"/>
      <c r="DV920" s="33"/>
    </row>
    <row r="921" spans="125:126" x14ac:dyDescent="0.3">
      <c r="DU921" s="26"/>
      <c r="DV921" s="33"/>
    </row>
    <row r="922" spans="125:126" x14ac:dyDescent="0.3">
      <c r="DU922" s="26"/>
      <c r="DV922" s="33"/>
    </row>
    <row r="923" spans="125:126" x14ac:dyDescent="0.3">
      <c r="DU923" s="26"/>
      <c r="DV923" s="33"/>
    </row>
    <row r="924" spans="125:126" x14ac:dyDescent="0.3">
      <c r="DU924" s="26"/>
      <c r="DV924" s="33"/>
    </row>
    <row r="925" spans="125:126" x14ac:dyDescent="0.3">
      <c r="DU925" s="26"/>
      <c r="DV925" s="33"/>
    </row>
    <row r="926" spans="125:126" x14ac:dyDescent="0.3">
      <c r="DU926" s="26"/>
      <c r="DV926" s="33"/>
    </row>
    <row r="927" spans="125:126" x14ac:dyDescent="0.3">
      <c r="DU927" s="26"/>
      <c r="DV927" s="33"/>
    </row>
    <row r="928" spans="125:126" x14ac:dyDescent="0.3">
      <c r="DU928" s="26"/>
      <c r="DV928" s="33"/>
    </row>
    <row r="929" spans="125:126" x14ac:dyDescent="0.3">
      <c r="DU929" s="26"/>
      <c r="DV929" s="33"/>
    </row>
    <row r="930" spans="125:126" x14ac:dyDescent="0.3">
      <c r="DU930" s="26"/>
      <c r="DV930" s="33"/>
    </row>
    <row r="931" spans="125:126" x14ac:dyDescent="0.3">
      <c r="DU931" s="26"/>
      <c r="DV931" s="33"/>
    </row>
    <row r="932" spans="125:126" x14ac:dyDescent="0.3">
      <c r="DU932" s="26"/>
      <c r="DV932" s="33"/>
    </row>
    <row r="933" spans="125:126" x14ac:dyDescent="0.3">
      <c r="DU933" s="26"/>
      <c r="DV933" s="33"/>
    </row>
    <row r="934" spans="125:126" x14ac:dyDescent="0.3">
      <c r="DU934" s="26"/>
      <c r="DV934" s="33"/>
    </row>
    <row r="935" spans="125:126" x14ac:dyDescent="0.3">
      <c r="DU935" s="26"/>
      <c r="DV935" s="33"/>
    </row>
    <row r="936" spans="125:126" x14ac:dyDescent="0.3">
      <c r="DU936" s="26"/>
      <c r="DV936" s="33"/>
    </row>
    <row r="937" spans="125:126" x14ac:dyDescent="0.3">
      <c r="DU937" s="26"/>
      <c r="DV937" s="33"/>
    </row>
    <row r="938" spans="125:126" x14ac:dyDescent="0.3">
      <c r="DU938" s="26"/>
      <c r="DV938" s="33"/>
    </row>
    <row r="939" spans="125:126" x14ac:dyDescent="0.3">
      <c r="DU939" s="26"/>
      <c r="DV939" s="33"/>
    </row>
    <row r="940" spans="125:126" x14ac:dyDescent="0.3">
      <c r="DU940" s="26"/>
      <c r="DV940" s="33"/>
    </row>
    <row r="941" spans="125:126" x14ac:dyDescent="0.3">
      <c r="DU941" s="26"/>
      <c r="DV941" s="33"/>
    </row>
    <row r="942" spans="125:126" x14ac:dyDescent="0.3">
      <c r="DU942" s="26"/>
      <c r="DV942" s="33"/>
    </row>
    <row r="943" spans="125:126" x14ac:dyDescent="0.3">
      <c r="DU943" s="26"/>
      <c r="DV943" s="33"/>
    </row>
    <row r="944" spans="125:126" x14ac:dyDescent="0.3">
      <c r="DU944" s="26"/>
      <c r="DV944" s="33"/>
    </row>
    <row r="945" spans="125:126" x14ac:dyDescent="0.3">
      <c r="DU945" s="26"/>
      <c r="DV945" s="33"/>
    </row>
    <row r="946" spans="125:126" x14ac:dyDescent="0.3">
      <c r="DU946" s="26"/>
      <c r="DV946" s="33"/>
    </row>
    <row r="947" spans="125:126" x14ac:dyDescent="0.3">
      <c r="DU947" s="26"/>
      <c r="DV947" s="33"/>
    </row>
    <row r="948" spans="125:126" x14ac:dyDescent="0.3">
      <c r="DU948" s="26"/>
      <c r="DV948" s="33"/>
    </row>
    <row r="949" spans="125:126" x14ac:dyDescent="0.3">
      <c r="DU949" s="26"/>
      <c r="DV949" s="33"/>
    </row>
    <row r="950" spans="125:126" x14ac:dyDescent="0.3">
      <c r="DU950" s="26"/>
      <c r="DV950" s="33"/>
    </row>
    <row r="951" spans="125:126" x14ac:dyDescent="0.3">
      <c r="DU951" s="26"/>
      <c r="DV951" s="33"/>
    </row>
    <row r="952" spans="125:126" x14ac:dyDescent="0.3">
      <c r="DU952" s="26"/>
      <c r="DV952" s="33"/>
    </row>
    <row r="953" spans="125:126" x14ac:dyDescent="0.3">
      <c r="DU953" s="26"/>
      <c r="DV953" s="33"/>
    </row>
    <row r="954" spans="125:126" x14ac:dyDescent="0.3">
      <c r="DU954" s="26"/>
      <c r="DV954" s="33"/>
    </row>
    <row r="955" spans="125:126" x14ac:dyDescent="0.3">
      <c r="DU955" s="26"/>
      <c r="DV955" s="33"/>
    </row>
    <row r="956" spans="125:126" x14ac:dyDescent="0.3">
      <c r="DU956" s="26"/>
      <c r="DV956" s="33"/>
    </row>
    <row r="957" spans="125:126" x14ac:dyDescent="0.3">
      <c r="DU957" s="26"/>
      <c r="DV957" s="33"/>
    </row>
    <row r="958" spans="125:126" x14ac:dyDescent="0.3">
      <c r="DU958" s="26"/>
      <c r="DV958" s="33"/>
    </row>
    <row r="959" spans="125:126" x14ac:dyDescent="0.3">
      <c r="DU959" s="26"/>
      <c r="DV959" s="33"/>
    </row>
    <row r="960" spans="125:126" x14ac:dyDescent="0.3">
      <c r="DU960" s="26"/>
      <c r="DV960" s="33"/>
    </row>
    <row r="961" spans="125:126" x14ac:dyDescent="0.3">
      <c r="DU961" s="26"/>
      <c r="DV961" s="33"/>
    </row>
    <row r="962" spans="125:126" x14ac:dyDescent="0.3">
      <c r="DU962" s="26"/>
      <c r="DV962" s="33"/>
    </row>
    <row r="963" spans="125:126" x14ac:dyDescent="0.3">
      <c r="DU963" s="26"/>
      <c r="DV963" s="33"/>
    </row>
    <row r="964" spans="125:126" x14ac:dyDescent="0.3">
      <c r="DU964" s="26"/>
      <c r="DV964" s="33"/>
    </row>
    <row r="965" spans="125:126" x14ac:dyDescent="0.3">
      <c r="DU965" s="26"/>
      <c r="DV965" s="33"/>
    </row>
    <row r="966" spans="125:126" x14ac:dyDescent="0.3">
      <c r="DU966" s="26"/>
      <c r="DV966" s="33"/>
    </row>
    <row r="967" spans="125:126" x14ac:dyDescent="0.3">
      <c r="DU967" s="26"/>
      <c r="DV967" s="33"/>
    </row>
    <row r="968" spans="125:126" x14ac:dyDescent="0.3">
      <c r="DU968" s="26"/>
      <c r="DV968" s="33"/>
    </row>
    <row r="969" spans="125:126" x14ac:dyDescent="0.3">
      <c r="DU969" s="26"/>
      <c r="DV969" s="33"/>
    </row>
    <row r="970" spans="125:126" x14ac:dyDescent="0.3">
      <c r="DU970" s="26"/>
      <c r="DV970" s="33"/>
    </row>
    <row r="971" spans="125:126" x14ac:dyDescent="0.3">
      <c r="DU971" s="26"/>
      <c r="DV971" s="33"/>
    </row>
    <row r="972" spans="125:126" x14ac:dyDescent="0.3">
      <c r="DU972" s="26"/>
      <c r="DV972" s="33"/>
    </row>
    <row r="973" spans="125:126" x14ac:dyDescent="0.3">
      <c r="DU973" s="26"/>
      <c r="DV973" s="33"/>
    </row>
    <row r="974" spans="125:126" x14ac:dyDescent="0.3">
      <c r="DU974" s="26"/>
      <c r="DV974" s="33"/>
    </row>
    <row r="975" spans="125:126" x14ac:dyDescent="0.3">
      <c r="DU975" s="26"/>
      <c r="DV975" s="33"/>
    </row>
    <row r="976" spans="125:126" x14ac:dyDescent="0.3">
      <c r="DU976" s="26"/>
      <c r="DV976" s="33"/>
    </row>
    <row r="977" spans="125:126" x14ac:dyDescent="0.3">
      <c r="DU977" s="26"/>
      <c r="DV977" s="33"/>
    </row>
    <row r="978" spans="125:126" x14ac:dyDescent="0.3">
      <c r="DU978" s="26"/>
      <c r="DV978" s="33"/>
    </row>
    <row r="979" spans="125:126" x14ac:dyDescent="0.3">
      <c r="DU979" s="26"/>
      <c r="DV979" s="33"/>
    </row>
    <row r="980" spans="125:126" x14ac:dyDescent="0.3">
      <c r="DU980" s="26"/>
      <c r="DV980" s="33"/>
    </row>
    <row r="981" spans="125:126" x14ac:dyDescent="0.3">
      <c r="DU981" s="26"/>
      <c r="DV981" s="33"/>
    </row>
    <row r="982" spans="125:126" x14ac:dyDescent="0.3">
      <c r="DU982" s="26"/>
      <c r="DV982" s="33"/>
    </row>
    <row r="983" spans="125:126" x14ac:dyDescent="0.3">
      <c r="DU983" s="26"/>
      <c r="DV983" s="33"/>
    </row>
    <row r="984" spans="125:126" x14ac:dyDescent="0.3">
      <c r="DU984" s="26"/>
      <c r="DV984" s="33"/>
    </row>
    <row r="985" spans="125:126" x14ac:dyDescent="0.3">
      <c r="DU985" s="26"/>
      <c r="DV985" s="33"/>
    </row>
    <row r="986" spans="125:126" x14ac:dyDescent="0.3">
      <c r="DU986" s="26"/>
      <c r="DV986" s="33"/>
    </row>
    <row r="987" spans="125:126" x14ac:dyDescent="0.3">
      <c r="DU987" s="26"/>
      <c r="DV987" s="33"/>
    </row>
    <row r="988" spans="125:126" x14ac:dyDescent="0.3">
      <c r="DU988" s="26"/>
      <c r="DV988" s="33"/>
    </row>
    <row r="989" spans="125:126" x14ac:dyDescent="0.3">
      <c r="DU989" s="26"/>
      <c r="DV989" s="33"/>
    </row>
    <row r="990" spans="125:126" x14ac:dyDescent="0.3">
      <c r="DU990" s="26"/>
      <c r="DV990" s="33"/>
    </row>
    <row r="991" spans="125:126" x14ac:dyDescent="0.3">
      <c r="DU991" s="26"/>
      <c r="DV991" s="33"/>
    </row>
    <row r="992" spans="125:126" x14ac:dyDescent="0.3">
      <c r="DU992" s="26"/>
      <c r="DV992" s="33"/>
    </row>
    <row r="993" spans="125:126" x14ac:dyDescent="0.3">
      <c r="DU993" s="26"/>
      <c r="DV993" s="33"/>
    </row>
    <row r="994" spans="125:126" x14ac:dyDescent="0.3">
      <c r="DU994" s="26"/>
      <c r="DV994" s="33"/>
    </row>
    <row r="995" spans="125:126" x14ac:dyDescent="0.3">
      <c r="DU995" s="26"/>
      <c r="DV995" s="33"/>
    </row>
    <row r="996" spans="125:126" x14ac:dyDescent="0.3">
      <c r="DU996" s="26"/>
      <c r="DV996" s="33"/>
    </row>
    <row r="997" spans="125:126" x14ac:dyDescent="0.3">
      <c r="DU997" s="26"/>
      <c r="DV997" s="33"/>
    </row>
    <row r="998" spans="125:126" x14ac:dyDescent="0.3">
      <c r="DU998" s="26"/>
      <c r="DV998" s="33"/>
    </row>
    <row r="999" spans="125:126" x14ac:dyDescent="0.3">
      <c r="DU999" s="26"/>
      <c r="DV999" s="33"/>
    </row>
    <row r="1000" spans="125:126" x14ac:dyDescent="0.3">
      <c r="DU1000" s="26"/>
      <c r="DV1000" s="33"/>
    </row>
    <row r="1001" spans="125:126" x14ac:dyDescent="0.3">
      <c r="DU1001" s="26"/>
      <c r="DV1001" s="33"/>
    </row>
    <row r="1002" spans="125:126" x14ac:dyDescent="0.3">
      <c r="DU1002" s="26"/>
      <c r="DV1002" s="33"/>
    </row>
    <row r="1003" spans="125:126" x14ac:dyDescent="0.3">
      <c r="DU1003" s="26"/>
      <c r="DV1003" s="33"/>
    </row>
    <row r="1004" spans="125:126" x14ac:dyDescent="0.3">
      <c r="DU1004" s="26"/>
      <c r="DV1004" s="33"/>
    </row>
    <row r="1005" spans="125:126" x14ac:dyDescent="0.3">
      <c r="DU1005" s="26"/>
      <c r="DV1005" s="33"/>
    </row>
    <row r="1006" spans="125:126" x14ac:dyDescent="0.3">
      <c r="DU1006" s="26"/>
      <c r="DV1006" s="33"/>
    </row>
    <row r="1007" spans="125:126" x14ac:dyDescent="0.3">
      <c r="DU1007" s="26"/>
      <c r="DV1007" s="33"/>
    </row>
    <row r="1008" spans="125:126" x14ac:dyDescent="0.3">
      <c r="DU1008" s="26"/>
      <c r="DV1008" s="33"/>
    </row>
    <row r="1009" spans="125:126" x14ac:dyDescent="0.3">
      <c r="DU1009" s="26"/>
      <c r="DV1009" s="33"/>
    </row>
    <row r="1010" spans="125:126" x14ac:dyDescent="0.3">
      <c r="DU1010" s="26"/>
      <c r="DV1010" s="33"/>
    </row>
    <row r="1011" spans="125:126" x14ac:dyDescent="0.3">
      <c r="DU1011" s="26"/>
      <c r="DV1011" s="33"/>
    </row>
    <row r="1012" spans="125:126" x14ac:dyDescent="0.3">
      <c r="DU1012" s="26"/>
      <c r="DV1012" s="33"/>
    </row>
    <row r="1013" spans="125:126" x14ac:dyDescent="0.3">
      <c r="DU1013" s="26"/>
      <c r="DV1013" s="33"/>
    </row>
    <row r="1014" spans="125:126" x14ac:dyDescent="0.3">
      <c r="DU1014" s="26"/>
      <c r="DV1014" s="33"/>
    </row>
    <row r="1015" spans="125:126" x14ac:dyDescent="0.3">
      <c r="DU1015" s="26"/>
      <c r="DV1015" s="33"/>
    </row>
    <row r="1016" spans="125:126" x14ac:dyDescent="0.3">
      <c r="DU1016" s="26"/>
      <c r="DV1016" s="33"/>
    </row>
    <row r="1017" spans="125:126" x14ac:dyDescent="0.3">
      <c r="DU1017" s="26"/>
      <c r="DV1017" s="33"/>
    </row>
    <row r="1018" spans="125:126" x14ac:dyDescent="0.3">
      <c r="DU1018" s="26"/>
      <c r="DV1018" s="33"/>
    </row>
    <row r="1019" spans="125:126" x14ac:dyDescent="0.3">
      <c r="DU1019" s="26"/>
      <c r="DV1019" s="33"/>
    </row>
    <row r="1020" spans="125:126" x14ac:dyDescent="0.3">
      <c r="DU1020" s="26"/>
      <c r="DV1020" s="33"/>
    </row>
    <row r="1021" spans="125:126" x14ac:dyDescent="0.3">
      <c r="DU1021" s="26"/>
      <c r="DV1021" s="33"/>
    </row>
    <row r="1022" spans="125:126" x14ac:dyDescent="0.3">
      <c r="DU1022" s="26"/>
      <c r="DV1022" s="33"/>
    </row>
    <row r="1023" spans="125:126" x14ac:dyDescent="0.3">
      <c r="DU1023" s="26"/>
      <c r="DV1023" s="33"/>
    </row>
    <row r="1024" spans="125:126" x14ac:dyDescent="0.3">
      <c r="DU1024" s="26"/>
      <c r="DV1024" s="33"/>
    </row>
    <row r="1025" spans="125:126" x14ac:dyDescent="0.3">
      <c r="DU1025" s="26"/>
      <c r="DV1025" s="33"/>
    </row>
    <row r="1026" spans="125:126" x14ac:dyDescent="0.3">
      <c r="DU1026" s="26"/>
      <c r="DV1026" s="33"/>
    </row>
    <row r="1027" spans="125:126" x14ac:dyDescent="0.3">
      <c r="DU1027" s="26"/>
      <c r="DV1027" s="33"/>
    </row>
    <row r="1028" spans="125:126" x14ac:dyDescent="0.3">
      <c r="DU1028" s="26"/>
      <c r="DV1028" s="33"/>
    </row>
    <row r="1029" spans="125:126" x14ac:dyDescent="0.3">
      <c r="DU1029" s="26"/>
      <c r="DV1029" s="33"/>
    </row>
    <row r="1030" spans="125:126" x14ac:dyDescent="0.3">
      <c r="DU1030" s="26"/>
      <c r="DV1030" s="33"/>
    </row>
    <row r="1031" spans="125:126" x14ac:dyDescent="0.3">
      <c r="DU1031" s="26"/>
      <c r="DV1031" s="33"/>
    </row>
    <row r="1032" spans="125:126" x14ac:dyDescent="0.3">
      <c r="DU1032" s="26"/>
      <c r="DV1032" s="33"/>
    </row>
    <row r="1033" spans="125:126" x14ac:dyDescent="0.3">
      <c r="DU1033" s="26"/>
      <c r="DV1033" s="33"/>
    </row>
    <row r="1034" spans="125:126" x14ac:dyDescent="0.3">
      <c r="DU1034" s="26"/>
      <c r="DV1034" s="33"/>
    </row>
    <row r="1035" spans="125:126" x14ac:dyDescent="0.3">
      <c r="DU1035" s="26"/>
      <c r="DV1035" s="33"/>
    </row>
    <row r="1036" spans="125:126" x14ac:dyDescent="0.3">
      <c r="DU1036" s="26"/>
      <c r="DV1036" s="33"/>
    </row>
    <row r="1037" spans="125:126" x14ac:dyDescent="0.3">
      <c r="DU1037" s="26"/>
      <c r="DV1037" s="33"/>
    </row>
    <row r="1038" spans="125:126" x14ac:dyDescent="0.3">
      <c r="DU1038" s="26"/>
      <c r="DV1038" s="33"/>
    </row>
    <row r="1039" spans="125:126" x14ac:dyDescent="0.3">
      <c r="DU1039" s="26"/>
      <c r="DV1039" s="33"/>
    </row>
    <row r="1040" spans="125:126" x14ac:dyDescent="0.3">
      <c r="DU1040" s="26"/>
      <c r="DV1040" s="33"/>
    </row>
    <row r="1041" spans="125:126" x14ac:dyDescent="0.3">
      <c r="DU1041" s="26"/>
      <c r="DV1041" s="33"/>
    </row>
    <row r="1042" spans="125:126" x14ac:dyDescent="0.3">
      <c r="DU1042" s="26"/>
      <c r="DV1042" s="33"/>
    </row>
    <row r="1043" spans="125:126" x14ac:dyDescent="0.3">
      <c r="DU1043" s="26"/>
      <c r="DV1043" s="33"/>
    </row>
    <row r="1044" spans="125:126" x14ac:dyDescent="0.3">
      <c r="DU1044" s="26"/>
      <c r="DV1044" s="33"/>
    </row>
    <row r="1045" spans="125:126" x14ac:dyDescent="0.3">
      <c r="DU1045" s="26"/>
      <c r="DV1045" s="33"/>
    </row>
    <row r="1046" spans="125:126" x14ac:dyDescent="0.3">
      <c r="DU1046" s="26"/>
      <c r="DV1046" s="33"/>
    </row>
    <row r="1047" spans="125:126" x14ac:dyDescent="0.3">
      <c r="DU1047" s="26"/>
      <c r="DV1047" s="33"/>
    </row>
    <row r="1048" spans="125:126" x14ac:dyDescent="0.3">
      <c r="DU1048" s="26"/>
      <c r="DV1048" s="33"/>
    </row>
    <row r="1049" spans="125:126" x14ac:dyDescent="0.3">
      <c r="DU1049" s="26"/>
      <c r="DV1049" s="33"/>
    </row>
    <row r="1050" spans="125:126" x14ac:dyDescent="0.3">
      <c r="DU1050" s="26"/>
      <c r="DV1050" s="33"/>
    </row>
    <row r="1051" spans="125:126" x14ac:dyDescent="0.3">
      <c r="DU1051" s="26"/>
      <c r="DV1051" s="33"/>
    </row>
    <row r="1052" spans="125:126" x14ac:dyDescent="0.3">
      <c r="DU1052" s="26"/>
      <c r="DV1052" s="33"/>
    </row>
    <row r="1053" spans="125:126" x14ac:dyDescent="0.3">
      <c r="DU1053" s="26"/>
      <c r="DV1053" s="33"/>
    </row>
    <row r="1054" spans="125:126" x14ac:dyDescent="0.3">
      <c r="DU1054" s="26"/>
      <c r="DV1054" s="33"/>
    </row>
    <row r="1055" spans="125:126" x14ac:dyDescent="0.3">
      <c r="DU1055" s="26"/>
      <c r="DV1055" s="33"/>
    </row>
    <row r="1056" spans="125:126" x14ac:dyDescent="0.3">
      <c r="DU1056" s="26"/>
      <c r="DV1056" s="33"/>
    </row>
    <row r="1057" spans="125:126" x14ac:dyDescent="0.3">
      <c r="DU1057" s="26"/>
      <c r="DV1057" s="33"/>
    </row>
    <row r="1058" spans="125:126" x14ac:dyDescent="0.3">
      <c r="DU1058" s="26"/>
      <c r="DV1058" s="33"/>
    </row>
    <row r="1059" spans="125:126" x14ac:dyDescent="0.3">
      <c r="DU1059" s="26"/>
      <c r="DV1059" s="33"/>
    </row>
    <row r="1060" spans="125:126" x14ac:dyDescent="0.3">
      <c r="DU1060" s="26"/>
      <c r="DV1060" s="33"/>
    </row>
    <row r="1061" spans="125:126" x14ac:dyDescent="0.3">
      <c r="DU1061" s="26"/>
      <c r="DV1061" s="33"/>
    </row>
    <row r="1062" spans="125:126" x14ac:dyDescent="0.3">
      <c r="DU1062" s="26"/>
      <c r="DV1062" s="33"/>
    </row>
    <row r="1063" spans="125:126" x14ac:dyDescent="0.3">
      <c r="DU1063" s="26"/>
      <c r="DV1063" s="33"/>
    </row>
    <row r="1064" spans="125:126" x14ac:dyDescent="0.3">
      <c r="DU1064" s="26"/>
      <c r="DV1064" s="33"/>
    </row>
    <row r="1065" spans="125:126" x14ac:dyDescent="0.3">
      <c r="DU1065" s="26"/>
      <c r="DV1065" s="33"/>
    </row>
    <row r="1066" spans="125:126" x14ac:dyDescent="0.3">
      <c r="DU1066" s="26"/>
      <c r="DV1066" s="33"/>
    </row>
    <row r="1067" spans="125:126" x14ac:dyDescent="0.3">
      <c r="DU1067" s="26"/>
      <c r="DV1067" s="33"/>
    </row>
    <row r="1068" spans="125:126" x14ac:dyDescent="0.3">
      <c r="DU1068" s="26"/>
      <c r="DV1068" s="33"/>
    </row>
    <row r="1069" spans="125:126" x14ac:dyDescent="0.3">
      <c r="DU1069" s="26"/>
      <c r="DV1069" s="33"/>
    </row>
    <row r="1070" spans="125:126" x14ac:dyDescent="0.3">
      <c r="DU1070" s="26"/>
      <c r="DV1070" s="33"/>
    </row>
    <row r="1071" spans="125:126" x14ac:dyDescent="0.3">
      <c r="DU1071" s="26"/>
      <c r="DV1071" s="33"/>
    </row>
    <row r="1072" spans="125:126" x14ac:dyDescent="0.3">
      <c r="DU1072" s="26"/>
      <c r="DV1072" s="33"/>
    </row>
    <row r="1073" spans="125:126" x14ac:dyDescent="0.3">
      <c r="DU1073" s="26"/>
      <c r="DV1073" s="33"/>
    </row>
    <row r="1074" spans="125:126" x14ac:dyDescent="0.3">
      <c r="DU1074" s="26"/>
      <c r="DV1074" s="33"/>
    </row>
    <row r="1075" spans="125:126" x14ac:dyDescent="0.3">
      <c r="DU1075" s="26"/>
      <c r="DV1075" s="33"/>
    </row>
    <row r="1076" spans="125:126" x14ac:dyDescent="0.3">
      <c r="DU1076" s="26"/>
      <c r="DV1076" s="33"/>
    </row>
    <row r="1077" spans="125:126" x14ac:dyDescent="0.3">
      <c r="DU1077" s="26"/>
      <c r="DV1077" s="33"/>
    </row>
    <row r="1078" spans="125:126" x14ac:dyDescent="0.3">
      <c r="DU1078" s="26"/>
      <c r="DV1078" s="33"/>
    </row>
    <row r="1079" spans="125:126" x14ac:dyDescent="0.3">
      <c r="DU1079" s="26"/>
      <c r="DV1079" s="33"/>
    </row>
    <row r="1080" spans="125:126" x14ac:dyDescent="0.3">
      <c r="DU1080" s="26"/>
      <c r="DV1080" s="33"/>
    </row>
    <row r="1081" spans="125:126" x14ac:dyDescent="0.3">
      <c r="DU1081" s="26"/>
      <c r="DV1081" s="33"/>
    </row>
    <row r="1082" spans="125:126" x14ac:dyDescent="0.3">
      <c r="DU1082" s="26"/>
      <c r="DV1082" s="33"/>
    </row>
    <row r="1083" spans="125:126" x14ac:dyDescent="0.3">
      <c r="DU1083" s="26"/>
      <c r="DV1083" s="33"/>
    </row>
    <row r="1084" spans="125:126" x14ac:dyDescent="0.3">
      <c r="DU1084" s="26"/>
      <c r="DV1084" s="33"/>
    </row>
    <row r="1085" spans="125:126" x14ac:dyDescent="0.3">
      <c r="DU1085" s="26"/>
      <c r="DV1085" s="33"/>
    </row>
    <row r="1086" spans="125:126" x14ac:dyDescent="0.3">
      <c r="DU1086" s="26"/>
      <c r="DV1086" s="33"/>
    </row>
    <row r="1087" spans="125:126" x14ac:dyDescent="0.3">
      <c r="DU1087" s="26"/>
      <c r="DV1087" s="33"/>
    </row>
    <row r="1088" spans="125:126" x14ac:dyDescent="0.3">
      <c r="DU1088" s="26"/>
      <c r="DV1088" s="33"/>
    </row>
    <row r="1089" spans="125:126" x14ac:dyDescent="0.3">
      <c r="DU1089" s="26"/>
      <c r="DV1089" s="33"/>
    </row>
    <row r="1090" spans="125:126" x14ac:dyDescent="0.3">
      <c r="DU1090" s="26"/>
      <c r="DV1090" s="33"/>
    </row>
    <row r="1091" spans="125:126" x14ac:dyDescent="0.3">
      <c r="DU1091" s="26"/>
      <c r="DV1091" s="33"/>
    </row>
    <row r="1092" spans="125:126" x14ac:dyDescent="0.3">
      <c r="DU1092" s="26"/>
      <c r="DV1092" s="33"/>
    </row>
    <row r="1093" spans="125:126" x14ac:dyDescent="0.3">
      <c r="DU1093" s="26"/>
      <c r="DV1093" s="33"/>
    </row>
    <row r="1094" spans="125:126" x14ac:dyDescent="0.3">
      <c r="DU1094" s="26"/>
      <c r="DV1094" s="33"/>
    </row>
    <row r="1095" spans="125:126" x14ac:dyDescent="0.3">
      <c r="DU1095" s="26"/>
      <c r="DV1095" s="33"/>
    </row>
    <row r="1096" spans="125:126" x14ac:dyDescent="0.3">
      <c r="DU1096" s="26"/>
      <c r="DV1096" s="33"/>
    </row>
    <row r="1097" spans="125:126" x14ac:dyDescent="0.3">
      <c r="DU1097" s="26"/>
      <c r="DV1097" s="33"/>
    </row>
    <row r="1098" spans="125:126" x14ac:dyDescent="0.3">
      <c r="DU1098" s="26"/>
      <c r="DV1098" s="33"/>
    </row>
    <row r="1099" spans="125:126" x14ac:dyDescent="0.3">
      <c r="DU1099" s="26"/>
      <c r="DV1099" s="33"/>
    </row>
    <row r="1100" spans="125:126" x14ac:dyDescent="0.3">
      <c r="DU1100" s="26"/>
      <c r="DV1100" s="33"/>
    </row>
    <row r="1101" spans="125:126" x14ac:dyDescent="0.3">
      <c r="DU1101" s="26"/>
      <c r="DV1101" s="33"/>
    </row>
    <row r="1102" spans="125:126" x14ac:dyDescent="0.3">
      <c r="DU1102" s="26"/>
      <c r="DV1102" s="33"/>
    </row>
    <row r="1103" spans="125:126" x14ac:dyDescent="0.3">
      <c r="DU1103" s="26"/>
      <c r="DV1103" s="33"/>
    </row>
    <row r="1104" spans="125:126" x14ac:dyDescent="0.3">
      <c r="DU1104" s="26"/>
      <c r="DV1104" s="33"/>
    </row>
    <row r="1105" spans="125:126" x14ac:dyDescent="0.3">
      <c r="DU1105" s="26"/>
      <c r="DV1105" s="33"/>
    </row>
    <row r="1106" spans="125:126" x14ac:dyDescent="0.3">
      <c r="DU1106" s="26"/>
      <c r="DV1106" s="33"/>
    </row>
    <row r="1107" spans="125:126" x14ac:dyDescent="0.3">
      <c r="DU1107" s="26"/>
      <c r="DV1107" s="33"/>
    </row>
    <row r="1108" spans="125:126" x14ac:dyDescent="0.3">
      <c r="DU1108" s="26"/>
      <c r="DV1108" s="33"/>
    </row>
    <row r="1109" spans="125:126" x14ac:dyDescent="0.3">
      <c r="DU1109" s="26"/>
      <c r="DV1109" s="33"/>
    </row>
    <row r="1110" spans="125:126" x14ac:dyDescent="0.3">
      <c r="DU1110" s="26"/>
      <c r="DV1110" s="33"/>
    </row>
    <row r="1111" spans="125:126" x14ac:dyDescent="0.3">
      <c r="DU1111" s="26"/>
      <c r="DV1111" s="33"/>
    </row>
    <row r="1112" spans="125:126" x14ac:dyDescent="0.3">
      <c r="DU1112" s="26"/>
      <c r="DV1112" s="33"/>
    </row>
    <row r="1113" spans="125:126" x14ac:dyDescent="0.3">
      <c r="DU1113" s="26"/>
      <c r="DV1113" s="33"/>
    </row>
    <row r="1114" spans="125:126" x14ac:dyDescent="0.3">
      <c r="DU1114" s="26"/>
      <c r="DV1114" s="33"/>
    </row>
    <row r="1115" spans="125:126" x14ac:dyDescent="0.3">
      <c r="DU1115" s="26"/>
      <c r="DV1115" s="33"/>
    </row>
    <row r="1116" spans="125:126" x14ac:dyDescent="0.3">
      <c r="DU1116" s="26"/>
      <c r="DV1116" s="33"/>
    </row>
    <row r="1117" spans="125:126" x14ac:dyDescent="0.3">
      <c r="DU1117" s="26"/>
      <c r="DV1117" s="33"/>
    </row>
    <row r="1118" spans="125:126" x14ac:dyDescent="0.3">
      <c r="DU1118" s="26"/>
      <c r="DV1118" s="33"/>
    </row>
    <row r="1119" spans="125:126" x14ac:dyDescent="0.3">
      <c r="DU1119" s="26"/>
      <c r="DV1119" s="33"/>
    </row>
    <row r="1120" spans="125:126" x14ac:dyDescent="0.3">
      <c r="DU1120" s="26"/>
      <c r="DV1120" s="33"/>
    </row>
    <row r="1121" spans="125:126" x14ac:dyDescent="0.3">
      <c r="DU1121" s="26"/>
      <c r="DV1121" s="33"/>
    </row>
    <row r="1122" spans="125:126" x14ac:dyDescent="0.3">
      <c r="DU1122" s="26"/>
      <c r="DV1122" s="33"/>
    </row>
    <row r="1123" spans="125:126" x14ac:dyDescent="0.3">
      <c r="DU1123" s="26"/>
      <c r="DV1123" s="33"/>
    </row>
    <row r="1124" spans="125:126" x14ac:dyDescent="0.3">
      <c r="DU1124" s="26"/>
      <c r="DV1124" s="33"/>
    </row>
    <row r="1125" spans="125:126" x14ac:dyDescent="0.3">
      <c r="DU1125" s="26"/>
      <c r="DV1125" s="33"/>
    </row>
    <row r="1126" spans="125:126" x14ac:dyDescent="0.3">
      <c r="DU1126" s="26"/>
      <c r="DV1126" s="33"/>
    </row>
    <row r="1127" spans="125:126" x14ac:dyDescent="0.3">
      <c r="DU1127" s="26"/>
      <c r="DV1127" s="33"/>
    </row>
    <row r="1128" spans="125:126" x14ac:dyDescent="0.3">
      <c r="DU1128" s="26"/>
      <c r="DV1128" s="33"/>
    </row>
    <row r="1129" spans="125:126" x14ac:dyDescent="0.3">
      <c r="DU1129" s="26"/>
      <c r="DV1129" s="33"/>
    </row>
    <row r="1130" spans="125:126" x14ac:dyDescent="0.3">
      <c r="DU1130" s="26"/>
      <c r="DV1130" s="33"/>
    </row>
    <row r="1131" spans="125:126" x14ac:dyDescent="0.3">
      <c r="DU1131" s="26"/>
      <c r="DV1131" s="33"/>
    </row>
    <row r="1132" spans="125:126" x14ac:dyDescent="0.3">
      <c r="DU1132" s="26"/>
      <c r="DV1132" s="33"/>
    </row>
    <row r="1133" spans="125:126" x14ac:dyDescent="0.3">
      <c r="DU1133" s="26"/>
      <c r="DV1133" s="33"/>
    </row>
    <row r="1134" spans="125:126" x14ac:dyDescent="0.3">
      <c r="DU1134" s="26"/>
      <c r="DV1134" s="33"/>
    </row>
    <row r="1135" spans="125:126" x14ac:dyDescent="0.3">
      <c r="DU1135" s="26"/>
      <c r="DV1135" s="33"/>
    </row>
    <row r="1136" spans="125:126" x14ac:dyDescent="0.3">
      <c r="DU1136" s="26"/>
      <c r="DV1136" s="33"/>
    </row>
    <row r="1137" spans="125:126" x14ac:dyDescent="0.3">
      <c r="DU1137" s="26"/>
      <c r="DV1137" s="33"/>
    </row>
    <row r="1138" spans="125:126" x14ac:dyDescent="0.3">
      <c r="DU1138" s="26"/>
      <c r="DV1138" s="33"/>
    </row>
    <row r="1139" spans="125:126" x14ac:dyDescent="0.3">
      <c r="DU1139" s="26"/>
      <c r="DV1139" s="33"/>
    </row>
    <row r="1140" spans="125:126" x14ac:dyDescent="0.3">
      <c r="DU1140" s="26"/>
      <c r="DV1140" s="33"/>
    </row>
    <row r="1141" spans="125:126" x14ac:dyDescent="0.3">
      <c r="DU1141" s="26"/>
      <c r="DV1141" s="33"/>
    </row>
    <row r="1142" spans="125:126" x14ac:dyDescent="0.3">
      <c r="DU1142" s="26"/>
      <c r="DV1142" s="33"/>
    </row>
    <row r="1143" spans="125:126" x14ac:dyDescent="0.3">
      <c r="DU1143" s="26"/>
      <c r="DV1143" s="33"/>
    </row>
    <row r="1144" spans="125:126" x14ac:dyDescent="0.3">
      <c r="DU1144" s="26"/>
      <c r="DV1144" s="33"/>
    </row>
    <row r="1145" spans="125:126" x14ac:dyDescent="0.3">
      <c r="DU1145" s="26"/>
      <c r="DV1145" s="33"/>
    </row>
    <row r="1146" spans="125:126" x14ac:dyDescent="0.3">
      <c r="DU1146" s="26"/>
      <c r="DV1146" s="33"/>
    </row>
    <row r="1147" spans="125:126" x14ac:dyDescent="0.3">
      <c r="DU1147" s="26"/>
      <c r="DV1147" s="33"/>
    </row>
    <row r="1148" spans="125:126" x14ac:dyDescent="0.3">
      <c r="DU1148" s="26"/>
      <c r="DV1148" s="33"/>
    </row>
    <row r="1149" spans="125:126" x14ac:dyDescent="0.3">
      <c r="DU1149" s="26"/>
      <c r="DV1149" s="33"/>
    </row>
    <row r="1150" spans="125:126" x14ac:dyDescent="0.3">
      <c r="DU1150" s="26"/>
      <c r="DV1150" s="33"/>
    </row>
    <row r="1151" spans="125:126" x14ac:dyDescent="0.3">
      <c r="DU1151" s="26"/>
      <c r="DV1151" s="33"/>
    </row>
    <row r="1152" spans="125:126" x14ac:dyDescent="0.3">
      <c r="DU1152" s="26"/>
      <c r="DV1152" s="33"/>
    </row>
    <row r="1153" spans="125:126" x14ac:dyDescent="0.3">
      <c r="DU1153" s="26"/>
      <c r="DV1153" s="33"/>
    </row>
    <row r="1154" spans="125:126" x14ac:dyDescent="0.3">
      <c r="DU1154" s="26"/>
      <c r="DV1154" s="33"/>
    </row>
    <row r="1155" spans="125:126" x14ac:dyDescent="0.3">
      <c r="DU1155" s="26"/>
      <c r="DV1155" s="33"/>
    </row>
    <row r="1156" spans="125:126" x14ac:dyDescent="0.3">
      <c r="DU1156" s="26"/>
      <c r="DV1156" s="33"/>
    </row>
    <row r="1157" spans="125:126" x14ac:dyDescent="0.3">
      <c r="DU1157" s="26"/>
      <c r="DV1157" s="33"/>
    </row>
    <row r="1158" spans="125:126" x14ac:dyDescent="0.3">
      <c r="DU1158" s="26"/>
      <c r="DV1158" s="33"/>
    </row>
    <row r="1159" spans="125:126" x14ac:dyDescent="0.3">
      <c r="DU1159" s="26"/>
      <c r="DV1159" s="33"/>
    </row>
    <row r="1160" spans="125:126" x14ac:dyDescent="0.3">
      <c r="DU1160" s="26"/>
      <c r="DV1160" s="33"/>
    </row>
    <row r="1161" spans="125:126" x14ac:dyDescent="0.3">
      <c r="DU1161" s="26"/>
      <c r="DV1161" s="33"/>
    </row>
    <row r="1162" spans="125:126" x14ac:dyDescent="0.3">
      <c r="DU1162" s="26"/>
      <c r="DV1162" s="33"/>
    </row>
    <row r="1163" spans="125:126" x14ac:dyDescent="0.3">
      <c r="DU1163" s="26"/>
      <c r="DV1163" s="33"/>
    </row>
    <row r="1164" spans="125:126" x14ac:dyDescent="0.3">
      <c r="DU1164" s="26"/>
      <c r="DV1164" s="33"/>
    </row>
    <row r="1165" spans="125:126" x14ac:dyDescent="0.3">
      <c r="DU1165" s="26"/>
      <c r="DV1165" s="33"/>
    </row>
    <row r="1166" spans="125:126" x14ac:dyDescent="0.3">
      <c r="DU1166" s="26"/>
      <c r="DV1166" s="33"/>
    </row>
    <row r="1167" spans="125:126" x14ac:dyDescent="0.3">
      <c r="DU1167" s="26"/>
      <c r="DV1167" s="33"/>
    </row>
    <row r="1168" spans="125:126" x14ac:dyDescent="0.3">
      <c r="DU1168" s="26"/>
      <c r="DV1168" s="33"/>
    </row>
    <row r="1169" spans="125:126" x14ac:dyDescent="0.3">
      <c r="DU1169" s="26"/>
      <c r="DV1169" s="33"/>
    </row>
    <row r="1170" spans="125:126" x14ac:dyDescent="0.3">
      <c r="DU1170" s="26"/>
      <c r="DV1170" s="33"/>
    </row>
    <row r="1171" spans="125:126" x14ac:dyDescent="0.3">
      <c r="DU1171" s="26"/>
      <c r="DV1171" s="33"/>
    </row>
    <row r="1172" spans="125:126" x14ac:dyDescent="0.3">
      <c r="DU1172" s="26"/>
      <c r="DV1172" s="33"/>
    </row>
    <row r="1173" spans="125:126" x14ac:dyDescent="0.3">
      <c r="DU1173" s="26"/>
      <c r="DV1173" s="33"/>
    </row>
    <row r="1174" spans="125:126" x14ac:dyDescent="0.3">
      <c r="DU1174" s="26"/>
      <c r="DV1174" s="33"/>
    </row>
    <row r="1175" spans="125:126" x14ac:dyDescent="0.3">
      <c r="DU1175" s="26"/>
      <c r="DV1175" s="33"/>
    </row>
    <row r="1176" spans="125:126" x14ac:dyDescent="0.3">
      <c r="DU1176" s="26"/>
      <c r="DV1176" s="33"/>
    </row>
    <row r="1177" spans="125:126" x14ac:dyDescent="0.3">
      <c r="DU1177" s="26"/>
      <c r="DV1177" s="33"/>
    </row>
    <row r="1178" spans="125:126" x14ac:dyDescent="0.3">
      <c r="DU1178" s="26"/>
      <c r="DV1178" s="33"/>
    </row>
    <row r="1179" spans="125:126" x14ac:dyDescent="0.3">
      <c r="DU1179" s="26"/>
      <c r="DV1179" s="33"/>
    </row>
    <row r="1180" spans="125:126" x14ac:dyDescent="0.3">
      <c r="DU1180" s="26"/>
      <c r="DV1180" s="33"/>
    </row>
    <row r="1181" spans="125:126" x14ac:dyDescent="0.3">
      <c r="DU1181" s="26"/>
      <c r="DV1181" s="33"/>
    </row>
    <row r="1182" spans="125:126" x14ac:dyDescent="0.3">
      <c r="DU1182" s="26"/>
      <c r="DV1182" s="33"/>
    </row>
    <row r="1183" spans="125:126" x14ac:dyDescent="0.3">
      <c r="DU1183" s="26"/>
      <c r="DV1183" s="33"/>
    </row>
    <row r="1184" spans="125:126" x14ac:dyDescent="0.3">
      <c r="DU1184" s="26"/>
      <c r="DV1184" s="33"/>
    </row>
    <row r="1185" spans="125:126" x14ac:dyDescent="0.3">
      <c r="DU1185" s="26"/>
      <c r="DV1185" s="33"/>
    </row>
    <row r="1186" spans="125:126" x14ac:dyDescent="0.3">
      <c r="DU1186" s="26"/>
      <c r="DV1186" s="33"/>
    </row>
    <row r="1187" spans="125:126" x14ac:dyDescent="0.3">
      <c r="DU1187" s="26"/>
      <c r="DV1187" s="33"/>
    </row>
    <row r="1188" spans="125:126" x14ac:dyDescent="0.3">
      <c r="DU1188" s="26"/>
      <c r="DV1188" s="33"/>
    </row>
    <row r="1189" spans="125:126" x14ac:dyDescent="0.3">
      <c r="DU1189" s="26"/>
      <c r="DV1189" s="33"/>
    </row>
    <row r="1190" spans="125:126" x14ac:dyDescent="0.3">
      <c r="DU1190" s="26"/>
      <c r="DV1190" s="33"/>
    </row>
    <row r="1191" spans="125:126" x14ac:dyDescent="0.3">
      <c r="DU1191" s="26"/>
      <c r="DV1191" s="33"/>
    </row>
    <row r="1192" spans="125:126" x14ac:dyDescent="0.3">
      <c r="DU1192" s="26"/>
      <c r="DV1192" s="33"/>
    </row>
    <row r="1193" spans="125:126" x14ac:dyDescent="0.3">
      <c r="DU1193" s="26"/>
      <c r="DV1193" s="33"/>
    </row>
    <row r="1194" spans="125:126" x14ac:dyDescent="0.3">
      <c r="DU1194" s="26"/>
      <c r="DV1194" s="33"/>
    </row>
    <row r="1195" spans="125:126" x14ac:dyDescent="0.3">
      <c r="DU1195" s="26"/>
      <c r="DV1195" s="33"/>
    </row>
    <row r="1196" spans="125:126" x14ac:dyDescent="0.3">
      <c r="DU1196" s="26"/>
      <c r="DV1196" s="33"/>
    </row>
    <row r="1197" spans="125:126" x14ac:dyDescent="0.3">
      <c r="DU1197" s="26"/>
      <c r="DV1197" s="33"/>
    </row>
    <row r="1198" spans="125:126" x14ac:dyDescent="0.3">
      <c r="DU1198" s="26"/>
      <c r="DV1198" s="33"/>
    </row>
    <row r="1199" spans="125:126" x14ac:dyDescent="0.3">
      <c r="DU1199" s="26"/>
      <c r="DV1199" s="33"/>
    </row>
    <row r="1200" spans="125:126" x14ac:dyDescent="0.3">
      <c r="DU1200" s="26"/>
      <c r="DV1200" s="33"/>
    </row>
    <row r="1201" spans="125:126" x14ac:dyDescent="0.3">
      <c r="DU1201" s="26"/>
      <c r="DV1201" s="33"/>
    </row>
    <row r="1202" spans="125:126" x14ac:dyDescent="0.3">
      <c r="DU1202" s="26"/>
      <c r="DV1202" s="33"/>
    </row>
    <row r="1203" spans="125:126" x14ac:dyDescent="0.3">
      <c r="DU1203" s="26"/>
      <c r="DV1203" s="33"/>
    </row>
    <row r="1204" spans="125:126" x14ac:dyDescent="0.3">
      <c r="DU1204" s="26"/>
      <c r="DV1204" s="33"/>
    </row>
    <row r="1205" spans="125:126" x14ac:dyDescent="0.3">
      <c r="DU1205" s="26"/>
      <c r="DV1205" s="33"/>
    </row>
    <row r="1206" spans="125:126" x14ac:dyDescent="0.3">
      <c r="DU1206" s="26"/>
      <c r="DV1206" s="33"/>
    </row>
    <row r="1207" spans="125:126" x14ac:dyDescent="0.3">
      <c r="DU1207" s="26"/>
      <c r="DV1207" s="33"/>
    </row>
    <row r="1208" spans="125:126" x14ac:dyDescent="0.3">
      <c r="DU1208" s="26"/>
      <c r="DV1208" s="33"/>
    </row>
    <row r="1209" spans="125:126" x14ac:dyDescent="0.3">
      <c r="DU1209" s="26"/>
      <c r="DV1209" s="33"/>
    </row>
    <row r="1210" spans="125:126" x14ac:dyDescent="0.3">
      <c r="DU1210" s="26"/>
      <c r="DV1210" s="33"/>
    </row>
    <row r="1211" spans="125:126" x14ac:dyDescent="0.3">
      <c r="DU1211" s="26"/>
      <c r="DV1211" s="33"/>
    </row>
    <row r="1212" spans="125:126" x14ac:dyDescent="0.3">
      <c r="DU1212" s="26"/>
      <c r="DV1212" s="33"/>
    </row>
    <row r="1213" spans="125:126" x14ac:dyDescent="0.3">
      <c r="DU1213" s="26"/>
      <c r="DV1213" s="33"/>
    </row>
    <row r="1214" spans="125:126" x14ac:dyDescent="0.3">
      <c r="DU1214" s="26"/>
      <c r="DV1214" s="33"/>
    </row>
    <row r="1215" spans="125:126" x14ac:dyDescent="0.3">
      <c r="DU1215" s="26"/>
      <c r="DV1215" s="33"/>
    </row>
    <row r="1216" spans="125:126" x14ac:dyDescent="0.3">
      <c r="DU1216" s="26"/>
      <c r="DV1216" s="33"/>
    </row>
    <row r="1217" spans="125:126" x14ac:dyDescent="0.3">
      <c r="DU1217" s="26"/>
      <c r="DV1217" s="33"/>
    </row>
    <row r="1218" spans="125:126" x14ac:dyDescent="0.3">
      <c r="DU1218" s="26"/>
      <c r="DV1218" s="33"/>
    </row>
    <row r="1219" spans="125:126" x14ac:dyDescent="0.3">
      <c r="DU1219" s="26"/>
      <c r="DV1219" s="33"/>
    </row>
    <row r="1220" spans="125:126" x14ac:dyDescent="0.3">
      <c r="DU1220" s="26"/>
      <c r="DV1220" s="33"/>
    </row>
    <row r="1221" spans="125:126" x14ac:dyDescent="0.3">
      <c r="DU1221" s="26"/>
      <c r="DV1221" s="33"/>
    </row>
    <row r="1222" spans="125:126" x14ac:dyDescent="0.3">
      <c r="DU1222" s="26"/>
      <c r="DV1222" s="33"/>
    </row>
    <row r="1223" spans="125:126" x14ac:dyDescent="0.3">
      <c r="DU1223" s="26"/>
      <c r="DV1223" s="33"/>
    </row>
    <row r="1224" spans="125:126" x14ac:dyDescent="0.3">
      <c r="DU1224" s="26"/>
      <c r="DV1224" s="33"/>
    </row>
    <row r="1225" spans="125:126" x14ac:dyDescent="0.3">
      <c r="DU1225" s="26"/>
      <c r="DV1225" s="33"/>
    </row>
    <row r="1226" spans="125:126" x14ac:dyDescent="0.3">
      <c r="DU1226" s="26"/>
      <c r="DV1226" s="33"/>
    </row>
    <row r="1227" spans="125:126" x14ac:dyDescent="0.3">
      <c r="DU1227" s="26"/>
      <c r="DV1227" s="33"/>
    </row>
    <row r="1228" spans="125:126" x14ac:dyDescent="0.3">
      <c r="DU1228" s="26"/>
      <c r="DV1228" s="33"/>
    </row>
    <row r="1229" spans="125:126" x14ac:dyDescent="0.3">
      <c r="DU1229" s="26"/>
      <c r="DV1229" s="33"/>
    </row>
    <row r="1230" spans="125:126" x14ac:dyDescent="0.3">
      <c r="DU1230" s="26"/>
      <c r="DV1230" s="33"/>
    </row>
    <row r="1231" spans="125:126" x14ac:dyDescent="0.3">
      <c r="DU1231" s="26"/>
      <c r="DV1231" s="33"/>
    </row>
    <row r="1232" spans="125:126" x14ac:dyDescent="0.3">
      <c r="DU1232" s="26"/>
      <c r="DV1232" s="33"/>
    </row>
    <row r="1233" spans="125:126" x14ac:dyDescent="0.3">
      <c r="DU1233" s="26"/>
      <c r="DV1233" s="33"/>
    </row>
    <row r="1234" spans="125:126" x14ac:dyDescent="0.3">
      <c r="DU1234" s="26"/>
      <c r="DV1234" s="33"/>
    </row>
    <row r="1235" spans="125:126" x14ac:dyDescent="0.3">
      <c r="DU1235" s="26"/>
      <c r="DV1235" s="33"/>
    </row>
    <row r="1236" spans="125:126" x14ac:dyDescent="0.3">
      <c r="DU1236" s="26"/>
      <c r="DV1236" s="33"/>
    </row>
    <row r="1237" spans="125:126" x14ac:dyDescent="0.3">
      <c r="DU1237" s="26"/>
      <c r="DV1237" s="33"/>
    </row>
    <row r="1238" spans="125:126" x14ac:dyDescent="0.3">
      <c r="DU1238" s="26"/>
      <c r="DV1238" s="33"/>
    </row>
    <row r="1239" spans="125:126" x14ac:dyDescent="0.3">
      <c r="DU1239" s="26"/>
      <c r="DV1239" s="33"/>
    </row>
    <row r="1240" spans="125:126" x14ac:dyDescent="0.3">
      <c r="DU1240" s="26"/>
      <c r="DV1240" s="33"/>
    </row>
    <row r="1241" spans="125:126" x14ac:dyDescent="0.3">
      <c r="DU1241" s="26"/>
      <c r="DV1241" s="33"/>
    </row>
    <row r="1242" spans="125:126" x14ac:dyDescent="0.3">
      <c r="DU1242" s="26"/>
      <c r="DV1242" s="33"/>
    </row>
    <row r="1243" spans="125:126" x14ac:dyDescent="0.3">
      <c r="DU1243" s="26"/>
      <c r="DV1243" s="33"/>
    </row>
    <row r="1244" spans="125:126" x14ac:dyDescent="0.3">
      <c r="DU1244" s="26"/>
      <c r="DV1244" s="33"/>
    </row>
    <row r="1245" spans="125:126" x14ac:dyDescent="0.3">
      <c r="DU1245" s="26"/>
      <c r="DV1245" s="33"/>
    </row>
    <row r="1246" spans="125:126" x14ac:dyDescent="0.3">
      <c r="DU1246" s="26"/>
      <c r="DV1246" s="33"/>
    </row>
    <row r="1247" spans="125:126" x14ac:dyDescent="0.3">
      <c r="DU1247" s="26"/>
      <c r="DV1247" s="33"/>
    </row>
    <row r="1248" spans="125:126" x14ac:dyDescent="0.3">
      <c r="DU1248" s="26"/>
      <c r="DV1248" s="33"/>
    </row>
    <row r="1249" spans="125:126" x14ac:dyDescent="0.3">
      <c r="DU1249" s="26"/>
      <c r="DV1249" s="33"/>
    </row>
    <row r="1250" spans="125:126" x14ac:dyDescent="0.3">
      <c r="DU1250" s="26"/>
      <c r="DV1250" s="33"/>
    </row>
    <row r="1251" spans="125:126" x14ac:dyDescent="0.3">
      <c r="DU1251" s="26"/>
      <c r="DV1251" s="33"/>
    </row>
    <row r="1252" spans="125:126" x14ac:dyDescent="0.3">
      <c r="DU1252" s="26"/>
      <c r="DV1252" s="33"/>
    </row>
    <row r="1253" spans="125:126" x14ac:dyDescent="0.3">
      <c r="DU1253" s="26"/>
      <c r="DV1253" s="33"/>
    </row>
    <row r="1254" spans="125:126" x14ac:dyDescent="0.3">
      <c r="DU1254" s="26"/>
      <c r="DV1254" s="33"/>
    </row>
    <row r="1255" spans="125:126" x14ac:dyDescent="0.3">
      <c r="DU1255" s="26"/>
      <c r="DV1255" s="33"/>
    </row>
    <row r="1256" spans="125:126" x14ac:dyDescent="0.3">
      <c r="DU1256" s="26"/>
      <c r="DV1256" s="33"/>
    </row>
    <row r="1257" spans="125:126" x14ac:dyDescent="0.3">
      <c r="DU1257" s="26"/>
      <c r="DV1257" s="33"/>
    </row>
    <row r="1258" spans="125:126" x14ac:dyDescent="0.3">
      <c r="DU1258" s="26"/>
      <c r="DV1258" s="33"/>
    </row>
    <row r="1259" spans="125:126" x14ac:dyDescent="0.3">
      <c r="DU1259" s="26"/>
      <c r="DV1259" s="33"/>
    </row>
    <row r="1260" spans="125:126" x14ac:dyDescent="0.3">
      <c r="DU1260" s="26"/>
      <c r="DV1260" s="33"/>
    </row>
    <row r="1261" spans="125:126" x14ac:dyDescent="0.3">
      <c r="DU1261" s="26"/>
      <c r="DV1261" s="33"/>
    </row>
    <row r="1262" spans="125:126" x14ac:dyDescent="0.3">
      <c r="DU1262" s="26"/>
      <c r="DV1262" s="33"/>
    </row>
    <row r="1263" spans="125:126" x14ac:dyDescent="0.3">
      <c r="DU1263" s="26"/>
      <c r="DV1263" s="33"/>
    </row>
    <row r="1264" spans="125:126" x14ac:dyDescent="0.3">
      <c r="DU1264" s="26"/>
      <c r="DV1264" s="33"/>
    </row>
    <row r="1265" spans="125:126" x14ac:dyDescent="0.3">
      <c r="DU1265" s="26"/>
      <c r="DV1265" s="33"/>
    </row>
    <row r="1266" spans="125:126" x14ac:dyDescent="0.3">
      <c r="DU1266" s="26"/>
      <c r="DV1266" s="33"/>
    </row>
    <row r="1267" spans="125:126" x14ac:dyDescent="0.3">
      <c r="DU1267" s="26"/>
      <c r="DV1267" s="33"/>
    </row>
    <row r="1268" spans="125:126" x14ac:dyDescent="0.3">
      <c r="DU1268" s="26"/>
      <c r="DV1268" s="33"/>
    </row>
    <row r="1269" spans="125:126" x14ac:dyDescent="0.3">
      <c r="DU1269" s="26"/>
      <c r="DV1269" s="33"/>
    </row>
    <row r="1270" spans="125:126" x14ac:dyDescent="0.3">
      <c r="DU1270" s="26"/>
      <c r="DV1270" s="33"/>
    </row>
    <row r="1271" spans="125:126" x14ac:dyDescent="0.3">
      <c r="DU1271" s="26"/>
      <c r="DV1271" s="33"/>
    </row>
    <row r="1272" spans="125:126" x14ac:dyDescent="0.3">
      <c r="DU1272" s="26"/>
      <c r="DV1272" s="33"/>
    </row>
    <row r="1273" spans="125:126" x14ac:dyDescent="0.3">
      <c r="DU1273" s="26"/>
      <c r="DV1273" s="33"/>
    </row>
    <row r="1274" spans="125:126" x14ac:dyDescent="0.3">
      <c r="DU1274" s="26"/>
      <c r="DV1274" s="33"/>
    </row>
    <row r="1275" spans="125:126" x14ac:dyDescent="0.3">
      <c r="DU1275" s="26"/>
      <c r="DV1275" s="33"/>
    </row>
    <row r="1276" spans="125:126" x14ac:dyDescent="0.3">
      <c r="DU1276" s="26"/>
      <c r="DV1276" s="33"/>
    </row>
    <row r="1277" spans="125:126" x14ac:dyDescent="0.3">
      <c r="DU1277" s="26"/>
      <c r="DV1277" s="33"/>
    </row>
    <row r="1278" spans="125:126" x14ac:dyDescent="0.3">
      <c r="DU1278" s="26"/>
      <c r="DV1278" s="33"/>
    </row>
    <row r="1279" spans="125:126" x14ac:dyDescent="0.3">
      <c r="DU1279" s="26"/>
      <c r="DV1279" s="33"/>
    </row>
    <row r="1280" spans="125:126" x14ac:dyDescent="0.3">
      <c r="DU1280" s="26"/>
      <c r="DV1280" s="33"/>
    </row>
    <row r="1281" spans="125:126" x14ac:dyDescent="0.3">
      <c r="DU1281" s="26"/>
      <c r="DV1281" s="33"/>
    </row>
    <row r="1282" spans="125:126" x14ac:dyDescent="0.3">
      <c r="DU1282" s="26"/>
      <c r="DV1282" s="33"/>
    </row>
    <row r="1283" spans="125:126" x14ac:dyDescent="0.3">
      <c r="DU1283" s="26"/>
      <c r="DV1283" s="33"/>
    </row>
    <row r="1284" spans="125:126" x14ac:dyDescent="0.3">
      <c r="DU1284" s="26"/>
      <c r="DV1284" s="33"/>
    </row>
    <row r="1285" spans="125:126" x14ac:dyDescent="0.3">
      <c r="DU1285" s="26"/>
      <c r="DV1285" s="33"/>
    </row>
    <row r="1286" spans="125:126" x14ac:dyDescent="0.3">
      <c r="DU1286" s="26"/>
      <c r="DV1286" s="33"/>
    </row>
    <row r="1287" spans="125:126" x14ac:dyDescent="0.3">
      <c r="DU1287" s="26"/>
      <c r="DV1287" s="33"/>
    </row>
    <row r="1288" spans="125:126" x14ac:dyDescent="0.3">
      <c r="DU1288" s="26"/>
      <c r="DV1288" s="33"/>
    </row>
    <row r="1289" spans="125:126" x14ac:dyDescent="0.3">
      <c r="DU1289" s="26"/>
      <c r="DV1289" s="33"/>
    </row>
    <row r="1290" spans="125:126" x14ac:dyDescent="0.3">
      <c r="DU1290" s="26"/>
      <c r="DV1290" s="33"/>
    </row>
    <row r="1291" spans="125:126" x14ac:dyDescent="0.3">
      <c r="DU1291" s="26"/>
      <c r="DV1291" s="33"/>
    </row>
    <row r="1292" spans="125:126" x14ac:dyDescent="0.3">
      <c r="DU1292" s="26"/>
      <c r="DV1292" s="33"/>
    </row>
    <row r="1293" spans="125:126" x14ac:dyDescent="0.3">
      <c r="DU1293" s="26"/>
      <c r="DV1293" s="33"/>
    </row>
    <row r="1294" spans="125:126" x14ac:dyDescent="0.3">
      <c r="DU1294" s="26"/>
      <c r="DV1294" s="33"/>
    </row>
    <row r="1295" spans="125:126" x14ac:dyDescent="0.3">
      <c r="DU1295" s="26"/>
      <c r="DV1295" s="33"/>
    </row>
  </sheetData>
  <mergeCells count="52">
    <mergeCell ref="F2:K2"/>
    <mergeCell ref="Z2:AG2"/>
    <mergeCell ref="BF2:BI2"/>
    <mergeCell ref="BM2:BP2"/>
    <mergeCell ref="BR2:BT2"/>
    <mergeCell ref="BM1:BQ1"/>
    <mergeCell ref="AR1:AY1"/>
    <mergeCell ref="CJ1:CP1"/>
    <mergeCell ref="CJ2:CP2"/>
    <mergeCell ref="CB1:CI1"/>
    <mergeCell ref="BR1:BT1"/>
    <mergeCell ref="BU1:CA1"/>
    <mergeCell ref="AZ1:BB1"/>
    <mergeCell ref="AZ2:BB2"/>
    <mergeCell ref="BJ2:BL2"/>
    <mergeCell ref="BU2:CA2"/>
    <mergeCell ref="CB2:CG2"/>
    <mergeCell ref="CH2:CI2"/>
    <mergeCell ref="A1:E2"/>
    <mergeCell ref="BF1:BI1"/>
    <mergeCell ref="BJ1:BL1"/>
    <mergeCell ref="O1:Y1"/>
    <mergeCell ref="F1:K1"/>
    <mergeCell ref="L2:N2"/>
    <mergeCell ref="O2:Y2"/>
    <mergeCell ref="L1:N1"/>
    <mergeCell ref="Z1:AH1"/>
    <mergeCell ref="AI1:AK1"/>
    <mergeCell ref="AL2:AQ2"/>
    <mergeCell ref="BC1:BE1"/>
    <mergeCell ref="AL1:AQ1"/>
    <mergeCell ref="BC2:BE2"/>
    <mergeCell ref="AR2:AY2"/>
    <mergeCell ref="AI2:AK2"/>
    <mergeCell ref="DO1:DS1"/>
    <mergeCell ref="DO2:DS2"/>
    <mergeCell ref="CU1:CZ1"/>
    <mergeCell ref="CQ2:CT2"/>
    <mergeCell ref="CU2:CZ2"/>
    <mergeCell ref="DK1:DN1"/>
    <mergeCell ref="DA2:DG2"/>
    <mergeCell ref="DK2:DN2"/>
    <mergeCell ref="CQ1:CT1"/>
    <mergeCell ref="DA1:DJ1"/>
    <mergeCell ref="DH2:DJ2"/>
    <mergeCell ref="EC1:EE1"/>
    <mergeCell ref="EC2:EE2"/>
    <mergeCell ref="DT1:DX1"/>
    <mergeCell ref="DT2:DX2"/>
    <mergeCell ref="DY1:EB1"/>
    <mergeCell ref="DY2:DZ2"/>
    <mergeCell ref="EA2:EB2"/>
  </mergeCells>
  <phoneticPr fontId="10" type="noConversion"/>
  <pageMargins left="0.75" right="0.75" top="1" bottom="1" header="0.5" footer="0.5"/>
  <pageSetup paperSize="5" orientation="landscape" r:id="rId1"/>
  <headerFooter alignWithMargins="0">
    <oddFooter>&amp;C&amp;"Californian FB,Italic"(Pg. &amp;P of &amp;N)</oddFooter>
  </headerFooter>
  <ignoredErrors>
    <ignoredError sqref="DN684 C647:C665 E665:E671 BH666:BH677 D689:D690 D672 N649:N665 AQ635:AQ665 BA663:BB665 BA666 BA679 AZ663 BQ633:BQ662 BQ611:BQ613 BZ572:CA572 BZ598:CA609 BZ645:CA646 CA647:CA661 CA664:CA665 BZ677:BZ679 BZ666:BZ667 BZ670:BZ675 D647:D665 CI601:CI618 CI633:CI665 CI667 CI686:CI689 CT633:CT665 CT616:CT618 CT602:CT604 EB633:EB646 EB648:EB665 DX651:DX661 DX617:DX618 DX633:DX648 J573:J599 K573:K618 K633:K666 K687:K690 J682 J663:J668 J670 J669:K669 J671:K681 J685:J687 J683:K684 W665:W669 J601:J608 J615:J618 J633:J643 J653:J654 W647:W654 N643:N647 CP614 BR661:BR665 L643:L647 L649:L665 AL635:AL665 AZ608:BB610 BH610:BI612 BH650:BI665 BL665 BL661 BM611:BM613 BM633:BM662 CB633:CB665 CB601:CB618 CJ614 CQ602:CQ604 CQ616:CQ618 CQ633:CQ665 DK684 EB602:EB604 EC633:EC665 C572:D632 G653:G654 G633:G643 G615:G618 G601:G608 G683:G684 F685:G686 G671:G681 G669 F670:G670 G663:G666 F667:G668 F682:G682 G687 G573:G599 O647:O654 O667 O665 BF650:BF665 BF610:BF612 BJ661 BJ665 BU645:BU646 BU598:BU609 BU572 DT633:DT648 DT617:DT618 DT651:DT661 DY602:DY604 DY648:DY665 DY633:DY646 EE633:EE665 BV572:BY572 H573:I621 D684 D688" formulaRange="1"/>
    <ignoredError sqref="N669:N675 N687:N690 Y568 AY666:AY690 BQ678:BQ690 BQ666:BQ674 BT670:BT675 CA684:CA690 CA568:CB568 CZ678:CZ679 DJ667:DJ677 DN686:DN690 O680:O690 N568:O568 BE568:BF568 BT568:BU568 BT687:BU690 CZ568:DA568 CZ674:DA677 DA667:DA673 DN568:DO568 DO677:DO679 EB677:EB679 EE568 F568 AY568:AZ568 AQ568:AR568 AR666:AR690 CZ681:CZ690 BU684:BU686 L568 L687:L690 L669:L675 Y680:Z690 AK667 AK680:AK690 AK568:AL568 BL568:BM568 BM666:BM674 BM678:BM690 CP568:CQ568 CT568:CU568 DJ568:DK568 DK686:DK690 BI568:BJ568 DS568:DT568 DS677:DT679 DX568:DY568 DX677:DY679 AH568:AI568 AH680:AI690 AI667 BB568:BC568 BR687:BR690 BQ568:BR568 BR670:BR675 EB568:EC568" emptyCellReference="1"/>
    <ignoredError sqref="F572:F618 N676:N686 BE678:BF684 BQ675:BQ676 BT666:BT669 BT680:BU682 CB666:CB672 CJ666:CJ679 CT667:CT679 CZ667:CZ672 DJ678:DJ690 DJ666 DN685 DN666:DN672 EB680:EB690 DA666 DA678:DA690 DO680:DO685 DO667:DO672 DX680:DY684 DX667:DX672 AQ667:AQ690 AZ666:AZ673 BF666:BF677 N667 AH666:AH678 O672:O678 BE666:BE672 AZ675:AZ679 BB675:BC679 BC674 BB681:BC681 BC680 AZ681 AZ683:AZ684 BB683:BC684 BC682 AZ686:AZ690 BB673 BE674:BE677 BE686:BF690 BF685 BI679:BI680 BL681:BL690 BL666:BL678 BT677:BT678 BU666:BU667 CA670:CA675 BU677:BU679 BU670:BU675 CA666:CA667 CA677:CA683 CB674:CB675 CB677:CB680 CB683:CB690 CP666 CT681:CT690 DO675:DO676 DX673:DY676 DX686:DY690 DO687:DO690 DS685 DY685 DY666:DY672 EB666:EB676 EE666:EE690 F687:F690 F683:F684 F671:F681 F669 F633:F666 O668:O669 O666 CJ681:CJ690 BU683 BR680:BR686 BT683:BT686 DN674:DN683 L667 L676:L686 Z666:Z667 Y668:Z669 Z670:Z671 Y672:Z678 AK669:AK679 AL667:AL690 BM675:BM676 CQ681 CP682:CQ690 CP667:CQ679 DK674:DK683 DK666:DK672 DK685 BI666:BJ678 BI681:BJ690 DT686 DS687:DT690 DT673:DT674 DS675:DT676 DS667:DT672 DS680:DT684 AI669:AI679 BB686:BC690 BB666:BC672 BR677:BR678 BR666:BR669 EC666:EC690" formulaRange="1" emptyCellReference="1"/>
    <ignoredError sqref="E672:E690 E654:E664 E572:E632 BZ647:BZ661 BZ664:BZ665 BT661:BT663 BT664:BU665 BU647:BU661" formula="1" formulaRange="1"/>
    <ignoredError sqref="BQ621:BQ632 C633:D646 CI619:CI622 CI625:CI632 CT619:CT632 EB620:EB632 DX619:DX632 K619:K632 J619:J624 CP629 BM621:BM632 CB625:CB632 CB619:CB622 CJ629 CQ619:CQ632 EC631:EC632 F619:G624 DT619:DT632 DY620:DY632 EE631:EE632" formulaRange="1" unlockedFormula="1"/>
    <ignoredError sqref="E633:E653" formula="1" formulaRange="1" unlockedFormula="1"/>
    <ignoredError sqref="BZ568 BZ662:BZ663 E568:E569 BT647:BT660 BU662:BU663" formula="1"/>
    <ignoredError sqref="CJ568" formula="1" emptyCellReference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K691"/>
  <sheetViews>
    <sheetView tabSelected="1" zoomScaleNormal="100" workbookViewId="0">
      <pane xSplit="7070" ySplit="3160" topLeftCell="F4"/>
      <selection sqref="A1:E2"/>
      <selection pane="topRight" activeCell="H1" sqref="H1"/>
      <selection pane="bottomLeft" activeCell="A4" sqref="A4"/>
      <selection pane="bottomRight" activeCell="A4" sqref="A4"/>
    </sheetView>
  </sheetViews>
  <sheetFormatPr defaultColWidth="9.1796875" defaultRowHeight="12.5" x14ac:dyDescent="0.25"/>
  <cols>
    <col min="1" max="1" width="5.54296875" style="1" bestFit="1" customWidth="1"/>
    <col min="2" max="2" width="24.26953125" style="1" bestFit="1" customWidth="1"/>
    <col min="3" max="4" width="10.81640625" style="1" customWidth="1"/>
    <col min="5" max="5" width="9.1796875" style="1"/>
    <col min="6" max="7" width="11.54296875" style="1" customWidth="1"/>
    <col min="8" max="48" width="9.54296875" style="1" customWidth="1"/>
    <col min="49" max="16384" width="9.1796875" style="1"/>
  </cols>
  <sheetData>
    <row r="1" spans="1:63" ht="84.75" customHeight="1" thickTop="1" thickBot="1" x14ac:dyDescent="0.3">
      <c r="A1" s="695" t="s">
        <v>850</v>
      </c>
      <c r="B1" s="696"/>
      <c r="C1" s="696"/>
      <c r="D1" s="696"/>
      <c r="E1" s="697"/>
      <c r="F1" s="691" t="s">
        <v>1413</v>
      </c>
      <c r="G1" s="692"/>
      <c r="H1" s="691" t="s">
        <v>1296</v>
      </c>
      <c r="I1" s="692"/>
      <c r="J1" s="691" t="s">
        <v>1297</v>
      </c>
      <c r="K1" s="692"/>
      <c r="L1" s="691" t="s">
        <v>1302</v>
      </c>
      <c r="M1" s="692"/>
      <c r="N1" s="691" t="s">
        <v>1298</v>
      </c>
      <c r="O1" s="692"/>
      <c r="P1" s="691" t="s">
        <v>1299</v>
      </c>
      <c r="Q1" s="692"/>
      <c r="R1" s="691" t="s">
        <v>1300</v>
      </c>
      <c r="S1" s="692"/>
      <c r="T1" s="691" t="s">
        <v>1301</v>
      </c>
      <c r="U1" s="692"/>
      <c r="V1" s="691" t="s">
        <v>1303</v>
      </c>
      <c r="W1" s="692"/>
      <c r="X1" s="691" t="s">
        <v>1304</v>
      </c>
      <c r="Y1" s="692"/>
      <c r="Z1" s="691" t="s">
        <v>1305</v>
      </c>
      <c r="AA1" s="692"/>
      <c r="AB1" s="691" t="s">
        <v>1306</v>
      </c>
      <c r="AC1" s="692"/>
      <c r="AD1" s="691" t="s">
        <v>1307</v>
      </c>
      <c r="AE1" s="692"/>
      <c r="AF1" s="691" t="s">
        <v>1308</v>
      </c>
      <c r="AG1" s="692"/>
      <c r="AH1" s="691" t="s">
        <v>1309</v>
      </c>
      <c r="AI1" s="692"/>
      <c r="AJ1" s="691" t="s">
        <v>1310</v>
      </c>
      <c r="AK1" s="692"/>
      <c r="AL1" s="691" t="s">
        <v>1311</v>
      </c>
      <c r="AM1" s="692"/>
      <c r="AN1" s="691" t="s">
        <v>1312</v>
      </c>
      <c r="AO1" s="692"/>
      <c r="AP1" s="691" t="s">
        <v>1313</v>
      </c>
      <c r="AQ1" s="692"/>
      <c r="AR1" s="691" t="s">
        <v>1314</v>
      </c>
      <c r="AS1" s="692"/>
      <c r="AT1" s="691" t="s">
        <v>1315</v>
      </c>
      <c r="AU1" s="692"/>
      <c r="AV1" s="691" t="s">
        <v>1316</v>
      </c>
      <c r="AW1" s="692"/>
      <c r="AX1" s="691" t="s">
        <v>1317</v>
      </c>
      <c r="AY1" s="692"/>
      <c r="AZ1" s="691" t="s">
        <v>1318</v>
      </c>
      <c r="BA1" s="692"/>
      <c r="BB1" s="691" t="s">
        <v>1319</v>
      </c>
      <c r="BC1" s="692"/>
      <c r="BD1" s="691" t="s">
        <v>1320</v>
      </c>
      <c r="BE1" s="692"/>
      <c r="BF1" s="691" t="s">
        <v>1321</v>
      </c>
      <c r="BG1" s="692"/>
      <c r="BH1" s="691" t="s">
        <v>1322</v>
      </c>
      <c r="BI1" s="692"/>
      <c r="BJ1" s="691" t="s">
        <v>1323</v>
      </c>
      <c r="BK1" s="692"/>
    </row>
    <row r="2" spans="1:63" ht="21.75" customHeight="1" thickBot="1" x14ac:dyDescent="0.3">
      <c r="A2" s="698"/>
      <c r="B2" s="699"/>
      <c r="C2" s="699"/>
      <c r="D2" s="699"/>
      <c r="E2" s="700"/>
      <c r="F2" s="693"/>
      <c r="G2" s="694"/>
      <c r="H2" s="693"/>
      <c r="I2" s="694"/>
      <c r="J2" s="693"/>
      <c r="K2" s="694"/>
      <c r="L2" s="693"/>
      <c r="M2" s="694"/>
      <c r="N2" s="693"/>
      <c r="O2" s="694"/>
      <c r="P2" s="693"/>
      <c r="Q2" s="694"/>
      <c r="R2" s="693"/>
      <c r="S2" s="694"/>
      <c r="T2" s="693"/>
      <c r="U2" s="694"/>
      <c r="V2" s="693"/>
      <c r="W2" s="694"/>
      <c r="X2" s="693"/>
      <c r="Y2" s="694"/>
      <c r="Z2" s="693"/>
      <c r="AA2" s="694"/>
      <c r="AB2" s="693"/>
      <c r="AC2" s="694"/>
      <c r="AD2" s="693"/>
      <c r="AE2" s="694"/>
      <c r="AF2" s="693"/>
      <c r="AG2" s="694"/>
      <c r="AH2" s="693"/>
      <c r="AI2" s="694"/>
      <c r="AJ2" s="693"/>
      <c r="AK2" s="694"/>
      <c r="AL2" s="693"/>
      <c r="AM2" s="694"/>
      <c r="AN2" s="693"/>
      <c r="AO2" s="694"/>
      <c r="AP2" s="693"/>
      <c r="AQ2" s="694"/>
      <c r="AR2" s="693"/>
      <c r="AS2" s="694"/>
      <c r="AT2" s="693"/>
      <c r="AU2" s="694"/>
      <c r="AV2" s="693"/>
      <c r="AW2" s="694"/>
      <c r="AX2" s="693"/>
      <c r="AY2" s="694"/>
      <c r="AZ2" s="693"/>
      <c r="BA2" s="694"/>
      <c r="BB2" s="693"/>
      <c r="BC2" s="694"/>
      <c r="BD2" s="693"/>
      <c r="BE2" s="694"/>
      <c r="BF2" s="693"/>
      <c r="BG2" s="694"/>
      <c r="BH2" s="693"/>
      <c r="BI2" s="694"/>
      <c r="BJ2" s="693"/>
      <c r="BK2" s="694"/>
    </row>
    <row r="3" spans="1:63" s="6" customFormat="1" ht="39.75" customHeight="1" thickTop="1" thickBot="1" x14ac:dyDescent="0.25">
      <c r="A3" s="66" t="s">
        <v>107</v>
      </c>
      <c r="B3" s="69" t="s">
        <v>108</v>
      </c>
      <c r="C3" s="69" t="s">
        <v>109</v>
      </c>
      <c r="D3" s="69" t="s">
        <v>110</v>
      </c>
      <c r="E3" s="61" t="s">
        <v>111</v>
      </c>
      <c r="F3" s="154" t="s">
        <v>114</v>
      </c>
      <c r="G3" s="157" t="s">
        <v>115</v>
      </c>
      <c r="H3" s="154" t="s">
        <v>114</v>
      </c>
      <c r="I3" s="156" t="s">
        <v>115</v>
      </c>
      <c r="J3" s="490" t="s">
        <v>112</v>
      </c>
      <c r="K3" s="157" t="s">
        <v>113</v>
      </c>
      <c r="L3" s="154" t="s">
        <v>112</v>
      </c>
      <c r="M3" s="156" t="s">
        <v>113</v>
      </c>
      <c r="N3" s="490" t="s">
        <v>112</v>
      </c>
      <c r="O3" s="157" t="s">
        <v>113</v>
      </c>
      <c r="P3" s="154" t="s">
        <v>114</v>
      </c>
      <c r="Q3" s="157" t="s">
        <v>115</v>
      </c>
      <c r="R3" s="154" t="s">
        <v>114</v>
      </c>
      <c r="S3" s="156" t="s">
        <v>115</v>
      </c>
      <c r="T3" s="490" t="s">
        <v>114</v>
      </c>
      <c r="U3" s="156" t="s">
        <v>115</v>
      </c>
      <c r="V3" s="490" t="s">
        <v>112</v>
      </c>
      <c r="W3" s="157" t="s">
        <v>113</v>
      </c>
      <c r="X3" s="154" t="s">
        <v>112</v>
      </c>
      <c r="Y3" s="156" t="s">
        <v>113</v>
      </c>
      <c r="Z3" s="490" t="s">
        <v>112</v>
      </c>
      <c r="AA3" s="155" t="s">
        <v>113</v>
      </c>
      <c r="AB3" s="155" t="s">
        <v>112</v>
      </c>
      <c r="AC3" s="155" t="s">
        <v>113</v>
      </c>
      <c r="AD3" s="155" t="s">
        <v>114</v>
      </c>
      <c r="AE3" s="155" t="s">
        <v>115</v>
      </c>
      <c r="AF3" s="155" t="s">
        <v>114</v>
      </c>
      <c r="AG3" s="155" t="s">
        <v>115</v>
      </c>
      <c r="AH3" s="155" t="s">
        <v>114</v>
      </c>
      <c r="AI3" s="155" t="s">
        <v>115</v>
      </c>
      <c r="AJ3" s="155" t="s">
        <v>114</v>
      </c>
      <c r="AK3" s="155" t="s">
        <v>115</v>
      </c>
      <c r="AL3" s="155" t="s">
        <v>114</v>
      </c>
      <c r="AM3" s="155" t="s">
        <v>115</v>
      </c>
      <c r="AN3" s="155" t="s">
        <v>114</v>
      </c>
      <c r="AO3" s="155" t="s">
        <v>115</v>
      </c>
      <c r="AP3" s="155" t="s">
        <v>114</v>
      </c>
      <c r="AQ3" s="156" t="s">
        <v>115</v>
      </c>
      <c r="AR3" s="155" t="s">
        <v>114</v>
      </c>
      <c r="AS3" s="155" t="s">
        <v>115</v>
      </c>
      <c r="AT3" s="155" t="s">
        <v>114</v>
      </c>
      <c r="AU3" s="155" t="s">
        <v>115</v>
      </c>
      <c r="AV3" s="155" t="s">
        <v>114</v>
      </c>
      <c r="AW3" s="155" t="s">
        <v>115</v>
      </c>
      <c r="AX3" s="155" t="s">
        <v>114</v>
      </c>
      <c r="AY3" s="155" t="s">
        <v>115</v>
      </c>
      <c r="AZ3" s="155" t="s">
        <v>114</v>
      </c>
      <c r="BA3" s="155" t="s">
        <v>115</v>
      </c>
      <c r="BB3" s="155" t="s">
        <v>114</v>
      </c>
      <c r="BC3" s="155" t="s">
        <v>115</v>
      </c>
      <c r="BD3" s="155" t="s">
        <v>114</v>
      </c>
      <c r="BE3" s="155" t="s">
        <v>115</v>
      </c>
      <c r="BF3" s="155" t="s">
        <v>114</v>
      </c>
      <c r="BG3" s="155" t="s">
        <v>115</v>
      </c>
      <c r="BH3" s="155" t="s">
        <v>114</v>
      </c>
      <c r="BI3" s="155" t="s">
        <v>115</v>
      </c>
      <c r="BJ3" s="155" t="s">
        <v>114</v>
      </c>
      <c r="BK3" s="155" t="s">
        <v>115</v>
      </c>
    </row>
    <row r="4" spans="1:63" ht="13.5" thickTop="1" x14ac:dyDescent="0.3">
      <c r="A4" s="50">
        <v>101</v>
      </c>
      <c r="B4" s="51" t="s">
        <v>146</v>
      </c>
      <c r="C4" s="408">
        <v>312</v>
      </c>
      <c r="D4" s="49">
        <v>84</v>
      </c>
      <c r="E4" s="62">
        <f>SUM(D4/C4)</f>
        <v>0.26923076923076922</v>
      </c>
      <c r="F4" s="92">
        <v>35</v>
      </c>
      <c r="G4" s="141">
        <v>48</v>
      </c>
      <c r="H4" s="92"/>
      <c r="I4" s="139"/>
      <c r="J4" s="140">
        <v>46</v>
      </c>
      <c r="K4" s="141">
        <v>34</v>
      </c>
      <c r="L4" s="92"/>
      <c r="M4" s="139"/>
      <c r="N4" s="140"/>
      <c r="O4" s="141"/>
      <c r="P4" s="257"/>
      <c r="Q4" s="261"/>
      <c r="R4" s="274"/>
      <c r="S4" s="263"/>
      <c r="T4" s="257"/>
      <c r="U4" s="261"/>
      <c r="V4" s="274"/>
      <c r="W4" s="263"/>
      <c r="X4" s="257"/>
      <c r="Y4" s="261"/>
      <c r="Z4" s="274"/>
      <c r="AA4" s="263"/>
      <c r="AB4" s="257"/>
      <c r="AC4" s="261"/>
      <c r="AD4" s="274"/>
      <c r="AE4" s="263"/>
      <c r="AF4" s="257"/>
      <c r="AG4" s="261"/>
      <c r="AH4" s="274"/>
      <c r="AI4" s="263"/>
      <c r="AJ4" s="257"/>
      <c r="AK4" s="261"/>
      <c r="AL4" s="274"/>
      <c r="AM4" s="263"/>
      <c r="AN4" s="257"/>
      <c r="AO4" s="261"/>
      <c r="AP4" s="274"/>
      <c r="AQ4" s="263"/>
      <c r="AR4" s="257"/>
      <c r="AS4" s="261"/>
      <c r="AT4" s="274"/>
      <c r="AU4" s="263"/>
      <c r="AV4" s="260"/>
      <c r="AW4" s="261"/>
      <c r="AX4" s="275"/>
      <c r="AY4" s="263"/>
      <c r="AZ4" s="92"/>
      <c r="BA4" s="141"/>
      <c r="BB4" s="260"/>
      <c r="BC4" s="258"/>
      <c r="BD4" s="260"/>
      <c r="BE4" s="258"/>
      <c r="BF4" s="260"/>
      <c r="BG4" s="258"/>
      <c r="BH4" s="260"/>
      <c r="BI4" s="258"/>
      <c r="BJ4" s="260">
        <v>29</v>
      </c>
      <c r="BK4" s="258">
        <v>54</v>
      </c>
    </row>
    <row r="5" spans="1:63" ht="13" x14ac:dyDescent="0.3">
      <c r="A5" s="10">
        <v>102</v>
      </c>
      <c r="B5" s="11" t="s">
        <v>147</v>
      </c>
      <c r="C5" s="365">
        <v>1287</v>
      </c>
      <c r="D5" s="41">
        <v>507</v>
      </c>
      <c r="E5" s="63">
        <f t="shared" ref="E5:E70" si="0">SUM(D5/C5)</f>
        <v>0.39393939393939392</v>
      </c>
      <c r="F5" s="86">
        <v>333</v>
      </c>
      <c r="G5" s="99">
        <v>165</v>
      </c>
      <c r="H5" s="86"/>
      <c r="I5" s="98"/>
      <c r="J5" s="142">
        <v>251</v>
      </c>
      <c r="K5" s="99">
        <v>239</v>
      </c>
      <c r="L5" s="86"/>
      <c r="M5" s="98"/>
      <c r="N5" s="142"/>
      <c r="O5" s="99"/>
      <c r="P5" s="218"/>
      <c r="Q5" s="219"/>
      <c r="R5" s="276"/>
      <c r="S5" s="223"/>
      <c r="T5" s="218"/>
      <c r="U5" s="219"/>
      <c r="V5" s="276"/>
      <c r="W5" s="223"/>
      <c r="X5" s="218"/>
      <c r="Y5" s="219"/>
      <c r="Z5" s="276"/>
      <c r="AA5" s="223"/>
      <c r="AB5" s="218"/>
      <c r="AC5" s="219"/>
      <c r="AD5" s="276"/>
      <c r="AE5" s="223"/>
      <c r="AF5" s="218"/>
      <c r="AG5" s="219"/>
      <c r="AH5" s="276"/>
      <c r="AI5" s="223"/>
      <c r="AJ5" s="218"/>
      <c r="AK5" s="219"/>
      <c r="AL5" s="276"/>
      <c r="AM5" s="223"/>
      <c r="AN5" s="218"/>
      <c r="AO5" s="219"/>
      <c r="AP5" s="276"/>
      <c r="AQ5" s="223"/>
      <c r="AR5" s="218"/>
      <c r="AS5" s="219"/>
      <c r="AT5" s="276"/>
      <c r="AU5" s="223"/>
      <c r="AV5" s="252"/>
      <c r="AW5" s="219"/>
      <c r="AX5" s="277"/>
      <c r="AY5" s="223"/>
      <c r="AZ5" s="86"/>
      <c r="BA5" s="99"/>
      <c r="BB5" s="252"/>
      <c r="BC5" s="220"/>
      <c r="BD5" s="252"/>
      <c r="BE5" s="220"/>
      <c r="BF5" s="252"/>
      <c r="BG5" s="220"/>
      <c r="BH5" s="252"/>
      <c r="BI5" s="220"/>
      <c r="BJ5" s="252">
        <v>312</v>
      </c>
      <c r="BK5" s="220">
        <v>192</v>
      </c>
    </row>
    <row r="6" spans="1:63" ht="13" x14ac:dyDescent="0.3">
      <c r="A6" s="10">
        <v>103</v>
      </c>
      <c r="B6" s="11" t="s">
        <v>148</v>
      </c>
      <c r="C6" s="365">
        <v>1211</v>
      </c>
      <c r="D6" s="41">
        <v>309</v>
      </c>
      <c r="E6" s="63">
        <f t="shared" si="0"/>
        <v>0.25516102394715112</v>
      </c>
      <c r="F6" s="86">
        <v>228</v>
      </c>
      <c r="G6" s="99">
        <v>79</v>
      </c>
      <c r="H6" s="86"/>
      <c r="I6" s="98"/>
      <c r="J6" s="142">
        <v>136</v>
      </c>
      <c r="K6" s="99">
        <v>161</v>
      </c>
      <c r="L6" s="86"/>
      <c r="M6" s="98"/>
      <c r="N6" s="142"/>
      <c r="O6" s="99"/>
      <c r="P6" s="218"/>
      <c r="Q6" s="219"/>
      <c r="R6" s="276"/>
      <c r="S6" s="223"/>
      <c r="T6" s="218"/>
      <c r="U6" s="219"/>
      <c r="V6" s="276"/>
      <c r="W6" s="223"/>
      <c r="X6" s="218"/>
      <c r="Y6" s="219"/>
      <c r="Z6" s="276"/>
      <c r="AA6" s="223"/>
      <c r="AB6" s="218"/>
      <c r="AC6" s="219"/>
      <c r="AD6" s="276"/>
      <c r="AE6" s="223"/>
      <c r="AF6" s="218"/>
      <c r="AG6" s="219"/>
      <c r="AH6" s="276"/>
      <c r="AI6" s="223"/>
      <c r="AJ6" s="218"/>
      <c r="AK6" s="219"/>
      <c r="AL6" s="276"/>
      <c r="AM6" s="223"/>
      <c r="AN6" s="218"/>
      <c r="AO6" s="219"/>
      <c r="AP6" s="276"/>
      <c r="AQ6" s="223"/>
      <c r="AR6" s="218"/>
      <c r="AS6" s="219"/>
      <c r="AT6" s="276"/>
      <c r="AU6" s="223"/>
      <c r="AV6" s="252"/>
      <c r="AW6" s="219"/>
      <c r="AX6" s="277"/>
      <c r="AY6" s="223"/>
      <c r="AZ6" s="86"/>
      <c r="BA6" s="99"/>
      <c r="BB6" s="252"/>
      <c r="BC6" s="220"/>
      <c r="BD6" s="252"/>
      <c r="BE6" s="220"/>
      <c r="BF6" s="252"/>
      <c r="BG6" s="220"/>
      <c r="BH6" s="252"/>
      <c r="BI6" s="220"/>
      <c r="BJ6" s="252">
        <v>207</v>
      </c>
      <c r="BK6" s="220">
        <v>99</v>
      </c>
    </row>
    <row r="7" spans="1:63" ht="13" x14ac:dyDescent="0.3">
      <c r="A7" s="10">
        <v>104</v>
      </c>
      <c r="B7" s="11" t="s">
        <v>149</v>
      </c>
      <c r="C7" s="365">
        <v>784</v>
      </c>
      <c r="D7" s="41">
        <v>219</v>
      </c>
      <c r="E7" s="63">
        <f t="shared" si="0"/>
        <v>0.27933673469387754</v>
      </c>
      <c r="F7" s="86">
        <v>133</v>
      </c>
      <c r="G7" s="99">
        <v>80</v>
      </c>
      <c r="H7" s="86"/>
      <c r="I7" s="98"/>
      <c r="J7" s="142">
        <v>102</v>
      </c>
      <c r="K7" s="99">
        <v>105</v>
      </c>
      <c r="L7" s="86"/>
      <c r="M7" s="98"/>
      <c r="N7" s="142"/>
      <c r="O7" s="99"/>
      <c r="P7" s="218"/>
      <c r="Q7" s="219"/>
      <c r="R7" s="276"/>
      <c r="S7" s="223"/>
      <c r="T7" s="218"/>
      <c r="U7" s="219"/>
      <c r="V7" s="276"/>
      <c r="W7" s="223"/>
      <c r="X7" s="218"/>
      <c r="Y7" s="219"/>
      <c r="Z7" s="276"/>
      <c r="AA7" s="223"/>
      <c r="AB7" s="218"/>
      <c r="AC7" s="219"/>
      <c r="AD7" s="276"/>
      <c r="AE7" s="223"/>
      <c r="AF7" s="218"/>
      <c r="AG7" s="219"/>
      <c r="AH7" s="276"/>
      <c r="AI7" s="223"/>
      <c r="AJ7" s="218"/>
      <c r="AK7" s="219"/>
      <c r="AL7" s="276"/>
      <c r="AM7" s="223"/>
      <c r="AN7" s="218"/>
      <c r="AO7" s="219"/>
      <c r="AP7" s="276"/>
      <c r="AQ7" s="223"/>
      <c r="AR7" s="218"/>
      <c r="AS7" s="219"/>
      <c r="AT7" s="276"/>
      <c r="AU7" s="223"/>
      <c r="AV7" s="252"/>
      <c r="AW7" s="219"/>
      <c r="AX7" s="277"/>
      <c r="AY7" s="223"/>
      <c r="AZ7" s="86"/>
      <c r="BA7" s="99"/>
      <c r="BB7" s="252"/>
      <c r="BC7" s="220"/>
      <c r="BD7" s="252"/>
      <c r="BE7" s="220"/>
      <c r="BF7" s="252"/>
      <c r="BG7" s="220"/>
      <c r="BH7" s="252"/>
      <c r="BI7" s="220"/>
      <c r="BJ7" s="252">
        <v>121</v>
      </c>
      <c r="BK7" s="220">
        <v>91</v>
      </c>
    </row>
    <row r="8" spans="1:63" ht="13" x14ac:dyDescent="0.3">
      <c r="A8" s="10">
        <v>105</v>
      </c>
      <c r="B8" s="11" t="s">
        <v>150</v>
      </c>
      <c r="C8" s="365">
        <v>1302</v>
      </c>
      <c r="D8" s="41">
        <v>294</v>
      </c>
      <c r="E8" s="63">
        <f t="shared" si="0"/>
        <v>0.22580645161290322</v>
      </c>
      <c r="F8" s="86">
        <v>181</v>
      </c>
      <c r="G8" s="99">
        <v>104</v>
      </c>
      <c r="H8" s="86"/>
      <c r="I8" s="98"/>
      <c r="J8" s="142">
        <v>151</v>
      </c>
      <c r="K8" s="99">
        <v>125</v>
      </c>
      <c r="L8" s="86"/>
      <c r="M8" s="98"/>
      <c r="N8" s="142"/>
      <c r="O8" s="99"/>
      <c r="P8" s="218"/>
      <c r="Q8" s="219"/>
      <c r="R8" s="276"/>
      <c r="S8" s="223"/>
      <c r="T8" s="218"/>
      <c r="U8" s="219"/>
      <c r="V8" s="276"/>
      <c r="W8" s="223"/>
      <c r="X8" s="218"/>
      <c r="Y8" s="219"/>
      <c r="Z8" s="276"/>
      <c r="AA8" s="223"/>
      <c r="AB8" s="218"/>
      <c r="AC8" s="219"/>
      <c r="AD8" s="276"/>
      <c r="AE8" s="223"/>
      <c r="AF8" s="218"/>
      <c r="AG8" s="219"/>
      <c r="AH8" s="276"/>
      <c r="AI8" s="223"/>
      <c r="AJ8" s="218"/>
      <c r="AK8" s="219"/>
      <c r="AL8" s="276"/>
      <c r="AM8" s="223"/>
      <c r="AN8" s="218"/>
      <c r="AO8" s="219"/>
      <c r="AP8" s="276"/>
      <c r="AQ8" s="223"/>
      <c r="AR8" s="218"/>
      <c r="AS8" s="219"/>
      <c r="AT8" s="276"/>
      <c r="AU8" s="223"/>
      <c r="AV8" s="252"/>
      <c r="AW8" s="219"/>
      <c r="AX8" s="277"/>
      <c r="AY8" s="223"/>
      <c r="AZ8" s="86"/>
      <c r="BA8" s="99"/>
      <c r="BB8" s="252"/>
      <c r="BC8" s="220"/>
      <c r="BD8" s="252"/>
      <c r="BE8" s="220"/>
      <c r="BF8" s="252"/>
      <c r="BG8" s="220"/>
      <c r="BH8" s="252"/>
      <c r="BI8" s="220"/>
      <c r="BJ8" s="252">
        <v>173</v>
      </c>
      <c r="BK8" s="220">
        <v>114</v>
      </c>
    </row>
    <row r="9" spans="1:63" ht="13" x14ac:dyDescent="0.3">
      <c r="A9" s="10">
        <v>106</v>
      </c>
      <c r="B9" s="11" t="s">
        <v>151</v>
      </c>
      <c r="C9" s="365">
        <v>1179</v>
      </c>
      <c r="D9" s="41">
        <v>472</v>
      </c>
      <c r="E9" s="63">
        <f t="shared" si="0"/>
        <v>0.40033927056827823</v>
      </c>
      <c r="F9" s="86">
        <v>291</v>
      </c>
      <c r="G9" s="99">
        <v>168</v>
      </c>
      <c r="H9" s="86"/>
      <c r="I9" s="98"/>
      <c r="J9" s="142">
        <v>205</v>
      </c>
      <c r="K9" s="99">
        <v>246</v>
      </c>
      <c r="L9" s="86"/>
      <c r="M9" s="98"/>
      <c r="N9" s="142"/>
      <c r="O9" s="99"/>
      <c r="P9" s="218"/>
      <c r="Q9" s="219"/>
      <c r="R9" s="276"/>
      <c r="S9" s="223"/>
      <c r="T9" s="218"/>
      <c r="U9" s="219"/>
      <c r="V9" s="276"/>
      <c r="W9" s="223"/>
      <c r="X9" s="218"/>
      <c r="Y9" s="219"/>
      <c r="Z9" s="276"/>
      <c r="AA9" s="223"/>
      <c r="AB9" s="218"/>
      <c r="AC9" s="219"/>
      <c r="AD9" s="276"/>
      <c r="AE9" s="223"/>
      <c r="AF9" s="218"/>
      <c r="AG9" s="219"/>
      <c r="AH9" s="276"/>
      <c r="AI9" s="223"/>
      <c r="AJ9" s="218"/>
      <c r="AK9" s="219"/>
      <c r="AL9" s="276"/>
      <c r="AM9" s="223"/>
      <c r="AN9" s="218"/>
      <c r="AO9" s="219"/>
      <c r="AP9" s="276"/>
      <c r="AQ9" s="223"/>
      <c r="AR9" s="218"/>
      <c r="AS9" s="219"/>
      <c r="AT9" s="276"/>
      <c r="AU9" s="223"/>
      <c r="AV9" s="252"/>
      <c r="AW9" s="219"/>
      <c r="AX9" s="277"/>
      <c r="AY9" s="223"/>
      <c r="AZ9" s="86"/>
      <c r="BA9" s="99"/>
      <c r="BB9" s="252"/>
      <c r="BC9" s="220"/>
      <c r="BD9" s="252"/>
      <c r="BE9" s="220"/>
      <c r="BF9" s="252"/>
      <c r="BG9" s="220"/>
      <c r="BH9" s="252"/>
      <c r="BI9" s="220"/>
      <c r="BJ9" s="252">
        <v>250</v>
      </c>
      <c r="BK9" s="220">
        <v>215</v>
      </c>
    </row>
    <row r="10" spans="1:63" ht="13" x14ac:dyDescent="0.3">
      <c r="A10" s="10">
        <v>107</v>
      </c>
      <c r="B10" s="11" t="s">
        <v>152</v>
      </c>
      <c r="C10" s="365">
        <v>1000</v>
      </c>
      <c r="D10" s="41">
        <v>337</v>
      </c>
      <c r="E10" s="63">
        <f t="shared" si="0"/>
        <v>0.33700000000000002</v>
      </c>
      <c r="F10" s="86">
        <v>212</v>
      </c>
      <c r="G10" s="99">
        <v>117</v>
      </c>
      <c r="H10" s="86"/>
      <c r="I10" s="98"/>
      <c r="J10" s="142">
        <v>166</v>
      </c>
      <c r="K10" s="99">
        <v>155</v>
      </c>
      <c r="L10" s="86"/>
      <c r="M10" s="98"/>
      <c r="N10" s="142"/>
      <c r="O10" s="99"/>
      <c r="P10" s="218"/>
      <c r="Q10" s="219"/>
      <c r="R10" s="276"/>
      <c r="S10" s="223"/>
      <c r="T10" s="218"/>
      <c r="U10" s="219"/>
      <c r="V10" s="276"/>
      <c r="W10" s="223"/>
      <c r="X10" s="218"/>
      <c r="Y10" s="219"/>
      <c r="Z10" s="276"/>
      <c r="AA10" s="223"/>
      <c r="AB10" s="218"/>
      <c r="AC10" s="219"/>
      <c r="AD10" s="276"/>
      <c r="AE10" s="223"/>
      <c r="AF10" s="218"/>
      <c r="AG10" s="219"/>
      <c r="AH10" s="276"/>
      <c r="AI10" s="223"/>
      <c r="AJ10" s="218"/>
      <c r="AK10" s="219"/>
      <c r="AL10" s="276"/>
      <c r="AM10" s="223"/>
      <c r="AN10" s="218"/>
      <c r="AO10" s="219"/>
      <c r="AP10" s="276"/>
      <c r="AQ10" s="223"/>
      <c r="AR10" s="218"/>
      <c r="AS10" s="219"/>
      <c r="AT10" s="276"/>
      <c r="AU10" s="223"/>
      <c r="AV10" s="252"/>
      <c r="AW10" s="219"/>
      <c r="AX10" s="277"/>
      <c r="AY10" s="223"/>
      <c r="AZ10" s="86"/>
      <c r="BA10" s="99"/>
      <c r="BB10" s="252"/>
      <c r="BC10" s="220"/>
      <c r="BD10" s="252"/>
      <c r="BE10" s="220"/>
      <c r="BF10" s="252"/>
      <c r="BG10" s="220"/>
      <c r="BH10" s="252"/>
      <c r="BI10" s="220"/>
      <c r="BJ10" s="252">
        <v>196</v>
      </c>
      <c r="BK10" s="220">
        <v>134</v>
      </c>
    </row>
    <row r="11" spans="1:63" ht="13" x14ac:dyDescent="0.3">
      <c r="A11" s="10">
        <v>108</v>
      </c>
      <c r="B11" s="11" t="s">
        <v>153</v>
      </c>
      <c r="C11" s="365">
        <v>716</v>
      </c>
      <c r="D11" s="41">
        <v>252</v>
      </c>
      <c r="E11" s="63">
        <f t="shared" si="0"/>
        <v>0.35195530726256985</v>
      </c>
      <c r="F11" s="86">
        <v>143</v>
      </c>
      <c r="G11" s="99">
        <v>103</v>
      </c>
      <c r="H11" s="86"/>
      <c r="I11" s="98"/>
      <c r="J11" s="142">
        <v>125</v>
      </c>
      <c r="K11" s="99">
        <v>115</v>
      </c>
      <c r="L11" s="86"/>
      <c r="M11" s="98"/>
      <c r="N11" s="142"/>
      <c r="O11" s="99"/>
      <c r="P11" s="218"/>
      <c r="Q11" s="219"/>
      <c r="R11" s="276"/>
      <c r="S11" s="223"/>
      <c r="T11" s="218"/>
      <c r="U11" s="219"/>
      <c r="V11" s="276"/>
      <c r="W11" s="223"/>
      <c r="X11" s="218"/>
      <c r="Y11" s="219"/>
      <c r="Z11" s="276"/>
      <c r="AA11" s="223"/>
      <c r="AB11" s="218"/>
      <c r="AC11" s="219"/>
      <c r="AD11" s="276"/>
      <c r="AE11" s="223"/>
      <c r="AF11" s="218"/>
      <c r="AG11" s="219"/>
      <c r="AH11" s="276"/>
      <c r="AI11" s="223"/>
      <c r="AJ11" s="218"/>
      <c r="AK11" s="219"/>
      <c r="AL11" s="276"/>
      <c r="AM11" s="223"/>
      <c r="AN11" s="218"/>
      <c r="AO11" s="219"/>
      <c r="AP11" s="276"/>
      <c r="AQ11" s="223"/>
      <c r="AR11" s="218"/>
      <c r="AS11" s="219"/>
      <c r="AT11" s="276"/>
      <c r="AU11" s="223"/>
      <c r="AV11" s="252"/>
      <c r="AW11" s="219"/>
      <c r="AX11" s="277"/>
      <c r="AY11" s="223"/>
      <c r="AZ11" s="86"/>
      <c r="BA11" s="99"/>
      <c r="BB11" s="252"/>
      <c r="BC11" s="220"/>
      <c r="BD11" s="252"/>
      <c r="BE11" s="220"/>
      <c r="BF11" s="252"/>
      <c r="BG11" s="220"/>
      <c r="BH11" s="252"/>
      <c r="BI11" s="220"/>
      <c r="BJ11" s="252">
        <v>123</v>
      </c>
      <c r="BK11" s="220">
        <v>121</v>
      </c>
    </row>
    <row r="12" spans="1:63" ht="13" x14ac:dyDescent="0.3">
      <c r="A12" s="10">
        <v>109</v>
      </c>
      <c r="B12" s="11" t="s">
        <v>154</v>
      </c>
      <c r="C12" s="365">
        <v>1149</v>
      </c>
      <c r="D12" s="41">
        <v>388</v>
      </c>
      <c r="E12" s="63">
        <f t="shared" si="0"/>
        <v>0.33768494342906874</v>
      </c>
      <c r="F12" s="86">
        <v>250</v>
      </c>
      <c r="G12" s="99">
        <v>131</v>
      </c>
      <c r="H12" s="86"/>
      <c r="I12" s="98"/>
      <c r="J12" s="142">
        <v>184</v>
      </c>
      <c r="K12" s="99">
        <v>184</v>
      </c>
      <c r="L12" s="86"/>
      <c r="M12" s="98"/>
      <c r="N12" s="142"/>
      <c r="O12" s="99"/>
      <c r="P12" s="218"/>
      <c r="Q12" s="219"/>
      <c r="R12" s="276"/>
      <c r="S12" s="223"/>
      <c r="T12" s="218"/>
      <c r="U12" s="219"/>
      <c r="V12" s="276"/>
      <c r="W12" s="223"/>
      <c r="X12" s="218"/>
      <c r="Y12" s="219"/>
      <c r="Z12" s="276"/>
      <c r="AA12" s="223"/>
      <c r="AB12" s="218"/>
      <c r="AC12" s="219"/>
      <c r="AD12" s="276"/>
      <c r="AE12" s="223"/>
      <c r="AF12" s="218"/>
      <c r="AG12" s="219"/>
      <c r="AH12" s="276"/>
      <c r="AI12" s="223"/>
      <c r="AJ12" s="218"/>
      <c r="AK12" s="219"/>
      <c r="AL12" s="276"/>
      <c r="AM12" s="223"/>
      <c r="AN12" s="218"/>
      <c r="AO12" s="219"/>
      <c r="AP12" s="276"/>
      <c r="AQ12" s="223"/>
      <c r="AR12" s="218"/>
      <c r="AS12" s="219"/>
      <c r="AT12" s="276"/>
      <c r="AU12" s="223"/>
      <c r="AV12" s="252"/>
      <c r="AW12" s="219"/>
      <c r="AX12" s="277"/>
      <c r="AY12" s="223"/>
      <c r="AZ12" s="86"/>
      <c r="BA12" s="99"/>
      <c r="BB12" s="252"/>
      <c r="BC12" s="220"/>
      <c r="BD12" s="252"/>
      <c r="BE12" s="220"/>
      <c r="BF12" s="252"/>
      <c r="BG12" s="220"/>
      <c r="BH12" s="252"/>
      <c r="BI12" s="220"/>
      <c r="BJ12" s="252">
        <v>228</v>
      </c>
      <c r="BK12" s="220">
        <v>151</v>
      </c>
    </row>
    <row r="13" spans="1:63" ht="13" x14ac:dyDescent="0.3">
      <c r="A13" s="10">
        <v>110</v>
      </c>
      <c r="B13" s="11" t="s">
        <v>155</v>
      </c>
      <c r="C13" s="365">
        <v>1205</v>
      </c>
      <c r="D13" s="41">
        <v>397</v>
      </c>
      <c r="E13" s="63">
        <f t="shared" si="0"/>
        <v>0.32946058091286307</v>
      </c>
      <c r="F13" s="86">
        <v>243</v>
      </c>
      <c r="G13" s="99">
        <v>142</v>
      </c>
      <c r="H13" s="86"/>
      <c r="I13" s="98"/>
      <c r="J13" s="142">
        <v>177</v>
      </c>
      <c r="K13" s="99">
        <v>201</v>
      </c>
      <c r="L13" s="86"/>
      <c r="M13" s="98"/>
      <c r="N13" s="142"/>
      <c r="O13" s="99"/>
      <c r="P13" s="218"/>
      <c r="Q13" s="219"/>
      <c r="R13" s="276"/>
      <c r="S13" s="223"/>
      <c r="T13" s="218"/>
      <c r="U13" s="219"/>
      <c r="V13" s="276"/>
      <c r="W13" s="223"/>
      <c r="X13" s="218"/>
      <c r="Y13" s="219"/>
      <c r="Z13" s="276"/>
      <c r="AA13" s="223"/>
      <c r="AB13" s="218"/>
      <c r="AC13" s="219"/>
      <c r="AD13" s="276"/>
      <c r="AE13" s="223"/>
      <c r="AF13" s="218"/>
      <c r="AG13" s="219"/>
      <c r="AH13" s="276"/>
      <c r="AI13" s="223"/>
      <c r="AJ13" s="218"/>
      <c r="AK13" s="219"/>
      <c r="AL13" s="276"/>
      <c r="AM13" s="223"/>
      <c r="AN13" s="218"/>
      <c r="AO13" s="219"/>
      <c r="AP13" s="276"/>
      <c r="AQ13" s="223"/>
      <c r="AR13" s="218"/>
      <c r="AS13" s="219"/>
      <c r="AT13" s="276"/>
      <c r="AU13" s="223"/>
      <c r="AV13" s="252"/>
      <c r="AW13" s="219"/>
      <c r="AX13" s="277"/>
      <c r="AY13" s="223"/>
      <c r="AZ13" s="86"/>
      <c r="BA13" s="99"/>
      <c r="BB13" s="252"/>
      <c r="BC13" s="220"/>
      <c r="BD13" s="252"/>
      <c r="BE13" s="220"/>
      <c r="BF13" s="252"/>
      <c r="BG13" s="220"/>
      <c r="BH13" s="252"/>
      <c r="BI13" s="220"/>
      <c r="BJ13" s="252">
        <v>204</v>
      </c>
      <c r="BK13" s="220">
        <v>187</v>
      </c>
    </row>
    <row r="14" spans="1:63" ht="13" x14ac:dyDescent="0.3">
      <c r="A14" s="10">
        <v>111</v>
      </c>
      <c r="B14" s="11" t="s">
        <v>156</v>
      </c>
      <c r="C14" s="365">
        <v>1142</v>
      </c>
      <c r="D14" s="41">
        <v>279</v>
      </c>
      <c r="E14" s="63">
        <f t="shared" si="0"/>
        <v>0.24430823117338005</v>
      </c>
      <c r="F14" s="86">
        <v>179</v>
      </c>
      <c r="G14" s="99">
        <v>92</v>
      </c>
      <c r="H14" s="86"/>
      <c r="I14" s="98"/>
      <c r="J14" s="142">
        <v>130</v>
      </c>
      <c r="K14" s="99">
        <v>135</v>
      </c>
      <c r="L14" s="86"/>
      <c r="M14" s="98"/>
      <c r="N14" s="142"/>
      <c r="O14" s="99"/>
      <c r="P14" s="218"/>
      <c r="Q14" s="219"/>
      <c r="R14" s="276"/>
      <c r="S14" s="223"/>
      <c r="T14" s="218"/>
      <c r="U14" s="219"/>
      <c r="V14" s="276"/>
      <c r="W14" s="223"/>
      <c r="X14" s="218"/>
      <c r="Y14" s="219"/>
      <c r="Z14" s="276"/>
      <c r="AA14" s="223"/>
      <c r="AB14" s="218"/>
      <c r="AC14" s="219"/>
      <c r="AD14" s="276"/>
      <c r="AE14" s="223"/>
      <c r="AF14" s="218"/>
      <c r="AG14" s="219"/>
      <c r="AH14" s="276"/>
      <c r="AI14" s="223"/>
      <c r="AJ14" s="218"/>
      <c r="AK14" s="219"/>
      <c r="AL14" s="276"/>
      <c r="AM14" s="223"/>
      <c r="AN14" s="218"/>
      <c r="AO14" s="219"/>
      <c r="AP14" s="276"/>
      <c r="AQ14" s="223"/>
      <c r="AR14" s="218"/>
      <c r="AS14" s="219"/>
      <c r="AT14" s="276"/>
      <c r="AU14" s="223"/>
      <c r="AV14" s="252"/>
      <c r="AW14" s="219"/>
      <c r="AX14" s="277"/>
      <c r="AY14" s="223"/>
      <c r="AZ14" s="86"/>
      <c r="BA14" s="99"/>
      <c r="BB14" s="252"/>
      <c r="BC14" s="220"/>
      <c r="BD14" s="252"/>
      <c r="BE14" s="220"/>
      <c r="BF14" s="252"/>
      <c r="BG14" s="220"/>
      <c r="BH14" s="252"/>
      <c r="BI14" s="220"/>
      <c r="BJ14" s="252">
        <v>153</v>
      </c>
      <c r="BK14" s="220">
        <v>118</v>
      </c>
    </row>
    <row r="15" spans="1:63" ht="13" x14ac:dyDescent="0.3">
      <c r="A15" s="10">
        <v>112</v>
      </c>
      <c r="B15" s="11" t="s">
        <v>157</v>
      </c>
      <c r="C15" s="365">
        <v>688</v>
      </c>
      <c r="D15" s="41">
        <v>256</v>
      </c>
      <c r="E15" s="63">
        <f t="shared" si="0"/>
        <v>0.37209302325581395</v>
      </c>
      <c r="F15" s="86">
        <v>149</v>
      </c>
      <c r="G15" s="99">
        <v>102</v>
      </c>
      <c r="H15" s="86"/>
      <c r="I15" s="98"/>
      <c r="J15" s="142">
        <v>126</v>
      </c>
      <c r="K15" s="99">
        <v>119</v>
      </c>
      <c r="L15" s="86"/>
      <c r="M15" s="98"/>
      <c r="N15" s="142"/>
      <c r="O15" s="99"/>
      <c r="P15" s="218"/>
      <c r="Q15" s="219"/>
      <c r="R15" s="276"/>
      <c r="S15" s="223"/>
      <c r="T15" s="218"/>
      <c r="U15" s="219"/>
      <c r="V15" s="276"/>
      <c r="W15" s="223"/>
      <c r="X15" s="218"/>
      <c r="Y15" s="219"/>
      <c r="Z15" s="276"/>
      <c r="AA15" s="223"/>
      <c r="AB15" s="218"/>
      <c r="AC15" s="219"/>
      <c r="AD15" s="276"/>
      <c r="AE15" s="223"/>
      <c r="AF15" s="218"/>
      <c r="AG15" s="219"/>
      <c r="AH15" s="276"/>
      <c r="AI15" s="223"/>
      <c r="AJ15" s="218"/>
      <c r="AK15" s="219"/>
      <c r="AL15" s="276"/>
      <c r="AM15" s="223"/>
      <c r="AN15" s="218"/>
      <c r="AO15" s="219"/>
      <c r="AP15" s="276"/>
      <c r="AQ15" s="223"/>
      <c r="AR15" s="218"/>
      <c r="AS15" s="219"/>
      <c r="AT15" s="276"/>
      <c r="AU15" s="223"/>
      <c r="AV15" s="252"/>
      <c r="AW15" s="219"/>
      <c r="AX15" s="277"/>
      <c r="AY15" s="223"/>
      <c r="AZ15" s="86"/>
      <c r="BA15" s="99"/>
      <c r="BB15" s="252"/>
      <c r="BC15" s="220"/>
      <c r="BD15" s="252"/>
      <c r="BE15" s="220"/>
      <c r="BF15" s="252"/>
      <c r="BG15" s="220"/>
      <c r="BH15" s="252"/>
      <c r="BI15" s="220"/>
      <c r="BJ15" s="252">
        <v>130</v>
      </c>
      <c r="BK15" s="220">
        <v>118</v>
      </c>
    </row>
    <row r="16" spans="1:63" ht="13" x14ac:dyDescent="0.3">
      <c r="A16" s="10">
        <v>113</v>
      </c>
      <c r="B16" s="11" t="s">
        <v>158</v>
      </c>
      <c r="C16" s="365">
        <v>995</v>
      </c>
      <c r="D16" s="41">
        <v>375</v>
      </c>
      <c r="E16" s="63">
        <f t="shared" si="0"/>
        <v>0.37688442211055279</v>
      </c>
      <c r="F16" s="86">
        <v>226</v>
      </c>
      <c r="G16" s="99">
        <v>139</v>
      </c>
      <c r="H16" s="86"/>
      <c r="I16" s="98"/>
      <c r="J16" s="142">
        <v>175</v>
      </c>
      <c r="K16" s="99">
        <v>170</v>
      </c>
      <c r="L16" s="86"/>
      <c r="M16" s="98"/>
      <c r="N16" s="142"/>
      <c r="O16" s="99"/>
      <c r="P16" s="218"/>
      <c r="Q16" s="219"/>
      <c r="R16" s="276"/>
      <c r="S16" s="223"/>
      <c r="T16" s="218"/>
      <c r="U16" s="219"/>
      <c r="V16" s="276"/>
      <c r="W16" s="223"/>
      <c r="X16" s="218"/>
      <c r="Y16" s="219"/>
      <c r="Z16" s="276"/>
      <c r="AA16" s="223"/>
      <c r="AB16" s="218"/>
      <c r="AC16" s="219"/>
      <c r="AD16" s="276"/>
      <c r="AE16" s="223"/>
      <c r="AF16" s="218"/>
      <c r="AG16" s="219"/>
      <c r="AH16" s="276"/>
      <c r="AI16" s="223"/>
      <c r="AJ16" s="218"/>
      <c r="AK16" s="219"/>
      <c r="AL16" s="276"/>
      <c r="AM16" s="223"/>
      <c r="AN16" s="218"/>
      <c r="AO16" s="219"/>
      <c r="AP16" s="276"/>
      <c r="AQ16" s="223"/>
      <c r="AR16" s="218"/>
      <c r="AS16" s="219"/>
      <c r="AT16" s="276"/>
      <c r="AU16" s="223"/>
      <c r="AV16" s="252"/>
      <c r="AW16" s="219"/>
      <c r="AX16" s="277"/>
      <c r="AY16" s="223"/>
      <c r="AZ16" s="86"/>
      <c r="BA16" s="99"/>
      <c r="BB16" s="252"/>
      <c r="BC16" s="220"/>
      <c r="BD16" s="252"/>
      <c r="BE16" s="220"/>
      <c r="BF16" s="252"/>
      <c r="BG16" s="220"/>
      <c r="BH16" s="252"/>
      <c r="BI16" s="220"/>
      <c r="BJ16" s="252">
        <v>186</v>
      </c>
      <c r="BK16" s="220">
        <v>179</v>
      </c>
    </row>
    <row r="17" spans="1:63" ht="13" x14ac:dyDescent="0.3">
      <c r="A17" s="10">
        <v>201</v>
      </c>
      <c r="B17" s="11" t="s">
        <v>159</v>
      </c>
      <c r="C17" s="365">
        <v>1380</v>
      </c>
      <c r="D17" s="41">
        <v>320</v>
      </c>
      <c r="E17" s="63">
        <f t="shared" si="0"/>
        <v>0.2318840579710145</v>
      </c>
      <c r="F17" s="86">
        <v>215</v>
      </c>
      <c r="G17" s="99">
        <v>93</v>
      </c>
      <c r="H17" s="86"/>
      <c r="I17" s="98"/>
      <c r="J17" s="142">
        <v>142</v>
      </c>
      <c r="K17" s="99">
        <v>156</v>
      </c>
      <c r="L17" s="86"/>
      <c r="M17" s="98"/>
      <c r="N17" s="142"/>
      <c r="O17" s="99"/>
      <c r="P17" s="218"/>
      <c r="Q17" s="219"/>
      <c r="R17" s="276"/>
      <c r="S17" s="223"/>
      <c r="T17" s="218"/>
      <c r="U17" s="219"/>
      <c r="V17" s="276"/>
      <c r="W17" s="223"/>
      <c r="X17" s="218"/>
      <c r="Y17" s="219"/>
      <c r="Z17" s="276"/>
      <c r="AA17" s="223"/>
      <c r="AB17" s="218"/>
      <c r="AC17" s="219"/>
      <c r="AD17" s="276"/>
      <c r="AE17" s="223"/>
      <c r="AF17" s="218"/>
      <c r="AG17" s="219"/>
      <c r="AH17" s="276"/>
      <c r="AI17" s="223"/>
      <c r="AJ17" s="218"/>
      <c r="AK17" s="219"/>
      <c r="AL17" s="276"/>
      <c r="AM17" s="223"/>
      <c r="AN17" s="218"/>
      <c r="AO17" s="219"/>
      <c r="AP17" s="276"/>
      <c r="AQ17" s="223"/>
      <c r="AR17" s="218"/>
      <c r="AS17" s="219"/>
      <c r="AT17" s="276"/>
      <c r="AU17" s="223"/>
      <c r="AV17" s="252"/>
      <c r="AW17" s="219"/>
      <c r="AX17" s="277"/>
      <c r="AY17" s="223"/>
      <c r="AZ17" s="86"/>
      <c r="BA17" s="99"/>
      <c r="BB17" s="252"/>
      <c r="BC17" s="220"/>
      <c r="BD17" s="252"/>
      <c r="BE17" s="220"/>
      <c r="BF17" s="252"/>
      <c r="BG17" s="220"/>
      <c r="BH17" s="252"/>
      <c r="BI17" s="220"/>
      <c r="BJ17" s="252">
        <v>195</v>
      </c>
      <c r="BK17" s="220">
        <v>111</v>
      </c>
    </row>
    <row r="18" spans="1:63" ht="13" x14ac:dyDescent="0.3">
      <c r="A18" s="10">
        <v>202</v>
      </c>
      <c r="B18" s="11" t="s">
        <v>160</v>
      </c>
      <c r="C18" s="365">
        <v>1528</v>
      </c>
      <c r="D18" s="41">
        <v>366</v>
      </c>
      <c r="E18" s="63">
        <f t="shared" si="0"/>
        <v>0.23952879581151831</v>
      </c>
      <c r="F18" s="86">
        <v>259</v>
      </c>
      <c r="G18" s="99">
        <v>98</v>
      </c>
      <c r="H18" s="86"/>
      <c r="I18" s="98"/>
      <c r="J18" s="142">
        <v>132</v>
      </c>
      <c r="K18" s="99">
        <v>212</v>
      </c>
      <c r="L18" s="86"/>
      <c r="M18" s="98"/>
      <c r="N18" s="142"/>
      <c r="O18" s="99"/>
      <c r="P18" s="218"/>
      <c r="Q18" s="219"/>
      <c r="R18" s="276"/>
      <c r="S18" s="223"/>
      <c r="T18" s="218"/>
      <c r="U18" s="219"/>
      <c r="V18" s="276"/>
      <c r="W18" s="223"/>
      <c r="X18" s="218"/>
      <c r="Y18" s="219"/>
      <c r="Z18" s="276"/>
      <c r="AA18" s="223"/>
      <c r="AB18" s="218"/>
      <c r="AC18" s="219"/>
      <c r="AD18" s="276"/>
      <c r="AE18" s="223"/>
      <c r="AF18" s="218"/>
      <c r="AG18" s="219"/>
      <c r="AH18" s="276"/>
      <c r="AI18" s="223"/>
      <c r="AJ18" s="218"/>
      <c r="AK18" s="219"/>
      <c r="AL18" s="276"/>
      <c r="AM18" s="223"/>
      <c r="AN18" s="218"/>
      <c r="AO18" s="219"/>
      <c r="AP18" s="276"/>
      <c r="AQ18" s="223"/>
      <c r="AR18" s="218"/>
      <c r="AS18" s="219"/>
      <c r="AT18" s="276"/>
      <c r="AU18" s="223"/>
      <c r="AV18" s="252"/>
      <c r="AW18" s="219"/>
      <c r="AX18" s="277"/>
      <c r="AY18" s="223"/>
      <c r="AZ18" s="86"/>
      <c r="BA18" s="99"/>
      <c r="BB18" s="252"/>
      <c r="BC18" s="220"/>
      <c r="BD18" s="252"/>
      <c r="BE18" s="220"/>
      <c r="BF18" s="252"/>
      <c r="BG18" s="220"/>
      <c r="BH18" s="252"/>
      <c r="BI18" s="220"/>
      <c r="BJ18" s="252">
        <v>226</v>
      </c>
      <c r="BK18" s="220">
        <v>129</v>
      </c>
    </row>
    <row r="19" spans="1:63" ht="13" x14ac:dyDescent="0.3">
      <c r="A19" s="10">
        <v>203</v>
      </c>
      <c r="B19" s="11" t="s">
        <v>161</v>
      </c>
      <c r="C19" s="365">
        <v>1277</v>
      </c>
      <c r="D19" s="41">
        <v>183</v>
      </c>
      <c r="E19" s="63">
        <f t="shared" si="0"/>
        <v>0.14330462020360218</v>
      </c>
      <c r="F19" s="86">
        <v>129</v>
      </c>
      <c r="G19" s="99">
        <v>50</v>
      </c>
      <c r="H19" s="86"/>
      <c r="I19" s="98"/>
      <c r="J19" s="142">
        <v>71</v>
      </c>
      <c r="K19" s="99">
        <v>105</v>
      </c>
      <c r="L19" s="86"/>
      <c r="M19" s="98"/>
      <c r="N19" s="142"/>
      <c r="O19" s="99"/>
      <c r="P19" s="218"/>
      <c r="Q19" s="219"/>
      <c r="R19" s="276"/>
      <c r="S19" s="223"/>
      <c r="T19" s="218"/>
      <c r="U19" s="219"/>
      <c r="V19" s="276"/>
      <c r="W19" s="223"/>
      <c r="X19" s="218"/>
      <c r="Y19" s="219"/>
      <c r="Z19" s="276"/>
      <c r="AA19" s="223"/>
      <c r="AB19" s="218"/>
      <c r="AC19" s="219"/>
      <c r="AD19" s="276"/>
      <c r="AE19" s="223"/>
      <c r="AF19" s="218"/>
      <c r="AG19" s="219"/>
      <c r="AH19" s="276"/>
      <c r="AI19" s="223"/>
      <c r="AJ19" s="218"/>
      <c r="AK19" s="219"/>
      <c r="AL19" s="276"/>
      <c r="AM19" s="223"/>
      <c r="AN19" s="218"/>
      <c r="AO19" s="219"/>
      <c r="AP19" s="276"/>
      <c r="AQ19" s="223"/>
      <c r="AR19" s="218"/>
      <c r="AS19" s="219"/>
      <c r="AT19" s="276"/>
      <c r="AU19" s="223"/>
      <c r="AV19" s="252"/>
      <c r="AW19" s="219"/>
      <c r="AX19" s="277"/>
      <c r="AY19" s="223"/>
      <c r="AZ19" s="86"/>
      <c r="BA19" s="99"/>
      <c r="BB19" s="252"/>
      <c r="BC19" s="220"/>
      <c r="BD19" s="252"/>
      <c r="BE19" s="220"/>
      <c r="BF19" s="252"/>
      <c r="BG19" s="220"/>
      <c r="BH19" s="252"/>
      <c r="BI19" s="220"/>
      <c r="BJ19" s="252">
        <v>127</v>
      </c>
      <c r="BK19" s="220">
        <v>54</v>
      </c>
    </row>
    <row r="20" spans="1:63" ht="13" x14ac:dyDescent="0.3">
      <c r="A20" s="10">
        <v>204</v>
      </c>
      <c r="B20" s="11" t="s">
        <v>162</v>
      </c>
      <c r="C20" s="365">
        <v>1331</v>
      </c>
      <c r="D20" s="41">
        <v>383</v>
      </c>
      <c r="E20" s="63">
        <f t="shared" si="0"/>
        <v>0.28775356874530428</v>
      </c>
      <c r="F20" s="86">
        <v>253</v>
      </c>
      <c r="G20" s="99">
        <v>122</v>
      </c>
      <c r="H20" s="86"/>
      <c r="I20" s="98"/>
      <c r="J20" s="142">
        <v>154</v>
      </c>
      <c r="K20" s="99">
        <v>211</v>
      </c>
      <c r="L20" s="86"/>
      <c r="M20" s="98"/>
      <c r="N20" s="142"/>
      <c r="O20" s="99"/>
      <c r="P20" s="218"/>
      <c r="Q20" s="219"/>
      <c r="R20" s="276"/>
      <c r="S20" s="223"/>
      <c r="T20" s="218"/>
      <c r="U20" s="219"/>
      <c r="V20" s="276"/>
      <c r="W20" s="223"/>
      <c r="X20" s="218"/>
      <c r="Y20" s="219"/>
      <c r="Z20" s="276"/>
      <c r="AA20" s="223"/>
      <c r="AB20" s="218"/>
      <c r="AC20" s="219"/>
      <c r="AD20" s="276"/>
      <c r="AE20" s="223"/>
      <c r="AF20" s="218"/>
      <c r="AG20" s="219"/>
      <c r="AH20" s="276"/>
      <c r="AI20" s="223"/>
      <c r="AJ20" s="218"/>
      <c r="AK20" s="219"/>
      <c r="AL20" s="276"/>
      <c r="AM20" s="223"/>
      <c r="AN20" s="218"/>
      <c r="AO20" s="219"/>
      <c r="AP20" s="276"/>
      <c r="AQ20" s="223"/>
      <c r="AR20" s="218"/>
      <c r="AS20" s="219"/>
      <c r="AT20" s="276"/>
      <c r="AU20" s="223"/>
      <c r="AV20" s="252"/>
      <c r="AW20" s="219"/>
      <c r="AX20" s="277"/>
      <c r="AY20" s="223"/>
      <c r="AZ20" s="86"/>
      <c r="BA20" s="99"/>
      <c r="BB20" s="252"/>
      <c r="BC20" s="220"/>
      <c r="BD20" s="252"/>
      <c r="BE20" s="220"/>
      <c r="BF20" s="252"/>
      <c r="BG20" s="220"/>
      <c r="BH20" s="252"/>
      <c r="BI20" s="220"/>
      <c r="BJ20" s="252">
        <v>245</v>
      </c>
      <c r="BK20" s="220">
        <v>130</v>
      </c>
    </row>
    <row r="21" spans="1:63" ht="13" x14ac:dyDescent="0.3">
      <c r="A21" s="10">
        <v>205</v>
      </c>
      <c r="B21" s="11" t="s">
        <v>163</v>
      </c>
      <c r="C21" s="365">
        <v>1252</v>
      </c>
      <c r="D21" s="41">
        <v>476</v>
      </c>
      <c r="E21" s="63">
        <f t="shared" si="0"/>
        <v>0.38019169329073482</v>
      </c>
      <c r="F21" s="86">
        <v>286</v>
      </c>
      <c r="G21" s="99">
        <v>178</v>
      </c>
      <c r="H21" s="86"/>
      <c r="I21" s="98"/>
      <c r="J21" s="142">
        <v>224</v>
      </c>
      <c r="K21" s="99">
        <v>228</v>
      </c>
      <c r="L21" s="86"/>
      <c r="M21" s="98"/>
      <c r="N21" s="142"/>
      <c r="O21" s="99"/>
      <c r="P21" s="218"/>
      <c r="Q21" s="219"/>
      <c r="R21" s="276"/>
      <c r="S21" s="223"/>
      <c r="T21" s="218"/>
      <c r="U21" s="219"/>
      <c r="V21" s="276"/>
      <c r="W21" s="223"/>
      <c r="X21" s="218"/>
      <c r="Y21" s="219"/>
      <c r="Z21" s="276"/>
      <c r="AA21" s="223"/>
      <c r="AB21" s="218"/>
      <c r="AC21" s="219"/>
      <c r="AD21" s="276"/>
      <c r="AE21" s="223"/>
      <c r="AF21" s="218"/>
      <c r="AG21" s="219"/>
      <c r="AH21" s="276"/>
      <c r="AI21" s="223"/>
      <c r="AJ21" s="218"/>
      <c r="AK21" s="219"/>
      <c r="AL21" s="276"/>
      <c r="AM21" s="223"/>
      <c r="AN21" s="218"/>
      <c r="AO21" s="219"/>
      <c r="AP21" s="276"/>
      <c r="AQ21" s="223"/>
      <c r="AR21" s="218"/>
      <c r="AS21" s="219"/>
      <c r="AT21" s="276"/>
      <c r="AU21" s="223"/>
      <c r="AV21" s="252"/>
      <c r="AW21" s="219"/>
      <c r="AX21" s="277"/>
      <c r="AY21" s="223"/>
      <c r="AZ21" s="86"/>
      <c r="BA21" s="99"/>
      <c r="BB21" s="252"/>
      <c r="BC21" s="220"/>
      <c r="BD21" s="252"/>
      <c r="BE21" s="220"/>
      <c r="BF21" s="252"/>
      <c r="BG21" s="220"/>
      <c r="BH21" s="252"/>
      <c r="BI21" s="220"/>
      <c r="BJ21" s="252">
        <v>272</v>
      </c>
      <c r="BK21" s="220">
        <v>197</v>
      </c>
    </row>
    <row r="22" spans="1:63" ht="13" x14ac:dyDescent="0.3">
      <c r="A22" s="10">
        <v>206</v>
      </c>
      <c r="B22" s="11" t="s">
        <v>164</v>
      </c>
      <c r="C22" s="365">
        <v>1318</v>
      </c>
      <c r="D22" s="41">
        <v>363</v>
      </c>
      <c r="E22" s="63">
        <f t="shared" si="0"/>
        <v>0.27541729893778455</v>
      </c>
      <c r="F22" s="86">
        <v>266</v>
      </c>
      <c r="G22" s="99">
        <v>88</v>
      </c>
      <c r="H22" s="86"/>
      <c r="I22" s="98"/>
      <c r="J22" s="142">
        <v>172</v>
      </c>
      <c r="K22" s="99">
        <v>181</v>
      </c>
      <c r="L22" s="86"/>
      <c r="M22" s="98"/>
      <c r="N22" s="142"/>
      <c r="O22" s="99"/>
      <c r="P22" s="218"/>
      <c r="Q22" s="219"/>
      <c r="R22" s="276"/>
      <c r="S22" s="223"/>
      <c r="T22" s="218"/>
      <c r="U22" s="219"/>
      <c r="V22" s="276"/>
      <c r="W22" s="223"/>
      <c r="X22" s="218"/>
      <c r="Y22" s="219"/>
      <c r="Z22" s="276"/>
      <c r="AA22" s="223"/>
      <c r="AB22" s="218"/>
      <c r="AC22" s="219"/>
      <c r="AD22" s="276"/>
      <c r="AE22" s="223"/>
      <c r="AF22" s="218"/>
      <c r="AG22" s="219"/>
      <c r="AH22" s="276"/>
      <c r="AI22" s="223"/>
      <c r="AJ22" s="218"/>
      <c r="AK22" s="219"/>
      <c r="AL22" s="276"/>
      <c r="AM22" s="223"/>
      <c r="AN22" s="218"/>
      <c r="AO22" s="219"/>
      <c r="AP22" s="276"/>
      <c r="AQ22" s="223"/>
      <c r="AR22" s="218"/>
      <c r="AS22" s="219"/>
      <c r="AT22" s="276"/>
      <c r="AU22" s="223"/>
      <c r="AV22" s="252"/>
      <c r="AW22" s="219"/>
      <c r="AX22" s="277"/>
      <c r="AY22" s="223"/>
      <c r="AZ22" s="86"/>
      <c r="BA22" s="99"/>
      <c r="BB22" s="252"/>
      <c r="BC22" s="220"/>
      <c r="BD22" s="252"/>
      <c r="BE22" s="220"/>
      <c r="BF22" s="252"/>
      <c r="BG22" s="220"/>
      <c r="BH22" s="252"/>
      <c r="BI22" s="220"/>
      <c r="BJ22" s="252">
        <v>252</v>
      </c>
      <c r="BK22" s="220">
        <v>100</v>
      </c>
    </row>
    <row r="23" spans="1:63" ht="13" x14ac:dyDescent="0.3">
      <c r="A23" s="10">
        <v>207</v>
      </c>
      <c r="B23" s="11" t="s">
        <v>165</v>
      </c>
      <c r="C23" s="365">
        <v>1326</v>
      </c>
      <c r="D23" s="41">
        <v>481</v>
      </c>
      <c r="E23" s="63">
        <f t="shared" si="0"/>
        <v>0.36274509803921567</v>
      </c>
      <c r="F23" s="86">
        <v>306</v>
      </c>
      <c r="G23" s="99">
        <v>160</v>
      </c>
      <c r="H23" s="86"/>
      <c r="I23" s="98"/>
      <c r="J23" s="142">
        <v>204</v>
      </c>
      <c r="K23" s="99">
        <v>250</v>
      </c>
      <c r="L23" s="86"/>
      <c r="M23" s="98"/>
      <c r="N23" s="142"/>
      <c r="O23" s="99"/>
      <c r="P23" s="218"/>
      <c r="Q23" s="219"/>
      <c r="R23" s="276"/>
      <c r="S23" s="223"/>
      <c r="T23" s="218"/>
      <c r="U23" s="219"/>
      <c r="V23" s="276"/>
      <c r="W23" s="223"/>
      <c r="X23" s="218"/>
      <c r="Y23" s="219"/>
      <c r="Z23" s="276"/>
      <c r="AA23" s="223"/>
      <c r="AB23" s="218"/>
      <c r="AC23" s="219"/>
      <c r="AD23" s="276"/>
      <c r="AE23" s="223"/>
      <c r="AF23" s="218"/>
      <c r="AG23" s="219"/>
      <c r="AH23" s="276"/>
      <c r="AI23" s="223"/>
      <c r="AJ23" s="218"/>
      <c r="AK23" s="219"/>
      <c r="AL23" s="276"/>
      <c r="AM23" s="223"/>
      <c r="AN23" s="218"/>
      <c r="AO23" s="219"/>
      <c r="AP23" s="276"/>
      <c r="AQ23" s="223"/>
      <c r="AR23" s="218"/>
      <c r="AS23" s="219"/>
      <c r="AT23" s="276"/>
      <c r="AU23" s="223"/>
      <c r="AV23" s="252"/>
      <c r="AW23" s="219"/>
      <c r="AX23" s="277"/>
      <c r="AY23" s="223"/>
      <c r="AZ23" s="86"/>
      <c r="BA23" s="99"/>
      <c r="BB23" s="252"/>
      <c r="BC23" s="220"/>
      <c r="BD23" s="252"/>
      <c r="BE23" s="220"/>
      <c r="BF23" s="252"/>
      <c r="BG23" s="220"/>
      <c r="BH23" s="252"/>
      <c r="BI23" s="220"/>
      <c r="BJ23" s="252">
        <v>259</v>
      </c>
      <c r="BK23" s="220">
        <v>208</v>
      </c>
    </row>
    <row r="24" spans="1:63" ht="13" x14ac:dyDescent="0.3">
      <c r="A24" s="10">
        <v>208</v>
      </c>
      <c r="B24" s="11" t="s">
        <v>166</v>
      </c>
      <c r="C24" s="365">
        <v>947</v>
      </c>
      <c r="D24" s="41">
        <v>189</v>
      </c>
      <c r="E24" s="63">
        <f t="shared" si="0"/>
        <v>0.19957761351636746</v>
      </c>
      <c r="F24" s="86">
        <v>142</v>
      </c>
      <c r="G24" s="99">
        <v>41</v>
      </c>
      <c r="H24" s="86"/>
      <c r="I24" s="98"/>
      <c r="J24" s="142">
        <v>84</v>
      </c>
      <c r="K24" s="99">
        <v>95</v>
      </c>
      <c r="L24" s="86"/>
      <c r="M24" s="98"/>
      <c r="N24" s="142"/>
      <c r="O24" s="99"/>
      <c r="P24" s="218"/>
      <c r="Q24" s="219"/>
      <c r="R24" s="276"/>
      <c r="S24" s="223"/>
      <c r="T24" s="218"/>
      <c r="U24" s="219"/>
      <c r="V24" s="276"/>
      <c r="W24" s="223"/>
      <c r="X24" s="218"/>
      <c r="Y24" s="219"/>
      <c r="Z24" s="276"/>
      <c r="AA24" s="223"/>
      <c r="AB24" s="218"/>
      <c r="AC24" s="219"/>
      <c r="AD24" s="276"/>
      <c r="AE24" s="223"/>
      <c r="AF24" s="218"/>
      <c r="AG24" s="219"/>
      <c r="AH24" s="276"/>
      <c r="AI24" s="223"/>
      <c r="AJ24" s="218"/>
      <c r="AK24" s="219"/>
      <c r="AL24" s="276"/>
      <c r="AM24" s="223"/>
      <c r="AN24" s="218"/>
      <c r="AO24" s="219"/>
      <c r="AP24" s="276"/>
      <c r="AQ24" s="223"/>
      <c r="AR24" s="218"/>
      <c r="AS24" s="219"/>
      <c r="AT24" s="276"/>
      <c r="AU24" s="223"/>
      <c r="AV24" s="252"/>
      <c r="AW24" s="219"/>
      <c r="AX24" s="277"/>
      <c r="AY24" s="223"/>
      <c r="AZ24" s="86"/>
      <c r="BA24" s="99"/>
      <c r="BB24" s="252"/>
      <c r="BC24" s="220"/>
      <c r="BD24" s="252"/>
      <c r="BE24" s="220"/>
      <c r="BF24" s="252"/>
      <c r="BG24" s="220"/>
      <c r="BH24" s="252"/>
      <c r="BI24" s="220"/>
      <c r="BJ24" s="252">
        <v>133</v>
      </c>
      <c r="BK24" s="220">
        <v>50</v>
      </c>
    </row>
    <row r="25" spans="1:63" ht="13" x14ac:dyDescent="0.3">
      <c r="A25" s="10">
        <v>209</v>
      </c>
      <c r="B25" s="11" t="s">
        <v>167</v>
      </c>
      <c r="C25" s="365">
        <v>1144</v>
      </c>
      <c r="D25" s="41">
        <v>361</v>
      </c>
      <c r="E25" s="63">
        <f t="shared" si="0"/>
        <v>0.31555944055944057</v>
      </c>
      <c r="F25" s="86">
        <v>252</v>
      </c>
      <c r="G25" s="99">
        <v>102</v>
      </c>
      <c r="H25" s="86"/>
      <c r="I25" s="98"/>
      <c r="J25" s="142">
        <v>155</v>
      </c>
      <c r="K25" s="99">
        <v>191</v>
      </c>
      <c r="L25" s="86"/>
      <c r="M25" s="98"/>
      <c r="N25" s="142"/>
      <c r="O25" s="99"/>
      <c r="P25" s="218"/>
      <c r="Q25" s="219"/>
      <c r="R25" s="276"/>
      <c r="S25" s="223"/>
      <c r="T25" s="218"/>
      <c r="U25" s="219"/>
      <c r="V25" s="276"/>
      <c r="W25" s="223"/>
      <c r="X25" s="218"/>
      <c r="Y25" s="219"/>
      <c r="Z25" s="276"/>
      <c r="AA25" s="223"/>
      <c r="AB25" s="218"/>
      <c r="AC25" s="219"/>
      <c r="AD25" s="276"/>
      <c r="AE25" s="223"/>
      <c r="AF25" s="218"/>
      <c r="AG25" s="219"/>
      <c r="AH25" s="276"/>
      <c r="AI25" s="223"/>
      <c r="AJ25" s="218"/>
      <c r="AK25" s="219"/>
      <c r="AL25" s="276"/>
      <c r="AM25" s="223"/>
      <c r="AN25" s="218"/>
      <c r="AO25" s="219"/>
      <c r="AP25" s="276"/>
      <c r="AQ25" s="223"/>
      <c r="AR25" s="218"/>
      <c r="AS25" s="219"/>
      <c r="AT25" s="276"/>
      <c r="AU25" s="223"/>
      <c r="AV25" s="252"/>
      <c r="AW25" s="219"/>
      <c r="AX25" s="277"/>
      <c r="AY25" s="223"/>
      <c r="AZ25" s="86"/>
      <c r="BA25" s="99"/>
      <c r="BB25" s="252"/>
      <c r="BC25" s="220"/>
      <c r="BD25" s="252"/>
      <c r="BE25" s="220"/>
      <c r="BF25" s="252"/>
      <c r="BG25" s="220"/>
      <c r="BH25" s="252"/>
      <c r="BI25" s="220"/>
      <c r="BJ25" s="252">
        <v>232</v>
      </c>
      <c r="BK25" s="220">
        <v>121</v>
      </c>
    </row>
    <row r="26" spans="1:63" ht="13" x14ac:dyDescent="0.3">
      <c r="A26" s="10">
        <v>210</v>
      </c>
      <c r="B26" s="11" t="s">
        <v>168</v>
      </c>
      <c r="C26" s="365">
        <v>1386</v>
      </c>
      <c r="D26" s="41">
        <v>343</v>
      </c>
      <c r="E26" s="63">
        <f t="shared" si="0"/>
        <v>0.24747474747474749</v>
      </c>
      <c r="F26" s="86">
        <v>234</v>
      </c>
      <c r="G26" s="99">
        <v>104</v>
      </c>
      <c r="H26" s="86"/>
      <c r="I26" s="98"/>
      <c r="J26" s="142">
        <v>148</v>
      </c>
      <c r="K26" s="99">
        <v>177</v>
      </c>
      <c r="L26" s="86"/>
      <c r="M26" s="98"/>
      <c r="N26" s="142"/>
      <c r="O26" s="99"/>
      <c r="P26" s="218"/>
      <c r="Q26" s="219"/>
      <c r="R26" s="276"/>
      <c r="S26" s="223"/>
      <c r="T26" s="218"/>
      <c r="U26" s="219"/>
      <c r="V26" s="276"/>
      <c r="W26" s="223"/>
      <c r="X26" s="218"/>
      <c r="Y26" s="219"/>
      <c r="Z26" s="276"/>
      <c r="AA26" s="223"/>
      <c r="AB26" s="218"/>
      <c r="AC26" s="219"/>
      <c r="AD26" s="276"/>
      <c r="AE26" s="223"/>
      <c r="AF26" s="218"/>
      <c r="AG26" s="219"/>
      <c r="AH26" s="276"/>
      <c r="AI26" s="223"/>
      <c r="AJ26" s="218"/>
      <c r="AK26" s="219"/>
      <c r="AL26" s="276"/>
      <c r="AM26" s="223"/>
      <c r="AN26" s="218"/>
      <c r="AO26" s="219"/>
      <c r="AP26" s="276"/>
      <c r="AQ26" s="223"/>
      <c r="AR26" s="218"/>
      <c r="AS26" s="219"/>
      <c r="AT26" s="276"/>
      <c r="AU26" s="223"/>
      <c r="AV26" s="252"/>
      <c r="AW26" s="219"/>
      <c r="AX26" s="277"/>
      <c r="AY26" s="223"/>
      <c r="AZ26" s="86"/>
      <c r="BA26" s="99"/>
      <c r="BB26" s="252"/>
      <c r="BC26" s="220"/>
      <c r="BD26" s="252"/>
      <c r="BE26" s="220"/>
      <c r="BF26" s="252"/>
      <c r="BG26" s="220"/>
      <c r="BH26" s="252"/>
      <c r="BI26" s="220"/>
      <c r="BJ26" s="252">
        <v>232</v>
      </c>
      <c r="BK26" s="220">
        <v>105</v>
      </c>
    </row>
    <row r="27" spans="1:63" ht="13" x14ac:dyDescent="0.3">
      <c r="A27" s="10">
        <v>211</v>
      </c>
      <c r="B27" s="11" t="s">
        <v>169</v>
      </c>
      <c r="C27" s="365">
        <v>1458</v>
      </c>
      <c r="D27" s="41">
        <v>386</v>
      </c>
      <c r="E27" s="63">
        <f t="shared" si="0"/>
        <v>0.26474622770919065</v>
      </c>
      <c r="F27" s="86">
        <v>286</v>
      </c>
      <c r="G27" s="99">
        <v>85</v>
      </c>
      <c r="H27" s="86"/>
      <c r="I27" s="98"/>
      <c r="J27" s="142">
        <v>165</v>
      </c>
      <c r="K27" s="99">
        <v>202</v>
      </c>
      <c r="L27" s="86"/>
      <c r="M27" s="98"/>
      <c r="N27" s="142"/>
      <c r="O27" s="99"/>
      <c r="P27" s="218"/>
      <c r="Q27" s="219"/>
      <c r="R27" s="276"/>
      <c r="S27" s="223"/>
      <c r="T27" s="218"/>
      <c r="U27" s="219"/>
      <c r="V27" s="276"/>
      <c r="W27" s="223"/>
      <c r="X27" s="218"/>
      <c r="Y27" s="219"/>
      <c r="Z27" s="276"/>
      <c r="AA27" s="223"/>
      <c r="AB27" s="218"/>
      <c r="AC27" s="219"/>
      <c r="AD27" s="276"/>
      <c r="AE27" s="223"/>
      <c r="AF27" s="218"/>
      <c r="AG27" s="219"/>
      <c r="AH27" s="276"/>
      <c r="AI27" s="223"/>
      <c r="AJ27" s="218"/>
      <c r="AK27" s="219"/>
      <c r="AL27" s="276"/>
      <c r="AM27" s="223"/>
      <c r="AN27" s="218"/>
      <c r="AO27" s="219"/>
      <c r="AP27" s="276"/>
      <c r="AQ27" s="223"/>
      <c r="AR27" s="218"/>
      <c r="AS27" s="219"/>
      <c r="AT27" s="276"/>
      <c r="AU27" s="223"/>
      <c r="AV27" s="252"/>
      <c r="AW27" s="219"/>
      <c r="AX27" s="277"/>
      <c r="AY27" s="223"/>
      <c r="AZ27" s="86"/>
      <c r="BA27" s="99"/>
      <c r="BB27" s="252"/>
      <c r="BC27" s="220"/>
      <c r="BD27" s="252"/>
      <c r="BE27" s="220"/>
      <c r="BF27" s="252"/>
      <c r="BG27" s="220"/>
      <c r="BH27" s="252"/>
      <c r="BI27" s="220"/>
      <c r="BJ27" s="252">
        <v>268</v>
      </c>
      <c r="BK27" s="220">
        <v>109</v>
      </c>
    </row>
    <row r="28" spans="1:63" ht="13" x14ac:dyDescent="0.3">
      <c r="A28" s="10">
        <v>301</v>
      </c>
      <c r="B28" s="11" t="s">
        <v>170</v>
      </c>
      <c r="C28" s="365">
        <v>1375</v>
      </c>
      <c r="D28" s="41">
        <v>327</v>
      </c>
      <c r="E28" s="63">
        <f t="shared" si="0"/>
        <v>0.23781818181818182</v>
      </c>
      <c r="F28" s="86">
        <v>243</v>
      </c>
      <c r="G28" s="99">
        <v>76</v>
      </c>
      <c r="H28" s="86"/>
      <c r="I28" s="98"/>
      <c r="J28" s="142">
        <v>141</v>
      </c>
      <c r="K28" s="99">
        <v>165</v>
      </c>
      <c r="L28" s="86"/>
      <c r="M28" s="98"/>
      <c r="N28" s="142"/>
      <c r="O28" s="99"/>
      <c r="P28" s="218"/>
      <c r="Q28" s="219"/>
      <c r="R28" s="276"/>
      <c r="S28" s="223"/>
      <c r="T28" s="218"/>
      <c r="U28" s="219"/>
      <c r="V28" s="276"/>
      <c r="W28" s="223"/>
      <c r="X28" s="218"/>
      <c r="Y28" s="219"/>
      <c r="Z28" s="276"/>
      <c r="AA28" s="223"/>
      <c r="AB28" s="218"/>
      <c r="AC28" s="219"/>
      <c r="AD28" s="276"/>
      <c r="AE28" s="223"/>
      <c r="AF28" s="218"/>
      <c r="AG28" s="219"/>
      <c r="AH28" s="276"/>
      <c r="AI28" s="223"/>
      <c r="AJ28" s="218"/>
      <c r="AK28" s="219"/>
      <c r="AL28" s="276"/>
      <c r="AM28" s="223"/>
      <c r="AN28" s="218"/>
      <c r="AO28" s="219"/>
      <c r="AP28" s="276"/>
      <c r="AQ28" s="223"/>
      <c r="AR28" s="218"/>
      <c r="AS28" s="219"/>
      <c r="AT28" s="276"/>
      <c r="AU28" s="223"/>
      <c r="AV28" s="252"/>
      <c r="AW28" s="219"/>
      <c r="AX28" s="277"/>
      <c r="AY28" s="223"/>
      <c r="AZ28" s="86"/>
      <c r="BA28" s="99"/>
      <c r="BB28" s="252"/>
      <c r="BC28" s="220"/>
      <c r="BD28" s="252"/>
      <c r="BE28" s="220"/>
      <c r="BF28" s="252"/>
      <c r="BG28" s="220"/>
      <c r="BH28" s="252"/>
      <c r="BI28" s="220"/>
      <c r="BJ28" s="252">
        <v>197</v>
      </c>
      <c r="BK28" s="220">
        <v>120</v>
      </c>
    </row>
    <row r="29" spans="1:63" ht="13" x14ac:dyDescent="0.3">
      <c r="A29" s="10">
        <v>302</v>
      </c>
      <c r="B29" s="11" t="s">
        <v>171</v>
      </c>
      <c r="C29" s="365">
        <v>879</v>
      </c>
      <c r="D29" s="41">
        <v>320</v>
      </c>
      <c r="E29" s="63">
        <f t="shared" si="0"/>
        <v>0.36405005688282138</v>
      </c>
      <c r="F29" s="86">
        <v>228</v>
      </c>
      <c r="G29" s="99">
        <v>81</v>
      </c>
      <c r="H29" s="86"/>
      <c r="I29" s="98"/>
      <c r="J29" s="142">
        <v>112</v>
      </c>
      <c r="K29" s="99">
        <v>187</v>
      </c>
      <c r="L29" s="86"/>
      <c r="M29" s="98"/>
      <c r="N29" s="142"/>
      <c r="O29" s="99"/>
      <c r="P29" s="218"/>
      <c r="Q29" s="219"/>
      <c r="R29" s="276"/>
      <c r="S29" s="223"/>
      <c r="T29" s="218"/>
      <c r="U29" s="219"/>
      <c r="V29" s="276"/>
      <c r="W29" s="223"/>
      <c r="X29" s="218"/>
      <c r="Y29" s="219"/>
      <c r="Z29" s="276"/>
      <c r="AA29" s="223"/>
      <c r="AB29" s="218"/>
      <c r="AC29" s="219"/>
      <c r="AD29" s="276"/>
      <c r="AE29" s="223"/>
      <c r="AF29" s="218"/>
      <c r="AG29" s="219"/>
      <c r="AH29" s="276"/>
      <c r="AI29" s="223"/>
      <c r="AJ29" s="218"/>
      <c r="AK29" s="219"/>
      <c r="AL29" s="276"/>
      <c r="AM29" s="223"/>
      <c r="AN29" s="218"/>
      <c r="AO29" s="219"/>
      <c r="AP29" s="276"/>
      <c r="AQ29" s="223"/>
      <c r="AR29" s="218"/>
      <c r="AS29" s="219"/>
      <c r="AT29" s="276"/>
      <c r="AU29" s="223"/>
      <c r="AV29" s="252"/>
      <c r="AW29" s="219"/>
      <c r="AX29" s="277"/>
      <c r="AY29" s="223"/>
      <c r="AZ29" s="86"/>
      <c r="BA29" s="99"/>
      <c r="BB29" s="252"/>
      <c r="BC29" s="220"/>
      <c r="BD29" s="252"/>
      <c r="BE29" s="220"/>
      <c r="BF29" s="252"/>
      <c r="BG29" s="220"/>
      <c r="BH29" s="252"/>
      <c r="BI29" s="220"/>
      <c r="BJ29" s="252">
        <v>218</v>
      </c>
      <c r="BK29" s="220">
        <v>95</v>
      </c>
    </row>
    <row r="30" spans="1:63" ht="13" x14ac:dyDescent="0.3">
      <c r="A30" s="10">
        <v>303</v>
      </c>
      <c r="B30" s="11" t="s">
        <v>172</v>
      </c>
      <c r="C30" s="365">
        <v>1135</v>
      </c>
      <c r="D30" s="41">
        <v>414</v>
      </c>
      <c r="E30" s="63">
        <f t="shared" si="0"/>
        <v>0.36475770925110135</v>
      </c>
      <c r="F30" s="86">
        <v>287</v>
      </c>
      <c r="G30" s="99">
        <v>115</v>
      </c>
      <c r="H30" s="86"/>
      <c r="I30" s="98"/>
      <c r="J30" s="142">
        <v>176</v>
      </c>
      <c r="K30" s="99">
        <v>217</v>
      </c>
      <c r="L30" s="86"/>
      <c r="M30" s="98"/>
      <c r="N30" s="142"/>
      <c r="O30" s="99"/>
      <c r="P30" s="218"/>
      <c r="Q30" s="219"/>
      <c r="R30" s="276"/>
      <c r="S30" s="223"/>
      <c r="T30" s="218"/>
      <c r="U30" s="219"/>
      <c r="V30" s="276"/>
      <c r="W30" s="223"/>
      <c r="X30" s="218"/>
      <c r="Y30" s="219"/>
      <c r="Z30" s="276"/>
      <c r="AA30" s="223"/>
      <c r="AB30" s="218"/>
      <c r="AC30" s="219"/>
      <c r="AD30" s="276"/>
      <c r="AE30" s="223"/>
      <c r="AF30" s="218"/>
      <c r="AG30" s="219"/>
      <c r="AH30" s="276"/>
      <c r="AI30" s="223"/>
      <c r="AJ30" s="218"/>
      <c r="AK30" s="219"/>
      <c r="AL30" s="276"/>
      <c r="AM30" s="223"/>
      <c r="AN30" s="218"/>
      <c r="AO30" s="219"/>
      <c r="AP30" s="276"/>
      <c r="AQ30" s="223"/>
      <c r="AR30" s="218"/>
      <c r="AS30" s="219"/>
      <c r="AT30" s="276"/>
      <c r="AU30" s="223"/>
      <c r="AV30" s="252"/>
      <c r="AW30" s="219"/>
      <c r="AX30" s="277"/>
      <c r="AY30" s="223"/>
      <c r="AZ30" s="86"/>
      <c r="BA30" s="99"/>
      <c r="BB30" s="252"/>
      <c r="BC30" s="220"/>
      <c r="BD30" s="252"/>
      <c r="BE30" s="220"/>
      <c r="BF30" s="252"/>
      <c r="BG30" s="220"/>
      <c r="BH30" s="252"/>
      <c r="BI30" s="220"/>
      <c r="BJ30" s="252">
        <v>253</v>
      </c>
      <c r="BK30" s="220">
        <v>149</v>
      </c>
    </row>
    <row r="31" spans="1:63" ht="13" x14ac:dyDescent="0.3">
      <c r="A31" s="10">
        <v>304</v>
      </c>
      <c r="B31" s="11" t="s">
        <v>173</v>
      </c>
      <c r="C31" s="365">
        <v>1509</v>
      </c>
      <c r="D31" s="41">
        <v>311</v>
      </c>
      <c r="E31" s="63">
        <f t="shared" si="0"/>
        <v>0.20609675281643472</v>
      </c>
      <c r="F31" s="86">
        <v>248</v>
      </c>
      <c r="G31" s="99">
        <v>51</v>
      </c>
      <c r="H31" s="86"/>
      <c r="I31" s="98"/>
      <c r="J31" s="142">
        <v>122</v>
      </c>
      <c r="K31" s="99">
        <v>177</v>
      </c>
      <c r="L31" s="86"/>
      <c r="M31" s="98"/>
      <c r="N31" s="142"/>
      <c r="O31" s="99"/>
      <c r="P31" s="218"/>
      <c r="Q31" s="219"/>
      <c r="R31" s="276"/>
      <c r="S31" s="223"/>
      <c r="T31" s="218"/>
      <c r="U31" s="219"/>
      <c r="V31" s="276"/>
      <c r="W31" s="223"/>
      <c r="X31" s="218"/>
      <c r="Y31" s="219"/>
      <c r="Z31" s="276"/>
      <c r="AA31" s="223"/>
      <c r="AB31" s="218"/>
      <c r="AC31" s="219"/>
      <c r="AD31" s="276"/>
      <c r="AE31" s="223"/>
      <c r="AF31" s="218"/>
      <c r="AG31" s="219"/>
      <c r="AH31" s="276"/>
      <c r="AI31" s="223"/>
      <c r="AJ31" s="218"/>
      <c r="AK31" s="219"/>
      <c r="AL31" s="276"/>
      <c r="AM31" s="223"/>
      <c r="AN31" s="218"/>
      <c r="AO31" s="219"/>
      <c r="AP31" s="276"/>
      <c r="AQ31" s="223"/>
      <c r="AR31" s="218"/>
      <c r="AS31" s="219"/>
      <c r="AT31" s="276"/>
      <c r="AU31" s="223"/>
      <c r="AV31" s="252"/>
      <c r="AW31" s="219"/>
      <c r="AX31" s="277"/>
      <c r="AY31" s="223"/>
      <c r="AZ31" s="86"/>
      <c r="BA31" s="99"/>
      <c r="BB31" s="252"/>
      <c r="BC31" s="220"/>
      <c r="BD31" s="252"/>
      <c r="BE31" s="220"/>
      <c r="BF31" s="252"/>
      <c r="BG31" s="220"/>
      <c r="BH31" s="252"/>
      <c r="BI31" s="220"/>
      <c r="BJ31" s="252">
        <v>228</v>
      </c>
      <c r="BK31" s="220">
        <v>72</v>
      </c>
    </row>
    <row r="32" spans="1:63" ht="13" x14ac:dyDescent="0.3">
      <c r="A32" s="10">
        <v>305</v>
      </c>
      <c r="B32" s="11" t="s">
        <v>174</v>
      </c>
      <c r="C32" s="365">
        <v>1384</v>
      </c>
      <c r="D32" s="41">
        <v>300</v>
      </c>
      <c r="E32" s="63">
        <f t="shared" si="0"/>
        <v>0.21676300578034682</v>
      </c>
      <c r="F32" s="86">
        <v>217</v>
      </c>
      <c r="G32" s="99">
        <v>73</v>
      </c>
      <c r="H32" s="86"/>
      <c r="I32" s="98"/>
      <c r="J32" s="142">
        <v>122</v>
      </c>
      <c r="K32" s="99">
        <v>156</v>
      </c>
      <c r="L32" s="86"/>
      <c r="M32" s="98"/>
      <c r="N32" s="142"/>
      <c r="O32" s="99"/>
      <c r="P32" s="218"/>
      <c r="Q32" s="219"/>
      <c r="R32" s="276"/>
      <c r="S32" s="223"/>
      <c r="T32" s="218"/>
      <c r="U32" s="219"/>
      <c r="V32" s="276"/>
      <c r="W32" s="223"/>
      <c r="X32" s="218"/>
      <c r="Y32" s="219"/>
      <c r="Z32" s="276"/>
      <c r="AA32" s="223"/>
      <c r="AB32" s="218"/>
      <c r="AC32" s="219"/>
      <c r="AD32" s="276"/>
      <c r="AE32" s="223"/>
      <c r="AF32" s="218"/>
      <c r="AG32" s="219"/>
      <c r="AH32" s="276"/>
      <c r="AI32" s="223"/>
      <c r="AJ32" s="218"/>
      <c r="AK32" s="219"/>
      <c r="AL32" s="276"/>
      <c r="AM32" s="223"/>
      <c r="AN32" s="218"/>
      <c r="AO32" s="219"/>
      <c r="AP32" s="276"/>
      <c r="AQ32" s="223"/>
      <c r="AR32" s="218"/>
      <c r="AS32" s="219"/>
      <c r="AT32" s="276"/>
      <c r="AU32" s="223"/>
      <c r="AV32" s="252"/>
      <c r="AW32" s="219"/>
      <c r="AX32" s="277"/>
      <c r="AY32" s="223"/>
      <c r="AZ32" s="86"/>
      <c r="BA32" s="99"/>
      <c r="BB32" s="252"/>
      <c r="BC32" s="220"/>
      <c r="BD32" s="252"/>
      <c r="BE32" s="220"/>
      <c r="BF32" s="252"/>
      <c r="BG32" s="220"/>
      <c r="BH32" s="252"/>
      <c r="BI32" s="220"/>
      <c r="BJ32" s="252">
        <v>205</v>
      </c>
      <c r="BK32" s="220">
        <v>80</v>
      </c>
    </row>
    <row r="33" spans="1:63" ht="13" x14ac:dyDescent="0.3">
      <c r="A33" s="10">
        <v>401</v>
      </c>
      <c r="B33" s="11" t="s">
        <v>175</v>
      </c>
      <c r="C33" s="365">
        <v>968</v>
      </c>
      <c r="D33" s="41">
        <v>441</v>
      </c>
      <c r="E33" s="63">
        <f t="shared" si="0"/>
        <v>0.45557851239669422</v>
      </c>
      <c r="F33" s="86">
        <v>299</v>
      </c>
      <c r="G33" s="99">
        <v>124</v>
      </c>
      <c r="H33" s="86"/>
      <c r="I33" s="98"/>
      <c r="J33" s="142">
        <v>169</v>
      </c>
      <c r="K33" s="99">
        <v>246</v>
      </c>
      <c r="L33" s="86"/>
      <c r="M33" s="98"/>
      <c r="N33" s="142"/>
      <c r="O33" s="99"/>
      <c r="P33" s="218"/>
      <c r="Q33" s="219"/>
      <c r="R33" s="276"/>
      <c r="S33" s="223"/>
      <c r="T33" s="218"/>
      <c r="U33" s="219"/>
      <c r="V33" s="276"/>
      <c r="W33" s="223"/>
      <c r="X33" s="218"/>
      <c r="Y33" s="219"/>
      <c r="Z33" s="276"/>
      <c r="AA33" s="223"/>
      <c r="AB33" s="218"/>
      <c r="AC33" s="219"/>
      <c r="AD33" s="276"/>
      <c r="AE33" s="223"/>
      <c r="AF33" s="218"/>
      <c r="AG33" s="219"/>
      <c r="AH33" s="276"/>
      <c r="AI33" s="223"/>
      <c r="AJ33" s="218"/>
      <c r="AK33" s="219"/>
      <c r="AL33" s="276"/>
      <c r="AM33" s="223"/>
      <c r="AN33" s="218"/>
      <c r="AO33" s="219"/>
      <c r="AP33" s="276"/>
      <c r="AQ33" s="223"/>
      <c r="AR33" s="218"/>
      <c r="AS33" s="219"/>
      <c r="AT33" s="276"/>
      <c r="AU33" s="223"/>
      <c r="AV33" s="252"/>
      <c r="AW33" s="219"/>
      <c r="AX33" s="277"/>
      <c r="AY33" s="223"/>
      <c r="AZ33" s="86"/>
      <c r="BA33" s="99"/>
      <c r="BB33" s="252"/>
      <c r="BC33" s="220"/>
      <c r="BD33" s="252"/>
      <c r="BE33" s="220"/>
      <c r="BF33" s="252"/>
      <c r="BG33" s="220"/>
      <c r="BH33" s="252"/>
      <c r="BI33" s="220"/>
      <c r="BJ33" s="252">
        <v>253</v>
      </c>
      <c r="BK33" s="220">
        <v>175</v>
      </c>
    </row>
    <row r="34" spans="1:63" ht="13" x14ac:dyDescent="0.3">
      <c r="A34" s="10">
        <v>402</v>
      </c>
      <c r="B34" s="11" t="s">
        <v>176</v>
      </c>
      <c r="C34" s="365">
        <v>1031</v>
      </c>
      <c r="D34" s="41">
        <v>370</v>
      </c>
      <c r="E34" s="63">
        <f t="shared" si="0"/>
        <v>0.35887487875848689</v>
      </c>
      <c r="F34" s="86">
        <v>247</v>
      </c>
      <c r="G34" s="99">
        <v>115</v>
      </c>
      <c r="H34" s="86"/>
      <c r="I34" s="98"/>
      <c r="J34" s="142">
        <v>146</v>
      </c>
      <c r="K34" s="99">
        <v>203</v>
      </c>
      <c r="L34" s="86"/>
      <c r="M34" s="98"/>
      <c r="N34" s="142"/>
      <c r="O34" s="99"/>
      <c r="P34" s="218"/>
      <c r="Q34" s="219"/>
      <c r="R34" s="276"/>
      <c r="S34" s="223"/>
      <c r="T34" s="218"/>
      <c r="U34" s="219"/>
      <c r="V34" s="276"/>
      <c r="W34" s="223"/>
      <c r="X34" s="218"/>
      <c r="Y34" s="219"/>
      <c r="Z34" s="276"/>
      <c r="AA34" s="223"/>
      <c r="AB34" s="218"/>
      <c r="AC34" s="219"/>
      <c r="AD34" s="276"/>
      <c r="AE34" s="223"/>
      <c r="AF34" s="218"/>
      <c r="AG34" s="219"/>
      <c r="AH34" s="276"/>
      <c r="AI34" s="223"/>
      <c r="AJ34" s="218"/>
      <c r="AK34" s="219"/>
      <c r="AL34" s="276"/>
      <c r="AM34" s="223"/>
      <c r="AN34" s="218"/>
      <c r="AO34" s="219"/>
      <c r="AP34" s="276"/>
      <c r="AQ34" s="223"/>
      <c r="AR34" s="218"/>
      <c r="AS34" s="219"/>
      <c r="AT34" s="276"/>
      <c r="AU34" s="223"/>
      <c r="AV34" s="252"/>
      <c r="AW34" s="219"/>
      <c r="AX34" s="277"/>
      <c r="AY34" s="223"/>
      <c r="AZ34" s="86"/>
      <c r="BA34" s="99"/>
      <c r="BB34" s="252"/>
      <c r="BC34" s="220"/>
      <c r="BD34" s="252"/>
      <c r="BE34" s="220"/>
      <c r="BF34" s="252"/>
      <c r="BG34" s="220"/>
      <c r="BH34" s="252"/>
      <c r="BI34" s="220"/>
      <c r="BJ34" s="252">
        <v>204</v>
      </c>
      <c r="BK34" s="220">
        <v>156</v>
      </c>
    </row>
    <row r="35" spans="1:63" ht="13" x14ac:dyDescent="0.3">
      <c r="A35" s="10">
        <v>403</v>
      </c>
      <c r="B35" s="11" t="s">
        <v>177</v>
      </c>
      <c r="C35" s="365">
        <v>884</v>
      </c>
      <c r="D35" s="41">
        <v>300</v>
      </c>
      <c r="E35" s="63">
        <f t="shared" si="0"/>
        <v>0.33936651583710409</v>
      </c>
      <c r="F35" s="86">
        <v>219</v>
      </c>
      <c r="G35" s="99">
        <v>75</v>
      </c>
      <c r="H35" s="86"/>
      <c r="I35" s="98"/>
      <c r="J35" s="142">
        <v>111</v>
      </c>
      <c r="K35" s="99">
        <v>180</v>
      </c>
      <c r="L35" s="86"/>
      <c r="M35" s="98"/>
      <c r="N35" s="142"/>
      <c r="O35" s="99"/>
      <c r="P35" s="218"/>
      <c r="Q35" s="219"/>
      <c r="R35" s="276"/>
      <c r="S35" s="223"/>
      <c r="T35" s="218"/>
      <c r="U35" s="219"/>
      <c r="V35" s="276"/>
      <c r="W35" s="223"/>
      <c r="X35" s="218"/>
      <c r="Y35" s="219"/>
      <c r="Z35" s="276"/>
      <c r="AA35" s="223"/>
      <c r="AB35" s="218"/>
      <c r="AC35" s="219"/>
      <c r="AD35" s="276"/>
      <c r="AE35" s="223"/>
      <c r="AF35" s="218"/>
      <c r="AG35" s="219"/>
      <c r="AH35" s="276"/>
      <c r="AI35" s="223"/>
      <c r="AJ35" s="218"/>
      <c r="AK35" s="219"/>
      <c r="AL35" s="276"/>
      <c r="AM35" s="223"/>
      <c r="AN35" s="218"/>
      <c r="AO35" s="219"/>
      <c r="AP35" s="276"/>
      <c r="AQ35" s="223"/>
      <c r="AR35" s="218"/>
      <c r="AS35" s="219"/>
      <c r="AT35" s="276"/>
      <c r="AU35" s="223"/>
      <c r="AV35" s="252"/>
      <c r="AW35" s="219"/>
      <c r="AX35" s="277"/>
      <c r="AY35" s="223"/>
      <c r="AZ35" s="86"/>
      <c r="BA35" s="99"/>
      <c r="BB35" s="252"/>
      <c r="BC35" s="220"/>
      <c r="BD35" s="252"/>
      <c r="BE35" s="220"/>
      <c r="BF35" s="252"/>
      <c r="BG35" s="220"/>
      <c r="BH35" s="252"/>
      <c r="BI35" s="220"/>
      <c r="BJ35" s="252">
        <v>183</v>
      </c>
      <c r="BK35" s="220">
        <v>109</v>
      </c>
    </row>
    <row r="36" spans="1:63" ht="13" x14ac:dyDescent="0.3">
      <c r="A36" s="10">
        <v>404</v>
      </c>
      <c r="B36" s="11" t="s">
        <v>178</v>
      </c>
      <c r="C36" s="365">
        <v>1228</v>
      </c>
      <c r="D36" s="41">
        <v>428</v>
      </c>
      <c r="E36" s="63">
        <f t="shared" si="0"/>
        <v>0.34853420195439738</v>
      </c>
      <c r="F36" s="86">
        <v>282</v>
      </c>
      <c r="G36" s="99">
        <v>132</v>
      </c>
      <c r="H36" s="86"/>
      <c r="I36" s="98"/>
      <c r="J36" s="142">
        <v>165</v>
      </c>
      <c r="K36" s="99">
        <v>232</v>
      </c>
      <c r="L36" s="86"/>
      <c r="M36" s="98"/>
      <c r="N36" s="142"/>
      <c r="O36" s="99"/>
      <c r="P36" s="218"/>
      <c r="Q36" s="219"/>
      <c r="R36" s="276"/>
      <c r="S36" s="223"/>
      <c r="T36" s="218"/>
      <c r="U36" s="219"/>
      <c r="V36" s="276"/>
      <c r="W36" s="223"/>
      <c r="X36" s="218"/>
      <c r="Y36" s="219"/>
      <c r="Z36" s="276"/>
      <c r="AA36" s="223"/>
      <c r="AB36" s="218"/>
      <c r="AC36" s="219"/>
      <c r="AD36" s="276"/>
      <c r="AE36" s="223"/>
      <c r="AF36" s="218"/>
      <c r="AG36" s="219"/>
      <c r="AH36" s="276"/>
      <c r="AI36" s="223"/>
      <c r="AJ36" s="218"/>
      <c r="AK36" s="219"/>
      <c r="AL36" s="276"/>
      <c r="AM36" s="223"/>
      <c r="AN36" s="218"/>
      <c r="AO36" s="219"/>
      <c r="AP36" s="276"/>
      <c r="AQ36" s="223"/>
      <c r="AR36" s="218"/>
      <c r="AS36" s="219"/>
      <c r="AT36" s="276"/>
      <c r="AU36" s="223"/>
      <c r="AV36" s="252"/>
      <c r="AW36" s="219"/>
      <c r="AX36" s="277"/>
      <c r="AY36" s="223"/>
      <c r="AZ36" s="86"/>
      <c r="BA36" s="99"/>
      <c r="BB36" s="252"/>
      <c r="BC36" s="220"/>
      <c r="BD36" s="252"/>
      <c r="BE36" s="220"/>
      <c r="BF36" s="252"/>
      <c r="BG36" s="220"/>
      <c r="BH36" s="252"/>
      <c r="BI36" s="220"/>
      <c r="BJ36" s="252">
        <v>255</v>
      </c>
      <c r="BK36" s="220">
        <v>161</v>
      </c>
    </row>
    <row r="37" spans="1:63" ht="13" x14ac:dyDescent="0.3">
      <c r="A37" s="10">
        <v>405</v>
      </c>
      <c r="B37" s="11" t="s">
        <v>179</v>
      </c>
      <c r="C37" s="365">
        <v>1149</v>
      </c>
      <c r="D37" s="41">
        <v>417</v>
      </c>
      <c r="E37" s="63">
        <f t="shared" si="0"/>
        <v>0.36292428198433418</v>
      </c>
      <c r="F37" s="86">
        <v>290</v>
      </c>
      <c r="G37" s="99">
        <v>119</v>
      </c>
      <c r="H37" s="86"/>
      <c r="I37" s="98"/>
      <c r="J37" s="142">
        <v>171</v>
      </c>
      <c r="K37" s="99">
        <v>228</v>
      </c>
      <c r="L37" s="86"/>
      <c r="M37" s="98"/>
      <c r="N37" s="142"/>
      <c r="O37" s="99"/>
      <c r="P37" s="218"/>
      <c r="Q37" s="219"/>
      <c r="R37" s="276"/>
      <c r="S37" s="223"/>
      <c r="T37" s="218"/>
      <c r="U37" s="219"/>
      <c r="V37" s="276"/>
      <c r="W37" s="223"/>
      <c r="X37" s="218"/>
      <c r="Y37" s="219"/>
      <c r="Z37" s="276"/>
      <c r="AA37" s="223"/>
      <c r="AB37" s="218"/>
      <c r="AC37" s="219"/>
      <c r="AD37" s="276"/>
      <c r="AE37" s="223"/>
      <c r="AF37" s="218"/>
      <c r="AG37" s="219"/>
      <c r="AH37" s="276"/>
      <c r="AI37" s="223"/>
      <c r="AJ37" s="218"/>
      <c r="AK37" s="219"/>
      <c r="AL37" s="276"/>
      <c r="AM37" s="223"/>
      <c r="AN37" s="218"/>
      <c r="AO37" s="219"/>
      <c r="AP37" s="276"/>
      <c r="AQ37" s="223"/>
      <c r="AR37" s="218"/>
      <c r="AS37" s="219"/>
      <c r="AT37" s="276"/>
      <c r="AU37" s="223"/>
      <c r="AV37" s="252"/>
      <c r="AW37" s="219"/>
      <c r="AX37" s="277"/>
      <c r="AY37" s="223"/>
      <c r="AZ37" s="86"/>
      <c r="BA37" s="99"/>
      <c r="BB37" s="252"/>
      <c r="BC37" s="220"/>
      <c r="BD37" s="252"/>
      <c r="BE37" s="220"/>
      <c r="BF37" s="252"/>
      <c r="BG37" s="220"/>
      <c r="BH37" s="252"/>
      <c r="BI37" s="220"/>
      <c r="BJ37" s="252">
        <v>253</v>
      </c>
      <c r="BK37" s="220">
        <v>159</v>
      </c>
    </row>
    <row r="38" spans="1:63" ht="13" x14ac:dyDescent="0.3">
      <c r="A38" s="10">
        <v>406</v>
      </c>
      <c r="B38" s="11" t="s">
        <v>180</v>
      </c>
      <c r="C38" s="365">
        <v>1039</v>
      </c>
      <c r="D38" s="41">
        <v>386</v>
      </c>
      <c r="E38" s="63">
        <f t="shared" si="0"/>
        <v>0.37151106833493747</v>
      </c>
      <c r="F38" s="86">
        <v>263</v>
      </c>
      <c r="G38" s="99">
        <v>109</v>
      </c>
      <c r="H38" s="86"/>
      <c r="I38" s="98"/>
      <c r="J38" s="142">
        <v>133</v>
      </c>
      <c r="K38" s="99">
        <v>225</v>
      </c>
      <c r="L38" s="86"/>
      <c r="M38" s="98"/>
      <c r="N38" s="142"/>
      <c r="O38" s="99"/>
      <c r="P38" s="218"/>
      <c r="Q38" s="219"/>
      <c r="R38" s="276"/>
      <c r="S38" s="223"/>
      <c r="T38" s="218"/>
      <c r="U38" s="219"/>
      <c r="V38" s="276"/>
      <c r="W38" s="223"/>
      <c r="X38" s="218"/>
      <c r="Y38" s="219"/>
      <c r="Z38" s="276"/>
      <c r="AA38" s="223"/>
      <c r="AB38" s="218"/>
      <c r="AC38" s="219"/>
      <c r="AD38" s="276"/>
      <c r="AE38" s="223"/>
      <c r="AF38" s="218"/>
      <c r="AG38" s="219"/>
      <c r="AH38" s="276"/>
      <c r="AI38" s="223"/>
      <c r="AJ38" s="218"/>
      <c r="AK38" s="219"/>
      <c r="AL38" s="276"/>
      <c r="AM38" s="223"/>
      <c r="AN38" s="218"/>
      <c r="AO38" s="219"/>
      <c r="AP38" s="276"/>
      <c r="AQ38" s="223"/>
      <c r="AR38" s="218"/>
      <c r="AS38" s="219"/>
      <c r="AT38" s="276"/>
      <c r="AU38" s="223"/>
      <c r="AV38" s="252"/>
      <c r="AW38" s="219"/>
      <c r="AX38" s="277"/>
      <c r="AY38" s="223"/>
      <c r="AZ38" s="86"/>
      <c r="BA38" s="99"/>
      <c r="BB38" s="252"/>
      <c r="BC38" s="220"/>
      <c r="BD38" s="252"/>
      <c r="BE38" s="220"/>
      <c r="BF38" s="252"/>
      <c r="BG38" s="220"/>
      <c r="BH38" s="252"/>
      <c r="BI38" s="220"/>
      <c r="BJ38" s="252">
        <v>231</v>
      </c>
      <c r="BK38" s="220">
        <v>146</v>
      </c>
    </row>
    <row r="39" spans="1:63" ht="13" x14ac:dyDescent="0.3">
      <c r="A39" s="10">
        <v>407</v>
      </c>
      <c r="B39" s="11" t="s">
        <v>181</v>
      </c>
      <c r="C39" s="365">
        <v>1195</v>
      </c>
      <c r="D39" s="41">
        <v>520</v>
      </c>
      <c r="E39" s="63">
        <f t="shared" si="0"/>
        <v>0.43514644351464438</v>
      </c>
      <c r="F39" s="86">
        <v>295</v>
      </c>
      <c r="G39" s="99">
        <v>212</v>
      </c>
      <c r="H39" s="86"/>
      <c r="I39" s="98"/>
      <c r="J39" s="142">
        <v>246</v>
      </c>
      <c r="K39" s="99">
        <v>256</v>
      </c>
      <c r="L39" s="86"/>
      <c r="M39" s="98"/>
      <c r="N39" s="142"/>
      <c r="O39" s="99"/>
      <c r="P39" s="218"/>
      <c r="Q39" s="219"/>
      <c r="R39" s="276"/>
      <c r="S39" s="223"/>
      <c r="T39" s="218"/>
      <c r="U39" s="219"/>
      <c r="V39" s="276"/>
      <c r="W39" s="223"/>
      <c r="X39" s="218"/>
      <c r="Y39" s="219"/>
      <c r="Z39" s="276"/>
      <c r="AA39" s="223"/>
      <c r="AB39" s="218"/>
      <c r="AC39" s="219"/>
      <c r="AD39" s="276"/>
      <c r="AE39" s="223"/>
      <c r="AF39" s="218"/>
      <c r="AG39" s="219"/>
      <c r="AH39" s="276"/>
      <c r="AI39" s="223"/>
      <c r="AJ39" s="218"/>
      <c r="AK39" s="219"/>
      <c r="AL39" s="276"/>
      <c r="AM39" s="223"/>
      <c r="AN39" s="218"/>
      <c r="AO39" s="219"/>
      <c r="AP39" s="276"/>
      <c r="AQ39" s="223"/>
      <c r="AR39" s="218"/>
      <c r="AS39" s="219"/>
      <c r="AT39" s="276"/>
      <c r="AU39" s="223"/>
      <c r="AV39" s="252"/>
      <c r="AW39" s="219"/>
      <c r="AX39" s="277"/>
      <c r="AY39" s="223"/>
      <c r="AZ39" s="86"/>
      <c r="BA39" s="99"/>
      <c r="BB39" s="252"/>
      <c r="BC39" s="220"/>
      <c r="BD39" s="252"/>
      <c r="BE39" s="220"/>
      <c r="BF39" s="252"/>
      <c r="BG39" s="220"/>
      <c r="BH39" s="252"/>
      <c r="BI39" s="220"/>
      <c r="BJ39" s="252">
        <v>228</v>
      </c>
      <c r="BK39" s="220">
        <v>285</v>
      </c>
    </row>
    <row r="40" spans="1:63" ht="13" x14ac:dyDescent="0.3">
      <c r="A40" s="10">
        <v>408</v>
      </c>
      <c r="B40" s="11" t="s">
        <v>182</v>
      </c>
      <c r="C40" s="365">
        <v>1464</v>
      </c>
      <c r="D40" s="41">
        <v>408</v>
      </c>
      <c r="E40" s="63">
        <f t="shared" si="0"/>
        <v>0.27868852459016391</v>
      </c>
      <c r="F40" s="86">
        <v>240</v>
      </c>
      <c r="G40" s="99">
        <v>156</v>
      </c>
      <c r="H40" s="86"/>
      <c r="I40" s="98"/>
      <c r="J40" s="142">
        <v>194</v>
      </c>
      <c r="K40" s="99">
        <v>189</v>
      </c>
      <c r="L40" s="86"/>
      <c r="M40" s="98"/>
      <c r="N40" s="142"/>
      <c r="O40" s="99"/>
      <c r="P40" s="218"/>
      <c r="Q40" s="219"/>
      <c r="R40" s="276"/>
      <c r="S40" s="223"/>
      <c r="T40" s="218"/>
      <c r="U40" s="219"/>
      <c r="V40" s="276"/>
      <c r="W40" s="223"/>
      <c r="X40" s="218"/>
      <c r="Y40" s="219"/>
      <c r="Z40" s="276"/>
      <c r="AA40" s="223"/>
      <c r="AB40" s="218"/>
      <c r="AC40" s="219"/>
      <c r="AD40" s="276"/>
      <c r="AE40" s="223"/>
      <c r="AF40" s="218"/>
      <c r="AG40" s="219"/>
      <c r="AH40" s="276"/>
      <c r="AI40" s="223"/>
      <c r="AJ40" s="218"/>
      <c r="AK40" s="219"/>
      <c r="AL40" s="276"/>
      <c r="AM40" s="223"/>
      <c r="AN40" s="218"/>
      <c r="AO40" s="219"/>
      <c r="AP40" s="276"/>
      <c r="AQ40" s="223"/>
      <c r="AR40" s="218"/>
      <c r="AS40" s="219"/>
      <c r="AT40" s="276"/>
      <c r="AU40" s="223"/>
      <c r="AV40" s="252"/>
      <c r="AW40" s="219"/>
      <c r="AX40" s="277"/>
      <c r="AY40" s="223"/>
      <c r="AZ40" s="86"/>
      <c r="BA40" s="99"/>
      <c r="BB40" s="252"/>
      <c r="BC40" s="220"/>
      <c r="BD40" s="252"/>
      <c r="BE40" s="220"/>
      <c r="BF40" s="252"/>
      <c r="BG40" s="220"/>
      <c r="BH40" s="252"/>
      <c r="BI40" s="220"/>
      <c r="BJ40" s="252">
        <v>231</v>
      </c>
      <c r="BK40" s="220">
        <v>167</v>
      </c>
    </row>
    <row r="41" spans="1:63" ht="12.75" customHeight="1" x14ac:dyDescent="0.3">
      <c r="A41" s="10">
        <v>501</v>
      </c>
      <c r="B41" s="11" t="s">
        <v>183</v>
      </c>
      <c r="C41" s="365">
        <v>1194</v>
      </c>
      <c r="D41" s="41">
        <v>479</v>
      </c>
      <c r="E41" s="63">
        <f t="shared" si="0"/>
        <v>0.40117252931323283</v>
      </c>
      <c r="F41" s="86">
        <v>307</v>
      </c>
      <c r="G41" s="99">
        <v>156</v>
      </c>
      <c r="H41" s="86"/>
      <c r="I41" s="98"/>
      <c r="J41" s="142">
        <v>194</v>
      </c>
      <c r="K41" s="99">
        <v>251</v>
      </c>
      <c r="L41" s="86"/>
      <c r="M41" s="98"/>
      <c r="N41" s="142"/>
      <c r="O41" s="99"/>
      <c r="P41" s="218"/>
      <c r="Q41" s="219"/>
      <c r="R41" s="276"/>
      <c r="S41" s="223"/>
      <c r="T41" s="218"/>
      <c r="U41" s="219"/>
      <c r="V41" s="276"/>
      <c r="W41" s="223"/>
      <c r="X41" s="218"/>
      <c r="Y41" s="219"/>
      <c r="Z41" s="276"/>
      <c r="AA41" s="223"/>
      <c r="AB41" s="218"/>
      <c r="AC41" s="219"/>
      <c r="AD41" s="276"/>
      <c r="AE41" s="223"/>
      <c r="AF41" s="218"/>
      <c r="AG41" s="219"/>
      <c r="AH41" s="276"/>
      <c r="AI41" s="223"/>
      <c r="AJ41" s="218"/>
      <c r="AK41" s="219"/>
      <c r="AL41" s="276"/>
      <c r="AM41" s="223"/>
      <c r="AN41" s="218"/>
      <c r="AO41" s="219"/>
      <c r="AP41" s="276"/>
      <c r="AQ41" s="223"/>
      <c r="AR41" s="218"/>
      <c r="AS41" s="219"/>
      <c r="AT41" s="276"/>
      <c r="AU41" s="223"/>
      <c r="AV41" s="252"/>
      <c r="AW41" s="219"/>
      <c r="AX41" s="277"/>
      <c r="AY41" s="223"/>
      <c r="AZ41" s="86"/>
      <c r="BA41" s="99"/>
      <c r="BB41" s="252"/>
      <c r="BC41" s="220"/>
      <c r="BD41" s="252"/>
      <c r="BE41" s="220"/>
      <c r="BF41" s="252"/>
      <c r="BG41" s="220"/>
      <c r="BH41" s="252"/>
      <c r="BI41" s="220"/>
      <c r="BJ41" s="252">
        <v>246</v>
      </c>
      <c r="BK41" s="220">
        <v>223</v>
      </c>
    </row>
    <row r="42" spans="1:63" ht="12.75" customHeight="1" x14ac:dyDescent="0.3">
      <c r="A42" s="10">
        <v>502</v>
      </c>
      <c r="B42" s="11" t="s">
        <v>184</v>
      </c>
      <c r="C42" s="365">
        <v>1106</v>
      </c>
      <c r="D42" s="41">
        <v>488</v>
      </c>
      <c r="E42" s="63">
        <f t="shared" si="0"/>
        <v>0.44122965641952983</v>
      </c>
      <c r="F42" s="86">
        <v>312</v>
      </c>
      <c r="G42" s="99">
        <v>167</v>
      </c>
      <c r="H42" s="86"/>
      <c r="I42" s="98"/>
      <c r="J42" s="142">
        <v>171</v>
      </c>
      <c r="K42" s="99">
        <v>288</v>
      </c>
      <c r="L42" s="86"/>
      <c r="M42" s="98"/>
      <c r="N42" s="142"/>
      <c r="O42" s="99"/>
      <c r="P42" s="218"/>
      <c r="Q42" s="219"/>
      <c r="R42" s="276"/>
      <c r="S42" s="223"/>
      <c r="T42" s="218"/>
      <c r="U42" s="219"/>
      <c r="V42" s="276"/>
      <c r="W42" s="223"/>
      <c r="X42" s="218"/>
      <c r="Y42" s="219"/>
      <c r="Z42" s="276"/>
      <c r="AA42" s="223"/>
      <c r="AB42" s="218"/>
      <c r="AC42" s="219"/>
      <c r="AD42" s="276"/>
      <c r="AE42" s="223"/>
      <c r="AF42" s="218"/>
      <c r="AG42" s="219"/>
      <c r="AH42" s="276"/>
      <c r="AI42" s="223"/>
      <c r="AJ42" s="218"/>
      <c r="AK42" s="219"/>
      <c r="AL42" s="276"/>
      <c r="AM42" s="223"/>
      <c r="AN42" s="218"/>
      <c r="AO42" s="219"/>
      <c r="AP42" s="276"/>
      <c r="AQ42" s="223"/>
      <c r="AR42" s="218"/>
      <c r="AS42" s="219"/>
      <c r="AT42" s="276"/>
      <c r="AU42" s="223"/>
      <c r="AV42" s="252"/>
      <c r="AW42" s="219"/>
      <c r="AX42" s="277"/>
      <c r="AY42" s="223"/>
      <c r="AZ42" s="86"/>
      <c r="BA42" s="99"/>
      <c r="BB42" s="252"/>
      <c r="BC42" s="220"/>
      <c r="BD42" s="252"/>
      <c r="BE42" s="220"/>
      <c r="BF42" s="252"/>
      <c r="BG42" s="220"/>
      <c r="BH42" s="252"/>
      <c r="BI42" s="220"/>
      <c r="BJ42" s="252">
        <v>264</v>
      </c>
      <c r="BK42" s="220">
        <v>219</v>
      </c>
    </row>
    <row r="43" spans="1:63" ht="12.75" customHeight="1" x14ac:dyDescent="0.3">
      <c r="A43" s="10">
        <v>503</v>
      </c>
      <c r="B43" s="11" t="s">
        <v>185</v>
      </c>
      <c r="C43" s="365">
        <v>803</v>
      </c>
      <c r="D43" s="41">
        <v>354</v>
      </c>
      <c r="E43" s="63">
        <f t="shared" si="0"/>
        <v>0.44084682440846823</v>
      </c>
      <c r="F43" s="86">
        <v>263</v>
      </c>
      <c r="G43" s="99">
        <v>86</v>
      </c>
      <c r="H43" s="86"/>
      <c r="I43" s="98"/>
      <c r="J43" s="142">
        <v>116</v>
      </c>
      <c r="K43" s="99">
        <v>226</v>
      </c>
      <c r="L43" s="86"/>
      <c r="M43" s="98"/>
      <c r="N43" s="142"/>
      <c r="O43" s="99"/>
      <c r="P43" s="218"/>
      <c r="Q43" s="219"/>
      <c r="R43" s="276"/>
      <c r="S43" s="223"/>
      <c r="T43" s="218"/>
      <c r="U43" s="219"/>
      <c r="V43" s="276"/>
      <c r="W43" s="223"/>
      <c r="X43" s="218"/>
      <c r="Y43" s="219"/>
      <c r="Z43" s="276"/>
      <c r="AA43" s="223"/>
      <c r="AB43" s="218"/>
      <c r="AC43" s="219"/>
      <c r="AD43" s="276"/>
      <c r="AE43" s="223"/>
      <c r="AF43" s="218"/>
      <c r="AG43" s="219"/>
      <c r="AH43" s="276"/>
      <c r="AI43" s="223"/>
      <c r="AJ43" s="218"/>
      <c r="AK43" s="219"/>
      <c r="AL43" s="276"/>
      <c r="AM43" s="223"/>
      <c r="AN43" s="218"/>
      <c r="AO43" s="219"/>
      <c r="AP43" s="276"/>
      <c r="AQ43" s="223"/>
      <c r="AR43" s="218"/>
      <c r="AS43" s="219"/>
      <c r="AT43" s="276"/>
      <c r="AU43" s="223"/>
      <c r="AV43" s="252"/>
      <c r="AW43" s="219"/>
      <c r="AX43" s="277"/>
      <c r="AY43" s="223"/>
      <c r="AZ43" s="86"/>
      <c r="BA43" s="99"/>
      <c r="BB43" s="252"/>
      <c r="BC43" s="220"/>
      <c r="BD43" s="252"/>
      <c r="BE43" s="220"/>
      <c r="BF43" s="252"/>
      <c r="BG43" s="220"/>
      <c r="BH43" s="252"/>
      <c r="BI43" s="220"/>
      <c r="BJ43" s="252">
        <v>212</v>
      </c>
      <c r="BK43" s="220">
        <v>135</v>
      </c>
    </row>
    <row r="44" spans="1:63" ht="13" x14ac:dyDescent="0.3">
      <c r="A44" s="10">
        <v>504</v>
      </c>
      <c r="B44" s="11" t="s">
        <v>186</v>
      </c>
      <c r="C44" s="365">
        <v>1300</v>
      </c>
      <c r="D44" s="41">
        <v>582</v>
      </c>
      <c r="E44" s="63">
        <f t="shared" si="0"/>
        <v>0.44769230769230767</v>
      </c>
      <c r="F44" s="86">
        <v>388</v>
      </c>
      <c r="G44" s="99">
        <v>182</v>
      </c>
      <c r="H44" s="86"/>
      <c r="I44" s="98"/>
      <c r="J44" s="142">
        <v>236</v>
      </c>
      <c r="K44" s="99">
        <v>323</v>
      </c>
      <c r="L44" s="86"/>
      <c r="M44" s="98"/>
      <c r="N44" s="142"/>
      <c r="O44" s="99"/>
      <c r="P44" s="218"/>
      <c r="Q44" s="219"/>
      <c r="R44" s="276"/>
      <c r="S44" s="223"/>
      <c r="T44" s="218"/>
      <c r="U44" s="219"/>
      <c r="V44" s="276"/>
      <c r="W44" s="223"/>
      <c r="X44" s="218"/>
      <c r="Y44" s="219"/>
      <c r="Z44" s="276"/>
      <c r="AA44" s="223"/>
      <c r="AB44" s="218"/>
      <c r="AC44" s="219"/>
      <c r="AD44" s="276"/>
      <c r="AE44" s="223"/>
      <c r="AF44" s="218"/>
      <c r="AG44" s="219"/>
      <c r="AH44" s="276"/>
      <c r="AI44" s="223"/>
      <c r="AJ44" s="218"/>
      <c r="AK44" s="219"/>
      <c r="AL44" s="276"/>
      <c r="AM44" s="223"/>
      <c r="AN44" s="218"/>
      <c r="AO44" s="219"/>
      <c r="AP44" s="276"/>
      <c r="AQ44" s="223"/>
      <c r="AR44" s="218"/>
      <c r="AS44" s="219"/>
      <c r="AT44" s="276"/>
      <c r="AU44" s="223"/>
      <c r="AV44" s="252"/>
      <c r="AW44" s="219"/>
      <c r="AX44" s="277"/>
      <c r="AY44" s="223"/>
      <c r="AZ44" s="86"/>
      <c r="BA44" s="99"/>
      <c r="BB44" s="252"/>
      <c r="BC44" s="220"/>
      <c r="BD44" s="252"/>
      <c r="BE44" s="220"/>
      <c r="BF44" s="252"/>
      <c r="BG44" s="220"/>
      <c r="BH44" s="252"/>
      <c r="BI44" s="220"/>
      <c r="BJ44" s="252">
        <v>341</v>
      </c>
      <c r="BK44" s="220">
        <v>233</v>
      </c>
    </row>
    <row r="45" spans="1:63" ht="13" x14ac:dyDescent="0.3">
      <c r="A45" s="10">
        <v>505</v>
      </c>
      <c r="B45" s="11" t="s">
        <v>187</v>
      </c>
      <c r="C45" s="365">
        <v>1372</v>
      </c>
      <c r="D45" s="41">
        <v>536</v>
      </c>
      <c r="E45" s="63">
        <f t="shared" si="0"/>
        <v>0.39067055393586003</v>
      </c>
      <c r="F45" s="86">
        <v>338</v>
      </c>
      <c r="G45" s="99">
        <v>187</v>
      </c>
      <c r="H45" s="86"/>
      <c r="I45" s="98"/>
      <c r="J45" s="142">
        <v>210</v>
      </c>
      <c r="K45" s="99">
        <v>286</v>
      </c>
      <c r="L45" s="86"/>
      <c r="M45" s="98"/>
      <c r="N45" s="142"/>
      <c r="O45" s="99"/>
      <c r="P45" s="218"/>
      <c r="Q45" s="219"/>
      <c r="R45" s="276"/>
      <c r="S45" s="223"/>
      <c r="T45" s="218"/>
      <c r="U45" s="219"/>
      <c r="V45" s="276"/>
      <c r="W45" s="223"/>
      <c r="X45" s="218"/>
      <c r="Y45" s="219"/>
      <c r="Z45" s="276"/>
      <c r="AA45" s="223"/>
      <c r="AB45" s="218"/>
      <c r="AC45" s="219"/>
      <c r="AD45" s="276"/>
      <c r="AE45" s="223"/>
      <c r="AF45" s="218"/>
      <c r="AG45" s="219"/>
      <c r="AH45" s="276"/>
      <c r="AI45" s="223"/>
      <c r="AJ45" s="218"/>
      <c r="AK45" s="219"/>
      <c r="AL45" s="276"/>
      <c r="AM45" s="223"/>
      <c r="AN45" s="218"/>
      <c r="AO45" s="219"/>
      <c r="AP45" s="276"/>
      <c r="AQ45" s="223"/>
      <c r="AR45" s="218"/>
      <c r="AS45" s="219"/>
      <c r="AT45" s="276"/>
      <c r="AU45" s="223"/>
      <c r="AV45" s="252"/>
      <c r="AW45" s="219"/>
      <c r="AX45" s="277"/>
      <c r="AY45" s="223"/>
      <c r="AZ45" s="86"/>
      <c r="BA45" s="99"/>
      <c r="BB45" s="252"/>
      <c r="BC45" s="220"/>
      <c r="BD45" s="252"/>
      <c r="BE45" s="220"/>
      <c r="BF45" s="252"/>
      <c r="BG45" s="220"/>
      <c r="BH45" s="252"/>
      <c r="BI45" s="220"/>
      <c r="BJ45" s="252">
        <v>310</v>
      </c>
      <c r="BK45" s="220">
        <v>214</v>
      </c>
    </row>
    <row r="46" spans="1:63" ht="13" x14ac:dyDescent="0.3">
      <c r="A46" s="10">
        <v>506</v>
      </c>
      <c r="B46" s="11" t="s">
        <v>188</v>
      </c>
      <c r="C46" s="365">
        <v>937</v>
      </c>
      <c r="D46" s="41">
        <v>332</v>
      </c>
      <c r="E46" s="63">
        <f t="shared" si="0"/>
        <v>0.35432230522945574</v>
      </c>
      <c r="F46" s="86">
        <v>213</v>
      </c>
      <c r="G46" s="99">
        <v>110</v>
      </c>
      <c r="H46" s="86"/>
      <c r="I46" s="98"/>
      <c r="J46" s="142">
        <v>137</v>
      </c>
      <c r="K46" s="99">
        <v>178</v>
      </c>
      <c r="L46" s="86"/>
      <c r="M46" s="98"/>
      <c r="N46" s="142"/>
      <c r="O46" s="99"/>
      <c r="P46" s="218"/>
      <c r="Q46" s="219"/>
      <c r="R46" s="276"/>
      <c r="S46" s="223"/>
      <c r="T46" s="218"/>
      <c r="U46" s="219"/>
      <c r="V46" s="276"/>
      <c r="W46" s="223"/>
      <c r="X46" s="218"/>
      <c r="Y46" s="219"/>
      <c r="Z46" s="276"/>
      <c r="AA46" s="223"/>
      <c r="AB46" s="218"/>
      <c r="AC46" s="219"/>
      <c r="AD46" s="276"/>
      <c r="AE46" s="223"/>
      <c r="AF46" s="218"/>
      <c r="AG46" s="219"/>
      <c r="AH46" s="276"/>
      <c r="AI46" s="223"/>
      <c r="AJ46" s="218"/>
      <c r="AK46" s="219"/>
      <c r="AL46" s="276"/>
      <c r="AM46" s="223"/>
      <c r="AN46" s="218"/>
      <c r="AO46" s="219"/>
      <c r="AP46" s="276"/>
      <c r="AQ46" s="223"/>
      <c r="AR46" s="218"/>
      <c r="AS46" s="219"/>
      <c r="AT46" s="276"/>
      <c r="AU46" s="223"/>
      <c r="AV46" s="252"/>
      <c r="AW46" s="219"/>
      <c r="AX46" s="277"/>
      <c r="AY46" s="223"/>
      <c r="AZ46" s="86"/>
      <c r="BA46" s="99"/>
      <c r="BB46" s="252"/>
      <c r="BC46" s="220"/>
      <c r="BD46" s="252"/>
      <c r="BE46" s="220"/>
      <c r="BF46" s="252"/>
      <c r="BG46" s="220"/>
      <c r="BH46" s="252"/>
      <c r="BI46" s="220"/>
      <c r="BJ46" s="252">
        <v>186</v>
      </c>
      <c r="BK46" s="220">
        <v>140</v>
      </c>
    </row>
    <row r="47" spans="1:63" ht="13" x14ac:dyDescent="0.3">
      <c r="A47" s="10">
        <v>507</v>
      </c>
      <c r="B47" s="11" t="s">
        <v>189</v>
      </c>
      <c r="C47" s="365">
        <v>1477</v>
      </c>
      <c r="D47" s="41">
        <v>522</v>
      </c>
      <c r="E47" s="63">
        <f t="shared" si="0"/>
        <v>0.35341909275558564</v>
      </c>
      <c r="F47" s="86">
        <v>332</v>
      </c>
      <c r="G47" s="99">
        <v>177</v>
      </c>
      <c r="H47" s="86"/>
      <c r="I47" s="98"/>
      <c r="J47" s="142">
        <v>219</v>
      </c>
      <c r="K47" s="99">
        <v>276</v>
      </c>
      <c r="L47" s="86"/>
      <c r="M47" s="98"/>
      <c r="N47" s="142"/>
      <c r="O47" s="99"/>
      <c r="P47" s="218"/>
      <c r="Q47" s="219"/>
      <c r="R47" s="276"/>
      <c r="S47" s="223"/>
      <c r="T47" s="218"/>
      <c r="U47" s="219"/>
      <c r="V47" s="276"/>
      <c r="W47" s="223"/>
      <c r="X47" s="218"/>
      <c r="Y47" s="219"/>
      <c r="Z47" s="276"/>
      <c r="AA47" s="223"/>
      <c r="AB47" s="218"/>
      <c r="AC47" s="219"/>
      <c r="AD47" s="276"/>
      <c r="AE47" s="223"/>
      <c r="AF47" s="218"/>
      <c r="AG47" s="219"/>
      <c r="AH47" s="276"/>
      <c r="AI47" s="223"/>
      <c r="AJ47" s="218"/>
      <c r="AK47" s="219"/>
      <c r="AL47" s="276"/>
      <c r="AM47" s="223"/>
      <c r="AN47" s="218"/>
      <c r="AO47" s="219"/>
      <c r="AP47" s="276"/>
      <c r="AQ47" s="223"/>
      <c r="AR47" s="218"/>
      <c r="AS47" s="219"/>
      <c r="AT47" s="276"/>
      <c r="AU47" s="223"/>
      <c r="AV47" s="252"/>
      <c r="AW47" s="219"/>
      <c r="AX47" s="277"/>
      <c r="AY47" s="223"/>
      <c r="AZ47" s="86"/>
      <c r="BA47" s="99"/>
      <c r="BB47" s="252"/>
      <c r="BC47" s="220"/>
      <c r="BD47" s="252"/>
      <c r="BE47" s="220"/>
      <c r="BF47" s="252"/>
      <c r="BG47" s="220"/>
      <c r="BH47" s="252"/>
      <c r="BI47" s="220"/>
      <c r="BJ47" s="252">
        <v>271</v>
      </c>
      <c r="BK47" s="220">
        <v>236</v>
      </c>
    </row>
    <row r="48" spans="1:63" ht="13" x14ac:dyDescent="0.3">
      <c r="A48" s="10">
        <v>508</v>
      </c>
      <c r="B48" s="11" t="s">
        <v>190</v>
      </c>
      <c r="C48" s="365">
        <v>961</v>
      </c>
      <c r="D48" s="41">
        <v>231</v>
      </c>
      <c r="E48" s="63">
        <f t="shared" si="0"/>
        <v>0.24037460978147762</v>
      </c>
      <c r="F48" s="86">
        <v>186</v>
      </c>
      <c r="G48" s="99">
        <v>37</v>
      </c>
      <c r="H48" s="86"/>
      <c r="I48" s="98"/>
      <c r="J48" s="142">
        <v>68</v>
      </c>
      <c r="K48" s="99">
        <v>147</v>
      </c>
      <c r="L48" s="86"/>
      <c r="M48" s="98"/>
      <c r="N48" s="142"/>
      <c r="O48" s="99"/>
      <c r="P48" s="218"/>
      <c r="Q48" s="219"/>
      <c r="R48" s="276"/>
      <c r="S48" s="223"/>
      <c r="T48" s="218"/>
      <c r="U48" s="219"/>
      <c r="V48" s="276"/>
      <c r="W48" s="223"/>
      <c r="X48" s="218"/>
      <c r="Y48" s="219"/>
      <c r="Z48" s="276"/>
      <c r="AA48" s="223"/>
      <c r="AB48" s="218"/>
      <c r="AC48" s="219"/>
      <c r="AD48" s="276"/>
      <c r="AE48" s="223"/>
      <c r="AF48" s="218"/>
      <c r="AG48" s="219"/>
      <c r="AH48" s="276"/>
      <c r="AI48" s="223"/>
      <c r="AJ48" s="218"/>
      <c r="AK48" s="219"/>
      <c r="AL48" s="276"/>
      <c r="AM48" s="223"/>
      <c r="AN48" s="218"/>
      <c r="AO48" s="219"/>
      <c r="AP48" s="276"/>
      <c r="AQ48" s="223"/>
      <c r="AR48" s="218"/>
      <c r="AS48" s="219"/>
      <c r="AT48" s="276"/>
      <c r="AU48" s="223"/>
      <c r="AV48" s="252"/>
      <c r="AW48" s="219"/>
      <c r="AX48" s="277"/>
      <c r="AY48" s="223"/>
      <c r="AZ48" s="86"/>
      <c r="BA48" s="99"/>
      <c r="BB48" s="252"/>
      <c r="BC48" s="220"/>
      <c r="BD48" s="252"/>
      <c r="BE48" s="220"/>
      <c r="BF48" s="252"/>
      <c r="BG48" s="220"/>
      <c r="BH48" s="252"/>
      <c r="BI48" s="220"/>
      <c r="BJ48" s="252">
        <v>172</v>
      </c>
      <c r="BK48" s="220">
        <v>51</v>
      </c>
    </row>
    <row r="49" spans="1:63" ht="13" x14ac:dyDescent="0.3">
      <c r="A49" s="10">
        <v>509</v>
      </c>
      <c r="B49" s="11" t="s">
        <v>191</v>
      </c>
      <c r="C49" s="365">
        <v>1288</v>
      </c>
      <c r="D49" s="41">
        <v>533</v>
      </c>
      <c r="E49" s="63">
        <f t="shared" si="0"/>
        <v>0.41381987577639751</v>
      </c>
      <c r="F49" s="86">
        <v>321</v>
      </c>
      <c r="G49" s="99">
        <v>197</v>
      </c>
      <c r="H49" s="86"/>
      <c r="I49" s="98"/>
      <c r="J49" s="142">
        <v>228</v>
      </c>
      <c r="K49" s="99">
        <v>275</v>
      </c>
      <c r="L49" s="86"/>
      <c r="M49" s="98"/>
      <c r="N49" s="142"/>
      <c r="O49" s="99"/>
      <c r="P49" s="218"/>
      <c r="Q49" s="219"/>
      <c r="R49" s="276"/>
      <c r="S49" s="223"/>
      <c r="T49" s="218"/>
      <c r="U49" s="219"/>
      <c r="V49" s="276"/>
      <c r="W49" s="223"/>
      <c r="X49" s="218"/>
      <c r="Y49" s="219"/>
      <c r="Z49" s="276"/>
      <c r="AA49" s="223"/>
      <c r="AB49" s="218"/>
      <c r="AC49" s="219"/>
      <c r="AD49" s="276"/>
      <c r="AE49" s="223"/>
      <c r="AF49" s="218"/>
      <c r="AG49" s="219"/>
      <c r="AH49" s="276"/>
      <c r="AI49" s="223"/>
      <c r="AJ49" s="218"/>
      <c r="AK49" s="219"/>
      <c r="AL49" s="276"/>
      <c r="AM49" s="223"/>
      <c r="AN49" s="218"/>
      <c r="AO49" s="219"/>
      <c r="AP49" s="276"/>
      <c r="AQ49" s="223"/>
      <c r="AR49" s="218"/>
      <c r="AS49" s="219"/>
      <c r="AT49" s="276"/>
      <c r="AU49" s="223"/>
      <c r="AV49" s="252"/>
      <c r="AW49" s="219"/>
      <c r="AX49" s="277"/>
      <c r="AY49" s="223"/>
      <c r="AZ49" s="86"/>
      <c r="BA49" s="99"/>
      <c r="BB49" s="252"/>
      <c r="BC49" s="220"/>
      <c r="BD49" s="252"/>
      <c r="BE49" s="220"/>
      <c r="BF49" s="252"/>
      <c r="BG49" s="220"/>
      <c r="BH49" s="252"/>
      <c r="BI49" s="220"/>
      <c r="BJ49" s="252">
        <v>264</v>
      </c>
      <c r="BK49" s="220">
        <v>260</v>
      </c>
    </row>
    <row r="50" spans="1:63" ht="13" x14ac:dyDescent="0.3">
      <c r="A50" s="10">
        <v>601</v>
      </c>
      <c r="B50" s="11" t="s">
        <v>192</v>
      </c>
      <c r="C50" s="365">
        <v>1722</v>
      </c>
      <c r="D50" s="41">
        <v>366</v>
      </c>
      <c r="E50" s="63">
        <f t="shared" si="0"/>
        <v>0.21254355400696864</v>
      </c>
      <c r="F50" s="86">
        <v>284</v>
      </c>
      <c r="G50" s="99">
        <v>73</v>
      </c>
      <c r="H50" s="86"/>
      <c r="I50" s="98"/>
      <c r="J50" s="142">
        <v>151</v>
      </c>
      <c r="K50" s="99">
        <v>206</v>
      </c>
      <c r="L50" s="86"/>
      <c r="M50" s="98"/>
      <c r="N50" s="142"/>
      <c r="O50" s="99"/>
      <c r="P50" s="218"/>
      <c r="Q50" s="219"/>
      <c r="R50" s="276"/>
      <c r="S50" s="223"/>
      <c r="T50" s="218"/>
      <c r="U50" s="219"/>
      <c r="V50" s="276"/>
      <c r="W50" s="223"/>
      <c r="X50" s="218"/>
      <c r="Y50" s="219"/>
      <c r="Z50" s="276"/>
      <c r="AA50" s="223"/>
      <c r="AB50" s="218"/>
      <c r="AC50" s="219"/>
      <c r="AD50" s="276"/>
      <c r="AE50" s="223"/>
      <c r="AF50" s="218"/>
      <c r="AG50" s="219"/>
      <c r="AH50" s="276"/>
      <c r="AI50" s="223"/>
      <c r="AJ50" s="218"/>
      <c r="AK50" s="219"/>
      <c r="AL50" s="276"/>
      <c r="AM50" s="223"/>
      <c r="AN50" s="218"/>
      <c r="AO50" s="219"/>
      <c r="AP50" s="276"/>
      <c r="AQ50" s="223"/>
      <c r="AR50" s="218"/>
      <c r="AS50" s="219"/>
      <c r="AT50" s="276"/>
      <c r="AU50" s="223"/>
      <c r="AV50" s="252"/>
      <c r="AW50" s="219"/>
      <c r="AX50" s="277"/>
      <c r="AY50" s="223"/>
      <c r="AZ50" s="86"/>
      <c r="BA50" s="99"/>
      <c r="BB50" s="252"/>
      <c r="BC50" s="220"/>
      <c r="BD50" s="252"/>
      <c r="BE50" s="220"/>
      <c r="BF50" s="252"/>
      <c r="BG50" s="220"/>
      <c r="BH50" s="252"/>
      <c r="BI50" s="220"/>
      <c r="BJ50" s="252">
        <v>275</v>
      </c>
      <c r="BK50" s="220">
        <v>88</v>
      </c>
    </row>
    <row r="51" spans="1:63" ht="13" x14ac:dyDescent="0.3">
      <c r="A51" s="10">
        <v>602</v>
      </c>
      <c r="B51" s="11" t="s">
        <v>193</v>
      </c>
      <c r="C51" s="365">
        <v>1147</v>
      </c>
      <c r="D51" s="41">
        <v>165</v>
      </c>
      <c r="E51" s="63">
        <f t="shared" si="0"/>
        <v>0.14385353095030515</v>
      </c>
      <c r="F51" s="86">
        <v>126</v>
      </c>
      <c r="G51" s="99">
        <v>35</v>
      </c>
      <c r="H51" s="86"/>
      <c r="I51" s="98"/>
      <c r="J51" s="142">
        <v>72</v>
      </c>
      <c r="K51" s="99">
        <v>83</v>
      </c>
      <c r="L51" s="86"/>
      <c r="M51" s="98"/>
      <c r="N51" s="142"/>
      <c r="O51" s="99"/>
      <c r="P51" s="218"/>
      <c r="Q51" s="219"/>
      <c r="R51" s="276"/>
      <c r="S51" s="223"/>
      <c r="T51" s="218"/>
      <c r="U51" s="219"/>
      <c r="V51" s="276"/>
      <c r="W51" s="223"/>
      <c r="X51" s="218"/>
      <c r="Y51" s="219"/>
      <c r="Z51" s="276"/>
      <c r="AA51" s="223"/>
      <c r="AB51" s="218"/>
      <c r="AC51" s="219"/>
      <c r="AD51" s="276"/>
      <c r="AE51" s="223"/>
      <c r="AF51" s="218"/>
      <c r="AG51" s="219"/>
      <c r="AH51" s="276"/>
      <c r="AI51" s="223"/>
      <c r="AJ51" s="218"/>
      <c r="AK51" s="219"/>
      <c r="AL51" s="276"/>
      <c r="AM51" s="223"/>
      <c r="AN51" s="218"/>
      <c r="AO51" s="219"/>
      <c r="AP51" s="276"/>
      <c r="AQ51" s="223"/>
      <c r="AR51" s="218"/>
      <c r="AS51" s="219"/>
      <c r="AT51" s="276"/>
      <c r="AU51" s="223"/>
      <c r="AV51" s="252"/>
      <c r="AW51" s="219"/>
      <c r="AX51" s="277"/>
      <c r="AY51" s="223"/>
      <c r="AZ51" s="86"/>
      <c r="BA51" s="99"/>
      <c r="BB51" s="252"/>
      <c r="BC51" s="220"/>
      <c r="BD51" s="252"/>
      <c r="BE51" s="220"/>
      <c r="BF51" s="252"/>
      <c r="BG51" s="220"/>
      <c r="BH51" s="252"/>
      <c r="BI51" s="220"/>
      <c r="BJ51" s="252">
        <v>119</v>
      </c>
      <c r="BK51" s="220">
        <v>42</v>
      </c>
    </row>
    <row r="52" spans="1:63" ht="13" x14ac:dyDescent="0.3">
      <c r="A52" s="10">
        <v>603</v>
      </c>
      <c r="B52" s="11" t="s">
        <v>194</v>
      </c>
      <c r="C52" s="365">
        <v>1826</v>
      </c>
      <c r="D52" s="41">
        <v>281</v>
      </c>
      <c r="E52" s="63">
        <f t="shared" si="0"/>
        <v>0.15388828039430449</v>
      </c>
      <c r="F52" s="86">
        <v>226</v>
      </c>
      <c r="G52" s="99">
        <v>46</v>
      </c>
      <c r="H52" s="86"/>
      <c r="I52" s="98"/>
      <c r="J52" s="142">
        <v>102</v>
      </c>
      <c r="K52" s="99">
        <v>165</v>
      </c>
      <c r="L52" s="86"/>
      <c r="M52" s="98"/>
      <c r="N52" s="142"/>
      <c r="O52" s="99"/>
      <c r="P52" s="218"/>
      <c r="Q52" s="219"/>
      <c r="R52" s="276"/>
      <c r="S52" s="223"/>
      <c r="T52" s="218"/>
      <c r="U52" s="219"/>
      <c r="V52" s="276"/>
      <c r="W52" s="223"/>
      <c r="X52" s="218"/>
      <c r="Y52" s="219"/>
      <c r="Z52" s="276"/>
      <c r="AA52" s="223"/>
      <c r="AB52" s="218"/>
      <c r="AC52" s="219"/>
      <c r="AD52" s="276"/>
      <c r="AE52" s="223"/>
      <c r="AF52" s="218"/>
      <c r="AG52" s="219"/>
      <c r="AH52" s="276"/>
      <c r="AI52" s="223"/>
      <c r="AJ52" s="218"/>
      <c r="AK52" s="219"/>
      <c r="AL52" s="276"/>
      <c r="AM52" s="223"/>
      <c r="AN52" s="218"/>
      <c r="AO52" s="219"/>
      <c r="AP52" s="276"/>
      <c r="AQ52" s="223"/>
      <c r="AR52" s="218"/>
      <c r="AS52" s="219"/>
      <c r="AT52" s="276"/>
      <c r="AU52" s="223"/>
      <c r="AV52" s="252"/>
      <c r="AW52" s="219"/>
      <c r="AX52" s="277"/>
      <c r="AY52" s="223"/>
      <c r="AZ52" s="86"/>
      <c r="BA52" s="99"/>
      <c r="BB52" s="252"/>
      <c r="BC52" s="220"/>
      <c r="BD52" s="252"/>
      <c r="BE52" s="220"/>
      <c r="BF52" s="252"/>
      <c r="BG52" s="220"/>
      <c r="BH52" s="252"/>
      <c r="BI52" s="220"/>
      <c r="BJ52" s="252">
        <v>213</v>
      </c>
      <c r="BK52" s="220">
        <v>62</v>
      </c>
    </row>
    <row r="53" spans="1:63" ht="13" x14ac:dyDescent="0.3">
      <c r="A53" s="10">
        <v>604</v>
      </c>
      <c r="B53" s="11" t="s">
        <v>195</v>
      </c>
      <c r="C53" s="365">
        <v>1595</v>
      </c>
      <c r="D53" s="41">
        <v>332</v>
      </c>
      <c r="E53" s="63">
        <f t="shared" si="0"/>
        <v>0.20815047021943572</v>
      </c>
      <c r="F53" s="86">
        <v>288</v>
      </c>
      <c r="G53" s="99">
        <v>36</v>
      </c>
      <c r="H53" s="86"/>
      <c r="I53" s="98"/>
      <c r="J53" s="142">
        <v>133</v>
      </c>
      <c r="K53" s="99">
        <v>189</v>
      </c>
      <c r="L53" s="86"/>
      <c r="M53" s="98"/>
      <c r="N53" s="142"/>
      <c r="O53" s="99"/>
      <c r="P53" s="218"/>
      <c r="Q53" s="219"/>
      <c r="R53" s="276"/>
      <c r="S53" s="223"/>
      <c r="T53" s="218"/>
      <c r="U53" s="219"/>
      <c r="V53" s="276"/>
      <c r="W53" s="223"/>
      <c r="X53" s="218"/>
      <c r="Y53" s="219"/>
      <c r="Z53" s="276"/>
      <c r="AA53" s="223"/>
      <c r="AB53" s="218"/>
      <c r="AC53" s="219"/>
      <c r="AD53" s="276"/>
      <c r="AE53" s="223"/>
      <c r="AF53" s="218"/>
      <c r="AG53" s="219"/>
      <c r="AH53" s="276"/>
      <c r="AI53" s="223"/>
      <c r="AJ53" s="218"/>
      <c r="AK53" s="219"/>
      <c r="AL53" s="276"/>
      <c r="AM53" s="223"/>
      <c r="AN53" s="218"/>
      <c r="AO53" s="219"/>
      <c r="AP53" s="276"/>
      <c r="AQ53" s="223"/>
      <c r="AR53" s="218"/>
      <c r="AS53" s="219"/>
      <c r="AT53" s="276"/>
      <c r="AU53" s="223"/>
      <c r="AV53" s="252"/>
      <c r="AW53" s="219"/>
      <c r="AX53" s="277"/>
      <c r="AY53" s="223"/>
      <c r="AZ53" s="86"/>
      <c r="BA53" s="99"/>
      <c r="BB53" s="252"/>
      <c r="BC53" s="220"/>
      <c r="BD53" s="252"/>
      <c r="BE53" s="220"/>
      <c r="BF53" s="252"/>
      <c r="BG53" s="220"/>
      <c r="BH53" s="252"/>
      <c r="BI53" s="220"/>
      <c r="BJ53" s="252">
        <v>265</v>
      </c>
      <c r="BK53" s="220">
        <v>61</v>
      </c>
    </row>
    <row r="54" spans="1:63" ht="13" x14ac:dyDescent="0.3">
      <c r="A54" s="10">
        <v>605</v>
      </c>
      <c r="B54" s="11" t="s">
        <v>800</v>
      </c>
      <c r="C54" s="365">
        <v>1201</v>
      </c>
      <c r="D54" s="41">
        <v>303</v>
      </c>
      <c r="E54" s="63">
        <f>SUM(D54/C54)</f>
        <v>0.25228975853455454</v>
      </c>
      <c r="F54" s="86">
        <v>227</v>
      </c>
      <c r="G54" s="99">
        <v>69</v>
      </c>
      <c r="H54" s="86"/>
      <c r="I54" s="98"/>
      <c r="J54" s="142">
        <v>98</v>
      </c>
      <c r="K54" s="99">
        <v>193</v>
      </c>
      <c r="L54" s="86"/>
      <c r="M54" s="98"/>
      <c r="N54" s="142"/>
      <c r="O54" s="99"/>
      <c r="P54" s="218"/>
      <c r="Q54" s="219"/>
      <c r="R54" s="276"/>
      <c r="S54" s="223"/>
      <c r="T54" s="218"/>
      <c r="U54" s="219"/>
      <c r="V54" s="276"/>
      <c r="W54" s="223"/>
      <c r="X54" s="218"/>
      <c r="Y54" s="219"/>
      <c r="Z54" s="276"/>
      <c r="AA54" s="223"/>
      <c r="AB54" s="218"/>
      <c r="AC54" s="219"/>
      <c r="AD54" s="276"/>
      <c r="AE54" s="223"/>
      <c r="AF54" s="218"/>
      <c r="AG54" s="219"/>
      <c r="AH54" s="276"/>
      <c r="AI54" s="223"/>
      <c r="AJ54" s="218"/>
      <c r="AK54" s="219"/>
      <c r="AL54" s="276"/>
      <c r="AM54" s="223"/>
      <c r="AN54" s="218"/>
      <c r="AO54" s="219"/>
      <c r="AP54" s="276"/>
      <c r="AQ54" s="223"/>
      <c r="AR54" s="218"/>
      <c r="AS54" s="219"/>
      <c r="AT54" s="276"/>
      <c r="AU54" s="223"/>
      <c r="AV54" s="252"/>
      <c r="AW54" s="219"/>
      <c r="AX54" s="277"/>
      <c r="AY54" s="223"/>
      <c r="AZ54" s="86"/>
      <c r="BA54" s="99"/>
      <c r="BB54" s="252"/>
      <c r="BC54" s="220"/>
      <c r="BD54" s="252"/>
      <c r="BE54" s="220"/>
      <c r="BF54" s="252"/>
      <c r="BG54" s="220"/>
      <c r="BH54" s="252"/>
      <c r="BI54" s="220"/>
      <c r="BJ54" s="252">
        <v>196</v>
      </c>
      <c r="BK54" s="220">
        <v>99</v>
      </c>
    </row>
    <row r="55" spans="1:63" ht="13" x14ac:dyDescent="0.3">
      <c r="A55" s="10">
        <v>701</v>
      </c>
      <c r="B55" s="11" t="s">
        <v>196</v>
      </c>
      <c r="C55" s="365">
        <v>1283</v>
      </c>
      <c r="D55" s="41">
        <v>401</v>
      </c>
      <c r="E55" s="63">
        <f t="shared" si="0"/>
        <v>0.31254871395167577</v>
      </c>
      <c r="F55" s="86">
        <v>283</v>
      </c>
      <c r="G55" s="99">
        <v>104</v>
      </c>
      <c r="H55" s="86"/>
      <c r="I55" s="98"/>
      <c r="J55" s="142">
        <v>180</v>
      </c>
      <c r="K55" s="99">
        <v>197</v>
      </c>
      <c r="L55" s="86"/>
      <c r="M55" s="98"/>
      <c r="N55" s="142"/>
      <c r="O55" s="99"/>
      <c r="P55" s="218"/>
      <c r="Q55" s="219"/>
      <c r="R55" s="276"/>
      <c r="S55" s="223"/>
      <c r="T55" s="218"/>
      <c r="U55" s="219"/>
      <c r="V55" s="276"/>
      <c r="W55" s="223"/>
      <c r="X55" s="218"/>
      <c r="Y55" s="219"/>
      <c r="Z55" s="276"/>
      <c r="AA55" s="223"/>
      <c r="AB55" s="218"/>
      <c r="AC55" s="219"/>
      <c r="AD55" s="276"/>
      <c r="AE55" s="223"/>
      <c r="AF55" s="218"/>
      <c r="AG55" s="219"/>
      <c r="AH55" s="276"/>
      <c r="AI55" s="223"/>
      <c r="AJ55" s="218"/>
      <c r="AK55" s="219"/>
      <c r="AL55" s="276"/>
      <c r="AM55" s="223"/>
      <c r="AN55" s="218"/>
      <c r="AO55" s="219"/>
      <c r="AP55" s="276"/>
      <c r="AQ55" s="223"/>
      <c r="AR55" s="218"/>
      <c r="AS55" s="219"/>
      <c r="AT55" s="276"/>
      <c r="AU55" s="223"/>
      <c r="AV55" s="252"/>
      <c r="AW55" s="219"/>
      <c r="AX55" s="277"/>
      <c r="AY55" s="223"/>
      <c r="AZ55" s="86"/>
      <c r="BA55" s="99"/>
      <c r="BB55" s="252"/>
      <c r="BC55" s="220"/>
      <c r="BD55" s="252"/>
      <c r="BE55" s="220"/>
      <c r="BF55" s="252"/>
      <c r="BG55" s="220"/>
      <c r="BH55" s="252"/>
      <c r="BI55" s="220"/>
      <c r="BJ55" s="252">
        <v>244</v>
      </c>
      <c r="BK55" s="220">
        <v>141</v>
      </c>
    </row>
    <row r="56" spans="1:63" ht="13" x14ac:dyDescent="0.3">
      <c r="A56" s="10">
        <v>702</v>
      </c>
      <c r="B56" s="11" t="s">
        <v>197</v>
      </c>
      <c r="C56" s="365">
        <v>738</v>
      </c>
      <c r="D56" s="41">
        <v>134</v>
      </c>
      <c r="E56" s="63">
        <f t="shared" si="0"/>
        <v>0.18157181571815717</v>
      </c>
      <c r="F56" s="86">
        <v>96</v>
      </c>
      <c r="G56" s="99">
        <v>29</v>
      </c>
      <c r="H56" s="86"/>
      <c r="I56" s="98"/>
      <c r="J56" s="142">
        <v>65</v>
      </c>
      <c r="K56" s="99">
        <v>55</v>
      </c>
      <c r="L56" s="86"/>
      <c r="M56" s="98"/>
      <c r="N56" s="142"/>
      <c r="O56" s="99"/>
      <c r="P56" s="218"/>
      <c r="Q56" s="219"/>
      <c r="R56" s="276"/>
      <c r="S56" s="223"/>
      <c r="T56" s="218"/>
      <c r="U56" s="219"/>
      <c r="V56" s="276"/>
      <c r="W56" s="223"/>
      <c r="X56" s="218"/>
      <c r="Y56" s="219"/>
      <c r="Z56" s="276"/>
      <c r="AA56" s="223"/>
      <c r="AB56" s="218"/>
      <c r="AC56" s="219"/>
      <c r="AD56" s="276"/>
      <c r="AE56" s="223"/>
      <c r="AF56" s="218"/>
      <c r="AG56" s="219"/>
      <c r="AH56" s="276"/>
      <c r="AI56" s="223"/>
      <c r="AJ56" s="218"/>
      <c r="AK56" s="219"/>
      <c r="AL56" s="276"/>
      <c r="AM56" s="223"/>
      <c r="AN56" s="218"/>
      <c r="AO56" s="219"/>
      <c r="AP56" s="276"/>
      <c r="AQ56" s="223"/>
      <c r="AR56" s="218"/>
      <c r="AS56" s="219"/>
      <c r="AT56" s="276"/>
      <c r="AU56" s="223"/>
      <c r="AV56" s="252"/>
      <c r="AW56" s="219"/>
      <c r="AX56" s="277"/>
      <c r="AY56" s="223"/>
      <c r="AZ56" s="86"/>
      <c r="BA56" s="99"/>
      <c r="BB56" s="252"/>
      <c r="BC56" s="220"/>
      <c r="BD56" s="252"/>
      <c r="BE56" s="220"/>
      <c r="BF56" s="252"/>
      <c r="BG56" s="220"/>
      <c r="BH56" s="252"/>
      <c r="BI56" s="220"/>
      <c r="BJ56" s="252">
        <v>84</v>
      </c>
      <c r="BK56" s="220">
        <v>39</v>
      </c>
    </row>
    <row r="57" spans="1:63" ht="13" x14ac:dyDescent="0.3">
      <c r="A57" s="10">
        <v>703</v>
      </c>
      <c r="B57" s="11" t="s">
        <v>198</v>
      </c>
      <c r="C57" s="365">
        <v>1147</v>
      </c>
      <c r="D57" s="41">
        <v>378</v>
      </c>
      <c r="E57" s="63">
        <f t="shared" si="0"/>
        <v>0.32955536181342632</v>
      </c>
      <c r="F57" s="86">
        <v>284</v>
      </c>
      <c r="G57" s="99">
        <v>86</v>
      </c>
      <c r="H57" s="86"/>
      <c r="I57" s="98"/>
      <c r="J57" s="142">
        <v>168</v>
      </c>
      <c r="K57" s="99">
        <v>201</v>
      </c>
      <c r="L57" s="86"/>
      <c r="M57" s="98"/>
      <c r="N57" s="142"/>
      <c r="O57" s="99"/>
      <c r="P57" s="218"/>
      <c r="Q57" s="219"/>
      <c r="R57" s="276"/>
      <c r="S57" s="223"/>
      <c r="T57" s="218"/>
      <c r="U57" s="219"/>
      <c r="V57" s="276"/>
      <c r="W57" s="223"/>
      <c r="X57" s="218"/>
      <c r="Y57" s="219"/>
      <c r="Z57" s="276"/>
      <c r="AA57" s="223"/>
      <c r="AB57" s="218"/>
      <c r="AC57" s="219"/>
      <c r="AD57" s="276"/>
      <c r="AE57" s="223"/>
      <c r="AF57" s="218"/>
      <c r="AG57" s="219"/>
      <c r="AH57" s="276"/>
      <c r="AI57" s="223"/>
      <c r="AJ57" s="218"/>
      <c r="AK57" s="219"/>
      <c r="AL57" s="276"/>
      <c r="AM57" s="223"/>
      <c r="AN57" s="218"/>
      <c r="AO57" s="219"/>
      <c r="AP57" s="276"/>
      <c r="AQ57" s="223"/>
      <c r="AR57" s="218"/>
      <c r="AS57" s="219"/>
      <c r="AT57" s="276"/>
      <c r="AU57" s="223"/>
      <c r="AV57" s="252"/>
      <c r="AW57" s="219"/>
      <c r="AX57" s="277"/>
      <c r="AY57" s="223"/>
      <c r="AZ57" s="86"/>
      <c r="BA57" s="99"/>
      <c r="BB57" s="252"/>
      <c r="BC57" s="220"/>
      <c r="BD57" s="252"/>
      <c r="BE57" s="220"/>
      <c r="BF57" s="252"/>
      <c r="BG57" s="220"/>
      <c r="BH57" s="252"/>
      <c r="BI57" s="220"/>
      <c r="BJ57" s="252">
        <v>240</v>
      </c>
      <c r="BK57" s="220">
        <v>128</v>
      </c>
    </row>
    <row r="58" spans="1:63" ht="13" x14ac:dyDescent="0.3">
      <c r="A58" s="10">
        <v>704</v>
      </c>
      <c r="B58" s="11" t="s">
        <v>199</v>
      </c>
      <c r="C58" s="365">
        <v>1181</v>
      </c>
      <c r="D58" s="41">
        <v>281</v>
      </c>
      <c r="E58" s="63">
        <f t="shared" si="0"/>
        <v>0.23793395427603725</v>
      </c>
      <c r="F58" s="86">
        <v>194</v>
      </c>
      <c r="G58" s="99">
        <v>72</v>
      </c>
      <c r="H58" s="86"/>
      <c r="I58" s="98"/>
      <c r="J58" s="142">
        <v>111</v>
      </c>
      <c r="K58" s="99">
        <v>148</v>
      </c>
      <c r="L58" s="86"/>
      <c r="M58" s="98"/>
      <c r="N58" s="142"/>
      <c r="O58" s="99"/>
      <c r="P58" s="218"/>
      <c r="Q58" s="219"/>
      <c r="R58" s="276"/>
      <c r="S58" s="223"/>
      <c r="T58" s="218"/>
      <c r="U58" s="219"/>
      <c r="V58" s="276"/>
      <c r="W58" s="223"/>
      <c r="X58" s="218"/>
      <c r="Y58" s="219"/>
      <c r="Z58" s="276"/>
      <c r="AA58" s="223"/>
      <c r="AB58" s="218"/>
      <c r="AC58" s="219"/>
      <c r="AD58" s="276"/>
      <c r="AE58" s="223"/>
      <c r="AF58" s="218"/>
      <c r="AG58" s="219"/>
      <c r="AH58" s="276"/>
      <c r="AI58" s="223"/>
      <c r="AJ58" s="218"/>
      <c r="AK58" s="219"/>
      <c r="AL58" s="276"/>
      <c r="AM58" s="223"/>
      <c r="AN58" s="218"/>
      <c r="AO58" s="219"/>
      <c r="AP58" s="276"/>
      <c r="AQ58" s="223"/>
      <c r="AR58" s="218"/>
      <c r="AS58" s="219"/>
      <c r="AT58" s="276"/>
      <c r="AU58" s="223"/>
      <c r="AV58" s="252"/>
      <c r="AW58" s="219"/>
      <c r="AX58" s="277"/>
      <c r="AY58" s="223"/>
      <c r="AZ58" s="86"/>
      <c r="BA58" s="99"/>
      <c r="BB58" s="252"/>
      <c r="BC58" s="220"/>
      <c r="BD58" s="252"/>
      <c r="BE58" s="220"/>
      <c r="BF58" s="252"/>
      <c r="BG58" s="220"/>
      <c r="BH58" s="252"/>
      <c r="BI58" s="220"/>
      <c r="BJ58" s="252">
        <v>179</v>
      </c>
      <c r="BK58" s="220">
        <v>82</v>
      </c>
    </row>
    <row r="59" spans="1:63" ht="13" x14ac:dyDescent="0.3">
      <c r="A59" s="10">
        <v>705</v>
      </c>
      <c r="B59" s="11" t="s">
        <v>200</v>
      </c>
      <c r="C59" s="365">
        <v>605</v>
      </c>
      <c r="D59" s="41">
        <v>189</v>
      </c>
      <c r="E59" s="63">
        <f t="shared" si="0"/>
        <v>0.31239669421487604</v>
      </c>
      <c r="F59" s="86">
        <v>122</v>
      </c>
      <c r="G59" s="99">
        <v>58</v>
      </c>
      <c r="H59" s="86"/>
      <c r="I59" s="98"/>
      <c r="J59" s="142">
        <v>66</v>
      </c>
      <c r="K59" s="99">
        <v>102</v>
      </c>
      <c r="L59" s="86"/>
      <c r="M59" s="98"/>
      <c r="N59" s="142"/>
      <c r="O59" s="99"/>
      <c r="P59" s="218"/>
      <c r="Q59" s="219"/>
      <c r="R59" s="276"/>
      <c r="S59" s="223"/>
      <c r="T59" s="218"/>
      <c r="U59" s="219"/>
      <c r="V59" s="276"/>
      <c r="W59" s="223"/>
      <c r="X59" s="218"/>
      <c r="Y59" s="219"/>
      <c r="Z59" s="276"/>
      <c r="AA59" s="223"/>
      <c r="AB59" s="218"/>
      <c r="AC59" s="219"/>
      <c r="AD59" s="276"/>
      <c r="AE59" s="223"/>
      <c r="AF59" s="218"/>
      <c r="AG59" s="219"/>
      <c r="AH59" s="276"/>
      <c r="AI59" s="223"/>
      <c r="AJ59" s="218"/>
      <c r="AK59" s="219"/>
      <c r="AL59" s="276"/>
      <c r="AM59" s="223"/>
      <c r="AN59" s="218"/>
      <c r="AO59" s="219"/>
      <c r="AP59" s="276"/>
      <c r="AQ59" s="223"/>
      <c r="AR59" s="218"/>
      <c r="AS59" s="219"/>
      <c r="AT59" s="276"/>
      <c r="AU59" s="223"/>
      <c r="AV59" s="252"/>
      <c r="AW59" s="219"/>
      <c r="AX59" s="277"/>
      <c r="AY59" s="223"/>
      <c r="AZ59" s="86"/>
      <c r="BA59" s="99"/>
      <c r="BB59" s="252"/>
      <c r="BC59" s="220"/>
      <c r="BD59" s="252"/>
      <c r="BE59" s="220"/>
      <c r="BF59" s="252"/>
      <c r="BG59" s="220"/>
      <c r="BH59" s="252"/>
      <c r="BI59" s="220"/>
      <c r="BJ59" s="252">
        <v>103</v>
      </c>
      <c r="BK59" s="220">
        <v>77</v>
      </c>
    </row>
    <row r="60" spans="1:63" ht="13" x14ac:dyDescent="0.3">
      <c r="A60" s="10">
        <v>706</v>
      </c>
      <c r="B60" s="11" t="s">
        <v>201</v>
      </c>
      <c r="C60" s="365">
        <v>869</v>
      </c>
      <c r="D60" s="41">
        <v>230</v>
      </c>
      <c r="E60" s="63">
        <f t="shared" si="0"/>
        <v>0.26467203682393559</v>
      </c>
      <c r="F60" s="86">
        <v>170</v>
      </c>
      <c r="G60" s="99">
        <v>56</v>
      </c>
      <c r="H60" s="86"/>
      <c r="I60" s="98"/>
      <c r="J60" s="142">
        <v>99</v>
      </c>
      <c r="K60" s="99">
        <v>120</v>
      </c>
      <c r="L60" s="86"/>
      <c r="M60" s="98"/>
      <c r="N60" s="142"/>
      <c r="O60" s="99"/>
      <c r="P60" s="218"/>
      <c r="Q60" s="219"/>
      <c r="R60" s="276"/>
      <c r="S60" s="223"/>
      <c r="T60" s="218"/>
      <c r="U60" s="219"/>
      <c r="V60" s="276"/>
      <c r="W60" s="223"/>
      <c r="X60" s="218"/>
      <c r="Y60" s="219"/>
      <c r="Z60" s="276"/>
      <c r="AA60" s="223"/>
      <c r="AB60" s="218"/>
      <c r="AC60" s="219"/>
      <c r="AD60" s="276"/>
      <c r="AE60" s="223"/>
      <c r="AF60" s="218"/>
      <c r="AG60" s="219"/>
      <c r="AH60" s="276"/>
      <c r="AI60" s="223"/>
      <c r="AJ60" s="218"/>
      <c r="AK60" s="219"/>
      <c r="AL60" s="276"/>
      <c r="AM60" s="223"/>
      <c r="AN60" s="218"/>
      <c r="AO60" s="219"/>
      <c r="AP60" s="276"/>
      <c r="AQ60" s="223"/>
      <c r="AR60" s="218"/>
      <c r="AS60" s="219"/>
      <c r="AT60" s="276"/>
      <c r="AU60" s="223"/>
      <c r="AV60" s="252"/>
      <c r="AW60" s="219"/>
      <c r="AX60" s="277"/>
      <c r="AY60" s="223"/>
      <c r="AZ60" s="86"/>
      <c r="BA60" s="99"/>
      <c r="BB60" s="252"/>
      <c r="BC60" s="220"/>
      <c r="BD60" s="252"/>
      <c r="BE60" s="220"/>
      <c r="BF60" s="252"/>
      <c r="BG60" s="220"/>
      <c r="BH60" s="252"/>
      <c r="BI60" s="220"/>
      <c r="BJ60" s="252">
        <v>147</v>
      </c>
      <c r="BK60" s="220">
        <v>78</v>
      </c>
    </row>
    <row r="61" spans="1:63" ht="13" x14ac:dyDescent="0.3">
      <c r="A61" s="10">
        <v>707</v>
      </c>
      <c r="B61" s="11" t="s">
        <v>202</v>
      </c>
      <c r="C61" s="365">
        <v>1324</v>
      </c>
      <c r="D61" s="41">
        <v>327</v>
      </c>
      <c r="E61" s="63">
        <f t="shared" si="0"/>
        <v>0.24697885196374622</v>
      </c>
      <c r="F61" s="86">
        <v>239</v>
      </c>
      <c r="G61" s="99">
        <v>74</v>
      </c>
      <c r="H61" s="86"/>
      <c r="I61" s="98"/>
      <c r="J61" s="142">
        <v>137</v>
      </c>
      <c r="K61" s="99">
        <v>168</v>
      </c>
      <c r="L61" s="86"/>
      <c r="M61" s="98"/>
      <c r="N61" s="142"/>
      <c r="O61" s="99"/>
      <c r="P61" s="218"/>
      <c r="Q61" s="219"/>
      <c r="R61" s="276"/>
      <c r="S61" s="223"/>
      <c r="T61" s="218"/>
      <c r="U61" s="219"/>
      <c r="V61" s="276"/>
      <c r="W61" s="223"/>
      <c r="X61" s="218"/>
      <c r="Y61" s="219"/>
      <c r="Z61" s="276"/>
      <c r="AA61" s="223"/>
      <c r="AB61" s="218"/>
      <c r="AC61" s="219"/>
      <c r="AD61" s="276"/>
      <c r="AE61" s="223"/>
      <c r="AF61" s="218"/>
      <c r="AG61" s="219"/>
      <c r="AH61" s="276"/>
      <c r="AI61" s="223"/>
      <c r="AJ61" s="218"/>
      <c r="AK61" s="219"/>
      <c r="AL61" s="276"/>
      <c r="AM61" s="223"/>
      <c r="AN61" s="218"/>
      <c r="AO61" s="219"/>
      <c r="AP61" s="276"/>
      <c r="AQ61" s="223"/>
      <c r="AR61" s="218"/>
      <c r="AS61" s="219"/>
      <c r="AT61" s="276"/>
      <c r="AU61" s="223"/>
      <c r="AV61" s="252"/>
      <c r="AW61" s="219"/>
      <c r="AX61" s="277"/>
      <c r="AY61" s="223"/>
      <c r="AZ61" s="86"/>
      <c r="BA61" s="99"/>
      <c r="BB61" s="252"/>
      <c r="BC61" s="220"/>
      <c r="BD61" s="252"/>
      <c r="BE61" s="220"/>
      <c r="BF61" s="252"/>
      <c r="BG61" s="220"/>
      <c r="BH61" s="252"/>
      <c r="BI61" s="220"/>
      <c r="BJ61" s="252">
        <v>207</v>
      </c>
      <c r="BK61" s="220">
        <v>108</v>
      </c>
    </row>
    <row r="62" spans="1:63" ht="13" x14ac:dyDescent="0.3">
      <c r="A62" s="10">
        <v>708</v>
      </c>
      <c r="B62" s="11" t="s">
        <v>203</v>
      </c>
      <c r="C62" s="365">
        <v>1134</v>
      </c>
      <c r="D62" s="41">
        <v>235</v>
      </c>
      <c r="E62" s="63">
        <f t="shared" si="0"/>
        <v>0.20723104056437389</v>
      </c>
      <c r="F62" s="86">
        <v>176</v>
      </c>
      <c r="G62" s="99">
        <v>54</v>
      </c>
      <c r="H62" s="86"/>
      <c r="I62" s="98"/>
      <c r="J62" s="142">
        <v>95</v>
      </c>
      <c r="K62" s="99">
        <v>129</v>
      </c>
      <c r="L62" s="86"/>
      <c r="M62" s="98"/>
      <c r="N62" s="142"/>
      <c r="O62" s="99"/>
      <c r="P62" s="218"/>
      <c r="Q62" s="219"/>
      <c r="R62" s="276"/>
      <c r="S62" s="223"/>
      <c r="T62" s="218"/>
      <c r="U62" s="219"/>
      <c r="V62" s="276"/>
      <c r="W62" s="223"/>
      <c r="X62" s="218"/>
      <c r="Y62" s="219"/>
      <c r="Z62" s="276"/>
      <c r="AA62" s="223"/>
      <c r="AB62" s="218"/>
      <c r="AC62" s="219"/>
      <c r="AD62" s="276"/>
      <c r="AE62" s="223"/>
      <c r="AF62" s="218"/>
      <c r="AG62" s="219"/>
      <c r="AH62" s="276"/>
      <c r="AI62" s="223"/>
      <c r="AJ62" s="218"/>
      <c r="AK62" s="219"/>
      <c r="AL62" s="276"/>
      <c r="AM62" s="223"/>
      <c r="AN62" s="218"/>
      <c r="AO62" s="219"/>
      <c r="AP62" s="276"/>
      <c r="AQ62" s="223"/>
      <c r="AR62" s="218"/>
      <c r="AS62" s="219"/>
      <c r="AT62" s="276"/>
      <c r="AU62" s="223"/>
      <c r="AV62" s="252"/>
      <c r="AW62" s="219"/>
      <c r="AX62" s="277"/>
      <c r="AY62" s="223"/>
      <c r="AZ62" s="86"/>
      <c r="BA62" s="99"/>
      <c r="BB62" s="252"/>
      <c r="BC62" s="220"/>
      <c r="BD62" s="252"/>
      <c r="BE62" s="220"/>
      <c r="BF62" s="252"/>
      <c r="BG62" s="220"/>
      <c r="BH62" s="252"/>
      <c r="BI62" s="220"/>
      <c r="BJ62" s="252">
        <v>139</v>
      </c>
      <c r="BK62" s="220">
        <v>87</v>
      </c>
    </row>
    <row r="63" spans="1:63" ht="13" x14ac:dyDescent="0.3">
      <c r="A63" s="10">
        <v>709</v>
      </c>
      <c r="B63" s="11" t="s">
        <v>204</v>
      </c>
      <c r="C63" s="365">
        <v>1140</v>
      </c>
      <c r="D63" s="41">
        <v>362</v>
      </c>
      <c r="E63" s="63">
        <f t="shared" si="0"/>
        <v>0.31754385964912279</v>
      </c>
      <c r="F63" s="86">
        <v>274</v>
      </c>
      <c r="G63" s="99">
        <v>74</v>
      </c>
      <c r="H63" s="86"/>
      <c r="I63" s="98"/>
      <c r="J63" s="142">
        <v>164</v>
      </c>
      <c r="K63" s="99">
        <v>178</v>
      </c>
      <c r="L63" s="86"/>
      <c r="M63" s="98"/>
      <c r="N63" s="142"/>
      <c r="O63" s="99"/>
      <c r="P63" s="218"/>
      <c r="Q63" s="219"/>
      <c r="R63" s="276"/>
      <c r="S63" s="223"/>
      <c r="T63" s="218"/>
      <c r="U63" s="219"/>
      <c r="V63" s="276"/>
      <c r="W63" s="223"/>
      <c r="X63" s="218"/>
      <c r="Y63" s="219"/>
      <c r="Z63" s="276"/>
      <c r="AA63" s="223"/>
      <c r="AB63" s="218"/>
      <c r="AC63" s="219"/>
      <c r="AD63" s="276"/>
      <c r="AE63" s="223"/>
      <c r="AF63" s="218"/>
      <c r="AG63" s="219"/>
      <c r="AH63" s="276"/>
      <c r="AI63" s="223"/>
      <c r="AJ63" s="218"/>
      <c r="AK63" s="219"/>
      <c r="AL63" s="276"/>
      <c r="AM63" s="223"/>
      <c r="AN63" s="218"/>
      <c r="AO63" s="219"/>
      <c r="AP63" s="276"/>
      <c r="AQ63" s="223"/>
      <c r="AR63" s="218"/>
      <c r="AS63" s="219"/>
      <c r="AT63" s="276"/>
      <c r="AU63" s="223"/>
      <c r="AV63" s="252"/>
      <c r="AW63" s="219"/>
      <c r="AX63" s="277"/>
      <c r="AY63" s="223"/>
      <c r="AZ63" s="86"/>
      <c r="BA63" s="99"/>
      <c r="BB63" s="252"/>
      <c r="BC63" s="220"/>
      <c r="BD63" s="252"/>
      <c r="BE63" s="220"/>
      <c r="BF63" s="252"/>
      <c r="BG63" s="220"/>
      <c r="BH63" s="252"/>
      <c r="BI63" s="220"/>
      <c r="BJ63" s="252">
        <v>215</v>
      </c>
      <c r="BK63" s="220">
        <v>133</v>
      </c>
    </row>
    <row r="64" spans="1:63" ht="13" x14ac:dyDescent="0.3">
      <c r="A64" s="10">
        <v>710</v>
      </c>
      <c r="B64" s="11" t="s">
        <v>205</v>
      </c>
      <c r="C64" s="365">
        <v>534</v>
      </c>
      <c r="D64" s="41">
        <v>111</v>
      </c>
      <c r="E64" s="63">
        <f t="shared" si="0"/>
        <v>0.20786516853932585</v>
      </c>
      <c r="F64" s="86">
        <v>72</v>
      </c>
      <c r="G64" s="99">
        <v>34</v>
      </c>
      <c r="H64" s="86"/>
      <c r="I64" s="98"/>
      <c r="J64" s="142">
        <v>47</v>
      </c>
      <c r="K64" s="99">
        <v>55</v>
      </c>
      <c r="L64" s="86"/>
      <c r="M64" s="98"/>
      <c r="N64" s="142"/>
      <c r="O64" s="99"/>
      <c r="P64" s="218"/>
      <c r="Q64" s="219"/>
      <c r="R64" s="276"/>
      <c r="S64" s="223"/>
      <c r="T64" s="218"/>
      <c r="U64" s="219"/>
      <c r="V64" s="276"/>
      <c r="W64" s="223"/>
      <c r="X64" s="218"/>
      <c r="Y64" s="219"/>
      <c r="Z64" s="276"/>
      <c r="AA64" s="223"/>
      <c r="AB64" s="218"/>
      <c r="AC64" s="219"/>
      <c r="AD64" s="276"/>
      <c r="AE64" s="223"/>
      <c r="AF64" s="218"/>
      <c r="AG64" s="219"/>
      <c r="AH64" s="276"/>
      <c r="AI64" s="223"/>
      <c r="AJ64" s="218"/>
      <c r="AK64" s="219"/>
      <c r="AL64" s="276"/>
      <c r="AM64" s="223"/>
      <c r="AN64" s="218"/>
      <c r="AO64" s="219"/>
      <c r="AP64" s="276"/>
      <c r="AQ64" s="223"/>
      <c r="AR64" s="218"/>
      <c r="AS64" s="219"/>
      <c r="AT64" s="276"/>
      <c r="AU64" s="223"/>
      <c r="AV64" s="252"/>
      <c r="AW64" s="219"/>
      <c r="AX64" s="277"/>
      <c r="AY64" s="223"/>
      <c r="AZ64" s="86"/>
      <c r="BA64" s="99"/>
      <c r="BB64" s="252"/>
      <c r="BC64" s="220"/>
      <c r="BD64" s="252"/>
      <c r="BE64" s="220"/>
      <c r="BF64" s="252"/>
      <c r="BG64" s="220"/>
      <c r="BH64" s="252"/>
      <c r="BI64" s="220"/>
      <c r="BJ64" s="252">
        <v>68</v>
      </c>
      <c r="BK64" s="220">
        <v>39</v>
      </c>
    </row>
    <row r="65" spans="1:63" ht="13" x14ac:dyDescent="0.3">
      <c r="A65" s="10">
        <v>711</v>
      </c>
      <c r="B65" s="11" t="s">
        <v>750</v>
      </c>
      <c r="C65" s="365">
        <v>988</v>
      </c>
      <c r="D65" s="41">
        <v>266</v>
      </c>
      <c r="E65" s="63">
        <f t="shared" si="0"/>
        <v>0.26923076923076922</v>
      </c>
      <c r="F65" s="86">
        <v>192</v>
      </c>
      <c r="G65" s="99">
        <v>64</v>
      </c>
      <c r="H65" s="86"/>
      <c r="I65" s="98"/>
      <c r="J65" s="142">
        <v>116</v>
      </c>
      <c r="K65" s="99">
        <v>140</v>
      </c>
      <c r="L65" s="86"/>
      <c r="M65" s="98"/>
      <c r="N65" s="142"/>
      <c r="O65" s="99"/>
      <c r="P65" s="218"/>
      <c r="Q65" s="219"/>
      <c r="R65" s="276"/>
      <c r="S65" s="223"/>
      <c r="T65" s="218"/>
      <c r="U65" s="219"/>
      <c r="V65" s="276"/>
      <c r="W65" s="223"/>
      <c r="X65" s="218"/>
      <c r="Y65" s="219"/>
      <c r="Z65" s="276"/>
      <c r="AA65" s="223"/>
      <c r="AB65" s="218"/>
      <c r="AC65" s="219"/>
      <c r="AD65" s="276"/>
      <c r="AE65" s="223"/>
      <c r="AF65" s="218"/>
      <c r="AG65" s="219"/>
      <c r="AH65" s="276"/>
      <c r="AI65" s="223"/>
      <c r="AJ65" s="218"/>
      <c r="AK65" s="219"/>
      <c r="AL65" s="276"/>
      <c r="AM65" s="223"/>
      <c r="AN65" s="218"/>
      <c r="AO65" s="219"/>
      <c r="AP65" s="276"/>
      <c r="AQ65" s="223"/>
      <c r="AR65" s="218"/>
      <c r="AS65" s="219"/>
      <c r="AT65" s="276"/>
      <c r="AU65" s="223"/>
      <c r="AV65" s="252"/>
      <c r="AW65" s="219"/>
      <c r="AX65" s="277"/>
      <c r="AY65" s="223"/>
      <c r="AZ65" s="86"/>
      <c r="BA65" s="99"/>
      <c r="BB65" s="252"/>
      <c r="BC65" s="220"/>
      <c r="BD65" s="252"/>
      <c r="BE65" s="220"/>
      <c r="BF65" s="252"/>
      <c r="BG65" s="220"/>
      <c r="BH65" s="252"/>
      <c r="BI65" s="220"/>
      <c r="BJ65" s="252">
        <v>171</v>
      </c>
      <c r="BK65" s="220">
        <v>88</v>
      </c>
    </row>
    <row r="66" spans="1:63" ht="13" x14ac:dyDescent="0.3">
      <c r="A66" s="10">
        <v>801</v>
      </c>
      <c r="B66" s="11" t="s">
        <v>206</v>
      </c>
      <c r="C66" s="365">
        <v>1575</v>
      </c>
      <c r="D66" s="41">
        <v>290</v>
      </c>
      <c r="E66" s="63">
        <f t="shared" si="0"/>
        <v>0.18412698412698414</v>
      </c>
      <c r="F66" s="86">
        <v>219</v>
      </c>
      <c r="G66" s="99">
        <v>67</v>
      </c>
      <c r="H66" s="86"/>
      <c r="I66" s="98"/>
      <c r="J66" s="142">
        <v>108</v>
      </c>
      <c r="K66" s="99">
        <v>161</v>
      </c>
      <c r="L66" s="86"/>
      <c r="M66" s="98"/>
      <c r="N66" s="142"/>
      <c r="O66" s="99"/>
      <c r="P66" s="218"/>
      <c r="Q66" s="219"/>
      <c r="R66" s="276"/>
      <c r="S66" s="223"/>
      <c r="T66" s="218"/>
      <c r="U66" s="219"/>
      <c r="V66" s="276"/>
      <c r="W66" s="223"/>
      <c r="X66" s="218"/>
      <c r="Y66" s="219"/>
      <c r="Z66" s="276"/>
      <c r="AA66" s="223"/>
      <c r="AB66" s="218"/>
      <c r="AC66" s="219"/>
      <c r="AD66" s="276"/>
      <c r="AE66" s="223"/>
      <c r="AF66" s="218"/>
      <c r="AG66" s="219"/>
      <c r="AH66" s="276"/>
      <c r="AI66" s="223"/>
      <c r="AJ66" s="218"/>
      <c r="AK66" s="219"/>
      <c r="AL66" s="276"/>
      <c r="AM66" s="223"/>
      <c r="AN66" s="218"/>
      <c r="AO66" s="219"/>
      <c r="AP66" s="276"/>
      <c r="AQ66" s="223"/>
      <c r="AR66" s="218"/>
      <c r="AS66" s="219"/>
      <c r="AT66" s="276"/>
      <c r="AU66" s="223"/>
      <c r="AV66" s="252"/>
      <c r="AW66" s="219"/>
      <c r="AX66" s="277"/>
      <c r="AY66" s="223"/>
      <c r="AZ66" s="86"/>
      <c r="BA66" s="99"/>
      <c r="BB66" s="252"/>
      <c r="BC66" s="220"/>
      <c r="BD66" s="252"/>
      <c r="BE66" s="220"/>
      <c r="BF66" s="252"/>
      <c r="BG66" s="220"/>
      <c r="BH66" s="252"/>
      <c r="BI66" s="220"/>
      <c r="BJ66" s="252">
        <v>200</v>
      </c>
      <c r="BK66" s="220">
        <v>85</v>
      </c>
    </row>
    <row r="67" spans="1:63" ht="13" x14ac:dyDescent="0.3">
      <c r="A67" s="10">
        <v>802</v>
      </c>
      <c r="B67" s="11" t="s">
        <v>207</v>
      </c>
      <c r="C67" s="365">
        <v>1344</v>
      </c>
      <c r="D67" s="41">
        <v>381</v>
      </c>
      <c r="E67" s="63">
        <f t="shared" si="0"/>
        <v>0.28348214285714285</v>
      </c>
      <c r="F67" s="86">
        <v>296</v>
      </c>
      <c r="G67" s="99">
        <v>74</v>
      </c>
      <c r="H67" s="86"/>
      <c r="I67" s="98"/>
      <c r="J67" s="142">
        <v>108</v>
      </c>
      <c r="K67" s="99">
        <v>256</v>
      </c>
      <c r="L67" s="86"/>
      <c r="M67" s="98"/>
      <c r="N67" s="142"/>
      <c r="O67" s="99"/>
      <c r="P67" s="218"/>
      <c r="Q67" s="219"/>
      <c r="R67" s="276"/>
      <c r="S67" s="223"/>
      <c r="T67" s="218"/>
      <c r="U67" s="219"/>
      <c r="V67" s="276"/>
      <c r="W67" s="223"/>
      <c r="X67" s="218"/>
      <c r="Y67" s="219"/>
      <c r="Z67" s="276"/>
      <c r="AA67" s="223"/>
      <c r="AB67" s="218"/>
      <c r="AC67" s="219"/>
      <c r="AD67" s="276"/>
      <c r="AE67" s="223"/>
      <c r="AF67" s="218"/>
      <c r="AG67" s="219"/>
      <c r="AH67" s="276"/>
      <c r="AI67" s="223"/>
      <c r="AJ67" s="218"/>
      <c r="AK67" s="219"/>
      <c r="AL67" s="276"/>
      <c r="AM67" s="223"/>
      <c r="AN67" s="218"/>
      <c r="AO67" s="219"/>
      <c r="AP67" s="276"/>
      <c r="AQ67" s="223"/>
      <c r="AR67" s="218"/>
      <c r="AS67" s="219"/>
      <c r="AT67" s="276"/>
      <c r="AU67" s="223"/>
      <c r="AV67" s="252"/>
      <c r="AW67" s="219"/>
      <c r="AX67" s="277"/>
      <c r="AY67" s="223"/>
      <c r="AZ67" s="86"/>
      <c r="BA67" s="99"/>
      <c r="BB67" s="252"/>
      <c r="BC67" s="220"/>
      <c r="BD67" s="252"/>
      <c r="BE67" s="220"/>
      <c r="BF67" s="252"/>
      <c r="BG67" s="220"/>
      <c r="BH67" s="252"/>
      <c r="BI67" s="220"/>
      <c r="BJ67" s="252">
        <v>270</v>
      </c>
      <c r="BK67" s="220">
        <v>102</v>
      </c>
    </row>
    <row r="68" spans="1:63" ht="13" x14ac:dyDescent="0.3">
      <c r="A68" s="10">
        <v>803</v>
      </c>
      <c r="B68" s="11" t="s">
        <v>208</v>
      </c>
      <c r="C68" s="365">
        <v>1555</v>
      </c>
      <c r="D68" s="41">
        <v>564</v>
      </c>
      <c r="E68" s="63">
        <f t="shared" si="0"/>
        <v>0.36270096463022505</v>
      </c>
      <c r="F68" s="86">
        <v>337</v>
      </c>
      <c r="G68" s="99">
        <v>210</v>
      </c>
      <c r="H68" s="86"/>
      <c r="I68" s="98"/>
      <c r="J68" s="142">
        <v>217</v>
      </c>
      <c r="K68" s="99">
        <v>313</v>
      </c>
      <c r="L68" s="86"/>
      <c r="M68" s="98"/>
      <c r="N68" s="142"/>
      <c r="O68" s="99"/>
      <c r="P68" s="218"/>
      <c r="Q68" s="219"/>
      <c r="R68" s="276"/>
      <c r="S68" s="223"/>
      <c r="T68" s="218"/>
      <c r="U68" s="219"/>
      <c r="V68" s="276"/>
      <c r="W68" s="223"/>
      <c r="X68" s="218"/>
      <c r="Y68" s="219"/>
      <c r="Z68" s="276"/>
      <c r="AA68" s="223"/>
      <c r="AB68" s="218"/>
      <c r="AC68" s="219"/>
      <c r="AD68" s="276"/>
      <c r="AE68" s="223"/>
      <c r="AF68" s="218"/>
      <c r="AG68" s="219"/>
      <c r="AH68" s="276"/>
      <c r="AI68" s="223"/>
      <c r="AJ68" s="218"/>
      <c r="AK68" s="219"/>
      <c r="AL68" s="276"/>
      <c r="AM68" s="223"/>
      <c r="AN68" s="218"/>
      <c r="AO68" s="219"/>
      <c r="AP68" s="276"/>
      <c r="AQ68" s="223"/>
      <c r="AR68" s="218"/>
      <c r="AS68" s="219"/>
      <c r="AT68" s="276"/>
      <c r="AU68" s="223"/>
      <c r="AV68" s="252"/>
      <c r="AW68" s="219"/>
      <c r="AX68" s="277"/>
      <c r="AY68" s="223"/>
      <c r="AZ68" s="86"/>
      <c r="BA68" s="99"/>
      <c r="BB68" s="252"/>
      <c r="BC68" s="220"/>
      <c r="BD68" s="252"/>
      <c r="BE68" s="220"/>
      <c r="BF68" s="252"/>
      <c r="BG68" s="220"/>
      <c r="BH68" s="252"/>
      <c r="BI68" s="220"/>
      <c r="BJ68" s="252">
        <v>310</v>
      </c>
      <c r="BK68" s="220">
        <v>243</v>
      </c>
    </row>
    <row r="69" spans="1:63" ht="13" x14ac:dyDescent="0.3">
      <c r="A69" s="10">
        <v>804</v>
      </c>
      <c r="B69" s="11" t="s">
        <v>209</v>
      </c>
      <c r="C69" s="365">
        <v>1590</v>
      </c>
      <c r="D69" s="41">
        <v>264</v>
      </c>
      <c r="E69" s="63">
        <f t="shared" si="0"/>
        <v>0.16603773584905659</v>
      </c>
      <c r="F69" s="86">
        <v>223</v>
      </c>
      <c r="G69" s="99">
        <v>35</v>
      </c>
      <c r="H69" s="86"/>
      <c r="I69" s="98"/>
      <c r="J69" s="142">
        <v>85</v>
      </c>
      <c r="K69" s="99">
        <v>171</v>
      </c>
      <c r="L69" s="86"/>
      <c r="M69" s="98"/>
      <c r="N69" s="142"/>
      <c r="O69" s="99"/>
      <c r="P69" s="218"/>
      <c r="Q69" s="219"/>
      <c r="R69" s="276"/>
      <c r="S69" s="223"/>
      <c r="T69" s="218"/>
      <c r="U69" s="219"/>
      <c r="V69" s="276"/>
      <c r="W69" s="223"/>
      <c r="X69" s="218"/>
      <c r="Y69" s="219"/>
      <c r="Z69" s="276"/>
      <c r="AA69" s="223"/>
      <c r="AB69" s="218"/>
      <c r="AC69" s="219"/>
      <c r="AD69" s="276"/>
      <c r="AE69" s="223"/>
      <c r="AF69" s="218"/>
      <c r="AG69" s="219"/>
      <c r="AH69" s="276"/>
      <c r="AI69" s="223"/>
      <c r="AJ69" s="218"/>
      <c r="AK69" s="219"/>
      <c r="AL69" s="276"/>
      <c r="AM69" s="223"/>
      <c r="AN69" s="218"/>
      <c r="AO69" s="219"/>
      <c r="AP69" s="276"/>
      <c r="AQ69" s="223"/>
      <c r="AR69" s="218"/>
      <c r="AS69" s="219"/>
      <c r="AT69" s="276"/>
      <c r="AU69" s="223"/>
      <c r="AV69" s="252"/>
      <c r="AW69" s="219"/>
      <c r="AX69" s="277"/>
      <c r="AY69" s="223"/>
      <c r="AZ69" s="86"/>
      <c r="BA69" s="99"/>
      <c r="BB69" s="252"/>
      <c r="BC69" s="220"/>
      <c r="BD69" s="252"/>
      <c r="BE69" s="220"/>
      <c r="BF69" s="252"/>
      <c r="BG69" s="220"/>
      <c r="BH69" s="252"/>
      <c r="BI69" s="220"/>
      <c r="BJ69" s="252">
        <v>207</v>
      </c>
      <c r="BK69" s="220">
        <v>51</v>
      </c>
    </row>
    <row r="70" spans="1:63" ht="13" x14ac:dyDescent="0.3">
      <c r="A70" s="10">
        <v>901</v>
      </c>
      <c r="B70" s="11" t="s">
        <v>210</v>
      </c>
      <c r="C70" s="365">
        <v>882</v>
      </c>
      <c r="D70" s="41">
        <v>105</v>
      </c>
      <c r="E70" s="63">
        <f t="shared" si="0"/>
        <v>0.11904761904761904</v>
      </c>
      <c r="F70" s="86">
        <v>82</v>
      </c>
      <c r="G70" s="99">
        <v>17</v>
      </c>
      <c r="H70" s="86"/>
      <c r="I70" s="98"/>
      <c r="J70" s="142">
        <v>50</v>
      </c>
      <c r="K70" s="99">
        <v>46</v>
      </c>
      <c r="L70" s="86"/>
      <c r="M70" s="98"/>
      <c r="N70" s="142"/>
      <c r="O70" s="99"/>
      <c r="P70" s="218"/>
      <c r="Q70" s="219"/>
      <c r="R70" s="276"/>
      <c r="S70" s="223"/>
      <c r="T70" s="218"/>
      <c r="U70" s="219"/>
      <c r="V70" s="276"/>
      <c r="W70" s="223"/>
      <c r="X70" s="218"/>
      <c r="Y70" s="219"/>
      <c r="Z70" s="276"/>
      <c r="AA70" s="223"/>
      <c r="AB70" s="218"/>
      <c r="AC70" s="219"/>
      <c r="AD70" s="276"/>
      <c r="AE70" s="223"/>
      <c r="AF70" s="218"/>
      <c r="AG70" s="219"/>
      <c r="AH70" s="276"/>
      <c r="AI70" s="223"/>
      <c r="AJ70" s="218"/>
      <c r="AK70" s="219"/>
      <c r="AL70" s="276"/>
      <c r="AM70" s="223"/>
      <c r="AN70" s="218"/>
      <c r="AO70" s="219"/>
      <c r="AP70" s="276"/>
      <c r="AQ70" s="223"/>
      <c r="AR70" s="218"/>
      <c r="AS70" s="219"/>
      <c r="AT70" s="276"/>
      <c r="AU70" s="223"/>
      <c r="AV70" s="252"/>
      <c r="AW70" s="219"/>
      <c r="AX70" s="277"/>
      <c r="AY70" s="223"/>
      <c r="AZ70" s="86"/>
      <c r="BA70" s="99"/>
      <c r="BB70" s="252"/>
      <c r="BC70" s="220"/>
      <c r="BD70" s="252"/>
      <c r="BE70" s="220"/>
      <c r="BF70" s="252"/>
      <c r="BG70" s="220"/>
      <c r="BH70" s="252"/>
      <c r="BI70" s="220"/>
      <c r="BJ70" s="252">
        <v>76</v>
      </c>
      <c r="BK70" s="220">
        <v>25</v>
      </c>
    </row>
    <row r="71" spans="1:63" ht="13" x14ac:dyDescent="0.3">
      <c r="A71" s="10">
        <v>902</v>
      </c>
      <c r="B71" s="11" t="s">
        <v>211</v>
      </c>
      <c r="C71" s="365">
        <v>1464</v>
      </c>
      <c r="D71" s="41">
        <v>479</v>
      </c>
      <c r="E71" s="63">
        <f t="shared" ref="E71:E143" si="1">SUM(D71/C71)</f>
        <v>0.32718579234972678</v>
      </c>
      <c r="F71" s="86">
        <v>371</v>
      </c>
      <c r="G71" s="99">
        <v>92</v>
      </c>
      <c r="H71" s="86"/>
      <c r="I71" s="98"/>
      <c r="J71" s="142">
        <v>173</v>
      </c>
      <c r="K71" s="99">
        <v>283</v>
      </c>
      <c r="L71" s="86"/>
      <c r="M71" s="98"/>
      <c r="N71" s="142"/>
      <c r="O71" s="99"/>
      <c r="P71" s="218"/>
      <c r="Q71" s="219"/>
      <c r="R71" s="276"/>
      <c r="S71" s="223"/>
      <c r="T71" s="218"/>
      <c r="U71" s="219"/>
      <c r="V71" s="276"/>
      <c r="W71" s="223"/>
      <c r="X71" s="218"/>
      <c r="Y71" s="219"/>
      <c r="Z71" s="276"/>
      <c r="AA71" s="223"/>
      <c r="AB71" s="218"/>
      <c r="AC71" s="219"/>
      <c r="AD71" s="276"/>
      <c r="AE71" s="223"/>
      <c r="AF71" s="218"/>
      <c r="AG71" s="219"/>
      <c r="AH71" s="276"/>
      <c r="AI71" s="223"/>
      <c r="AJ71" s="218"/>
      <c r="AK71" s="219"/>
      <c r="AL71" s="276"/>
      <c r="AM71" s="223"/>
      <c r="AN71" s="218"/>
      <c r="AO71" s="219"/>
      <c r="AP71" s="276"/>
      <c r="AQ71" s="223"/>
      <c r="AR71" s="218"/>
      <c r="AS71" s="219"/>
      <c r="AT71" s="276"/>
      <c r="AU71" s="223"/>
      <c r="AV71" s="252"/>
      <c r="AW71" s="219"/>
      <c r="AX71" s="277"/>
      <c r="AY71" s="223"/>
      <c r="AZ71" s="86"/>
      <c r="BA71" s="99"/>
      <c r="BB71" s="252"/>
      <c r="BC71" s="220"/>
      <c r="BD71" s="252"/>
      <c r="BE71" s="220"/>
      <c r="BF71" s="252"/>
      <c r="BG71" s="220"/>
      <c r="BH71" s="252"/>
      <c r="BI71" s="220"/>
      <c r="BJ71" s="252">
        <v>312</v>
      </c>
      <c r="BK71" s="220">
        <v>154</v>
      </c>
    </row>
    <row r="72" spans="1:63" ht="13" x14ac:dyDescent="0.3">
      <c r="A72" s="10">
        <v>903</v>
      </c>
      <c r="B72" s="11" t="s">
        <v>212</v>
      </c>
      <c r="C72" s="365">
        <v>1290</v>
      </c>
      <c r="D72" s="41">
        <v>205</v>
      </c>
      <c r="E72" s="63">
        <f t="shared" si="1"/>
        <v>0.15891472868217055</v>
      </c>
      <c r="F72" s="86">
        <v>159</v>
      </c>
      <c r="G72" s="99">
        <v>34</v>
      </c>
      <c r="H72" s="86"/>
      <c r="I72" s="98"/>
      <c r="J72" s="142">
        <v>76</v>
      </c>
      <c r="K72" s="99">
        <v>111</v>
      </c>
      <c r="L72" s="86"/>
      <c r="M72" s="98"/>
      <c r="N72" s="142"/>
      <c r="O72" s="99"/>
      <c r="P72" s="218"/>
      <c r="Q72" s="219"/>
      <c r="R72" s="276"/>
      <c r="S72" s="223"/>
      <c r="T72" s="218"/>
      <c r="U72" s="219"/>
      <c r="V72" s="276"/>
      <c r="W72" s="223"/>
      <c r="X72" s="218"/>
      <c r="Y72" s="219"/>
      <c r="Z72" s="276"/>
      <c r="AA72" s="223"/>
      <c r="AB72" s="218"/>
      <c r="AC72" s="219"/>
      <c r="AD72" s="276"/>
      <c r="AE72" s="223"/>
      <c r="AF72" s="218"/>
      <c r="AG72" s="219"/>
      <c r="AH72" s="276"/>
      <c r="AI72" s="223"/>
      <c r="AJ72" s="218"/>
      <c r="AK72" s="219"/>
      <c r="AL72" s="276"/>
      <c r="AM72" s="223"/>
      <c r="AN72" s="218"/>
      <c r="AO72" s="219"/>
      <c r="AP72" s="276"/>
      <c r="AQ72" s="223"/>
      <c r="AR72" s="218"/>
      <c r="AS72" s="219"/>
      <c r="AT72" s="276"/>
      <c r="AU72" s="223"/>
      <c r="AV72" s="252"/>
      <c r="AW72" s="219"/>
      <c r="AX72" s="277"/>
      <c r="AY72" s="223"/>
      <c r="AZ72" s="86"/>
      <c r="BA72" s="99"/>
      <c r="BB72" s="252"/>
      <c r="BC72" s="220"/>
      <c r="BD72" s="252"/>
      <c r="BE72" s="220"/>
      <c r="BF72" s="252"/>
      <c r="BG72" s="220"/>
      <c r="BH72" s="252"/>
      <c r="BI72" s="220"/>
      <c r="BJ72" s="252">
        <v>144</v>
      </c>
      <c r="BK72" s="220">
        <v>52</v>
      </c>
    </row>
    <row r="73" spans="1:63" ht="13" x14ac:dyDescent="0.3">
      <c r="A73" s="10">
        <v>904</v>
      </c>
      <c r="B73" s="11" t="s">
        <v>751</v>
      </c>
      <c r="C73" s="365">
        <v>1114</v>
      </c>
      <c r="D73" s="41">
        <v>177</v>
      </c>
      <c r="E73" s="63">
        <f t="shared" si="1"/>
        <v>0.15888689407540396</v>
      </c>
      <c r="F73" s="86">
        <v>145</v>
      </c>
      <c r="G73" s="99">
        <v>29</v>
      </c>
      <c r="H73" s="86"/>
      <c r="I73" s="98"/>
      <c r="J73" s="142">
        <v>78</v>
      </c>
      <c r="K73" s="99">
        <v>93</v>
      </c>
      <c r="L73" s="86"/>
      <c r="M73" s="98"/>
      <c r="N73" s="142"/>
      <c r="O73" s="99"/>
      <c r="P73" s="218"/>
      <c r="Q73" s="219"/>
      <c r="R73" s="276"/>
      <c r="S73" s="223"/>
      <c r="T73" s="218"/>
      <c r="U73" s="219"/>
      <c r="V73" s="276"/>
      <c r="W73" s="223"/>
      <c r="X73" s="218"/>
      <c r="Y73" s="219"/>
      <c r="Z73" s="276"/>
      <c r="AA73" s="223"/>
      <c r="AB73" s="218"/>
      <c r="AC73" s="219"/>
      <c r="AD73" s="276"/>
      <c r="AE73" s="223"/>
      <c r="AF73" s="218"/>
      <c r="AG73" s="219"/>
      <c r="AH73" s="276"/>
      <c r="AI73" s="223"/>
      <c r="AJ73" s="218"/>
      <c r="AK73" s="219"/>
      <c r="AL73" s="276"/>
      <c r="AM73" s="223"/>
      <c r="AN73" s="218"/>
      <c r="AO73" s="219"/>
      <c r="AP73" s="276"/>
      <c r="AQ73" s="223"/>
      <c r="AR73" s="218"/>
      <c r="AS73" s="219"/>
      <c r="AT73" s="276"/>
      <c r="AU73" s="223"/>
      <c r="AV73" s="252"/>
      <c r="AW73" s="219"/>
      <c r="AX73" s="277"/>
      <c r="AY73" s="223"/>
      <c r="AZ73" s="86"/>
      <c r="BA73" s="99"/>
      <c r="BB73" s="252"/>
      <c r="BC73" s="220"/>
      <c r="BD73" s="252"/>
      <c r="BE73" s="220"/>
      <c r="BF73" s="252"/>
      <c r="BG73" s="220"/>
      <c r="BH73" s="252"/>
      <c r="BI73" s="220"/>
      <c r="BJ73" s="252">
        <v>134</v>
      </c>
      <c r="BK73" s="220">
        <v>40</v>
      </c>
    </row>
    <row r="74" spans="1:63" ht="13" x14ac:dyDescent="0.3">
      <c r="A74" s="10">
        <v>1001</v>
      </c>
      <c r="B74" s="11" t="s">
        <v>213</v>
      </c>
      <c r="C74" s="365">
        <v>1281</v>
      </c>
      <c r="D74" s="41">
        <v>361</v>
      </c>
      <c r="E74" s="63">
        <f t="shared" si="1"/>
        <v>0.28181108508977359</v>
      </c>
      <c r="F74" s="86">
        <v>252</v>
      </c>
      <c r="G74" s="99">
        <v>102</v>
      </c>
      <c r="H74" s="86"/>
      <c r="I74" s="98"/>
      <c r="J74" s="142">
        <v>152</v>
      </c>
      <c r="K74" s="99">
        <v>188</v>
      </c>
      <c r="L74" s="86"/>
      <c r="M74" s="98"/>
      <c r="N74" s="142"/>
      <c r="O74" s="99"/>
      <c r="P74" s="218"/>
      <c r="Q74" s="219"/>
      <c r="R74" s="276"/>
      <c r="S74" s="223"/>
      <c r="T74" s="218"/>
      <c r="U74" s="219"/>
      <c r="V74" s="276"/>
      <c r="W74" s="223"/>
      <c r="X74" s="218"/>
      <c r="Y74" s="219"/>
      <c r="Z74" s="276"/>
      <c r="AA74" s="223"/>
      <c r="AB74" s="218"/>
      <c r="AC74" s="219"/>
      <c r="AD74" s="276"/>
      <c r="AE74" s="223"/>
      <c r="AF74" s="218"/>
      <c r="AG74" s="219"/>
      <c r="AH74" s="276"/>
      <c r="AI74" s="223"/>
      <c r="AJ74" s="218"/>
      <c r="AK74" s="219"/>
      <c r="AL74" s="276"/>
      <c r="AM74" s="223"/>
      <c r="AN74" s="218"/>
      <c r="AO74" s="219"/>
      <c r="AP74" s="276"/>
      <c r="AQ74" s="223"/>
      <c r="AR74" s="218"/>
      <c r="AS74" s="219"/>
      <c r="AT74" s="276"/>
      <c r="AU74" s="223"/>
      <c r="AV74" s="252"/>
      <c r="AW74" s="219"/>
      <c r="AX74" s="277"/>
      <c r="AY74" s="223"/>
      <c r="AZ74" s="86"/>
      <c r="BA74" s="99"/>
      <c r="BB74" s="252"/>
      <c r="BC74" s="220"/>
      <c r="BD74" s="252"/>
      <c r="BE74" s="220"/>
      <c r="BF74" s="252"/>
      <c r="BG74" s="220"/>
      <c r="BH74" s="252"/>
      <c r="BI74" s="220"/>
      <c r="BJ74" s="252">
        <v>230</v>
      </c>
      <c r="BK74" s="220">
        <v>122</v>
      </c>
    </row>
    <row r="75" spans="1:63" ht="13" x14ac:dyDescent="0.3">
      <c r="A75" s="10">
        <v>1002</v>
      </c>
      <c r="B75" s="11" t="s">
        <v>214</v>
      </c>
      <c r="C75" s="365">
        <v>1228</v>
      </c>
      <c r="D75" s="41">
        <v>142</v>
      </c>
      <c r="E75" s="63">
        <f t="shared" si="1"/>
        <v>0.11563517915309446</v>
      </c>
      <c r="F75" s="86">
        <v>117</v>
      </c>
      <c r="G75" s="99">
        <v>22</v>
      </c>
      <c r="H75" s="86"/>
      <c r="I75" s="98"/>
      <c r="J75" s="142">
        <v>61</v>
      </c>
      <c r="K75" s="99">
        <v>75</v>
      </c>
      <c r="L75" s="86"/>
      <c r="M75" s="98"/>
      <c r="N75" s="142"/>
      <c r="O75" s="99"/>
      <c r="P75" s="218"/>
      <c r="Q75" s="219"/>
      <c r="R75" s="276"/>
      <c r="S75" s="223"/>
      <c r="T75" s="218"/>
      <c r="U75" s="219"/>
      <c r="V75" s="276"/>
      <c r="W75" s="223"/>
      <c r="X75" s="218"/>
      <c r="Y75" s="219"/>
      <c r="Z75" s="276"/>
      <c r="AA75" s="223"/>
      <c r="AB75" s="218"/>
      <c r="AC75" s="219"/>
      <c r="AD75" s="276"/>
      <c r="AE75" s="223"/>
      <c r="AF75" s="218"/>
      <c r="AG75" s="219"/>
      <c r="AH75" s="276"/>
      <c r="AI75" s="223"/>
      <c r="AJ75" s="218"/>
      <c r="AK75" s="219"/>
      <c r="AL75" s="276"/>
      <c r="AM75" s="223"/>
      <c r="AN75" s="218"/>
      <c r="AO75" s="219"/>
      <c r="AP75" s="276"/>
      <c r="AQ75" s="223"/>
      <c r="AR75" s="218"/>
      <c r="AS75" s="219"/>
      <c r="AT75" s="276"/>
      <c r="AU75" s="223"/>
      <c r="AV75" s="252"/>
      <c r="AW75" s="219"/>
      <c r="AX75" s="277"/>
      <c r="AY75" s="223"/>
      <c r="AZ75" s="86"/>
      <c r="BA75" s="99"/>
      <c r="BB75" s="252"/>
      <c r="BC75" s="220"/>
      <c r="BD75" s="252"/>
      <c r="BE75" s="220"/>
      <c r="BF75" s="252"/>
      <c r="BG75" s="220"/>
      <c r="BH75" s="252"/>
      <c r="BI75" s="220"/>
      <c r="BJ75" s="252">
        <v>115</v>
      </c>
      <c r="BK75" s="220">
        <v>26</v>
      </c>
    </row>
    <row r="76" spans="1:63" ht="13" x14ac:dyDescent="0.3">
      <c r="A76" s="10">
        <v>1003</v>
      </c>
      <c r="B76" s="11" t="s">
        <v>752</v>
      </c>
      <c r="C76" s="365">
        <v>1276</v>
      </c>
      <c r="D76" s="41">
        <v>259</v>
      </c>
      <c r="E76" s="63">
        <f t="shared" si="1"/>
        <v>0.20297805642633229</v>
      </c>
      <c r="F76" s="86">
        <v>206</v>
      </c>
      <c r="G76" s="99">
        <v>43</v>
      </c>
      <c r="H76" s="86"/>
      <c r="I76" s="98"/>
      <c r="J76" s="142">
        <v>93</v>
      </c>
      <c r="K76" s="99">
        <v>152</v>
      </c>
      <c r="L76" s="86"/>
      <c r="M76" s="98"/>
      <c r="N76" s="142"/>
      <c r="O76" s="99"/>
      <c r="P76" s="218"/>
      <c r="Q76" s="219"/>
      <c r="R76" s="276"/>
      <c r="S76" s="223"/>
      <c r="T76" s="218"/>
      <c r="U76" s="219"/>
      <c r="V76" s="276"/>
      <c r="W76" s="223"/>
      <c r="X76" s="218"/>
      <c r="Y76" s="219"/>
      <c r="Z76" s="276"/>
      <c r="AA76" s="223"/>
      <c r="AB76" s="218"/>
      <c r="AC76" s="219"/>
      <c r="AD76" s="276"/>
      <c r="AE76" s="223"/>
      <c r="AF76" s="218"/>
      <c r="AG76" s="219"/>
      <c r="AH76" s="276"/>
      <c r="AI76" s="223"/>
      <c r="AJ76" s="218"/>
      <c r="AK76" s="219"/>
      <c r="AL76" s="276"/>
      <c r="AM76" s="223"/>
      <c r="AN76" s="218"/>
      <c r="AO76" s="219"/>
      <c r="AP76" s="276"/>
      <c r="AQ76" s="223"/>
      <c r="AR76" s="218"/>
      <c r="AS76" s="219"/>
      <c r="AT76" s="276"/>
      <c r="AU76" s="223"/>
      <c r="AV76" s="252"/>
      <c r="AW76" s="219"/>
      <c r="AX76" s="277"/>
      <c r="AY76" s="223"/>
      <c r="AZ76" s="86"/>
      <c r="BA76" s="99"/>
      <c r="BB76" s="252"/>
      <c r="BC76" s="220"/>
      <c r="BD76" s="252"/>
      <c r="BE76" s="220"/>
      <c r="BF76" s="252"/>
      <c r="BG76" s="220"/>
      <c r="BH76" s="252"/>
      <c r="BI76" s="220"/>
      <c r="BJ76" s="252">
        <v>207</v>
      </c>
      <c r="BK76" s="220">
        <v>45</v>
      </c>
    </row>
    <row r="77" spans="1:63" ht="13" x14ac:dyDescent="0.3">
      <c r="A77" s="10">
        <v>1101</v>
      </c>
      <c r="B77" s="11" t="s">
        <v>215</v>
      </c>
      <c r="C77" s="365">
        <v>1298</v>
      </c>
      <c r="D77" s="41">
        <v>308</v>
      </c>
      <c r="E77" s="63">
        <f t="shared" si="1"/>
        <v>0.23728813559322035</v>
      </c>
      <c r="F77" s="86">
        <v>238</v>
      </c>
      <c r="G77" s="99">
        <v>62</v>
      </c>
      <c r="H77" s="86"/>
      <c r="I77" s="98"/>
      <c r="J77" s="142">
        <v>112</v>
      </c>
      <c r="K77" s="99">
        <v>183</v>
      </c>
      <c r="L77" s="86"/>
      <c r="M77" s="98"/>
      <c r="N77" s="142"/>
      <c r="O77" s="99"/>
      <c r="P77" s="218"/>
      <c r="Q77" s="219"/>
      <c r="R77" s="276"/>
      <c r="S77" s="223"/>
      <c r="T77" s="218"/>
      <c r="U77" s="219"/>
      <c r="V77" s="276"/>
      <c r="W77" s="223"/>
      <c r="X77" s="218"/>
      <c r="Y77" s="219"/>
      <c r="Z77" s="276"/>
      <c r="AA77" s="223"/>
      <c r="AB77" s="218"/>
      <c r="AC77" s="219"/>
      <c r="AD77" s="276"/>
      <c r="AE77" s="223"/>
      <c r="AF77" s="218"/>
      <c r="AG77" s="219"/>
      <c r="AH77" s="276"/>
      <c r="AI77" s="223"/>
      <c r="AJ77" s="218"/>
      <c r="AK77" s="219"/>
      <c r="AL77" s="276"/>
      <c r="AM77" s="223"/>
      <c r="AN77" s="218"/>
      <c r="AO77" s="219"/>
      <c r="AP77" s="276"/>
      <c r="AQ77" s="223"/>
      <c r="AR77" s="218"/>
      <c r="AS77" s="219"/>
      <c r="AT77" s="276"/>
      <c r="AU77" s="223"/>
      <c r="AV77" s="252"/>
      <c r="AW77" s="219"/>
      <c r="AX77" s="277"/>
      <c r="AY77" s="223"/>
      <c r="AZ77" s="86"/>
      <c r="BA77" s="99"/>
      <c r="BB77" s="252"/>
      <c r="BC77" s="220"/>
      <c r="BD77" s="252"/>
      <c r="BE77" s="220"/>
      <c r="BF77" s="252"/>
      <c r="BG77" s="220"/>
      <c r="BH77" s="252"/>
      <c r="BI77" s="220"/>
      <c r="BJ77" s="252">
        <v>225</v>
      </c>
      <c r="BK77" s="220">
        <v>79</v>
      </c>
    </row>
    <row r="78" spans="1:63" ht="13" x14ac:dyDescent="0.3">
      <c r="A78" s="10">
        <v>1102</v>
      </c>
      <c r="B78" s="11" t="s">
        <v>216</v>
      </c>
      <c r="C78" s="365">
        <v>1389</v>
      </c>
      <c r="D78" s="41">
        <v>146</v>
      </c>
      <c r="E78" s="63">
        <f t="shared" si="1"/>
        <v>0.10511159107271419</v>
      </c>
      <c r="F78" s="86">
        <v>112</v>
      </c>
      <c r="G78" s="99">
        <v>27</v>
      </c>
      <c r="H78" s="86"/>
      <c r="I78" s="98"/>
      <c r="J78" s="142">
        <v>50</v>
      </c>
      <c r="K78" s="99">
        <v>87</v>
      </c>
      <c r="L78" s="86"/>
      <c r="M78" s="98"/>
      <c r="N78" s="142"/>
      <c r="O78" s="99"/>
      <c r="P78" s="218"/>
      <c r="Q78" s="219"/>
      <c r="R78" s="276"/>
      <c r="S78" s="223"/>
      <c r="T78" s="218"/>
      <c r="U78" s="219"/>
      <c r="V78" s="276"/>
      <c r="W78" s="223"/>
      <c r="X78" s="218"/>
      <c r="Y78" s="219"/>
      <c r="Z78" s="276"/>
      <c r="AA78" s="223"/>
      <c r="AB78" s="218"/>
      <c r="AC78" s="219"/>
      <c r="AD78" s="276"/>
      <c r="AE78" s="223"/>
      <c r="AF78" s="218"/>
      <c r="AG78" s="219"/>
      <c r="AH78" s="276"/>
      <c r="AI78" s="223"/>
      <c r="AJ78" s="218"/>
      <c r="AK78" s="219"/>
      <c r="AL78" s="276"/>
      <c r="AM78" s="223"/>
      <c r="AN78" s="218"/>
      <c r="AO78" s="219"/>
      <c r="AP78" s="276"/>
      <c r="AQ78" s="223"/>
      <c r="AR78" s="218"/>
      <c r="AS78" s="219"/>
      <c r="AT78" s="276"/>
      <c r="AU78" s="223"/>
      <c r="AV78" s="252"/>
      <c r="AW78" s="219"/>
      <c r="AX78" s="277"/>
      <c r="AY78" s="223"/>
      <c r="AZ78" s="86"/>
      <c r="BA78" s="99"/>
      <c r="BB78" s="252"/>
      <c r="BC78" s="220"/>
      <c r="BD78" s="252"/>
      <c r="BE78" s="220"/>
      <c r="BF78" s="252"/>
      <c r="BG78" s="220"/>
      <c r="BH78" s="252"/>
      <c r="BI78" s="220"/>
      <c r="BJ78" s="252">
        <v>100</v>
      </c>
      <c r="BK78" s="220">
        <v>37</v>
      </c>
    </row>
    <row r="79" spans="1:63" ht="13" x14ac:dyDescent="0.3">
      <c r="A79" s="10">
        <v>1103</v>
      </c>
      <c r="B79" s="11" t="s">
        <v>217</v>
      </c>
      <c r="C79" s="365">
        <v>1060</v>
      </c>
      <c r="D79" s="41">
        <v>67</v>
      </c>
      <c r="E79" s="63">
        <f t="shared" si="1"/>
        <v>6.3207547169811321E-2</v>
      </c>
      <c r="F79" s="86">
        <v>47</v>
      </c>
      <c r="G79" s="99">
        <v>16</v>
      </c>
      <c r="H79" s="86"/>
      <c r="I79" s="98"/>
      <c r="J79" s="142">
        <v>21</v>
      </c>
      <c r="K79" s="99">
        <v>40</v>
      </c>
      <c r="L79" s="86"/>
      <c r="M79" s="98"/>
      <c r="N79" s="142"/>
      <c r="O79" s="99"/>
      <c r="P79" s="218"/>
      <c r="Q79" s="219"/>
      <c r="R79" s="276"/>
      <c r="S79" s="223"/>
      <c r="T79" s="218"/>
      <c r="U79" s="219"/>
      <c r="V79" s="276"/>
      <c r="W79" s="223"/>
      <c r="X79" s="218"/>
      <c r="Y79" s="219"/>
      <c r="Z79" s="276"/>
      <c r="AA79" s="223"/>
      <c r="AB79" s="218"/>
      <c r="AC79" s="219"/>
      <c r="AD79" s="276"/>
      <c r="AE79" s="223"/>
      <c r="AF79" s="218"/>
      <c r="AG79" s="219"/>
      <c r="AH79" s="276"/>
      <c r="AI79" s="223"/>
      <c r="AJ79" s="218"/>
      <c r="AK79" s="219"/>
      <c r="AL79" s="276"/>
      <c r="AM79" s="223"/>
      <c r="AN79" s="218"/>
      <c r="AO79" s="219"/>
      <c r="AP79" s="276"/>
      <c r="AQ79" s="223"/>
      <c r="AR79" s="218"/>
      <c r="AS79" s="219"/>
      <c r="AT79" s="276"/>
      <c r="AU79" s="223"/>
      <c r="AV79" s="252"/>
      <c r="AW79" s="219"/>
      <c r="AX79" s="277"/>
      <c r="AY79" s="223"/>
      <c r="AZ79" s="86"/>
      <c r="BA79" s="99"/>
      <c r="BB79" s="252"/>
      <c r="BC79" s="220"/>
      <c r="BD79" s="252"/>
      <c r="BE79" s="220"/>
      <c r="BF79" s="252"/>
      <c r="BG79" s="220"/>
      <c r="BH79" s="252"/>
      <c r="BI79" s="220"/>
      <c r="BJ79" s="252">
        <v>49</v>
      </c>
      <c r="BK79" s="220">
        <v>16</v>
      </c>
    </row>
    <row r="80" spans="1:63" ht="13" x14ac:dyDescent="0.3">
      <c r="A80" s="10">
        <v>1104</v>
      </c>
      <c r="B80" s="11" t="s">
        <v>782</v>
      </c>
      <c r="C80" s="365">
        <v>1095</v>
      </c>
      <c r="D80" s="41">
        <v>167</v>
      </c>
      <c r="E80" s="63">
        <f>SUM(D80/C80)</f>
        <v>0.15251141552511416</v>
      </c>
      <c r="F80" s="86">
        <v>136</v>
      </c>
      <c r="G80" s="99">
        <v>28</v>
      </c>
      <c r="H80" s="86"/>
      <c r="I80" s="98"/>
      <c r="J80" s="142">
        <v>59</v>
      </c>
      <c r="K80" s="99">
        <v>102</v>
      </c>
      <c r="L80" s="86"/>
      <c r="M80" s="98"/>
      <c r="N80" s="142"/>
      <c r="O80" s="99"/>
      <c r="P80" s="218"/>
      <c r="Q80" s="219"/>
      <c r="R80" s="276"/>
      <c r="S80" s="223"/>
      <c r="T80" s="218"/>
      <c r="U80" s="219"/>
      <c r="V80" s="276"/>
      <c r="W80" s="223"/>
      <c r="X80" s="218"/>
      <c r="Y80" s="219"/>
      <c r="Z80" s="276"/>
      <c r="AA80" s="223"/>
      <c r="AB80" s="218"/>
      <c r="AC80" s="219"/>
      <c r="AD80" s="276"/>
      <c r="AE80" s="223"/>
      <c r="AF80" s="218"/>
      <c r="AG80" s="219"/>
      <c r="AH80" s="276"/>
      <c r="AI80" s="223"/>
      <c r="AJ80" s="218"/>
      <c r="AK80" s="219"/>
      <c r="AL80" s="276"/>
      <c r="AM80" s="223"/>
      <c r="AN80" s="218"/>
      <c r="AO80" s="219"/>
      <c r="AP80" s="276"/>
      <c r="AQ80" s="223"/>
      <c r="AR80" s="218"/>
      <c r="AS80" s="219"/>
      <c r="AT80" s="276"/>
      <c r="AU80" s="223"/>
      <c r="AV80" s="252"/>
      <c r="AW80" s="219"/>
      <c r="AX80" s="277"/>
      <c r="AY80" s="223"/>
      <c r="AZ80" s="86"/>
      <c r="BA80" s="99"/>
      <c r="BB80" s="252"/>
      <c r="BC80" s="220"/>
      <c r="BD80" s="252"/>
      <c r="BE80" s="220"/>
      <c r="BF80" s="252"/>
      <c r="BG80" s="220"/>
      <c r="BH80" s="252"/>
      <c r="BI80" s="220"/>
      <c r="BJ80" s="252">
        <v>121</v>
      </c>
      <c r="BK80" s="220">
        <v>42</v>
      </c>
    </row>
    <row r="81" spans="1:63" ht="13" x14ac:dyDescent="0.3">
      <c r="A81" s="10">
        <v>1201</v>
      </c>
      <c r="B81" s="11" t="s">
        <v>218</v>
      </c>
      <c r="C81" s="365">
        <v>856</v>
      </c>
      <c r="D81" s="41">
        <v>82</v>
      </c>
      <c r="E81" s="63">
        <f t="shared" si="1"/>
        <v>9.5794392523364483E-2</v>
      </c>
      <c r="F81" s="86">
        <v>60</v>
      </c>
      <c r="G81" s="99">
        <v>18</v>
      </c>
      <c r="H81" s="86"/>
      <c r="I81" s="98"/>
      <c r="J81" s="142">
        <v>35</v>
      </c>
      <c r="K81" s="99">
        <v>40</v>
      </c>
      <c r="L81" s="86"/>
      <c r="M81" s="98"/>
      <c r="N81" s="142"/>
      <c r="O81" s="99"/>
      <c r="P81" s="218"/>
      <c r="Q81" s="219"/>
      <c r="R81" s="276"/>
      <c r="S81" s="223"/>
      <c r="T81" s="218"/>
      <c r="U81" s="219"/>
      <c r="V81" s="276"/>
      <c r="W81" s="223"/>
      <c r="X81" s="218"/>
      <c r="Y81" s="219"/>
      <c r="Z81" s="276"/>
      <c r="AA81" s="223"/>
      <c r="AB81" s="218"/>
      <c r="AC81" s="219"/>
      <c r="AD81" s="276"/>
      <c r="AE81" s="223"/>
      <c r="AF81" s="218"/>
      <c r="AG81" s="219"/>
      <c r="AH81" s="276"/>
      <c r="AI81" s="223"/>
      <c r="AJ81" s="218"/>
      <c r="AK81" s="219"/>
      <c r="AL81" s="276"/>
      <c r="AM81" s="223"/>
      <c r="AN81" s="218"/>
      <c r="AO81" s="219"/>
      <c r="AP81" s="276"/>
      <c r="AQ81" s="223"/>
      <c r="AR81" s="218"/>
      <c r="AS81" s="219"/>
      <c r="AT81" s="276"/>
      <c r="AU81" s="223"/>
      <c r="AV81" s="252"/>
      <c r="AW81" s="219"/>
      <c r="AX81" s="277"/>
      <c r="AY81" s="223"/>
      <c r="AZ81" s="86"/>
      <c r="BA81" s="99"/>
      <c r="BB81" s="252"/>
      <c r="BC81" s="220"/>
      <c r="BD81" s="252"/>
      <c r="BE81" s="220"/>
      <c r="BF81" s="252"/>
      <c r="BG81" s="220"/>
      <c r="BH81" s="252"/>
      <c r="BI81" s="220"/>
      <c r="BJ81" s="252">
        <v>51</v>
      </c>
      <c r="BK81" s="220">
        <v>26</v>
      </c>
    </row>
    <row r="82" spans="1:63" ht="13" x14ac:dyDescent="0.3">
      <c r="A82" s="10">
        <v>1202</v>
      </c>
      <c r="B82" s="11" t="s">
        <v>219</v>
      </c>
      <c r="C82" s="365">
        <v>634</v>
      </c>
      <c r="D82" s="41">
        <v>5</v>
      </c>
      <c r="E82" s="63">
        <f t="shared" si="1"/>
        <v>7.8864353312302835E-3</v>
      </c>
      <c r="F82" s="86">
        <v>5</v>
      </c>
      <c r="G82" s="99">
        <v>0</v>
      </c>
      <c r="H82" s="86"/>
      <c r="I82" s="98"/>
      <c r="J82" s="142">
        <v>3</v>
      </c>
      <c r="K82" s="99">
        <v>2</v>
      </c>
      <c r="L82" s="86"/>
      <c r="M82" s="98"/>
      <c r="N82" s="142"/>
      <c r="O82" s="99"/>
      <c r="P82" s="218"/>
      <c r="Q82" s="219"/>
      <c r="R82" s="276"/>
      <c r="S82" s="223"/>
      <c r="T82" s="218"/>
      <c r="U82" s="219"/>
      <c r="V82" s="276"/>
      <c r="W82" s="223"/>
      <c r="X82" s="218"/>
      <c r="Y82" s="219"/>
      <c r="Z82" s="276"/>
      <c r="AA82" s="223"/>
      <c r="AB82" s="218"/>
      <c r="AC82" s="219"/>
      <c r="AD82" s="276"/>
      <c r="AE82" s="223"/>
      <c r="AF82" s="218"/>
      <c r="AG82" s="219"/>
      <c r="AH82" s="276"/>
      <c r="AI82" s="223"/>
      <c r="AJ82" s="218"/>
      <c r="AK82" s="219"/>
      <c r="AL82" s="276"/>
      <c r="AM82" s="223"/>
      <c r="AN82" s="218"/>
      <c r="AO82" s="219"/>
      <c r="AP82" s="276"/>
      <c r="AQ82" s="223"/>
      <c r="AR82" s="218"/>
      <c r="AS82" s="219"/>
      <c r="AT82" s="276"/>
      <c r="AU82" s="223"/>
      <c r="AV82" s="252"/>
      <c r="AW82" s="219"/>
      <c r="AX82" s="277"/>
      <c r="AY82" s="223"/>
      <c r="AZ82" s="86"/>
      <c r="BA82" s="99"/>
      <c r="BB82" s="252"/>
      <c r="BC82" s="220"/>
      <c r="BD82" s="252"/>
      <c r="BE82" s="220"/>
      <c r="BF82" s="252"/>
      <c r="BG82" s="220"/>
      <c r="BH82" s="252"/>
      <c r="BI82" s="220"/>
      <c r="BJ82" s="252">
        <v>5</v>
      </c>
      <c r="BK82" s="220">
        <v>0</v>
      </c>
    </row>
    <row r="83" spans="1:63" ht="13" x14ac:dyDescent="0.3">
      <c r="A83" s="10">
        <v>1203</v>
      </c>
      <c r="B83" s="11" t="s">
        <v>220</v>
      </c>
      <c r="C83" s="365">
        <v>1327</v>
      </c>
      <c r="D83" s="41">
        <v>129</v>
      </c>
      <c r="E83" s="63">
        <f t="shared" si="1"/>
        <v>9.7211755840241151E-2</v>
      </c>
      <c r="F83" s="86">
        <v>105</v>
      </c>
      <c r="G83" s="99">
        <v>19</v>
      </c>
      <c r="H83" s="86"/>
      <c r="I83" s="98"/>
      <c r="J83" s="142">
        <v>51</v>
      </c>
      <c r="K83" s="99">
        <v>73</v>
      </c>
      <c r="L83" s="86"/>
      <c r="M83" s="98"/>
      <c r="N83" s="142"/>
      <c r="O83" s="99"/>
      <c r="P83" s="218"/>
      <c r="Q83" s="219"/>
      <c r="R83" s="276"/>
      <c r="S83" s="223"/>
      <c r="T83" s="218"/>
      <c r="U83" s="219"/>
      <c r="V83" s="276"/>
      <c r="W83" s="223"/>
      <c r="X83" s="218"/>
      <c r="Y83" s="219"/>
      <c r="Z83" s="276"/>
      <c r="AA83" s="223"/>
      <c r="AB83" s="218"/>
      <c r="AC83" s="219"/>
      <c r="AD83" s="276"/>
      <c r="AE83" s="223"/>
      <c r="AF83" s="218"/>
      <c r="AG83" s="219"/>
      <c r="AH83" s="276"/>
      <c r="AI83" s="223"/>
      <c r="AJ83" s="218"/>
      <c r="AK83" s="219"/>
      <c r="AL83" s="276"/>
      <c r="AM83" s="223"/>
      <c r="AN83" s="218"/>
      <c r="AO83" s="219"/>
      <c r="AP83" s="276"/>
      <c r="AQ83" s="223"/>
      <c r="AR83" s="218"/>
      <c r="AS83" s="219"/>
      <c r="AT83" s="276"/>
      <c r="AU83" s="223"/>
      <c r="AV83" s="252"/>
      <c r="AW83" s="219"/>
      <c r="AX83" s="277"/>
      <c r="AY83" s="223"/>
      <c r="AZ83" s="86"/>
      <c r="BA83" s="99"/>
      <c r="BB83" s="252"/>
      <c r="BC83" s="220"/>
      <c r="BD83" s="252"/>
      <c r="BE83" s="220"/>
      <c r="BF83" s="252"/>
      <c r="BG83" s="220"/>
      <c r="BH83" s="252"/>
      <c r="BI83" s="220"/>
      <c r="BJ83" s="252">
        <v>99</v>
      </c>
      <c r="BK83" s="220">
        <v>25</v>
      </c>
    </row>
    <row r="84" spans="1:63" ht="13" x14ac:dyDescent="0.3">
      <c r="A84" s="10">
        <v>1204</v>
      </c>
      <c r="B84" s="11" t="s">
        <v>746</v>
      </c>
      <c r="C84" s="365">
        <v>1511</v>
      </c>
      <c r="D84" s="41">
        <v>215</v>
      </c>
      <c r="E84" s="63">
        <f t="shared" si="1"/>
        <v>0.14228987425545997</v>
      </c>
      <c r="F84" s="86">
        <v>170</v>
      </c>
      <c r="G84" s="99">
        <v>37</v>
      </c>
      <c r="H84" s="86"/>
      <c r="I84" s="98"/>
      <c r="J84" s="142">
        <v>106</v>
      </c>
      <c r="K84" s="99">
        <v>99</v>
      </c>
      <c r="L84" s="86"/>
      <c r="M84" s="98"/>
      <c r="N84" s="142"/>
      <c r="O84" s="99"/>
      <c r="P84" s="218"/>
      <c r="Q84" s="219"/>
      <c r="R84" s="276"/>
      <c r="S84" s="223"/>
      <c r="T84" s="218"/>
      <c r="U84" s="219"/>
      <c r="V84" s="276"/>
      <c r="W84" s="223"/>
      <c r="X84" s="218"/>
      <c r="Y84" s="219"/>
      <c r="Z84" s="276"/>
      <c r="AA84" s="223"/>
      <c r="AB84" s="218"/>
      <c r="AC84" s="219"/>
      <c r="AD84" s="276"/>
      <c r="AE84" s="223"/>
      <c r="AF84" s="218"/>
      <c r="AG84" s="219"/>
      <c r="AH84" s="276"/>
      <c r="AI84" s="223"/>
      <c r="AJ84" s="218"/>
      <c r="AK84" s="219"/>
      <c r="AL84" s="276"/>
      <c r="AM84" s="223"/>
      <c r="AN84" s="218"/>
      <c r="AO84" s="219"/>
      <c r="AP84" s="276"/>
      <c r="AQ84" s="223"/>
      <c r="AR84" s="218"/>
      <c r="AS84" s="219"/>
      <c r="AT84" s="276"/>
      <c r="AU84" s="223"/>
      <c r="AV84" s="252"/>
      <c r="AW84" s="219"/>
      <c r="AX84" s="277"/>
      <c r="AY84" s="223"/>
      <c r="AZ84" s="86"/>
      <c r="BA84" s="99"/>
      <c r="BB84" s="252"/>
      <c r="BC84" s="220"/>
      <c r="BD84" s="252"/>
      <c r="BE84" s="220"/>
      <c r="BF84" s="252"/>
      <c r="BG84" s="220"/>
      <c r="BH84" s="252"/>
      <c r="BI84" s="220"/>
      <c r="BJ84" s="252">
        <v>161</v>
      </c>
      <c r="BK84" s="220">
        <v>49</v>
      </c>
    </row>
    <row r="85" spans="1:63" ht="13" x14ac:dyDescent="0.3">
      <c r="A85" s="10">
        <v>1205</v>
      </c>
      <c r="B85" s="11" t="s">
        <v>747</v>
      </c>
      <c r="C85" s="365">
        <v>1355</v>
      </c>
      <c r="D85" s="41">
        <v>111</v>
      </c>
      <c r="E85" s="63">
        <f t="shared" si="1"/>
        <v>8.1918819188191883E-2</v>
      </c>
      <c r="F85" s="86">
        <v>86</v>
      </c>
      <c r="G85" s="99">
        <v>21</v>
      </c>
      <c r="H85" s="86"/>
      <c r="I85" s="98"/>
      <c r="J85" s="142">
        <v>50</v>
      </c>
      <c r="K85" s="99">
        <v>55</v>
      </c>
      <c r="L85" s="86"/>
      <c r="M85" s="98"/>
      <c r="N85" s="142"/>
      <c r="O85" s="99"/>
      <c r="P85" s="218"/>
      <c r="Q85" s="219"/>
      <c r="R85" s="276"/>
      <c r="S85" s="223"/>
      <c r="T85" s="218"/>
      <c r="U85" s="219"/>
      <c r="V85" s="276"/>
      <c r="W85" s="223"/>
      <c r="X85" s="218"/>
      <c r="Y85" s="219"/>
      <c r="Z85" s="276"/>
      <c r="AA85" s="223"/>
      <c r="AB85" s="218"/>
      <c r="AC85" s="219"/>
      <c r="AD85" s="276"/>
      <c r="AE85" s="223"/>
      <c r="AF85" s="218"/>
      <c r="AG85" s="219"/>
      <c r="AH85" s="276"/>
      <c r="AI85" s="223"/>
      <c r="AJ85" s="218"/>
      <c r="AK85" s="219"/>
      <c r="AL85" s="276"/>
      <c r="AM85" s="223"/>
      <c r="AN85" s="218"/>
      <c r="AO85" s="219"/>
      <c r="AP85" s="276"/>
      <c r="AQ85" s="223"/>
      <c r="AR85" s="218"/>
      <c r="AS85" s="219"/>
      <c r="AT85" s="276"/>
      <c r="AU85" s="223"/>
      <c r="AV85" s="252"/>
      <c r="AW85" s="219"/>
      <c r="AX85" s="277"/>
      <c r="AY85" s="223"/>
      <c r="AZ85" s="86"/>
      <c r="BA85" s="99"/>
      <c r="BB85" s="252"/>
      <c r="BC85" s="220"/>
      <c r="BD85" s="252"/>
      <c r="BE85" s="220"/>
      <c r="BF85" s="252"/>
      <c r="BG85" s="220"/>
      <c r="BH85" s="252"/>
      <c r="BI85" s="220"/>
      <c r="BJ85" s="252">
        <v>88</v>
      </c>
      <c r="BK85" s="220">
        <v>18</v>
      </c>
    </row>
    <row r="86" spans="1:63" ht="13" x14ac:dyDescent="0.3">
      <c r="A86" s="10">
        <v>1301</v>
      </c>
      <c r="B86" s="11" t="s">
        <v>221</v>
      </c>
      <c r="C86" s="365">
        <v>1227</v>
      </c>
      <c r="D86" s="41">
        <v>147</v>
      </c>
      <c r="E86" s="63">
        <f t="shared" si="1"/>
        <v>0.11980440097799511</v>
      </c>
      <c r="F86" s="86">
        <v>102</v>
      </c>
      <c r="G86" s="99">
        <v>37</v>
      </c>
      <c r="H86" s="86"/>
      <c r="I86" s="98"/>
      <c r="J86" s="142">
        <v>72</v>
      </c>
      <c r="K86" s="99">
        <v>65</v>
      </c>
      <c r="L86" s="86"/>
      <c r="M86" s="98"/>
      <c r="N86" s="142"/>
      <c r="O86" s="99"/>
      <c r="P86" s="218"/>
      <c r="Q86" s="219"/>
      <c r="R86" s="276"/>
      <c r="S86" s="223"/>
      <c r="T86" s="218"/>
      <c r="U86" s="219"/>
      <c r="V86" s="276"/>
      <c r="W86" s="223"/>
      <c r="X86" s="218"/>
      <c r="Y86" s="219"/>
      <c r="Z86" s="276"/>
      <c r="AA86" s="223"/>
      <c r="AB86" s="218"/>
      <c r="AC86" s="219"/>
      <c r="AD86" s="276"/>
      <c r="AE86" s="223"/>
      <c r="AF86" s="218"/>
      <c r="AG86" s="219"/>
      <c r="AH86" s="276"/>
      <c r="AI86" s="223"/>
      <c r="AJ86" s="218"/>
      <c r="AK86" s="219"/>
      <c r="AL86" s="276"/>
      <c r="AM86" s="223"/>
      <c r="AN86" s="218"/>
      <c r="AO86" s="219"/>
      <c r="AP86" s="276"/>
      <c r="AQ86" s="223"/>
      <c r="AR86" s="218"/>
      <c r="AS86" s="219"/>
      <c r="AT86" s="276"/>
      <c r="AU86" s="223"/>
      <c r="AV86" s="252"/>
      <c r="AW86" s="219"/>
      <c r="AX86" s="277"/>
      <c r="AY86" s="223"/>
      <c r="AZ86" s="86"/>
      <c r="BA86" s="99"/>
      <c r="BB86" s="252"/>
      <c r="BC86" s="220"/>
      <c r="BD86" s="252"/>
      <c r="BE86" s="220"/>
      <c r="BF86" s="252"/>
      <c r="BG86" s="220"/>
      <c r="BH86" s="252"/>
      <c r="BI86" s="220"/>
      <c r="BJ86" s="252">
        <v>89</v>
      </c>
      <c r="BK86" s="220">
        <v>49</v>
      </c>
    </row>
    <row r="87" spans="1:63" ht="13" x14ac:dyDescent="0.3">
      <c r="A87" s="10">
        <v>1302</v>
      </c>
      <c r="B87" s="11" t="s">
        <v>222</v>
      </c>
      <c r="C87" s="365">
        <v>866</v>
      </c>
      <c r="D87" s="41">
        <v>298</v>
      </c>
      <c r="E87" s="63">
        <f t="shared" si="1"/>
        <v>0.34411085450346418</v>
      </c>
      <c r="F87" s="86">
        <v>235</v>
      </c>
      <c r="G87" s="99">
        <v>58</v>
      </c>
      <c r="H87" s="86"/>
      <c r="I87" s="98"/>
      <c r="J87" s="142">
        <v>98</v>
      </c>
      <c r="K87" s="99">
        <v>186</v>
      </c>
      <c r="L87" s="86"/>
      <c r="M87" s="98"/>
      <c r="N87" s="142"/>
      <c r="O87" s="99"/>
      <c r="P87" s="218"/>
      <c r="Q87" s="219"/>
      <c r="R87" s="276"/>
      <c r="S87" s="223"/>
      <c r="T87" s="218"/>
      <c r="U87" s="219"/>
      <c r="V87" s="276"/>
      <c r="W87" s="223"/>
      <c r="X87" s="218"/>
      <c r="Y87" s="219"/>
      <c r="Z87" s="276"/>
      <c r="AA87" s="223"/>
      <c r="AB87" s="218"/>
      <c r="AC87" s="219"/>
      <c r="AD87" s="276"/>
      <c r="AE87" s="223"/>
      <c r="AF87" s="218"/>
      <c r="AG87" s="219"/>
      <c r="AH87" s="276"/>
      <c r="AI87" s="223"/>
      <c r="AJ87" s="218"/>
      <c r="AK87" s="219"/>
      <c r="AL87" s="276"/>
      <c r="AM87" s="223"/>
      <c r="AN87" s="218"/>
      <c r="AO87" s="219"/>
      <c r="AP87" s="276"/>
      <c r="AQ87" s="223"/>
      <c r="AR87" s="218"/>
      <c r="AS87" s="219"/>
      <c r="AT87" s="276"/>
      <c r="AU87" s="223"/>
      <c r="AV87" s="252"/>
      <c r="AW87" s="219"/>
      <c r="AX87" s="277"/>
      <c r="AY87" s="223"/>
      <c r="AZ87" s="86"/>
      <c r="BA87" s="99"/>
      <c r="BB87" s="252"/>
      <c r="BC87" s="220"/>
      <c r="BD87" s="252"/>
      <c r="BE87" s="220"/>
      <c r="BF87" s="252"/>
      <c r="BG87" s="220"/>
      <c r="BH87" s="252"/>
      <c r="BI87" s="220"/>
      <c r="BJ87" s="252">
        <v>211</v>
      </c>
      <c r="BK87" s="220">
        <v>81</v>
      </c>
    </row>
    <row r="88" spans="1:63" ht="13" x14ac:dyDescent="0.3">
      <c r="A88" s="10">
        <v>1303</v>
      </c>
      <c r="B88" s="11" t="s">
        <v>223</v>
      </c>
      <c r="C88" s="365">
        <v>1254</v>
      </c>
      <c r="D88" s="41">
        <v>147</v>
      </c>
      <c r="E88" s="63">
        <f t="shared" si="1"/>
        <v>0.11722488038277512</v>
      </c>
      <c r="F88" s="86">
        <v>92</v>
      </c>
      <c r="G88" s="99">
        <v>48</v>
      </c>
      <c r="H88" s="86"/>
      <c r="I88" s="98"/>
      <c r="J88" s="142">
        <v>62</v>
      </c>
      <c r="K88" s="99">
        <v>74</v>
      </c>
      <c r="L88" s="86"/>
      <c r="M88" s="98"/>
      <c r="N88" s="142"/>
      <c r="O88" s="99"/>
      <c r="P88" s="218"/>
      <c r="Q88" s="219"/>
      <c r="R88" s="276"/>
      <c r="S88" s="223"/>
      <c r="T88" s="218"/>
      <c r="U88" s="219"/>
      <c r="V88" s="276"/>
      <c r="W88" s="223"/>
      <c r="X88" s="218"/>
      <c r="Y88" s="219"/>
      <c r="Z88" s="276"/>
      <c r="AA88" s="223"/>
      <c r="AB88" s="218"/>
      <c r="AC88" s="219"/>
      <c r="AD88" s="276"/>
      <c r="AE88" s="223"/>
      <c r="AF88" s="218"/>
      <c r="AG88" s="219"/>
      <c r="AH88" s="276"/>
      <c r="AI88" s="223"/>
      <c r="AJ88" s="218"/>
      <c r="AK88" s="219"/>
      <c r="AL88" s="276"/>
      <c r="AM88" s="223"/>
      <c r="AN88" s="218"/>
      <c r="AO88" s="219"/>
      <c r="AP88" s="276"/>
      <c r="AQ88" s="223"/>
      <c r="AR88" s="218"/>
      <c r="AS88" s="219"/>
      <c r="AT88" s="276"/>
      <c r="AU88" s="223"/>
      <c r="AV88" s="252"/>
      <c r="AW88" s="219"/>
      <c r="AX88" s="277"/>
      <c r="AY88" s="223"/>
      <c r="AZ88" s="86"/>
      <c r="BA88" s="99"/>
      <c r="BB88" s="252"/>
      <c r="BC88" s="220"/>
      <c r="BD88" s="252"/>
      <c r="BE88" s="220"/>
      <c r="BF88" s="252"/>
      <c r="BG88" s="220"/>
      <c r="BH88" s="252"/>
      <c r="BI88" s="220"/>
      <c r="BJ88" s="252">
        <v>94</v>
      </c>
      <c r="BK88" s="220">
        <v>48</v>
      </c>
    </row>
    <row r="89" spans="1:63" ht="13" x14ac:dyDescent="0.3">
      <c r="A89" s="10">
        <v>1304</v>
      </c>
      <c r="B89" s="11" t="s">
        <v>224</v>
      </c>
      <c r="C89" s="365">
        <v>1205</v>
      </c>
      <c r="D89" s="41">
        <v>247</v>
      </c>
      <c r="E89" s="63">
        <f t="shared" si="1"/>
        <v>0.20497925311203319</v>
      </c>
      <c r="F89" s="86">
        <v>175</v>
      </c>
      <c r="G89" s="99">
        <v>64</v>
      </c>
      <c r="H89" s="86"/>
      <c r="I89" s="98"/>
      <c r="J89" s="142">
        <v>98</v>
      </c>
      <c r="K89" s="99">
        <v>136</v>
      </c>
      <c r="L89" s="86"/>
      <c r="M89" s="98"/>
      <c r="N89" s="142"/>
      <c r="O89" s="99"/>
      <c r="P89" s="218"/>
      <c r="Q89" s="219"/>
      <c r="R89" s="276"/>
      <c r="S89" s="223"/>
      <c r="T89" s="218"/>
      <c r="U89" s="219"/>
      <c r="V89" s="276"/>
      <c r="W89" s="223"/>
      <c r="X89" s="218"/>
      <c r="Y89" s="219"/>
      <c r="Z89" s="276"/>
      <c r="AA89" s="223"/>
      <c r="AB89" s="218"/>
      <c r="AC89" s="219"/>
      <c r="AD89" s="276"/>
      <c r="AE89" s="223"/>
      <c r="AF89" s="218"/>
      <c r="AG89" s="219"/>
      <c r="AH89" s="276"/>
      <c r="AI89" s="223"/>
      <c r="AJ89" s="218"/>
      <c r="AK89" s="219"/>
      <c r="AL89" s="276"/>
      <c r="AM89" s="223"/>
      <c r="AN89" s="218"/>
      <c r="AO89" s="219"/>
      <c r="AP89" s="276"/>
      <c r="AQ89" s="223"/>
      <c r="AR89" s="218"/>
      <c r="AS89" s="219"/>
      <c r="AT89" s="276"/>
      <c r="AU89" s="223"/>
      <c r="AV89" s="252"/>
      <c r="AW89" s="219"/>
      <c r="AX89" s="277"/>
      <c r="AY89" s="223"/>
      <c r="AZ89" s="86"/>
      <c r="BA89" s="99"/>
      <c r="BB89" s="252"/>
      <c r="BC89" s="220"/>
      <c r="BD89" s="252"/>
      <c r="BE89" s="220"/>
      <c r="BF89" s="252"/>
      <c r="BG89" s="220"/>
      <c r="BH89" s="252"/>
      <c r="BI89" s="220"/>
      <c r="BJ89" s="252">
        <v>155</v>
      </c>
      <c r="BK89" s="220">
        <v>84</v>
      </c>
    </row>
    <row r="90" spans="1:63" ht="13" x14ac:dyDescent="0.3">
      <c r="A90" s="10">
        <v>1305</v>
      </c>
      <c r="B90" s="11" t="s">
        <v>225</v>
      </c>
      <c r="C90" s="365">
        <v>1292</v>
      </c>
      <c r="D90" s="41">
        <v>545</v>
      </c>
      <c r="E90" s="63">
        <f t="shared" si="1"/>
        <v>0.42182662538699689</v>
      </c>
      <c r="F90" s="86">
        <v>423</v>
      </c>
      <c r="G90" s="99">
        <v>108</v>
      </c>
      <c r="H90" s="86"/>
      <c r="I90" s="98"/>
      <c r="J90" s="142">
        <v>189</v>
      </c>
      <c r="K90" s="99">
        <v>327</v>
      </c>
      <c r="L90" s="86"/>
      <c r="M90" s="98"/>
      <c r="N90" s="142"/>
      <c r="O90" s="99"/>
      <c r="P90" s="218"/>
      <c r="Q90" s="219"/>
      <c r="R90" s="276"/>
      <c r="S90" s="223"/>
      <c r="T90" s="218"/>
      <c r="U90" s="219"/>
      <c r="V90" s="276"/>
      <c r="W90" s="223"/>
      <c r="X90" s="218"/>
      <c r="Y90" s="219"/>
      <c r="Z90" s="276"/>
      <c r="AA90" s="223"/>
      <c r="AB90" s="218"/>
      <c r="AC90" s="219"/>
      <c r="AD90" s="276"/>
      <c r="AE90" s="223"/>
      <c r="AF90" s="218"/>
      <c r="AG90" s="219"/>
      <c r="AH90" s="276"/>
      <c r="AI90" s="223"/>
      <c r="AJ90" s="218"/>
      <c r="AK90" s="219"/>
      <c r="AL90" s="276"/>
      <c r="AM90" s="223"/>
      <c r="AN90" s="218"/>
      <c r="AO90" s="219"/>
      <c r="AP90" s="276"/>
      <c r="AQ90" s="223"/>
      <c r="AR90" s="218"/>
      <c r="AS90" s="219"/>
      <c r="AT90" s="276"/>
      <c r="AU90" s="223"/>
      <c r="AV90" s="252"/>
      <c r="AW90" s="219"/>
      <c r="AX90" s="277"/>
      <c r="AY90" s="223"/>
      <c r="AZ90" s="86"/>
      <c r="BA90" s="99"/>
      <c r="BB90" s="252"/>
      <c r="BC90" s="220"/>
      <c r="BD90" s="252"/>
      <c r="BE90" s="220"/>
      <c r="BF90" s="252"/>
      <c r="BG90" s="220"/>
      <c r="BH90" s="252"/>
      <c r="BI90" s="220"/>
      <c r="BJ90" s="252">
        <v>378</v>
      </c>
      <c r="BK90" s="220">
        <v>159</v>
      </c>
    </row>
    <row r="91" spans="1:63" ht="13" x14ac:dyDescent="0.3">
      <c r="A91" s="10">
        <v>1306</v>
      </c>
      <c r="B91" s="11" t="s">
        <v>226</v>
      </c>
      <c r="C91" s="365">
        <v>962</v>
      </c>
      <c r="D91" s="41">
        <v>392</v>
      </c>
      <c r="E91" s="63">
        <f t="shared" si="1"/>
        <v>0.40748440748440751</v>
      </c>
      <c r="F91" s="86">
        <v>298</v>
      </c>
      <c r="G91" s="99">
        <v>82</v>
      </c>
      <c r="H91" s="86"/>
      <c r="I91" s="98"/>
      <c r="J91" s="142">
        <v>112</v>
      </c>
      <c r="K91" s="99">
        <v>258</v>
      </c>
      <c r="L91" s="86"/>
      <c r="M91" s="98"/>
      <c r="N91" s="142"/>
      <c r="O91" s="99"/>
      <c r="P91" s="218"/>
      <c r="Q91" s="219"/>
      <c r="R91" s="276"/>
      <c r="S91" s="223"/>
      <c r="T91" s="218"/>
      <c r="U91" s="219"/>
      <c r="V91" s="276"/>
      <c r="W91" s="223"/>
      <c r="X91" s="218"/>
      <c r="Y91" s="219"/>
      <c r="Z91" s="276"/>
      <c r="AA91" s="223"/>
      <c r="AB91" s="218"/>
      <c r="AC91" s="219"/>
      <c r="AD91" s="276"/>
      <c r="AE91" s="223"/>
      <c r="AF91" s="218"/>
      <c r="AG91" s="219"/>
      <c r="AH91" s="276"/>
      <c r="AI91" s="223"/>
      <c r="AJ91" s="218"/>
      <c r="AK91" s="219"/>
      <c r="AL91" s="276"/>
      <c r="AM91" s="223"/>
      <c r="AN91" s="218"/>
      <c r="AO91" s="219"/>
      <c r="AP91" s="276"/>
      <c r="AQ91" s="223"/>
      <c r="AR91" s="218"/>
      <c r="AS91" s="219"/>
      <c r="AT91" s="276"/>
      <c r="AU91" s="223"/>
      <c r="AV91" s="252"/>
      <c r="AW91" s="219"/>
      <c r="AX91" s="277"/>
      <c r="AY91" s="223"/>
      <c r="AZ91" s="86"/>
      <c r="BA91" s="99"/>
      <c r="BB91" s="252"/>
      <c r="BC91" s="220"/>
      <c r="BD91" s="252"/>
      <c r="BE91" s="220"/>
      <c r="BF91" s="252"/>
      <c r="BG91" s="220"/>
      <c r="BH91" s="252"/>
      <c r="BI91" s="220"/>
      <c r="BJ91" s="252">
        <v>256</v>
      </c>
      <c r="BK91" s="220">
        <v>120</v>
      </c>
    </row>
    <row r="92" spans="1:63" ht="13" x14ac:dyDescent="0.3">
      <c r="A92" s="10">
        <v>1307</v>
      </c>
      <c r="B92" s="11" t="s">
        <v>748</v>
      </c>
      <c r="C92" s="365">
        <v>1538</v>
      </c>
      <c r="D92" s="41">
        <v>189</v>
      </c>
      <c r="E92" s="63">
        <f t="shared" si="1"/>
        <v>0.12288686605981794</v>
      </c>
      <c r="F92" s="86">
        <v>133</v>
      </c>
      <c r="G92" s="99">
        <v>50</v>
      </c>
      <c r="H92" s="86"/>
      <c r="I92" s="98"/>
      <c r="J92" s="142">
        <v>78</v>
      </c>
      <c r="K92" s="99">
        <v>98</v>
      </c>
      <c r="L92" s="86"/>
      <c r="M92" s="98"/>
      <c r="N92" s="142"/>
      <c r="O92" s="99"/>
      <c r="P92" s="218"/>
      <c r="Q92" s="219"/>
      <c r="R92" s="276"/>
      <c r="S92" s="223"/>
      <c r="T92" s="218"/>
      <c r="U92" s="219"/>
      <c r="V92" s="276"/>
      <c r="W92" s="223"/>
      <c r="X92" s="218"/>
      <c r="Y92" s="219"/>
      <c r="Z92" s="276"/>
      <c r="AA92" s="223"/>
      <c r="AB92" s="218"/>
      <c r="AC92" s="219"/>
      <c r="AD92" s="276"/>
      <c r="AE92" s="223"/>
      <c r="AF92" s="218"/>
      <c r="AG92" s="219"/>
      <c r="AH92" s="276"/>
      <c r="AI92" s="223"/>
      <c r="AJ92" s="218"/>
      <c r="AK92" s="219"/>
      <c r="AL92" s="276"/>
      <c r="AM92" s="223"/>
      <c r="AN92" s="218"/>
      <c r="AO92" s="219"/>
      <c r="AP92" s="276"/>
      <c r="AQ92" s="223"/>
      <c r="AR92" s="218"/>
      <c r="AS92" s="219"/>
      <c r="AT92" s="276"/>
      <c r="AU92" s="223"/>
      <c r="AV92" s="252"/>
      <c r="AW92" s="219"/>
      <c r="AX92" s="277"/>
      <c r="AY92" s="223"/>
      <c r="AZ92" s="86"/>
      <c r="BA92" s="99"/>
      <c r="BB92" s="252"/>
      <c r="BC92" s="220"/>
      <c r="BD92" s="252"/>
      <c r="BE92" s="220"/>
      <c r="BF92" s="252"/>
      <c r="BG92" s="220"/>
      <c r="BH92" s="252"/>
      <c r="BI92" s="220"/>
      <c r="BJ92" s="252">
        <v>126</v>
      </c>
      <c r="BK92" s="220">
        <v>53</v>
      </c>
    </row>
    <row r="93" spans="1:63" ht="13" x14ac:dyDescent="0.3">
      <c r="A93" s="10">
        <v>1308</v>
      </c>
      <c r="B93" s="11" t="s">
        <v>749</v>
      </c>
      <c r="C93" s="365">
        <v>907</v>
      </c>
      <c r="D93" s="41">
        <v>29</v>
      </c>
      <c r="E93" s="63">
        <f t="shared" si="1"/>
        <v>3.1973539140022052E-2</v>
      </c>
      <c r="F93" s="86">
        <v>27</v>
      </c>
      <c r="G93" s="99">
        <v>2</v>
      </c>
      <c r="H93" s="86"/>
      <c r="I93" s="98"/>
      <c r="J93" s="142">
        <v>13</v>
      </c>
      <c r="K93" s="99">
        <v>15</v>
      </c>
      <c r="L93" s="86"/>
      <c r="M93" s="98"/>
      <c r="N93" s="142"/>
      <c r="O93" s="99"/>
      <c r="P93" s="218"/>
      <c r="Q93" s="219"/>
      <c r="R93" s="276"/>
      <c r="S93" s="223"/>
      <c r="T93" s="218"/>
      <c r="U93" s="219"/>
      <c r="V93" s="276"/>
      <c r="W93" s="223"/>
      <c r="X93" s="218"/>
      <c r="Y93" s="219"/>
      <c r="Z93" s="276"/>
      <c r="AA93" s="223"/>
      <c r="AB93" s="218"/>
      <c r="AC93" s="219"/>
      <c r="AD93" s="276"/>
      <c r="AE93" s="223"/>
      <c r="AF93" s="218"/>
      <c r="AG93" s="219"/>
      <c r="AH93" s="276"/>
      <c r="AI93" s="223"/>
      <c r="AJ93" s="218"/>
      <c r="AK93" s="219"/>
      <c r="AL93" s="276"/>
      <c r="AM93" s="223"/>
      <c r="AN93" s="218"/>
      <c r="AO93" s="219"/>
      <c r="AP93" s="276"/>
      <c r="AQ93" s="223"/>
      <c r="AR93" s="218"/>
      <c r="AS93" s="219"/>
      <c r="AT93" s="276"/>
      <c r="AU93" s="223"/>
      <c r="AV93" s="252"/>
      <c r="AW93" s="219"/>
      <c r="AX93" s="277"/>
      <c r="AY93" s="223"/>
      <c r="AZ93" s="86"/>
      <c r="BA93" s="99"/>
      <c r="BB93" s="252"/>
      <c r="BC93" s="220"/>
      <c r="BD93" s="252"/>
      <c r="BE93" s="220"/>
      <c r="BF93" s="252"/>
      <c r="BG93" s="220"/>
      <c r="BH93" s="252"/>
      <c r="BI93" s="220"/>
      <c r="BJ93" s="252">
        <v>26</v>
      </c>
      <c r="BK93" s="220">
        <v>3</v>
      </c>
    </row>
    <row r="94" spans="1:63" ht="13" x14ac:dyDescent="0.3">
      <c r="A94" s="10">
        <v>1401</v>
      </c>
      <c r="B94" s="11" t="s">
        <v>227</v>
      </c>
      <c r="C94" s="365">
        <v>1269</v>
      </c>
      <c r="D94" s="41">
        <v>461</v>
      </c>
      <c r="E94" s="63">
        <f t="shared" si="1"/>
        <v>0.36327817178881011</v>
      </c>
      <c r="F94" s="86">
        <v>355</v>
      </c>
      <c r="G94" s="99">
        <v>101</v>
      </c>
      <c r="H94" s="86"/>
      <c r="I94" s="98"/>
      <c r="J94" s="142">
        <v>159</v>
      </c>
      <c r="K94" s="99">
        <v>284</v>
      </c>
      <c r="L94" s="86"/>
      <c r="M94" s="98"/>
      <c r="N94" s="142"/>
      <c r="O94" s="99"/>
      <c r="P94" s="218"/>
      <c r="Q94" s="219"/>
      <c r="R94" s="276"/>
      <c r="S94" s="223"/>
      <c r="T94" s="218"/>
      <c r="U94" s="219"/>
      <c r="V94" s="276"/>
      <c r="W94" s="223"/>
      <c r="X94" s="218"/>
      <c r="Y94" s="219"/>
      <c r="Z94" s="276"/>
      <c r="AA94" s="223"/>
      <c r="AB94" s="218"/>
      <c r="AC94" s="219"/>
      <c r="AD94" s="276"/>
      <c r="AE94" s="223"/>
      <c r="AF94" s="218"/>
      <c r="AG94" s="219"/>
      <c r="AH94" s="276"/>
      <c r="AI94" s="223"/>
      <c r="AJ94" s="218"/>
      <c r="AK94" s="219"/>
      <c r="AL94" s="276"/>
      <c r="AM94" s="223"/>
      <c r="AN94" s="218"/>
      <c r="AO94" s="219"/>
      <c r="AP94" s="276"/>
      <c r="AQ94" s="223"/>
      <c r="AR94" s="218"/>
      <c r="AS94" s="219"/>
      <c r="AT94" s="276"/>
      <c r="AU94" s="223"/>
      <c r="AV94" s="252"/>
      <c r="AW94" s="219"/>
      <c r="AX94" s="277"/>
      <c r="AY94" s="223"/>
      <c r="AZ94" s="86"/>
      <c r="BA94" s="99"/>
      <c r="BB94" s="252"/>
      <c r="BC94" s="220"/>
      <c r="BD94" s="252"/>
      <c r="BE94" s="220"/>
      <c r="BF94" s="252"/>
      <c r="BG94" s="220"/>
      <c r="BH94" s="252"/>
      <c r="BI94" s="220"/>
      <c r="BJ94" s="252">
        <v>324</v>
      </c>
      <c r="BK94" s="220">
        <v>134</v>
      </c>
    </row>
    <row r="95" spans="1:63" ht="13" x14ac:dyDescent="0.3">
      <c r="A95" s="10">
        <v>1402</v>
      </c>
      <c r="B95" s="11" t="s">
        <v>228</v>
      </c>
      <c r="C95" s="365">
        <v>1227</v>
      </c>
      <c r="D95" s="41">
        <v>362</v>
      </c>
      <c r="E95" s="63">
        <f t="shared" si="1"/>
        <v>0.29502852485737574</v>
      </c>
      <c r="F95" s="86">
        <v>253</v>
      </c>
      <c r="G95" s="99">
        <v>98</v>
      </c>
      <c r="H95" s="86"/>
      <c r="I95" s="98"/>
      <c r="J95" s="142">
        <v>129</v>
      </c>
      <c r="K95" s="99">
        <v>210</v>
      </c>
      <c r="L95" s="86"/>
      <c r="M95" s="98"/>
      <c r="N95" s="142"/>
      <c r="O95" s="99"/>
      <c r="P95" s="218"/>
      <c r="Q95" s="219"/>
      <c r="R95" s="276"/>
      <c r="S95" s="223"/>
      <c r="T95" s="218"/>
      <c r="U95" s="219"/>
      <c r="V95" s="276"/>
      <c r="W95" s="223"/>
      <c r="X95" s="218"/>
      <c r="Y95" s="219"/>
      <c r="Z95" s="276"/>
      <c r="AA95" s="223"/>
      <c r="AB95" s="218"/>
      <c r="AC95" s="219"/>
      <c r="AD95" s="276"/>
      <c r="AE95" s="223"/>
      <c r="AF95" s="218"/>
      <c r="AG95" s="219"/>
      <c r="AH95" s="276"/>
      <c r="AI95" s="223"/>
      <c r="AJ95" s="218"/>
      <c r="AK95" s="219"/>
      <c r="AL95" s="276"/>
      <c r="AM95" s="223"/>
      <c r="AN95" s="218"/>
      <c r="AO95" s="219"/>
      <c r="AP95" s="276"/>
      <c r="AQ95" s="223"/>
      <c r="AR95" s="218"/>
      <c r="AS95" s="219"/>
      <c r="AT95" s="276"/>
      <c r="AU95" s="223"/>
      <c r="AV95" s="252"/>
      <c r="AW95" s="219"/>
      <c r="AX95" s="277"/>
      <c r="AY95" s="223"/>
      <c r="AZ95" s="86"/>
      <c r="BA95" s="99"/>
      <c r="BB95" s="252"/>
      <c r="BC95" s="220"/>
      <c r="BD95" s="252"/>
      <c r="BE95" s="220"/>
      <c r="BF95" s="252"/>
      <c r="BG95" s="220"/>
      <c r="BH95" s="252"/>
      <c r="BI95" s="220"/>
      <c r="BJ95" s="252">
        <v>239</v>
      </c>
      <c r="BK95" s="220">
        <v>109</v>
      </c>
    </row>
    <row r="96" spans="1:63" ht="13" x14ac:dyDescent="0.3">
      <c r="A96" s="10">
        <v>1403</v>
      </c>
      <c r="B96" s="11" t="s">
        <v>229</v>
      </c>
      <c r="C96" s="365">
        <v>490</v>
      </c>
      <c r="D96" s="41">
        <v>220</v>
      </c>
      <c r="E96" s="63">
        <f t="shared" si="1"/>
        <v>0.44897959183673469</v>
      </c>
      <c r="F96" s="86">
        <v>160</v>
      </c>
      <c r="G96" s="99">
        <v>52</v>
      </c>
      <c r="H96" s="86"/>
      <c r="I96" s="98"/>
      <c r="J96" s="142">
        <v>74</v>
      </c>
      <c r="K96" s="99">
        <v>132</v>
      </c>
      <c r="L96" s="86">
        <v>181</v>
      </c>
      <c r="M96" s="98">
        <v>31</v>
      </c>
      <c r="N96" s="142"/>
      <c r="O96" s="99"/>
      <c r="P96" s="218"/>
      <c r="Q96" s="219"/>
      <c r="R96" s="276"/>
      <c r="S96" s="223"/>
      <c r="T96" s="218"/>
      <c r="U96" s="219"/>
      <c r="V96" s="276"/>
      <c r="W96" s="223"/>
      <c r="X96" s="218"/>
      <c r="Y96" s="219"/>
      <c r="Z96" s="276"/>
      <c r="AA96" s="223"/>
      <c r="AB96" s="218"/>
      <c r="AC96" s="219"/>
      <c r="AD96" s="276"/>
      <c r="AE96" s="223"/>
      <c r="AF96" s="218"/>
      <c r="AG96" s="219"/>
      <c r="AH96" s="276"/>
      <c r="AI96" s="223"/>
      <c r="AJ96" s="218"/>
      <c r="AK96" s="219"/>
      <c r="AL96" s="276"/>
      <c r="AM96" s="223"/>
      <c r="AN96" s="218"/>
      <c r="AO96" s="219"/>
      <c r="AP96" s="276"/>
      <c r="AQ96" s="223"/>
      <c r="AR96" s="218"/>
      <c r="AS96" s="219"/>
      <c r="AT96" s="276"/>
      <c r="AU96" s="223"/>
      <c r="AV96" s="252"/>
      <c r="AW96" s="219"/>
      <c r="AX96" s="277"/>
      <c r="AY96" s="223"/>
      <c r="AZ96" s="86"/>
      <c r="BA96" s="99"/>
      <c r="BB96" s="252"/>
      <c r="BC96" s="220"/>
      <c r="BD96" s="252"/>
      <c r="BE96" s="220"/>
      <c r="BF96" s="252"/>
      <c r="BG96" s="220"/>
      <c r="BH96" s="252"/>
      <c r="BI96" s="220"/>
      <c r="BJ96" s="252">
        <v>142</v>
      </c>
      <c r="BK96" s="220">
        <v>75</v>
      </c>
    </row>
    <row r="97" spans="1:63" ht="13" x14ac:dyDescent="0.3">
      <c r="A97" s="10">
        <v>1404</v>
      </c>
      <c r="B97" s="11" t="s">
        <v>230</v>
      </c>
      <c r="C97" s="365">
        <v>1450</v>
      </c>
      <c r="D97" s="41">
        <v>589</v>
      </c>
      <c r="E97" s="63">
        <f t="shared" si="1"/>
        <v>0.40620689655172415</v>
      </c>
      <c r="F97" s="86">
        <v>458</v>
      </c>
      <c r="G97" s="99">
        <v>115</v>
      </c>
      <c r="H97" s="86"/>
      <c r="I97" s="98"/>
      <c r="J97" s="142">
        <v>217</v>
      </c>
      <c r="K97" s="99">
        <v>334</v>
      </c>
      <c r="L97" s="86"/>
      <c r="M97" s="98"/>
      <c r="N97" s="142"/>
      <c r="O97" s="99"/>
      <c r="P97" s="218"/>
      <c r="Q97" s="219"/>
      <c r="R97" s="276"/>
      <c r="S97" s="223"/>
      <c r="T97" s="218"/>
      <c r="U97" s="219"/>
      <c r="V97" s="276"/>
      <c r="W97" s="223"/>
      <c r="X97" s="218"/>
      <c r="Y97" s="219"/>
      <c r="Z97" s="276"/>
      <c r="AA97" s="223"/>
      <c r="AB97" s="218"/>
      <c r="AC97" s="219"/>
      <c r="AD97" s="276"/>
      <c r="AE97" s="223"/>
      <c r="AF97" s="218"/>
      <c r="AG97" s="219"/>
      <c r="AH97" s="276"/>
      <c r="AI97" s="223"/>
      <c r="AJ97" s="218"/>
      <c r="AK97" s="219"/>
      <c r="AL97" s="276"/>
      <c r="AM97" s="223"/>
      <c r="AN97" s="218"/>
      <c r="AO97" s="219"/>
      <c r="AP97" s="276"/>
      <c r="AQ97" s="223"/>
      <c r="AR97" s="218"/>
      <c r="AS97" s="219"/>
      <c r="AT97" s="276"/>
      <c r="AU97" s="223"/>
      <c r="AV97" s="252"/>
      <c r="AW97" s="219"/>
      <c r="AX97" s="277"/>
      <c r="AY97" s="223"/>
      <c r="AZ97" s="86"/>
      <c r="BA97" s="99"/>
      <c r="BB97" s="252"/>
      <c r="BC97" s="220"/>
      <c r="BD97" s="252"/>
      <c r="BE97" s="220"/>
      <c r="BF97" s="252"/>
      <c r="BG97" s="220"/>
      <c r="BH97" s="252"/>
      <c r="BI97" s="220"/>
      <c r="BJ97" s="252">
        <v>402</v>
      </c>
      <c r="BK97" s="220">
        <v>173</v>
      </c>
    </row>
    <row r="98" spans="1:63" ht="13" x14ac:dyDescent="0.3">
      <c r="A98" s="10">
        <v>1405</v>
      </c>
      <c r="B98" s="11" t="s">
        <v>231</v>
      </c>
      <c r="C98" s="365">
        <v>1267</v>
      </c>
      <c r="D98" s="41">
        <v>437</v>
      </c>
      <c r="E98" s="63">
        <f t="shared" si="1"/>
        <v>0.34490923441199683</v>
      </c>
      <c r="F98" s="86">
        <v>337</v>
      </c>
      <c r="G98" s="99">
        <v>93</v>
      </c>
      <c r="H98" s="86"/>
      <c r="I98" s="98"/>
      <c r="J98" s="142">
        <v>146</v>
      </c>
      <c r="K98" s="99">
        <v>277</v>
      </c>
      <c r="L98" s="86"/>
      <c r="M98" s="98"/>
      <c r="N98" s="142"/>
      <c r="O98" s="99"/>
      <c r="P98" s="218"/>
      <c r="Q98" s="219"/>
      <c r="R98" s="276"/>
      <c r="S98" s="223"/>
      <c r="T98" s="218"/>
      <c r="U98" s="219"/>
      <c r="V98" s="276"/>
      <c r="W98" s="223"/>
      <c r="X98" s="218"/>
      <c r="Y98" s="219"/>
      <c r="Z98" s="276"/>
      <c r="AA98" s="223"/>
      <c r="AB98" s="218"/>
      <c r="AC98" s="219"/>
      <c r="AD98" s="276"/>
      <c r="AE98" s="223"/>
      <c r="AF98" s="218"/>
      <c r="AG98" s="219"/>
      <c r="AH98" s="276"/>
      <c r="AI98" s="223"/>
      <c r="AJ98" s="218"/>
      <c r="AK98" s="219"/>
      <c r="AL98" s="276"/>
      <c r="AM98" s="223"/>
      <c r="AN98" s="218"/>
      <c r="AO98" s="219"/>
      <c r="AP98" s="276"/>
      <c r="AQ98" s="223"/>
      <c r="AR98" s="218"/>
      <c r="AS98" s="219"/>
      <c r="AT98" s="276"/>
      <c r="AU98" s="223"/>
      <c r="AV98" s="252"/>
      <c r="AW98" s="219"/>
      <c r="AX98" s="277"/>
      <c r="AY98" s="223"/>
      <c r="AZ98" s="86"/>
      <c r="BA98" s="99"/>
      <c r="BB98" s="252"/>
      <c r="BC98" s="220"/>
      <c r="BD98" s="252"/>
      <c r="BE98" s="220"/>
      <c r="BF98" s="252"/>
      <c r="BG98" s="220"/>
      <c r="BH98" s="252"/>
      <c r="BI98" s="220"/>
      <c r="BJ98" s="252">
        <v>309</v>
      </c>
      <c r="BK98" s="220">
        <v>122</v>
      </c>
    </row>
    <row r="99" spans="1:63" ht="13" x14ac:dyDescent="0.3">
      <c r="A99" s="10">
        <v>1406</v>
      </c>
      <c r="B99" s="11" t="s">
        <v>232</v>
      </c>
      <c r="C99" s="365">
        <v>957</v>
      </c>
      <c r="D99" s="41">
        <v>438</v>
      </c>
      <c r="E99" s="63">
        <f t="shared" si="1"/>
        <v>0.45768025078369906</v>
      </c>
      <c r="F99" s="86">
        <v>328</v>
      </c>
      <c r="G99" s="99">
        <v>102</v>
      </c>
      <c r="H99" s="86"/>
      <c r="I99" s="98"/>
      <c r="J99" s="142">
        <v>154</v>
      </c>
      <c r="K99" s="99">
        <v>269</v>
      </c>
      <c r="L99" s="86"/>
      <c r="M99" s="98"/>
      <c r="N99" s="142"/>
      <c r="O99" s="99"/>
      <c r="P99" s="218"/>
      <c r="Q99" s="219"/>
      <c r="R99" s="276"/>
      <c r="S99" s="223"/>
      <c r="T99" s="218"/>
      <c r="U99" s="219"/>
      <c r="V99" s="276"/>
      <c r="W99" s="223"/>
      <c r="X99" s="218"/>
      <c r="Y99" s="219"/>
      <c r="Z99" s="276"/>
      <c r="AA99" s="223"/>
      <c r="AB99" s="218"/>
      <c r="AC99" s="219"/>
      <c r="AD99" s="276"/>
      <c r="AE99" s="223"/>
      <c r="AF99" s="218"/>
      <c r="AG99" s="219"/>
      <c r="AH99" s="276"/>
      <c r="AI99" s="223"/>
      <c r="AJ99" s="218"/>
      <c r="AK99" s="219"/>
      <c r="AL99" s="276"/>
      <c r="AM99" s="223"/>
      <c r="AN99" s="218"/>
      <c r="AO99" s="219"/>
      <c r="AP99" s="276"/>
      <c r="AQ99" s="223"/>
      <c r="AR99" s="218"/>
      <c r="AS99" s="219"/>
      <c r="AT99" s="276"/>
      <c r="AU99" s="223"/>
      <c r="AV99" s="252"/>
      <c r="AW99" s="219"/>
      <c r="AX99" s="277"/>
      <c r="AY99" s="223"/>
      <c r="AZ99" s="86"/>
      <c r="BA99" s="99"/>
      <c r="BB99" s="252"/>
      <c r="BC99" s="220"/>
      <c r="BD99" s="252"/>
      <c r="BE99" s="220"/>
      <c r="BF99" s="252"/>
      <c r="BG99" s="220"/>
      <c r="BH99" s="252"/>
      <c r="BI99" s="220"/>
      <c r="BJ99" s="252">
        <v>274</v>
      </c>
      <c r="BK99" s="220">
        <v>158</v>
      </c>
    </row>
    <row r="100" spans="1:63" ht="13" x14ac:dyDescent="0.3">
      <c r="A100" s="10">
        <v>1407</v>
      </c>
      <c r="B100" s="11" t="s">
        <v>233</v>
      </c>
      <c r="C100" s="365">
        <v>1034</v>
      </c>
      <c r="D100" s="41">
        <v>442</v>
      </c>
      <c r="E100" s="63">
        <f t="shared" si="1"/>
        <v>0.42746615087040618</v>
      </c>
      <c r="F100" s="86">
        <v>342</v>
      </c>
      <c r="G100" s="99">
        <v>93</v>
      </c>
      <c r="H100" s="86"/>
      <c r="I100" s="98"/>
      <c r="J100" s="142">
        <v>143</v>
      </c>
      <c r="K100" s="99">
        <v>277</v>
      </c>
      <c r="L100" s="86"/>
      <c r="M100" s="98"/>
      <c r="N100" s="142"/>
      <c r="O100" s="99"/>
      <c r="P100" s="218"/>
      <c r="Q100" s="219"/>
      <c r="R100" s="276"/>
      <c r="S100" s="223"/>
      <c r="T100" s="218"/>
      <c r="U100" s="219"/>
      <c r="V100" s="276"/>
      <c r="W100" s="223"/>
      <c r="X100" s="218"/>
      <c r="Y100" s="219"/>
      <c r="Z100" s="276"/>
      <c r="AA100" s="223"/>
      <c r="AB100" s="218"/>
      <c r="AC100" s="219"/>
      <c r="AD100" s="276"/>
      <c r="AE100" s="223"/>
      <c r="AF100" s="218"/>
      <c r="AG100" s="219"/>
      <c r="AH100" s="276"/>
      <c r="AI100" s="223"/>
      <c r="AJ100" s="218"/>
      <c r="AK100" s="219"/>
      <c r="AL100" s="276"/>
      <c r="AM100" s="223"/>
      <c r="AN100" s="218"/>
      <c r="AO100" s="219"/>
      <c r="AP100" s="276"/>
      <c r="AQ100" s="223"/>
      <c r="AR100" s="218"/>
      <c r="AS100" s="219"/>
      <c r="AT100" s="276"/>
      <c r="AU100" s="223"/>
      <c r="AV100" s="252"/>
      <c r="AW100" s="219"/>
      <c r="AX100" s="277"/>
      <c r="AY100" s="223"/>
      <c r="AZ100" s="86"/>
      <c r="BA100" s="99"/>
      <c r="BB100" s="252"/>
      <c r="BC100" s="220"/>
      <c r="BD100" s="252"/>
      <c r="BE100" s="220"/>
      <c r="BF100" s="252"/>
      <c r="BG100" s="220"/>
      <c r="BH100" s="252"/>
      <c r="BI100" s="220"/>
      <c r="BJ100" s="252">
        <v>320</v>
      </c>
      <c r="BK100" s="220">
        <v>116</v>
      </c>
    </row>
    <row r="101" spans="1:63" ht="13" x14ac:dyDescent="0.3">
      <c r="A101" s="10">
        <v>1408</v>
      </c>
      <c r="B101" s="11" t="s">
        <v>234</v>
      </c>
      <c r="C101" s="365">
        <v>1254</v>
      </c>
      <c r="D101" s="41">
        <v>415</v>
      </c>
      <c r="E101" s="63">
        <f t="shared" si="1"/>
        <v>0.3309409888357257</v>
      </c>
      <c r="F101" s="86">
        <v>334</v>
      </c>
      <c r="G101" s="99">
        <v>71</v>
      </c>
      <c r="H101" s="86"/>
      <c r="I101" s="98"/>
      <c r="J101" s="142">
        <v>150</v>
      </c>
      <c r="K101" s="99">
        <v>243</v>
      </c>
      <c r="L101" s="86"/>
      <c r="M101" s="98"/>
      <c r="N101" s="142"/>
      <c r="O101" s="99"/>
      <c r="P101" s="218"/>
      <c r="Q101" s="219"/>
      <c r="R101" s="276"/>
      <c r="S101" s="223"/>
      <c r="T101" s="218"/>
      <c r="U101" s="219"/>
      <c r="V101" s="276"/>
      <c r="W101" s="223"/>
      <c r="X101" s="218"/>
      <c r="Y101" s="219"/>
      <c r="Z101" s="276"/>
      <c r="AA101" s="223"/>
      <c r="AB101" s="218"/>
      <c r="AC101" s="219"/>
      <c r="AD101" s="276"/>
      <c r="AE101" s="223"/>
      <c r="AF101" s="218"/>
      <c r="AG101" s="219"/>
      <c r="AH101" s="276"/>
      <c r="AI101" s="223"/>
      <c r="AJ101" s="218"/>
      <c r="AK101" s="219"/>
      <c r="AL101" s="276"/>
      <c r="AM101" s="223"/>
      <c r="AN101" s="218"/>
      <c r="AO101" s="219"/>
      <c r="AP101" s="276"/>
      <c r="AQ101" s="223"/>
      <c r="AR101" s="218"/>
      <c r="AS101" s="219"/>
      <c r="AT101" s="276"/>
      <c r="AU101" s="223"/>
      <c r="AV101" s="252"/>
      <c r="AW101" s="219"/>
      <c r="AX101" s="277"/>
      <c r="AY101" s="223"/>
      <c r="AZ101" s="86"/>
      <c r="BA101" s="99"/>
      <c r="BB101" s="252"/>
      <c r="BC101" s="220"/>
      <c r="BD101" s="252"/>
      <c r="BE101" s="220"/>
      <c r="BF101" s="252"/>
      <c r="BG101" s="220"/>
      <c r="BH101" s="252"/>
      <c r="BI101" s="220"/>
      <c r="BJ101" s="252">
        <v>319</v>
      </c>
      <c r="BK101" s="220">
        <v>88</v>
      </c>
    </row>
    <row r="102" spans="1:63" ht="13" x14ac:dyDescent="0.3">
      <c r="A102" s="10">
        <v>1409</v>
      </c>
      <c r="B102" s="11" t="s">
        <v>235</v>
      </c>
      <c r="C102" s="365">
        <v>1400</v>
      </c>
      <c r="D102" s="41">
        <v>350</v>
      </c>
      <c r="E102" s="63">
        <f t="shared" si="1"/>
        <v>0.25</v>
      </c>
      <c r="F102" s="86">
        <v>265</v>
      </c>
      <c r="G102" s="99">
        <v>82</v>
      </c>
      <c r="H102" s="86"/>
      <c r="I102" s="98"/>
      <c r="J102" s="142">
        <v>127</v>
      </c>
      <c r="K102" s="99">
        <v>213</v>
      </c>
      <c r="L102" s="86"/>
      <c r="M102" s="98"/>
      <c r="N102" s="142"/>
      <c r="O102" s="99"/>
      <c r="P102" s="218"/>
      <c r="Q102" s="219"/>
      <c r="R102" s="276"/>
      <c r="S102" s="223"/>
      <c r="T102" s="218"/>
      <c r="U102" s="219"/>
      <c r="V102" s="276"/>
      <c r="W102" s="223"/>
      <c r="X102" s="218"/>
      <c r="Y102" s="219"/>
      <c r="Z102" s="276"/>
      <c r="AA102" s="223"/>
      <c r="AB102" s="218"/>
      <c r="AC102" s="219"/>
      <c r="AD102" s="276"/>
      <c r="AE102" s="223"/>
      <c r="AF102" s="218"/>
      <c r="AG102" s="219"/>
      <c r="AH102" s="276"/>
      <c r="AI102" s="223"/>
      <c r="AJ102" s="218"/>
      <c r="AK102" s="219"/>
      <c r="AL102" s="276"/>
      <c r="AM102" s="223"/>
      <c r="AN102" s="218"/>
      <c r="AO102" s="219"/>
      <c r="AP102" s="276"/>
      <c r="AQ102" s="223"/>
      <c r="AR102" s="218"/>
      <c r="AS102" s="219"/>
      <c r="AT102" s="276"/>
      <c r="AU102" s="223"/>
      <c r="AV102" s="252"/>
      <c r="AW102" s="219"/>
      <c r="AX102" s="277"/>
      <c r="AY102" s="223"/>
      <c r="AZ102" s="86"/>
      <c r="BA102" s="99"/>
      <c r="BB102" s="252"/>
      <c r="BC102" s="220"/>
      <c r="BD102" s="252"/>
      <c r="BE102" s="220"/>
      <c r="BF102" s="252"/>
      <c r="BG102" s="220"/>
      <c r="BH102" s="252"/>
      <c r="BI102" s="220"/>
      <c r="BJ102" s="252">
        <v>241</v>
      </c>
      <c r="BK102" s="220">
        <v>101</v>
      </c>
    </row>
    <row r="103" spans="1:63" ht="13" x14ac:dyDescent="0.3">
      <c r="A103" s="10">
        <v>1501</v>
      </c>
      <c r="B103" s="11" t="s">
        <v>236</v>
      </c>
      <c r="C103" s="365">
        <v>1214</v>
      </c>
      <c r="D103" s="41">
        <v>435</v>
      </c>
      <c r="E103" s="63">
        <f t="shared" si="1"/>
        <v>0.35831960461285006</v>
      </c>
      <c r="F103" s="86">
        <v>377</v>
      </c>
      <c r="G103" s="99">
        <v>49</v>
      </c>
      <c r="H103" s="86"/>
      <c r="I103" s="98"/>
      <c r="J103" s="142">
        <v>150</v>
      </c>
      <c r="K103" s="99">
        <v>259</v>
      </c>
      <c r="L103" s="86"/>
      <c r="M103" s="98"/>
      <c r="N103" s="142"/>
      <c r="O103" s="99"/>
      <c r="P103" s="218"/>
      <c r="Q103" s="219"/>
      <c r="R103" s="276"/>
      <c r="S103" s="223"/>
      <c r="T103" s="218"/>
      <c r="U103" s="219"/>
      <c r="V103" s="276"/>
      <c r="W103" s="223"/>
      <c r="X103" s="218"/>
      <c r="Y103" s="219"/>
      <c r="Z103" s="276"/>
      <c r="AA103" s="223"/>
      <c r="AB103" s="218"/>
      <c r="AC103" s="219"/>
      <c r="AD103" s="276"/>
      <c r="AE103" s="223"/>
      <c r="AF103" s="218"/>
      <c r="AG103" s="219"/>
      <c r="AH103" s="276"/>
      <c r="AI103" s="223"/>
      <c r="AJ103" s="218"/>
      <c r="AK103" s="219"/>
      <c r="AL103" s="276"/>
      <c r="AM103" s="223"/>
      <c r="AN103" s="218"/>
      <c r="AO103" s="219"/>
      <c r="AP103" s="276"/>
      <c r="AQ103" s="223"/>
      <c r="AR103" s="218"/>
      <c r="AS103" s="219"/>
      <c r="AT103" s="276"/>
      <c r="AU103" s="223"/>
      <c r="AV103" s="252"/>
      <c r="AW103" s="219"/>
      <c r="AX103" s="277"/>
      <c r="AY103" s="223"/>
      <c r="AZ103" s="86"/>
      <c r="BA103" s="99"/>
      <c r="BB103" s="252"/>
      <c r="BC103" s="220"/>
      <c r="BD103" s="252"/>
      <c r="BE103" s="220"/>
      <c r="BF103" s="252"/>
      <c r="BG103" s="220"/>
      <c r="BH103" s="252"/>
      <c r="BI103" s="220"/>
      <c r="BJ103" s="252">
        <v>359</v>
      </c>
      <c r="BK103" s="220">
        <v>70</v>
      </c>
    </row>
    <row r="104" spans="1:63" ht="13" x14ac:dyDescent="0.3">
      <c r="A104" s="10">
        <v>1502</v>
      </c>
      <c r="B104" s="11" t="s">
        <v>237</v>
      </c>
      <c r="C104" s="365">
        <v>1484</v>
      </c>
      <c r="D104" s="41">
        <v>494</v>
      </c>
      <c r="E104" s="63">
        <f t="shared" si="1"/>
        <v>0.3328840970350404</v>
      </c>
      <c r="F104" s="86">
        <v>414</v>
      </c>
      <c r="G104" s="99">
        <v>73</v>
      </c>
      <c r="H104" s="86"/>
      <c r="I104" s="98"/>
      <c r="J104" s="142">
        <v>143</v>
      </c>
      <c r="K104" s="99">
        <v>332</v>
      </c>
      <c r="L104" s="86"/>
      <c r="M104" s="98"/>
      <c r="N104" s="142"/>
      <c r="O104" s="99"/>
      <c r="P104" s="218"/>
      <c r="Q104" s="219"/>
      <c r="R104" s="276"/>
      <c r="S104" s="223"/>
      <c r="T104" s="218"/>
      <c r="U104" s="219"/>
      <c r="V104" s="276"/>
      <c r="W104" s="223"/>
      <c r="X104" s="218"/>
      <c r="Y104" s="219"/>
      <c r="Z104" s="276"/>
      <c r="AA104" s="223"/>
      <c r="AB104" s="218"/>
      <c r="AC104" s="219"/>
      <c r="AD104" s="276"/>
      <c r="AE104" s="223"/>
      <c r="AF104" s="218"/>
      <c r="AG104" s="219"/>
      <c r="AH104" s="276"/>
      <c r="AI104" s="223"/>
      <c r="AJ104" s="218"/>
      <c r="AK104" s="219"/>
      <c r="AL104" s="276"/>
      <c r="AM104" s="223"/>
      <c r="AN104" s="218"/>
      <c r="AO104" s="219"/>
      <c r="AP104" s="276"/>
      <c r="AQ104" s="223"/>
      <c r="AR104" s="218"/>
      <c r="AS104" s="219"/>
      <c r="AT104" s="276"/>
      <c r="AU104" s="223"/>
      <c r="AV104" s="252"/>
      <c r="AW104" s="219"/>
      <c r="AX104" s="277"/>
      <c r="AY104" s="223"/>
      <c r="AZ104" s="86"/>
      <c r="BA104" s="99"/>
      <c r="BB104" s="252"/>
      <c r="BC104" s="220"/>
      <c r="BD104" s="252"/>
      <c r="BE104" s="220"/>
      <c r="BF104" s="252"/>
      <c r="BG104" s="220"/>
      <c r="BH104" s="252"/>
      <c r="BI104" s="220"/>
      <c r="BJ104" s="252">
        <v>366</v>
      </c>
      <c r="BK104" s="220">
        <v>122</v>
      </c>
    </row>
    <row r="105" spans="1:63" ht="13" x14ac:dyDescent="0.3">
      <c r="A105" s="10">
        <v>1503</v>
      </c>
      <c r="B105" s="11" t="s">
        <v>238</v>
      </c>
      <c r="C105" s="365">
        <v>963</v>
      </c>
      <c r="D105" s="41">
        <v>139</v>
      </c>
      <c r="E105" s="63">
        <f t="shared" si="1"/>
        <v>0.14434060228452752</v>
      </c>
      <c r="F105" s="86">
        <v>95</v>
      </c>
      <c r="G105" s="99">
        <v>35</v>
      </c>
      <c r="H105" s="86"/>
      <c r="I105" s="98"/>
      <c r="J105" s="142">
        <v>70</v>
      </c>
      <c r="K105" s="99">
        <v>62</v>
      </c>
      <c r="L105" s="86"/>
      <c r="M105" s="98"/>
      <c r="N105" s="142"/>
      <c r="O105" s="99"/>
      <c r="P105" s="218"/>
      <c r="Q105" s="219"/>
      <c r="R105" s="276"/>
      <c r="S105" s="223"/>
      <c r="T105" s="218"/>
      <c r="U105" s="219"/>
      <c r="V105" s="276"/>
      <c r="W105" s="223"/>
      <c r="X105" s="218"/>
      <c r="Y105" s="219"/>
      <c r="Z105" s="276"/>
      <c r="AA105" s="223"/>
      <c r="AB105" s="218"/>
      <c r="AC105" s="219"/>
      <c r="AD105" s="276"/>
      <c r="AE105" s="223"/>
      <c r="AF105" s="218"/>
      <c r="AG105" s="219"/>
      <c r="AH105" s="276"/>
      <c r="AI105" s="223"/>
      <c r="AJ105" s="218"/>
      <c r="AK105" s="219"/>
      <c r="AL105" s="276"/>
      <c r="AM105" s="223"/>
      <c r="AN105" s="218"/>
      <c r="AO105" s="219"/>
      <c r="AP105" s="276"/>
      <c r="AQ105" s="223"/>
      <c r="AR105" s="218"/>
      <c r="AS105" s="219"/>
      <c r="AT105" s="276"/>
      <c r="AU105" s="223"/>
      <c r="AV105" s="252"/>
      <c r="AW105" s="219"/>
      <c r="AX105" s="277"/>
      <c r="AY105" s="223"/>
      <c r="AZ105" s="86"/>
      <c r="BA105" s="99"/>
      <c r="BB105" s="252"/>
      <c r="BC105" s="220"/>
      <c r="BD105" s="252"/>
      <c r="BE105" s="220"/>
      <c r="BF105" s="252"/>
      <c r="BG105" s="220"/>
      <c r="BH105" s="252"/>
      <c r="BI105" s="220"/>
      <c r="BJ105" s="252">
        <v>91</v>
      </c>
      <c r="BK105" s="220">
        <v>39</v>
      </c>
    </row>
    <row r="106" spans="1:63" ht="13" x14ac:dyDescent="0.3">
      <c r="A106" s="10">
        <v>1504</v>
      </c>
      <c r="B106" s="11" t="s">
        <v>239</v>
      </c>
      <c r="C106" s="365">
        <v>854</v>
      </c>
      <c r="D106" s="41">
        <v>243</v>
      </c>
      <c r="E106" s="63">
        <f t="shared" si="1"/>
        <v>0.28454332552693207</v>
      </c>
      <c r="F106" s="86">
        <v>181</v>
      </c>
      <c r="G106" s="99">
        <v>57</v>
      </c>
      <c r="H106" s="86"/>
      <c r="I106" s="98"/>
      <c r="J106" s="142">
        <v>116</v>
      </c>
      <c r="K106" s="99">
        <v>121</v>
      </c>
      <c r="L106" s="86"/>
      <c r="M106" s="98"/>
      <c r="N106" s="142"/>
      <c r="O106" s="99"/>
      <c r="P106" s="218"/>
      <c r="Q106" s="219"/>
      <c r="R106" s="276"/>
      <c r="S106" s="223"/>
      <c r="T106" s="218"/>
      <c r="U106" s="219"/>
      <c r="V106" s="276"/>
      <c r="W106" s="223"/>
      <c r="X106" s="218"/>
      <c r="Y106" s="219"/>
      <c r="Z106" s="276"/>
      <c r="AA106" s="223"/>
      <c r="AB106" s="218"/>
      <c r="AC106" s="219"/>
      <c r="AD106" s="276"/>
      <c r="AE106" s="223"/>
      <c r="AF106" s="218"/>
      <c r="AG106" s="219"/>
      <c r="AH106" s="276"/>
      <c r="AI106" s="223"/>
      <c r="AJ106" s="218"/>
      <c r="AK106" s="219"/>
      <c r="AL106" s="276"/>
      <c r="AM106" s="223"/>
      <c r="AN106" s="218"/>
      <c r="AO106" s="219"/>
      <c r="AP106" s="276"/>
      <c r="AQ106" s="223"/>
      <c r="AR106" s="218"/>
      <c r="AS106" s="219"/>
      <c r="AT106" s="276"/>
      <c r="AU106" s="223"/>
      <c r="AV106" s="252"/>
      <c r="AW106" s="219"/>
      <c r="AX106" s="277"/>
      <c r="AY106" s="223"/>
      <c r="AZ106" s="86"/>
      <c r="BA106" s="99"/>
      <c r="BB106" s="252"/>
      <c r="BC106" s="220"/>
      <c r="BD106" s="252"/>
      <c r="BE106" s="220"/>
      <c r="BF106" s="252"/>
      <c r="BG106" s="220"/>
      <c r="BH106" s="252"/>
      <c r="BI106" s="220"/>
      <c r="BJ106" s="252">
        <v>166</v>
      </c>
      <c r="BK106" s="220">
        <v>70</v>
      </c>
    </row>
    <row r="107" spans="1:63" ht="13" x14ac:dyDescent="0.3">
      <c r="A107" s="10">
        <v>1505</v>
      </c>
      <c r="B107" s="11" t="s">
        <v>240</v>
      </c>
      <c r="C107" s="365">
        <v>1409</v>
      </c>
      <c r="D107" s="41">
        <v>475</v>
      </c>
      <c r="E107" s="63">
        <f t="shared" si="1"/>
        <v>0.33711852377572749</v>
      </c>
      <c r="F107" s="86">
        <v>402</v>
      </c>
      <c r="G107" s="99">
        <v>61</v>
      </c>
      <c r="H107" s="86"/>
      <c r="I107" s="98"/>
      <c r="J107" s="142">
        <v>126</v>
      </c>
      <c r="K107" s="99">
        <v>330</v>
      </c>
      <c r="L107" s="86"/>
      <c r="M107" s="98"/>
      <c r="N107" s="142"/>
      <c r="O107" s="99"/>
      <c r="P107" s="218"/>
      <c r="Q107" s="219"/>
      <c r="R107" s="276"/>
      <c r="S107" s="223"/>
      <c r="T107" s="218"/>
      <c r="U107" s="219"/>
      <c r="V107" s="276"/>
      <c r="W107" s="223"/>
      <c r="X107" s="218"/>
      <c r="Y107" s="219"/>
      <c r="Z107" s="276"/>
      <c r="AA107" s="223"/>
      <c r="AB107" s="218"/>
      <c r="AC107" s="219"/>
      <c r="AD107" s="276"/>
      <c r="AE107" s="223"/>
      <c r="AF107" s="218"/>
      <c r="AG107" s="219"/>
      <c r="AH107" s="276"/>
      <c r="AI107" s="223"/>
      <c r="AJ107" s="218"/>
      <c r="AK107" s="219"/>
      <c r="AL107" s="276"/>
      <c r="AM107" s="223"/>
      <c r="AN107" s="218"/>
      <c r="AO107" s="219"/>
      <c r="AP107" s="276"/>
      <c r="AQ107" s="223"/>
      <c r="AR107" s="218"/>
      <c r="AS107" s="219"/>
      <c r="AT107" s="276"/>
      <c r="AU107" s="223"/>
      <c r="AV107" s="252"/>
      <c r="AW107" s="219"/>
      <c r="AX107" s="277"/>
      <c r="AY107" s="223"/>
      <c r="AZ107" s="86"/>
      <c r="BA107" s="99"/>
      <c r="BB107" s="252"/>
      <c r="BC107" s="220"/>
      <c r="BD107" s="252"/>
      <c r="BE107" s="220"/>
      <c r="BF107" s="252"/>
      <c r="BG107" s="220"/>
      <c r="BH107" s="252"/>
      <c r="BI107" s="220"/>
      <c r="BJ107" s="252">
        <v>376</v>
      </c>
      <c r="BK107" s="220">
        <v>96</v>
      </c>
    </row>
    <row r="108" spans="1:63" ht="13" x14ac:dyDescent="0.3">
      <c r="A108" s="10">
        <v>1506</v>
      </c>
      <c r="B108" s="11" t="s">
        <v>241</v>
      </c>
      <c r="C108" s="365">
        <v>1061</v>
      </c>
      <c r="D108" s="41">
        <v>327</v>
      </c>
      <c r="E108" s="63">
        <f t="shared" si="1"/>
        <v>0.30819981149858622</v>
      </c>
      <c r="F108" s="86">
        <v>271</v>
      </c>
      <c r="G108" s="99">
        <v>51</v>
      </c>
      <c r="H108" s="86"/>
      <c r="I108" s="98"/>
      <c r="J108" s="142">
        <v>114</v>
      </c>
      <c r="K108" s="99">
        <v>195</v>
      </c>
      <c r="L108" s="86"/>
      <c r="M108" s="98"/>
      <c r="N108" s="142"/>
      <c r="O108" s="99"/>
      <c r="P108" s="218"/>
      <c r="Q108" s="219"/>
      <c r="R108" s="276"/>
      <c r="S108" s="223"/>
      <c r="T108" s="218"/>
      <c r="U108" s="219"/>
      <c r="V108" s="276"/>
      <c r="W108" s="223"/>
      <c r="X108" s="218"/>
      <c r="Y108" s="219"/>
      <c r="Z108" s="276"/>
      <c r="AA108" s="223"/>
      <c r="AB108" s="218"/>
      <c r="AC108" s="219"/>
      <c r="AD108" s="276"/>
      <c r="AE108" s="223"/>
      <c r="AF108" s="218"/>
      <c r="AG108" s="219"/>
      <c r="AH108" s="276"/>
      <c r="AI108" s="223"/>
      <c r="AJ108" s="218"/>
      <c r="AK108" s="219"/>
      <c r="AL108" s="276"/>
      <c r="AM108" s="223"/>
      <c r="AN108" s="218"/>
      <c r="AO108" s="219"/>
      <c r="AP108" s="276"/>
      <c r="AQ108" s="223"/>
      <c r="AR108" s="218"/>
      <c r="AS108" s="219"/>
      <c r="AT108" s="276"/>
      <c r="AU108" s="223"/>
      <c r="AV108" s="252"/>
      <c r="AW108" s="219"/>
      <c r="AX108" s="277"/>
      <c r="AY108" s="223"/>
      <c r="AZ108" s="86"/>
      <c r="BA108" s="99"/>
      <c r="BB108" s="252"/>
      <c r="BC108" s="220"/>
      <c r="BD108" s="252"/>
      <c r="BE108" s="220"/>
      <c r="BF108" s="252"/>
      <c r="BG108" s="220"/>
      <c r="BH108" s="252"/>
      <c r="BI108" s="220"/>
      <c r="BJ108" s="252">
        <v>248</v>
      </c>
      <c r="BK108" s="220">
        <v>74</v>
      </c>
    </row>
    <row r="109" spans="1:63" ht="13" x14ac:dyDescent="0.3">
      <c r="A109" s="10">
        <v>1507</v>
      </c>
      <c r="B109" s="11" t="s">
        <v>242</v>
      </c>
      <c r="C109" s="365">
        <v>722</v>
      </c>
      <c r="D109" s="41">
        <v>263</v>
      </c>
      <c r="E109" s="63">
        <f t="shared" si="1"/>
        <v>0.36426592797783935</v>
      </c>
      <c r="F109" s="86">
        <v>204</v>
      </c>
      <c r="G109" s="99">
        <v>50</v>
      </c>
      <c r="H109" s="86"/>
      <c r="I109" s="98"/>
      <c r="J109" s="142">
        <v>73</v>
      </c>
      <c r="K109" s="99">
        <v>173</v>
      </c>
      <c r="L109" s="86"/>
      <c r="M109" s="98"/>
      <c r="N109" s="142"/>
      <c r="O109" s="99"/>
      <c r="P109" s="218"/>
      <c r="Q109" s="219"/>
      <c r="R109" s="276"/>
      <c r="S109" s="223"/>
      <c r="T109" s="218"/>
      <c r="U109" s="219"/>
      <c r="V109" s="276"/>
      <c r="W109" s="223"/>
      <c r="X109" s="218"/>
      <c r="Y109" s="219"/>
      <c r="Z109" s="276"/>
      <c r="AA109" s="223"/>
      <c r="AB109" s="218"/>
      <c r="AC109" s="219"/>
      <c r="AD109" s="276"/>
      <c r="AE109" s="223"/>
      <c r="AF109" s="218"/>
      <c r="AG109" s="219"/>
      <c r="AH109" s="276"/>
      <c r="AI109" s="223"/>
      <c r="AJ109" s="218"/>
      <c r="AK109" s="219"/>
      <c r="AL109" s="276"/>
      <c r="AM109" s="223"/>
      <c r="AN109" s="218"/>
      <c r="AO109" s="219"/>
      <c r="AP109" s="276"/>
      <c r="AQ109" s="223"/>
      <c r="AR109" s="218"/>
      <c r="AS109" s="219"/>
      <c r="AT109" s="276"/>
      <c r="AU109" s="223"/>
      <c r="AV109" s="252"/>
      <c r="AW109" s="219"/>
      <c r="AX109" s="277"/>
      <c r="AY109" s="223"/>
      <c r="AZ109" s="86"/>
      <c r="BA109" s="99"/>
      <c r="BB109" s="252"/>
      <c r="BC109" s="220"/>
      <c r="BD109" s="252"/>
      <c r="BE109" s="220"/>
      <c r="BF109" s="252"/>
      <c r="BG109" s="220"/>
      <c r="BH109" s="252"/>
      <c r="BI109" s="220"/>
      <c r="BJ109" s="252">
        <v>183</v>
      </c>
      <c r="BK109" s="220">
        <v>71</v>
      </c>
    </row>
    <row r="110" spans="1:63" ht="13" x14ac:dyDescent="0.3">
      <c r="A110" s="10">
        <v>1508</v>
      </c>
      <c r="B110" s="11" t="s">
        <v>243</v>
      </c>
      <c r="C110" s="365">
        <v>1179</v>
      </c>
      <c r="D110" s="41">
        <v>611</v>
      </c>
      <c r="E110" s="63">
        <f t="shared" si="1"/>
        <v>0.51823579304495337</v>
      </c>
      <c r="F110" s="86">
        <v>490</v>
      </c>
      <c r="G110" s="99">
        <v>108</v>
      </c>
      <c r="H110" s="86"/>
      <c r="I110" s="98"/>
      <c r="J110" s="142">
        <v>187</v>
      </c>
      <c r="K110" s="99">
        <v>394</v>
      </c>
      <c r="L110" s="86"/>
      <c r="M110" s="98"/>
      <c r="N110" s="142"/>
      <c r="O110" s="99"/>
      <c r="P110" s="218"/>
      <c r="Q110" s="219"/>
      <c r="R110" s="276"/>
      <c r="S110" s="223"/>
      <c r="T110" s="218"/>
      <c r="U110" s="219"/>
      <c r="V110" s="276"/>
      <c r="W110" s="223"/>
      <c r="X110" s="218"/>
      <c r="Y110" s="219"/>
      <c r="Z110" s="276"/>
      <c r="AA110" s="223"/>
      <c r="AB110" s="218"/>
      <c r="AC110" s="219"/>
      <c r="AD110" s="276"/>
      <c r="AE110" s="223"/>
      <c r="AF110" s="218"/>
      <c r="AG110" s="219"/>
      <c r="AH110" s="276"/>
      <c r="AI110" s="223"/>
      <c r="AJ110" s="218"/>
      <c r="AK110" s="219"/>
      <c r="AL110" s="276"/>
      <c r="AM110" s="223"/>
      <c r="AN110" s="218"/>
      <c r="AO110" s="219"/>
      <c r="AP110" s="276"/>
      <c r="AQ110" s="223"/>
      <c r="AR110" s="218"/>
      <c r="AS110" s="219"/>
      <c r="AT110" s="276"/>
      <c r="AU110" s="223"/>
      <c r="AV110" s="252"/>
      <c r="AW110" s="219"/>
      <c r="AX110" s="277"/>
      <c r="AY110" s="223"/>
      <c r="AZ110" s="86"/>
      <c r="BA110" s="99"/>
      <c r="BB110" s="252"/>
      <c r="BC110" s="220"/>
      <c r="BD110" s="252"/>
      <c r="BE110" s="220"/>
      <c r="BF110" s="252"/>
      <c r="BG110" s="220"/>
      <c r="BH110" s="252"/>
      <c r="BI110" s="220"/>
      <c r="BJ110" s="252">
        <v>424</v>
      </c>
      <c r="BK110" s="220">
        <v>178</v>
      </c>
    </row>
    <row r="111" spans="1:63" ht="13" x14ac:dyDescent="0.3">
      <c r="A111" s="10">
        <v>1509</v>
      </c>
      <c r="B111" s="11" t="s">
        <v>244</v>
      </c>
      <c r="C111" s="365">
        <v>1014</v>
      </c>
      <c r="D111" s="41">
        <v>326</v>
      </c>
      <c r="E111" s="63">
        <f t="shared" si="1"/>
        <v>0.32149901380670609</v>
      </c>
      <c r="F111" s="86">
        <v>275</v>
      </c>
      <c r="G111" s="99">
        <v>43</v>
      </c>
      <c r="H111" s="86"/>
      <c r="I111" s="98"/>
      <c r="J111" s="142">
        <v>101</v>
      </c>
      <c r="K111" s="99">
        <v>215</v>
      </c>
      <c r="L111" s="86"/>
      <c r="M111" s="98"/>
      <c r="N111" s="142"/>
      <c r="O111" s="99"/>
      <c r="P111" s="218"/>
      <c r="Q111" s="219"/>
      <c r="R111" s="276"/>
      <c r="S111" s="223"/>
      <c r="T111" s="218"/>
      <c r="U111" s="219"/>
      <c r="V111" s="276"/>
      <c r="W111" s="223"/>
      <c r="X111" s="218"/>
      <c r="Y111" s="219"/>
      <c r="Z111" s="276"/>
      <c r="AA111" s="223"/>
      <c r="AB111" s="218"/>
      <c r="AC111" s="219"/>
      <c r="AD111" s="276"/>
      <c r="AE111" s="223"/>
      <c r="AF111" s="218"/>
      <c r="AG111" s="219"/>
      <c r="AH111" s="276"/>
      <c r="AI111" s="223"/>
      <c r="AJ111" s="218"/>
      <c r="AK111" s="219"/>
      <c r="AL111" s="276"/>
      <c r="AM111" s="223"/>
      <c r="AN111" s="218"/>
      <c r="AO111" s="219"/>
      <c r="AP111" s="276"/>
      <c r="AQ111" s="223"/>
      <c r="AR111" s="218"/>
      <c r="AS111" s="219"/>
      <c r="AT111" s="276"/>
      <c r="AU111" s="223"/>
      <c r="AV111" s="252"/>
      <c r="AW111" s="219"/>
      <c r="AX111" s="277"/>
      <c r="AY111" s="223"/>
      <c r="AZ111" s="86"/>
      <c r="BA111" s="99"/>
      <c r="BB111" s="252"/>
      <c r="BC111" s="220"/>
      <c r="BD111" s="252"/>
      <c r="BE111" s="220"/>
      <c r="BF111" s="252"/>
      <c r="BG111" s="220"/>
      <c r="BH111" s="252"/>
      <c r="BI111" s="220"/>
      <c r="BJ111" s="252">
        <v>266</v>
      </c>
      <c r="BK111" s="220">
        <v>53</v>
      </c>
    </row>
    <row r="112" spans="1:63" ht="13" x14ac:dyDescent="0.3">
      <c r="A112" s="10">
        <v>1510</v>
      </c>
      <c r="B112" s="11" t="s">
        <v>245</v>
      </c>
      <c r="C112" s="365">
        <v>827</v>
      </c>
      <c r="D112" s="41">
        <v>151</v>
      </c>
      <c r="E112" s="63">
        <f t="shared" si="1"/>
        <v>0.1825876662636034</v>
      </c>
      <c r="F112" s="86">
        <v>104</v>
      </c>
      <c r="G112" s="99">
        <v>38</v>
      </c>
      <c r="H112" s="86"/>
      <c r="I112" s="98"/>
      <c r="J112" s="142">
        <v>69</v>
      </c>
      <c r="K112" s="99">
        <v>73</v>
      </c>
      <c r="L112" s="86"/>
      <c r="M112" s="98"/>
      <c r="N112" s="142"/>
      <c r="O112" s="99"/>
      <c r="P112" s="218"/>
      <c r="Q112" s="219"/>
      <c r="R112" s="276"/>
      <c r="S112" s="223"/>
      <c r="T112" s="218"/>
      <c r="U112" s="219"/>
      <c r="V112" s="276"/>
      <c r="W112" s="223"/>
      <c r="X112" s="218"/>
      <c r="Y112" s="219"/>
      <c r="Z112" s="276"/>
      <c r="AA112" s="223"/>
      <c r="AB112" s="218"/>
      <c r="AC112" s="219"/>
      <c r="AD112" s="276"/>
      <c r="AE112" s="223"/>
      <c r="AF112" s="218"/>
      <c r="AG112" s="219"/>
      <c r="AH112" s="276"/>
      <c r="AI112" s="223"/>
      <c r="AJ112" s="218"/>
      <c r="AK112" s="219"/>
      <c r="AL112" s="276"/>
      <c r="AM112" s="223"/>
      <c r="AN112" s="218"/>
      <c r="AO112" s="219"/>
      <c r="AP112" s="276"/>
      <c r="AQ112" s="223"/>
      <c r="AR112" s="218"/>
      <c r="AS112" s="219"/>
      <c r="AT112" s="276"/>
      <c r="AU112" s="223"/>
      <c r="AV112" s="252"/>
      <c r="AW112" s="219"/>
      <c r="AX112" s="277"/>
      <c r="AY112" s="223"/>
      <c r="AZ112" s="86"/>
      <c r="BA112" s="99"/>
      <c r="BB112" s="252"/>
      <c r="BC112" s="220"/>
      <c r="BD112" s="252"/>
      <c r="BE112" s="220"/>
      <c r="BF112" s="252"/>
      <c r="BG112" s="220"/>
      <c r="BH112" s="252"/>
      <c r="BI112" s="220"/>
      <c r="BJ112" s="252">
        <v>88</v>
      </c>
      <c r="BK112" s="220">
        <v>56</v>
      </c>
    </row>
    <row r="113" spans="1:63" ht="13" x14ac:dyDescent="0.3">
      <c r="A113" s="10">
        <v>1601</v>
      </c>
      <c r="B113" s="11" t="s">
        <v>246</v>
      </c>
      <c r="C113" s="365">
        <v>1286</v>
      </c>
      <c r="D113" s="41">
        <v>172</v>
      </c>
      <c r="E113" s="63">
        <f t="shared" si="1"/>
        <v>0.13374805598755832</v>
      </c>
      <c r="F113" s="86">
        <v>115</v>
      </c>
      <c r="G113" s="99">
        <v>49</v>
      </c>
      <c r="H113" s="86"/>
      <c r="I113" s="98"/>
      <c r="J113" s="142">
        <v>56</v>
      </c>
      <c r="K113" s="99">
        <v>108</v>
      </c>
      <c r="L113" s="86"/>
      <c r="M113" s="98"/>
      <c r="N113" s="142"/>
      <c r="O113" s="99"/>
      <c r="P113" s="218"/>
      <c r="Q113" s="219"/>
      <c r="R113" s="276"/>
      <c r="S113" s="223"/>
      <c r="T113" s="218"/>
      <c r="U113" s="219"/>
      <c r="V113" s="276"/>
      <c r="W113" s="223"/>
      <c r="X113" s="218"/>
      <c r="Y113" s="219"/>
      <c r="Z113" s="276"/>
      <c r="AA113" s="223"/>
      <c r="AB113" s="218"/>
      <c r="AC113" s="219"/>
      <c r="AD113" s="276"/>
      <c r="AE113" s="223"/>
      <c r="AF113" s="218"/>
      <c r="AG113" s="219"/>
      <c r="AH113" s="276"/>
      <c r="AI113" s="223"/>
      <c r="AJ113" s="218"/>
      <c r="AK113" s="219"/>
      <c r="AL113" s="276"/>
      <c r="AM113" s="223"/>
      <c r="AN113" s="218"/>
      <c r="AO113" s="219"/>
      <c r="AP113" s="276"/>
      <c r="AQ113" s="223"/>
      <c r="AR113" s="218"/>
      <c r="AS113" s="219"/>
      <c r="AT113" s="276"/>
      <c r="AU113" s="223"/>
      <c r="AV113" s="252"/>
      <c r="AW113" s="219"/>
      <c r="AX113" s="277"/>
      <c r="AY113" s="223"/>
      <c r="AZ113" s="86"/>
      <c r="BA113" s="99"/>
      <c r="BB113" s="252"/>
      <c r="BC113" s="220"/>
      <c r="BD113" s="252"/>
      <c r="BE113" s="220"/>
      <c r="BF113" s="252"/>
      <c r="BG113" s="220"/>
      <c r="BH113" s="252"/>
      <c r="BI113" s="220"/>
      <c r="BJ113" s="252">
        <v>121</v>
      </c>
      <c r="BK113" s="220">
        <v>46</v>
      </c>
    </row>
    <row r="114" spans="1:63" ht="13" x14ac:dyDescent="0.3">
      <c r="A114" s="10">
        <v>1701</v>
      </c>
      <c r="B114" s="11" t="s">
        <v>247</v>
      </c>
      <c r="C114" s="365">
        <v>1529</v>
      </c>
      <c r="D114" s="41">
        <v>237</v>
      </c>
      <c r="E114" s="63">
        <f t="shared" si="1"/>
        <v>0.15500327011118378</v>
      </c>
      <c r="F114" s="86">
        <v>181</v>
      </c>
      <c r="G114" s="99">
        <v>52</v>
      </c>
      <c r="H114" s="86"/>
      <c r="I114" s="98"/>
      <c r="J114" s="142">
        <v>119</v>
      </c>
      <c r="K114" s="99">
        <v>103</v>
      </c>
      <c r="L114" s="86"/>
      <c r="M114" s="98"/>
      <c r="N114" s="142"/>
      <c r="O114" s="99"/>
      <c r="P114" s="218"/>
      <c r="Q114" s="219"/>
      <c r="R114" s="276"/>
      <c r="S114" s="223"/>
      <c r="T114" s="218"/>
      <c r="U114" s="219"/>
      <c r="V114" s="276"/>
      <c r="W114" s="223"/>
      <c r="X114" s="218"/>
      <c r="Y114" s="219"/>
      <c r="Z114" s="276"/>
      <c r="AA114" s="223"/>
      <c r="AB114" s="218"/>
      <c r="AC114" s="219"/>
      <c r="AD114" s="276"/>
      <c r="AE114" s="223"/>
      <c r="AF114" s="218"/>
      <c r="AG114" s="219"/>
      <c r="AH114" s="276"/>
      <c r="AI114" s="223"/>
      <c r="AJ114" s="218"/>
      <c r="AK114" s="219"/>
      <c r="AL114" s="276"/>
      <c r="AM114" s="223"/>
      <c r="AN114" s="218"/>
      <c r="AO114" s="219"/>
      <c r="AP114" s="276"/>
      <c r="AQ114" s="223"/>
      <c r="AR114" s="218"/>
      <c r="AS114" s="219"/>
      <c r="AT114" s="276"/>
      <c r="AU114" s="223"/>
      <c r="AV114" s="252"/>
      <c r="AW114" s="219"/>
      <c r="AX114" s="277"/>
      <c r="AY114" s="223"/>
      <c r="AZ114" s="86"/>
      <c r="BA114" s="99"/>
      <c r="BB114" s="252"/>
      <c r="BC114" s="220"/>
      <c r="BD114" s="252"/>
      <c r="BE114" s="220"/>
      <c r="BF114" s="252"/>
      <c r="BG114" s="220"/>
      <c r="BH114" s="252"/>
      <c r="BI114" s="220"/>
      <c r="BJ114" s="252">
        <v>165</v>
      </c>
      <c r="BK114" s="220">
        <v>61</v>
      </c>
    </row>
    <row r="115" spans="1:63" ht="13" x14ac:dyDescent="0.3">
      <c r="A115" s="10">
        <v>1702</v>
      </c>
      <c r="B115" s="11" t="s">
        <v>248</v>
      </c>
      <c r="C115" s="365">
        <v>1525</v>
      </c>
      <c r="D115" s="41">
        <v>318</v>
      </c>
      <c r="E115" s="63">
        <f t="shared" si="1"/>
        <v>0.20852459016393443</v>
      </c>
      <c r="F115" s="86">
        <v>269</v>
      </c>
      <c r="G115" s="99">
        <v>42</v>
      </c>
      <c r="H115" s="86"/>
      <c r="I115" s="98"/>
      <c r="J115" s="142">
        <v>82</v>
      </c>
      <c r="K115" s="99">
        <v>224</v>
      </c>
      <c r="L115" s="86"/>
      <c r="M115" s="98"/>
      <c r="N115" s="142"/>
      <c r="O115" s="99"/>
      <c r="P115" s="218"/>
      <c r="Q115" s="219"/>
      <c r="R115" s="276"/>
      <c r="S115" s="223"/>
      <c r="T115" s="218"/>
      <c r="U115" s="219"/>
      <c r="V115" s="276"/>
      <c r="W115" s="223"/>
      <c r="X115" s="218"/>
      <c r="Y115" s="219"/>
      <c r="Z115" s="276"/>
      <c r="AA115" s="223"/>
      <c r="AB115" s="218"/>
      <c r="AC115" s="219"/>
      <c r="AD115" s="276"/>
      <c r="AE115" s="223"/>
      <c r="AF115" s="218"/>
      <c r="AG115" s="219"/>
      <c r="AH115" s="276"/>
      <c r="AI115" s="223"/>
      <c r="AJ115" s="218"/>
      <c r="AK115" s="219"/>
      <c r="AL115" s="276"/>
      <c r="AM115" s="223"/>
      <c r="AN115" s="218"/>
      <c r="AO115" s="219"/>
      <c r="AP115" s="276"/>
      <c r="AQ115" s="223"/>
      <c r="AR115" s="218"/>
      <c r="AS115" s="219"/>
      <c r="AT115" s="276"/>
      <c r="AU115" s="223"/>
      <c r="AV115" s="252"/>
      <c r="AW115" s="219"/>
      <c r="AX115" s="277"/>
      <c r="AY115" s="223"/>
      <c r="AZ115" s="86"/>
      <c r="BA115" s="99"/>
      <c r="BB115" s="252"/>
      <c r="BC115" s="220"/>
      <c r="BD115" s="252"/>
      <c r="BE115" s="220"/>
      <c r="BF115" s="252"/>
      <c r="BG115" s="220"/>
      <c r="BH115" s="252"/>
      <c r="BI115" s="220"/>
      <c r="BJ115" s="252">
        <v>233</v>
      </c>
      <c r="BK115" s="220">
        <v>76</v>
      </c>
    </row>
    <row r="116" spans="1:63" ht="13" x14ac:dyDescent="0.3">
      <c r="A116" s="10">
        <v>1703</v>
      </c>
      <c r="B116" s="11" t="s">
        <v>249</v>
      </c>
      <c r="C116" s="365">
        <v>1158</v>
      </c>
      <c r="D116" s="41">
        <v>218</v>
      </c>
      <c r="E116" s="63">
        <f t="shared" si="1"/>
        <v>0.18825561312607944</v>
      </c>
      <c r="F116" s="86">
        <v>173</v>
      </c>
      <c r="G116" s="99">
        <v>39</v>
      </c>
      <c r="H116" s="86"/>
      <c r="I116" s="98"/>
      <c r="J116" s="142">
        <v>75</v>
      </c>
      <c r="K116" s="99">
        <v>132</v>
      </c>
      <c r="L116" s="86"/>
      <c r="M116" s="98"/>
      <c r="N116" s="142"/>
      <c r="O116" s="99"/>
      <c r="P116" s="218"/>
      <c r="Q116" s="219"/>
      <c r="R116" s="276"/>
      <c r="S116" s="223"/>
      <c r="T116" s="218"/>
      <c r="U116" s="219"/>
      <c r="V116" s="276"/>
      <c r="W116" s="223"/>
      <c r="X116" s="218"/>
      <c r="Y116" s="219"/>
      <c r="Z116" s="276"/>
      <c r="AA116" s="223"/>
      <c r="AB116" s="218"/>
      <c r="AC116" s="219"/>
      <c r="AD116" s="276"/>
      <c r="AE116" s="223"/>
      <c r="AF116" s="218"/>
      <c r="AG116" s="219"/>
      <c r="AH116" s="276"/>
      <c r="AI116" s="223"/>
      <c r="AJ116" s="218"/>
      <c r="AK116" s="219"/>
      <c r="AL116" s="276"/>
      <c r="AM116" s="223"/>
      <c r="AN116" s="218"/>
      <c r="AO116" s="219"/>
      <c r="AP116" s="276"/>
      <c r="AQ116" s="223"/>
      <c r="AR116" s="218"/>
      <c r="AS116" s="219"/>
      <c r="AT116" s="276"/>
      <c r="AU116" s="223"/>
      <c r="AV116" s="252"/>
      <c r="AW116" s="219"/>
      <c r="AX116" s="277"/>
      <c r="AY116" s="223"/>
      <c r="AZ116" s="86"/>
      <c r="BA116" s="99"/>
      <c r="BB116" s="252"/>
      <c r="BC116" s="220"/>
      <c r="BD116" s="252"/>
      <c r="BE116" s="220"/>
      <c r="BF116" s="252"/>
      <c r="BG116" s="220"/>
      <c r="BH116" s="252"/>
      <c r="BI116" s="220"/>
      <c r="BJ116" s="252">
        <v>153</v>
      </c>
      <c r="BK116" s="220">
        <v>61</v>
      </c>
    </row>
    <row r="117" spans="1:63" ht="13" x14ac:dyDescent="0.3">
      <c r="A117" s="10">
        <v>1801</v>
      </c>
      <c r="B117" s="11" t="s">
        <v>250</v>
      </c>
      <c r="C117" s="365">
        <v>1037</v>
      </c>
      <c r="D117" s="41">
        <v>164</v>
      </c>
      <c r="E117" s="63">
        <f t="shared" si="1"/>
        <v>0.15814850530376084</v>
      </c>
      <c r="F117" s="86">
        <v>120</v>
      </c>
      <c r="G117" s="99">
        <v>38</v>
      </c>
      <c r="H117" s="86"/>
      <c r="I117" s="98"/>
      <c r="J117" s="142">
        <v>64</v>
      </c>
      <c r="K117" s="99">
        <v>94</v>
      </c>
      <c r="L117" s="86"/>
      <c r="M117" s="98"/>
      <c r="N117" s="142"/>
      <c r="O117" s="99"/>
      <c r="P117" s="218"/>
      <c r="Q117" s="219"/>
      <c r="R117" s="276"/>
      <c r="S117" s="223"/>
      <c r="T117" s="218"/>
      <c r="U117" s="219"/>
      <c r="V117" s="276"/>
      <c r="W117" s="223"/>
      <c r="X117" s="218"/>
      <c r="Y117" s="219"/>
      <c r="Z117" s="276"/>
      <c r="AA117" s="223"/>
      <c r="AB117" s="218"/>
      <c r="AC117" s="219"/>
      <c r="AD117" s="276"/>
      <c r="AE117" s="223"/>
      <c r="AF117" s="218"/>
      <c r="AG117" s="219"/>
      <c r="AH117" s="276"/>
      <c r="AI117" s="223"/>
      <c r="AJ117" s="218"/>
      <c r="AK117" s="219"/>
      <c r="AL117" s="276"/>
      <c r="AM117" s="223"/>
      <c r="AN117" s="218"/>
      <c r="AO117" s="219"/>
      <c r="AP117" s="276"/>
      <c r="AQ117" s="223"/>
      <c r="AR117" s="218"/>
      <c r="AS117" s="219"/>
      <c r="AT117" s="276"/>
      <c r="AU117" s="223"/>
      <c r="AV117" s="252"/>
      <c r="AW117" s="219"/>
      <c r="AX117" s="277"/>
      <c r="AY117" s="223"/>
      <c r="AZ117" s="86"/>
      <c r="BA117" s="99"/>
      <c r="BB117" s="252"/>
      <c r="BC117" s="220"/>
      <c r="BD117" s="252"/>
      <c r="BE117" s="220"/>
      <c r="BF117" s="252"/>
      <c r="BG117" s="220"/>
      <c r="BH117" s="252"/>
      <c r="BI117" s="220"/>
      <c r="BJ117" s="252">
        <v>108</v>
      </c>
      <c r="BK117" s="220">
        <v>55</v>
      </c>
    </row>
    <row r="118" spans="1:63" ht="13" x14ac:dyDescent="0.3">
      <c r="A118" s="10">
        <v>1802</v>
      </c>
      <c r="B118" s="11" t="s">
        <v>251</v>
      </c>
      <c r="C118" s="365">
        <v>766</v>
      </c>
      <c r="D118" s="41">
        <v>79</v>
      </c>
      <c r="E118" s="63">
        <f t="shared" si="1"/>
        <v>0.10313315926892951</v>
      </c>
      <c r="F118" s="86">
        <v>55</v>
      </c>
      <c r="G118" s="99">
        <v>20</v>
      </c>
      <c r="H118" s="86"/>
      <c r="I118" s="98"/>
      <c r="J118" s="142">
        <v>34</v>
      </c>
      <c r="K118" s="99">
        <v>39</v>
      </c>
      <c r="L118" s="86"/>
      <c r="M118" s="98"/>
      <c r="N118" s="142"/>
      <c r="O118" s="99"/>
      <c r="P118" s="218"/>
      <c r="Q118" s="219"/>
      <c r="R118" s="276"/>
      <c r="S118" s="223"/>
      <c r="T118" s="218"/>
      <c r="U118" s="219"/>
      <c r="V118" s="276"/>
      <c r="W118" s="223"/>
      <c r="X118" s="218"/>
      <c r="Y118" s="219"/>
      <c r="Z118" s="276"/>
      <c r="AA118" s="223"/>
      <c r="AB118" s="218"/>
      <c r="AC118" s="219"/>
      <c r="AD118" s="276"/>
      <c r="AE118" s="223"/>
      <c r="AF118" s="218"/>
      <c r="AG118" s="219"/>
      <c r="AH118" s="276"/>
      <c r="AI118" s="223"/>
      <c r="AJ118" s="218"/>
      <c r="AK118" s="219"/>
      <c r="AL118" s="276"/>
      <c r="AM118" s="223"/>
      <c r="AN118" s="218"/>
      <c r="AO118" s="219"/>
      <c r="AP118" s="276"/>
      <c r="AQ118" s="223"/>
      <c r="AR118" s="218"/>
      <c r="AS118" s="219"/>
      <c r="AT118" s="276"/>
      <c r="AU118" s="223"/>
      <c r="AV118" s="252"/>
      <c r="AW118" s="219"/>
      <c r="AX118" s="277"/>
      <c r="AY118" s="223"/>
      <c r="AZ118" s="86"/>
      <c r="BA118" s="99"/>
      <c r="BB118" s="252"/>
      <c r="BC118" s="220"/>
      <c r="BD118" s="252"/>
      <c r="BE118" s="220"/>
      <c r="BF118" s="252"/>
      <c r="BG118" s="220"/>
      <c r="BH118" s="252"/>
      <c r="BI118" s="220"/>
      <c r="BJ118" s="252">
        <v>51</v>
      </c>
      <c r="BK118" s="220">
        <v>22</v>
      </c>
    </row>
    <row r="119" spans="1:63" ht="13" x14ac:dyDescent="0.3">
      <c r="A119" s="10">
        <v>1901</v>
      </c>
      <c r="B119" s="11" t="s">
        <v>252</v>
      </c>
      <c r="C119" s="365">
        <v>978</v>
      </c>
      <c r="D119" s="41">
        <v>242</v>
      </c>
      <c r="E119" s="63">
        <f t="shared" si="1"/>
        <v>0.2474437627811861</v>
      </c>
      <c r="F119" s="86">
        <v>105</v>
      </c>
      <c r="G119" s="99">
        <v>132</v>
      </c>
      <c r="H119" s="86"/>
      <c r="I119" s="98"/>
      <c r="J119" s="142">
        <v>139</v>
      </c>
      <c r="K119" s="99">
        <v>97</v>
      </c>
      <c r="L119" s="86"/>
      <c r="M119" s="98"/>
      <c r="N119" s="142"/>
      <c r="O119" s="99"/>
      <c r="P119" s="218"/>
      <c r="Q119" s="219"/>
      <c r="R119" s="276"/>
      <c r="S119" s="223"/>
      <c r="T119" s="218"/>
      <c r="U119" s="219"/>
      <c r="V119" s="276"/>
      <c r="W119" s="223"/>
      <c r="X119" s="218"/>
      <c r="Y119" s="219"/>
      <c r="Z119" s="276"/>
      <c r="AA119" s="223"/>
      <c r="AB119" s="218"/>
      <c r="AC119" s="219"/>
      <c r="AD119" s="276"/>
      <c r="AE119" s="223"/>
      <c r="AF119" s="218"/>
      <c r="AG119" s="219"/>
      <c r="AH119" s="276"/>
      <c r="AI119" s="223"/>
      <c r="AJ119" s="218"/>
      <c r="AK119" s="219"/>
      <c r="AL119" s="276"/>
      <c r="AM119" s="223"/>
      <c r="AN119" s="218"/>
      <c r="AO119" s="219"/>
      <c r="AP119" s="276"/>
      <c r="AQ119" s="223"/>
      <c r="AR119" s="218"/>
      <c r="AS119" s="219"/>
      <c r="AT119" s="276"/>
      <c r="AU119" s="223"/>
      <c r="AV119" s="252"/>
      <c r="AW119" s="219"/>
      <c r="AX119" s="277"/>
      <c r="AY119" s="223"/>
      <c r="AZ119" s="86"/>
      <c r="BA119" s="99"/>
      <c r="BB119" s="252"/>
      <c r="BC119" s="220"/>
      <c r="BD119" s="252"/>
      <c r="BE119" s="220"/>
      <c r="BF119" s="252"/>
      <c r="BG119" s="220"/>
      <c r="BH119" s="252"/>
      <c r="BI119" s="220"/>
      <c r="BJ119" s="252">
        <v>102</v>
      </c>
      <c r="BK119" s="220">
        <v>136</v>
      </c>
    </row>
    <row r="120" spans="1:63" ht="13" x14ac:dyDescent="0.3">
      <c r="A120" s="10">
        <v>1902</v>
      </c>
      <c r="B120" s="11" t="s">
        <v>253</v>
      </c>
      <c r="C120" s="365">
        <v>1278</v>
      </c>
      <c r="D120" s="41">
        <v>421</v>
      </c>
      <c r="E120" s="63">
        <f t="shared" si="1"/>
        <v>0.32942097026604067</v>
      </c>
      <c r="F120" s="86">
        <v>194</v>
      </c>
      <c r="G120" s="99">
        <v>221</v>
      </c>
      <c r="H120" s="86"/>
      <c r="I120" s="98"/>
      <c r="J120" s="142">
        <v>247</v>
      </c>
      <c r="K120" s="99">
        <v>161</v>
      </c>
      <c r="L120" s="86"/>
      <c r="M120" s="98"/>
      <c r="N120" s="142"/>
      <c r="O120" s="99"/>
      <c r="P120" s="218"/>
      <c r="Q120" s="219"/>
      <c r="R120" s="276"/>
      <c r="S120" s="223"/>
      <c r="T120" s="218"/>
      <c r="U120" s="219"/>
      <c r="V120" s="276"/>
      <c r="W120" s="223"/>
      <c r="X120" s="218"/>
      <c r="Y120" s="219"/>
      <c r="Z120" s="276"/>
      <c r="AA120" s="223"/>
      <c r="AB120" s="218"/>
      <c r="AC120" s="219"/>
      <c r="AD120" s="276"/>
      <c r="AE120" s="223"/>
      <c r="AF120" s="218"/>
      <c r="AG120" s="219"/>
      <c r="AH120" s="276"/>
      <c r="AI120" s="223"/>
      <c r="AJ120" s="218"/>
      <c r="AK120" s="219"/>
      <c r="AL120" s="276"/>
      <c r="AM120" s="223"/>
      <c r="AN120" s="218"/>
      <c r="AO120" s="219"/>
      <c r="AP120" s="276"/>
      <c r="AQ120" s="223"/>
      <c r="AR120" s="218"/>
      <c r="AS120" s="219"/>
      <c r="AT120" s="276"/>
      <c r="AU120" s="223"/>
      <c r="AV120" s="252"/>
      <c r="AW120" s="219"/>
      <c r="AX120" s="277"/>
      <c r="AY120" s="223"/>
      <c r="AZ120" s="86"/>
      <c r="BA120" s="99"/>
      <c r="BB120" s="252"/>
      <c r="BC120" s="220"/>
      <c r="BD120" s="252"/>
      <c r="BE120" s="220"/>
      <c r="BF120" s="252"/>
      <c r="BG120" s="220"/>
      <c r="BH120" s="252"/>
      <c r="BI120" s="220"/>
      <c r="BJ120" s="252">
        <v>176</v>
      </c>
      <c r="BK120" s="220">
        <v>240</v>
      </c>
    </row>
    <row r="121" spans="1:63" ht="13" x14ac:dyDescent="0.3">
      <c r="A121" s="10">
        <v>1903</v>
      </c>
      <c r="B121" s="11" t="s">
        <v>254</v>
      </c>
      <c r="C121" s="365">
        <v>1274</v>
      </c>
      <c r="D121" s="41">
        <v>255</v>
      </c>
      <c r="E121" s="63">
        <f t="shared" si="1"/>
        <v>0.20015698587127159</v>
      </c>
      <c r="F121" s="86">
        <v>113</v>
      </c>
      <c r="G121" s="99">
        <v>137</v>
      </c>
      <c r="H121" s="86"/>
      <c r="I121" s="98"/>
      <c r="J121" s="142">
        <v>146</v>
      </c>
      <c r="K121" s="99">
        <v>96</v>
      </c>
      <c r="L121" s="86"/>
      <c r="M121" s="98"/>
      <c r="N121" s="142"/>
      <c r="O121" s="99"/>
      <c r="P121" s="218"/>
      <c r="Q121" s="219"/>
      <c r="R121" s="276"/>
      <c r="S121" s="223"/>
      <c r="T121" s="218"/>
      <c r="U121" s="219"/>
      <c r="V121" s="276"/>
      <c r="W121" s="223"/>
      <c r="X121" s="218"/>
      <c r="Y121" s="219"/>
      <c r="Z121" s="276"/>
      <c r="AA121" s="223"/>
      <c r="AB121" s="218"/>
      <c r="AC121" s="219"/>
      <c r="AD121" s="276"/>
      <c r="AE121" s="223"/>
      <c r="AF121" s="218"/>
      <c r="AG121" s="219"/>
      <c r="AH121" s="276"/>
      <c r="AI121" s="223"/>
      <c r="AJ121" s="218"/>
      <c r="AK121" s="219"/>
      <c r="AL121" s="276"/>
      <c r="AM121" s="223"/>
      <c r="AN121" s="218"/>
      <c r="AO121" s="219"/>
      <c r="AP121" s="276"/>
      <c r="AQ121" s="223"/>
      <c r="AR121" s="218"/>
      <c r="AS121" s="219"/>
      <c r="AT121" s="276"/>
      <c r="AU121" s="223"/>
      <c r="AV121" s="252"/>
      <c r="AW121" s="219"/>
      <c r="AX121" s="277"/>
      <c r="AY121" s="223"/>
      <c r="AZ121" s="86"/>
      <c r="BA121" s="99"/>
      <c r="BB121" s="252"/>
      <c r="BC121" s="220"/>
      <c r="BD121" s="252"/>
      <c r="BE121" s="220"/>
      <c r="BF121" s="252"/>
      <c r="BG121" s="220"/>
      <c r="BH121" s="252"/>
      <c r="BI121" s="220"/>
      <c r="BJ121" s="252">
        <v>117</v>
      </c>
      <c r="BK121" s="220">
        <v>132</v>
      </c>
    </row>
    <row r="122" spans="1:63" ht="13" x14ac:dyDescent="0.3">
      <c r="A122" s="10">
        <v>1904</v>
      </c>
      <c r="B122" s="11" t="s">
        <v>255</v>
      </c>
      <c r="C122" s="365">
        <v>433</v>
      </c>
      <c r="D122" s="41">
        <v>26</v>
      </c>
      <c r="E122" s="63">
        <f t="shared" si="1"/>
        <v>6.0046189376443418E-2</v>
      </c>
      <c r="F122" s="86">
        <v>20</v>
      </c>
      <c r="G122" s="99">
        <v>6</v>
      </c>
      <c r="H122" s="86"/>
      <c r="I122" s="98"/>
      <c r="J122" s="142">
        <v>15</v>
      </c>
      <c r="K122" s="99">
        <v>10</v>
      </c>
      <c r="L122" s="86"/>
      <c r="M122" s="98"/>
      <c r="N122" s="142"/>
      <c r="O122" s="99"/>
      <c r="P122" s="218"/>
      <c r="Q122" s="219"/>
      <c r="R122" s="276"/>
      <c r="S122" s="223"/>
      <c r="T122" s="218"/>
      <c r="U122" s="219"/>
      <c r="V122" s="276"/>
      <c r="W122" s="223"/>
      <c r="X122" s="218"/>
      <c r="Y122" s="219"/>
      <c r="Z122" s="276"/>
      <c r="AA122" s="223"/>
      <c r="AB122" s="218"/>
      <c r="AC122" s="219"/>
      <c r="AD122" s="276"/>
      <c r="AE122" s="223"/>
      <c r="AF122" s="218"/>
      <c r="AG122" s="219"/>
      <c r="AH122" s="276"/>
      <c r="AI122" s="223"/>
      <c r="AJ122" s="218"/>
      <c r="AK122" s="219"/>
      <c r="AL122" s="276"/>
      <c r="AM122" s="223"/>
      <c r="AN122" s="218"/>
      <c r="AO122" s="219"/>
      <c r="AP122" s="276"/>
      <c r="AQ122" s="223"/>
      <c r="AR122" s="218"/>
      <c r="AS122" s="219"/>
      <c r="AT122" s="276"/>
      <c r="AU122" s="223"/>
      <c r="AV122" s="252"/>
      <c r="AW122" s="219"/>
      <c r="AX122" s="277"/>
      <c r="AY122" s="223"/>
      <c r="AZ122" s="86"/>
      <c r="BA122" s="99"/>
      <c r="BB122" s="252"/>
      <c r="BC122" s="220"/>
      <c r="BD122" s="252"/>
      <c r="BE122" s="220"/>
      <c r="BF122" s="252"/>
      <c r="BG122" s="220"/>
      <c r="BH122" s="252"/>
      <c r="BI122" s="220"/>
      <c r="BJ122" s="252">
        <v>17</v>
      </c>
      <c r="BK122" s="220">
        <v>9</v>
      </c>
    </row>
    <row r="123" spans="1:63" ht="13" x14ac:dyDescent="0.3">
      <c r="A123" s="10">
        <v>2001</v>
      </c>
      <c r="B123" s="11" t="s">
        <v>256</v>
      </c>
      <c r="C123" s="365">
        <v>1230</v>
      </c>
      <c r="D123" s="41">
        <v>150</v>
      </c>
      <c r="E123" s="63">
        <f t="shared" si="1"/>
        <v>0.12195121951219512</v>
      </c>
      <c r="F123" s="86">
        <v>101</v>
      </c>
      <c r="G123" s="99">
        <v>45</v>
      </c>
      <c r="H123" s="86"/>
      <c r="I123" s="98"/>
      <c r="J123" s="142">
        <v>78</v>
      </c>
      <c r="K123" s="99">
        <v>67</v>
      </c>
      <c r="L123" s="86"/>
      <c r="M123" s="98"/>
      <c r="N123" s="142"/>
      <c r="O123" s="99"/>
      <c r="P123" s="218"/>
      <c r="Q123" s="219"/>
      <c r="R123" s="276"/>
      <c r="S123" s="223"/>
      <c r="T123" s="218"/>
      <c r="U123" s="219"/>
      <c r="V123" s="276"/>
      <c r="W123" s="223"/>
      <c r="X123" s="218"/>
      <c r="Y123" s="219"/>
      <c r="Z123" s="276"/>
      <c r="AA123" s="223"/>
      <c r="AB123" s="218"/>
      <c r="AC123" s="219"/>
      <c r="AD123" s="276"/>
      <c r="AE123" s="223"/>
      <c r="AF123" s="218"/>
      <c r="AG123" s="219"/>
      <c r="AH123" s="276"/>
      <c r="AI123" s="223"/>
      <c r="AJ123" s="218"/>
      <c r="AK123" s="219"/>
      <c r="AL123" s="276"/>
      <c r="AM123" s="223"/>
      <c r="AN123" s="218"/>
      <c r="AO123" s="219"/>
      <c r="AP123" s="276"/>
      <c r="AQ123" s="223"/>
      <c r="AR123" s="218"/>
      <c r="AS123" s="219"/>
      <c r="AT123" s="276"/>
      <c r="AU123" s="223"/>
      <c r="AV123" s="252"/>
      <c r="AW123" s="219"/>
      <c r="AX123" s="277"/>
      <c r="AY123" s="223"/>
      <c r="AZ123" s="86"/>
      <c r="BA123" s="99"/>
      <c r="BB123" s="252"/>
      <c r="BC123" s="220"/>
      <c r="BD123" s="252"/>
      <c r="BE123" s="220"/>
      <c r="BF123" s="252"/>
      <c r="BG123" s="220"/>
      <c r="BH123" s="252"/>
      <c r="BI123" s="220"/>
      <c r="BJ123" s="252">
        <v>97</v>
      </c>
      <c r="BK123" s="220">
        <v>48</v>
      </c>
    </row>
    <row r="124" spans="1:63" ht="13" x14ac:dyDescent="0.3">
      <c r="A124" s="10">
        <v>2002</v>
      </c>
      <c r="B124" s="11" t="s">
        <v>257</v>
      </c>
      <c r="C124" s="365">
        <v>1064</v>
      </c>
      <c r="D124" s="41">
        <v>154</v>
      </c>
      <c r="E124" s="63">
        <f t="shared" si="1"/>
        <v>0.14473684210526316</v>
      </c>
      <c r="F124" s="86">
        <v>94</v>
      </c>
      <c r="G124" s="99">
        <v>58</v>
      </c>
      <c r="H124" s="86"/>
      <c r="I124" s="98"/>
      <c r="J124" s="142">
        <v>78</v>
      </c>
      <c r="K124" s="99">
        <v>64</v>
      </c>
      <c r="L124" s="86"/>
      <c r="M124" s="98"/>
      <c r="N124" s="142"/>
      <c r="O124" s="99"/>
      <c r="P124" s="218"/>
      <c r="Q124" s="219"/>
      <c r="R124" s="276"/>
      <c r="S124" s="223"/>
      <c r="T124" s="218"/>
      <c r="U124" s="219"/>
      <c r="V124" s="276"/>
      <c r="W124" s="223"/>
      <c r="X124" s="218"/>
      <c r="Y124" s="219"/>
      <c r="Z124" s="276"/>
      <c r="AA124" s="223"/>
      <c r="AB124" s="218"/>
      <c r="AC124" s="219"/>
      <c r="AD124" s="276"/>
      <c r="AE124" s="223"/>
      <c r="AF124" s="218"/>
      <c r="AG124" s="219"/>
      <c r="AH124" s="276"/>
      <c r="AI124" s="223"/>
      <c r="AJ124" s="218"/>
      <c r="AK124" s="219"/>
      <c r="AL124" s="276"/>
      <c r="AM124" s="223"/>
      <c r="AN124" s="218"/>
      <c r="AO124" s="219"/>
      <c r="AP124" s="276"/>
      <c r="AQ124" s="223"/>
      <c r="AR124" s="218"/>
      <c r="AS124" s="219"/>
      <c r="AT124" s="276"/>
      <c r="AU124" s="223"/>
      <c r="AV124" s="252"/>
      <c r="AW124" s="219"/>
      <c r="AX124" s="277"/>
      <c r="AY124" s="223"/>
      <c r="AZ124" s="86"/>
      <c r="BA124" s="99"/>
      <c r="BB124" s="252"/>
      <c r="BC124" s="220"/>
      <c r="BD124" s="252"/>
      <c r="BE124" s="220"/>
      <c r="BF124" s="252"/>
      <c r="BG124" s="220"/>
      <c r="BH124" s="252"/>
      <c r="BI124" s="220"/>
      <c r="BJ124" s="252">
        <v>97</v>
      </c>
      <c r="BK124" s="220">
        <v>53</v>
      </c>
    </row>
    <row r="125" spans="1:63" ht="13" x14ac:dyDescent="0.3">
      <c r="A125" s="10">
        <v>2003</v>
      </c>
      <c r="B125" s="11" t="s">
        <v>258</v>
      </c>
      <c r="C125" s="365">
        <v>1511</v>
      </c>
      <c r="D125" s="41">
        <v>338</v>
      </c>
      <c r="E125" s="63">
        <f t="shared" si="1"/>
        <v>0.22369291859695567</v>
      </c>
      <c r="F125" s="86">
        <v>228</v>
      </c>
      <c r="G125" s="99">
        <v>103</v>
      </c>
      <c r="H125" s="86"/>
      <c r="I125" s="98"/>
      <c r="J125" s="142">
        <v>149</v>
      </c>
      <c r="K125" s="99">
        <v>178</v>
      </c>
      <c r="L125" s="86"/>
      <c r="M125" s="98"/>
      <c r="N125" s="142"/>
      <c r="O125" s="99"/>
      <c r="P125" s="218"/>
      <c r="Q125" s="219"/>
      <c r="R125" s="276"/>
      <c r="S125" s="223"/>
      <c r="T125" s="218"/>
      <c r="U125" s="219"/>
      <c r="V125" s="276"/>
      <c r="W125" s="223"/>
      <c r="X125" s="218"/>
      <c r="Y125" s="219"/>
      <c r="Z125" s="276"/>
      <c r="AA125" s="223"/>
      <c r="AB125" s="218"/>
      <c r="AC125" s="219"/>
      <c r="AD125" s="276"/>
      <c r="AE125" s="223"/>
      <c r="AF125" s="218"/>
      <c r="AG125" s="219"/>
      <c r="AH125" s="276"/>
      <c r="AI125" s="223"/>
      <c r="AJ125" s="218"/>
      <c r="AK125" s="219"/>
      <c r="AL125" s="276"/>
      <c r="AM125" s="223"/>
      <c r="AN125" s="218"/>
      <c r="AO125" s="219"/>
      <c r="AP125" s="276"/>
      <c r="AQ125" s="223"/>
      <c r="AR125" s="218"/>
      <c r="AS125" s="219"/>
      <c r="AT125" s="276"/>
      <c r="AU125" s="223"/>
      <c r="AV125" s="252"/>
      <c r="AW125" s="219"/>
      <c r="AX125" s="277"/>
      <c r="AY125" s="223"/>
      <c r="AZ125" s="86"/>
      <c r="BA125" s="99"/>
      <c r="BB125" s="252"/>
      <c r="BC125" s="220"/>
      <c r="BD125" s="252"/>
      <c r="BE125" s="220"/>
      <c r="BF125" s="252"/>
      <c r="BG125" s="220"/>
      <c r="BH125" s="252"/>
      <c r="BI125" s="220"/>
      <c r="BJ125" s="252">
        <v>219</v>
      </c>
      <c r="BK125" s="220">
        <v>114</v>
      </c>
    </row>
    <row r="126" spans="1:63" ht="13" x14ac:dyDescent="0.3">
      <c r="A126" s="10">
        <v>2004</v>
      </c>
      <c r="B126" s="11" t="s">
        <v>259</v>
      </c>
      <c r="C126" s="365">
        <v>1431</v>
      </c>
      <c r="D126" s="41">
        <v>281</v>
      </c>
      <c r="E126" s="63">
        <f t="shared" si="1"/>
        <v>0.19636617749825297</v>
      </c>
      <c r="F126" s="86">
        <v>199</v>
      </c>
      <c r="G126" s="99">
        <v>69</v>
      </c>
      <c r="H126" s="86"/>
      <c r="I126" s="98"/>
      <c r="J126" s="142">
        <v>105</v>
      </c>
      <c r="K126" s="99">
        <v>146</v>
      </c>
      <c r="L126" s="86"/>
      <c r="M126" s="98"/>
      <c r="N126" s="142"/>
      <c r="O126" s="99"/>
      <c r="P126" s="218"/>
      <c r="Q126" s="219"/>
      <c r="R126" s="276"/>
      <c r="S126" s="223"/>
      <c r="T126" s="218"/>
      <c r="U126" s="219"/>
      <c r="V126" s="276"/>
      <c r="W126" s="223"/>
      <c r="X126" s="218"/>
      <c r="Y126" s="219"/>
      <c r="Z126" s="276"/>
      <c r="AA126" s="223"/>
      <c r="AB126" s="218"/>
      <c r="AC126" s="219"/>
      <c r="AD126" s="276"/>
      <c r="AE126" s="223"/>
      <c r="AF126" s="218"/>
      <c r="AG126" s="219"/>
      <c r="AH126" s="276"/>
      <c r="AI126" s="223"/>
      <c r="AJ126" s="218"/>
      <c r="AK126" s="219"/>
      <c r="AL126" s="276"/>
      <c r="AM126" s="223"/>
      <c r="AN126" s="218"/>
      <c r="AO126" s="219"/>
      <c r="AP126" s="276"/>
      <c r="AQ126" s="223"/>
      <c r="AR126" s="218"/>
      <c r="AS126" s="219"/>
      <c r="AT126" s="276"/>
      <c r="AU126" s="223"/>
      <c r="AV126" s="252"/>
      <c r="AW126" s="219"/>
      <c r="AX126" s="277"/>
      <c r="AY126" s="223"/>
      <c r="AZ126" s="86"/>
      <c r="BA126" s="99"/>
      <c r="BB126" s="252"/>
      <c r="BC126" s="220"/>
      <c r="BD126" s="252"/>
      <c r="BE126" s="220"/>
      <c r="BF126" s="252"/>
      <c r="BG126" s="220"/>
      <c r="BH126" s="252"/>
      <c r="BI126" s="220"/>
      <c r="BJ126" s="252">
        <v>176</v>
      </c>
      <c r="BK126" s="220">
        <v>91</v>
      </c>
    </row>
    <row r="127" spans="1:63" ht="13" x14ac:dyDescent="0.3">
      <c r="A127" s="10">
        <v>2005</v>
      </c>
      <c r="B127" s="11" t="s">
        <v>753</v>
      </c>
      <c r="C127" s="365">
        <v>1113</v>
      </c>
      <c r="D127" s="41">
        <v>87</v>
      </c>
      <c r="E127" s="63">
        <f t="shared" si="1"/>
        <v>7.8167115902964962E-2</v>
      </c>
      <c r="F127" s="86">
        <v>43</v>
      </c>
      <c r="G127" s="99">
        <v>41</v>
      </c>
      <c r="H127" s="86"/>
      <c r="I127" s="98"/>
      <c r="J127" s="142">
        <v>45</v>
      </c>
      <c r="K127" s="99">
        <v>39</v>
      </c>
      <c r="L127" s="86"/>
      <c r="M127" s="98"/>
      <c r="N127" s="142"/>
      <c r="O127" s="99"/>
      <c r="P127" s="218"/>
      <c r="Q127" s="219"/>
      <c r="R127" s="276"/>
      <c r="S127" s="223"/>
      <c r="T127" s="218"/>
      <c r="U127" s="219"/>
      <c r="V127" s="276"/>
      <c r="W127" s="223"/>
      <c r="X127" s="218"/>
      <c r="Y127" s="219"/>
      <c r="Z127" s="276"/>
      <c r="AA127" s="223"/>
      <c r="AB127" s="218"/>
      <c r="AC127" s="219"/>
      <c r="AD127" s="276"/>
      <c r="AE127" s="223"/>
      <c r="AF127" s="218"/>
      <c r="AG127" s="219"/>
      <c r="AH127" s="276"/>
      <c r="AI127" s="223"/>
      <c r="AJ127" s="218"/>
      <c r="AK127" s="219"/>
      <c r="AL127" s="276"/>
      <c r="AM127" s="223"/>
      <c r="AN127" s="218"/>
      <c r="AO127" s="219"/>
      <c r="AP127" s="276"/>
      <c r="AQ127" s="223"/>
      <c r="AR127" s="218"/>
      <c r="AS127" s="219"/>
      <c r="AT127" s="276"/>
      <c r="AU127" s="223"/>
      <c r="AV127" s="252"/>
      <c r="AW127" s="219"/>
      <c r="AX127" s="277"/>
      <c r="AY127" s="223"/>
      <c r="AZ127" s="86"/>
      <c r="BA127" s="99"/>
      <c r="BB127" s="252"/>
      <c r="BC127" s="220"/>
      <c r="BD127" s="252"/>
      <c r="BE127" s="220"/>
      <c r="BF127" s="252"/>
      <c r="BG127" s="220"/>
      <c r="BH127" s="252"/>
      <c r="BI127" s="220"/>
      <c r="BJ127" s="252">
        <v>51</v>
      </c>
      <c r="BK127" s="220">
        <v>33</v>
      </c>
    </row>
    <row r="128" spans="1:63" ht="13" x14ac:dyDescent="0.3">
      <c r="A128" s="10">
        <v>2101</v>
      </c>
      <c r="B128" s="11" t="s">
        <v>260</v>
      </c>
      <c r="C128" s="365">
        <v>583</v>
      </c>
      <c r="D128" s="41">
        <v>92</v>
      </c>
      <c r="E128" s="63">
        <f t="shared" si="1"/>
        <v>0.15780445969125215</v>
      </c>
      <c r="F128" s="86">
        <v>61</v>
      </c>
      <c r="G128" s="99">
        <v>29</v>
      </c>
      <c r="H128" s="86"/>
      <c r="I128" s="98"/>
      <c r="J128" s="142">
        <v>56</v>
      </c>
      <c r="K128" s="99">
        <v>33</v>
      </c>
      <c r="L128" s="86"/>
      <c r="M128" s="98"/>
      <c r="N128" s="142"/>
      <c r="O128" s="99"/>
      <c r="P128" s="218"/>
      <c r="Q128" s="219"/>
      <c r="R128" s="276"/>
      <c r="S128" s="223"/>
      <c r="T128" s="218"/>
      <c r="U128" s="219"/>
      <c r="V128" s="276"/>
      <c r="W128" s="223"/>
      <c r="X128" s="218"/>
      <c r="Y128" s="219"/>
      <c r="Z128" s="276"/>
      <c r="AA128" s="223"/>
      <c r="AB128" s="218"/>
      <c r="AC128" s="219"/>
      <c r="AD128" s="276"/>
      <c r="AE128" s="223"/>
      <c r="AF128" s="218"/>
      <c r="AG128" s="219"/>
      <c r="AH128" s="276"/>
      <c r="AI128" s="223"/>
      <c r="AJ128" s="218"/>
      <c r="AK128" s="219"/>
      <c r="AL128" s="276"/>
      <c r="AM128" s="223"/>
      <c r="AN128" s="218"/>
      <c r="AO128" s="219"/>
      <c r="AP128" s="276"/>
      <c r="AQ128" s="223"/>
      <c r="AR128" s="218"/>
      <c r="AS128" s="219"/>
      <c r="AT128" s="276"/>
      <c r="AU128" s="223"/>
      <c r="AV128" s="252"/>
      <c r="AW128" s="219"/>
      <c r="AX128" s="277"/>
      <c r="AY128" s="223"/>
      <c r="AZ128" s="86"/>
      <c r="BA128" s="99"/>
      <c r="BB128" s="252"/>
      <c r="BC128" s="220"/>
      <c r="BD128" s="252"/>
      <c r="BE128" s="220"/>
      <c r="BF128" s="252"/>
      <c r="BG128" s="220"/>
      <c r="BH128" s="252"/>
      <c r="BI128" s="220"/>
      <c r="BJ128" s="252">
        <v>57</v>
      </c>
      <c r="BK128" s="220">
        <v>33</v>
      </c>
    </row>
    <row r="129" spans="1:63" ht="13" x14ac:dyDescent="0.3">
      <c r="A129" s="10">
        <v>2102</v>
      </c>
      <c r="B129" s="11" t="s">
        <v>261</v>
      </c>
      <c r="C129" s="365">
        <v>862</v>
      </c>
      <c r="D129" s="41">
        <v>70</v>
      </c>
      <c r="E129" s="63">
        <f t="shared" si="1"/>
        <v>8.1206496519721574E-2</v>
      </c>
      <c r="F129" s="86">
        <v>47</v>
      </c>
      <c r="G129" s="99">
        <v>20</v>
      </c>
      <c r="H129" s="86"/>
      <c r="I129" s="98"/>
      <c r="J129" s="142">
        <v>37</v>
      </c>
      <c r="K129" s="99">
        <v>31</v>
      </c>
      <c r="L129" s="86"/>
      <c r="M129" s="98"/>
      <c r="N129" s="142"/>
      <c r="O129" s="99"/>
      <c r="P129" s="218"/>
      <c r="Q129" s="219"/>
      <c r="R129" s="276"/>
      <c r="S129" s="223"/>
      <c r="T129" s="218"/>
      <c r="U129" s="219"/>
      <c r="V129" s="276"/>
      <c r="W129" s="223"/>
      <c r="X129" s="218"/>
      <c r="Y129" s="219"/>
      <c r="Z129" s="276"/>
      <c r="AA129" s="223"/>
      <c r="AB129" s="218"/>
      <c r="AC129" s="219"/>
      <c r="AD129" s="276"/>
      <c r="AE129" s="223"/>
      <c r="AF129" s="218"/>
      <c r="AG129" s="219"/>
      <c r="AH129" s="276"/>
      <c r="AI129" s="223"/>
      <c r="AJ129" s="218"/>
      <c r="AK129" s="219"/>
      <c r="AL129" s="276"/>
      <c r="AM129" s="223"/>
      <c r="AN129" s="218"/>
      <c r="AO129" s="219"/>
      <c r="AP129" s="276"/>
      <c r="AQ129" s="223"/>
      <c r="AR129" s="218"/>
      <c r="AS129" s="219"/>
      <c r="AT129" s="276"/>
      <c r="AU129" s="223"/>
      <c r="AV129" s="252"/>
      <c r="AW129" s="219"/>
      <c r="AX129" s="277"/>
      <c r="AY129" s="223"/>
      <c r="AZ129" s="86"/>
      <c r="BA129" s="99"/>
      <c r="BB129" s="252"/>
      <c r="BC129" s="220"/>
      <c r="BD129" s="252"/>
      <c r="BE129" s="220"/>
      <c r="BF129" s="252"/>
      <c r="BG129" s="220"/>
      <c r="BH129" s="252"/>
      <c r="BI129" s="220"/>
      <c r="BJ129" s="252">
        <v>44</v>
      </c>
      <c r="BK129" s="220">
        <v>23</v>
      </c>
    </row>
    <row r="130" spans="1:63" ht="13" x14ac:dyDescent="0.3">
      <c r="A130" s="10">
        <v>2103</v>
      </c>
      <c r="B130" s="11" t="s">
        <v>262</v>
      </c>
      <c r="C130" s="365">
        <v>1123</v>
      </c>
      <c r="D130" s="41">
        <v>117</v>
      </c>
      <c r="E130" s="63">
        <f t="shared" si="1"/>
        <v>0.10418521816562779</v>
      </c>
      <c r="F130" s="86">
        <v>82</v>
      </c>
      <c r="G130" s="99">
        <v>34</v>
      </c>
      <c r="H130" s="86"/>
      <c r="I130" s="98"/>
      <c r="J130" s="142">
        <v>55</v>
      </c>
      <c r="K130" s="99">
        <v>58</v>
      </c>
      <c r="L130" s="86"/>
      <c r="M130" s="98"/>
      <c r="N130" s="142"/>
      <c r="O130" s="99"/>
      <c r="P130" s="218"/>
      <c r="Q130" s="219"/>
      <c r="R130" s="276"/>
      <c r="S130" s="223"/>
      <c r="T130" s="218"/>
      <c r="U130" s="219"/>
      <c r="V130" s="276"/>
      <c r="W130" s="223"/>
      <c r="X130" s="218"/>
      <c r="Y130" s="219"/>
      <c r="Z130" s="276"/>
      <c r="AA130" s="223"/>
      <c r="AB130" s="218"/>
      <c r="AC130" s="219"/>
      <c r="AD130" s="276"/>
      <c r="AE130" s="223"/>
      <c r="AF130" s="218"/>
      <c r="AG130" s="219"/>
      <c r="AH130" s="276"/>
      <c r="AI130" s="223"/>
      <c r="AJ130" s="218"/>
      <c r="AK130" s="219"/>
      <c r="AL130" s="276"/>
      <c r="AM130" s="223"/>
      <c r="AN130" s="218"/>
      <c r="AO130" s="219"/>
      <c r="AP130" s="276"/>
      <c r="AQ130" s="223"/>
      <c r="AR130" s="218"/>
      <c r="AS130" s="219"/>
      <c r="AT130" s="276"/>
      <c r="AU130" s="223"/>
      <c r="AV130" s="252"/>
      <c r="AW130" s="219"/>
      <c r="AX130" s="277"/>
      <c r="AY130" s="223"/>
      <c r="AZ130" s="86"/>
      <c r="BA130" s="99"/>
      <c r="BB130" s="252"/>
      <c r="BC130" s="220"/>
      <c r="BD130" s="252"/>
      <c r="BE130" s="220"/>
      <c r="BF130" s="252"/>
      <c r="BG130" s="220"/>
      <c r="BH130" s="252"/>
      <c r="BI130" s="220"/>
      <c r="BJ130" s="252">
        <v>79</v>
      </c>
      <c r="BK130" s="220">
        <v>36</v>
      </c>
    </row>
    <row r="131" spans="1:63" ht="13" x14ac:dyDescent="0.3">
      <c r="A131" s="10">
        <v>2104</v>
      </c>
      <c r="B131" s="11" t="s">
        <v>263</v>
      </c>
      <c r="C131" s="365">
        <v>905</v>
      </c>
      <c r="D131" s="41">
        <v>123</v>
      </c>
      <c r="E131" s="63">
        <f t="shared" si="1"/>
        <v>0.13591160220994475</v>
      </c>
      <c r="F131" s="86">
        <v>84</v>
      </c>
      <c r="G131" s="99">
        <v>36</v>
      </c>
      <c r="H131" s="86"/>
      <c r="I131" s="98"/>
      <c r="J131" s="142">
        <v>55</v>
      </c>
      <c r="K131" s="99">
        <v>63</v>
      </c>
      <c r="L131" s="86"/>
      <c r="M131" s="98"/>
      <c r="N131" s="142"/>
      <c r="O131" s="99"/>
      <c r="P131" s="218"/>
      <c r="Q131" s="219"/>
      <c r="R131" s="276"/>
      <c r="S131" s="223"/>
      <c r="T131" s="218"/>
      <c r="U131" s="219"/>
      <c r="V131" s="276"/>
      <c r="W131" s="223"/>
      <c r="X131" s="218"/>
      <c r="Y131" s="219"/>
      <c r="Z131" s="276"/>
      <c r="AA131" s="223"/>
      <c r="AB131" s="218"/>
      <c r="AC131" s="219"/>
      <c r="AD131" s="276"/>
      <c r="AE131" s="223"/>
      <c r="AF131" s="218"/>
      <c r="AG131" s="219"/>
      <c r="AH131" s="276"/>
      <c r="AI131" s="223"/>
      <c r="AJ131" s="218"/>
      <c r="AK131" s="219"/>
      <c r="AL131" s="276"/>
      <c r="AM131" s="223"/>
      <c r="AN131" s="218"/>
      <c r="AO131" s="219"/>
      <c r="AP131" s="276"/>
      <c r="AQ131" s="223"/>
      <c r="AR131" s="218"/>
      <c r="AS131" s="219"/>
      <c r="AT131" s="276"/>
      <c r="AU131" s="223"/>
      <c r="AV131" s="252"/>
      <c r="AW131" s="219"/>
      <c r="AX131" s="277"/>
      <c r="AY131" s="223"/>
      <c r="AZ131" s="86"/>
      <c r="BA131" s="99"/>
      <c r="BB131" s="252"/>
      <c r="BC131" s="220"/>
      <c r="BD131" s="252"/>
      <c r="BE131" s="220"/>
      <c r="BF131" s="252"/>
      <c r="BG131" s="220"/>
      <c r="BH131" s="252"/>
      <c r="BI131" s="220"/>
      <c r="BJ131" s="252">
        <v>79</v>
      </c>
      <c r="BK131" s="220">
        <v>41</v>
      </c>
    </row>
    <row r="132" spans="1:63" ht="13" x14ac:dyDescent="0.3">
      <c r="A132" s="10">
        <v>2105</v>
      </c>
      <c r="B132" s="11" t="s">
        <v>754</v>
      </c>
      <c r="C132" s="365">
        <v>804</v>
      </c>
      <c r="D132" s="41">
        <v>88</v>
      </c>
      <c r="E132" s="63">
        <f t="shared" si="1"/>
        <v>0.10945273631840796</v>
      </c>
      <c r="F132" s="86">
        <v>56</v>
      </c>
      <c r="G132" s="99">
        <v>26</v>
      </c>
      <c r="H132" s="86"/>
      <c r="I132" s="98"/>
      <c r="J132" s="142">
        <v>37</v>
      </c>
      <c r="K132" s="99">
        <v>47</v>
      </c>
      <c r="L132" s="86"/>
      <c r="M132" s="98"/>
      <c r="N132" s="142"/>
      <c r="O132" s="99"/>
      <c r="P132" s="218"/>
      <c r="Q132" s="219"/>
      <c r="R132" s="276"/>
      <c r="S132" s="223"/>
      <c r="T132" s="218"/>
      <c r="U132" s="219"/>
      <c r="V132" s="276"/>
      <c r="W132" s="223"/>
      <c r="X132" s="218"/>
      <c r="Y132" s="219"/>
      <c r="Z132" s="276"/>
      <c r="AA132" s="223"/>
      <c r="AB132" s="218"/>
      <c r="AC132" s="219"/>
      <c r="AD132" s="276"/>
      <c r="AE132" s="223"/>
      <c r="AF132" s="218"/>
      <c r="AG132" s="219"/>
      <c r="AH132" s="276"/>
      <c r="AI132" s="223"/>
      <c r="AJ132" s="218"/>
      <c r="AK132" s="219"/>
      <c r="AL132" s="276"/>
      <c r="AM132" s="223"/>
      <c r="AN132" s="218"/>
      <c r="AO132" s="219"/>
      <c r="AP132" s="276"/>
      <c r="AQ132" s="223"/>
      <c r="AR132" s="218"/>
      <c r="AS132" s="219"/>
      <c r="AT132" s="276"/>
      <c r="AU132" s="223"/>
      <c r="AV132" s="252"/>
      <c r="AW132" s="219"/>
      <c r="AX132" s="277"/>
      <c r="AY132" s="223"/>
      <c r="AZ132" s="86"/>
      <c r="BA132" s="99"/>
      <c r="BB132" s="252"/>
      <c r="BC132" s="220"/>
      <c r="BD132" s="252"/>
      <c r="BE132" s="220"/>
      <c r="BF132" s="252"/>
      <c r="BG132" s="220"/>
      <c r="BH132" s="252"/>
      <c r="BI132" s="220"/>
      <c r="BJ132" s="252">
        <v>57</v>
      </c>
      <c r="BK132" s="220">
        <v>28</v>
      </c>
    </row>
    <row r="133" spans="1:63" ht="13" x14ac:dyDescent="0.3">
      <c r="A133" s="10">
        <v>2201</v>
      </c>
      <c r="B133" s="11" t="s">
        <v>264</v>
      </c>
      <c r="C133" s="365">
        <v>1412</v>
      </c>
      <c r="D133" s="41">
        <v>409</v>
      </c>
      <c r="E133" s="63">
        <f t="shared" si="1"/>
        <v>0.28966005665722377</v>
      </c>
      <c r="F133" s="86">
        <v>325</v>
      </c>
      <c r="G133" s="99">
        <v>77</v>
      </c>
      <c r="H133" s="86"/>
      <c r="I133" s="98"/>
      <c r="J133" s="142">
        <v>176</v>
      </c>
      <c r="K133" s="99">
        <v>215</v>
      </c>
      <c r="L133" s="86"/>
      <c r="M133" s="98"/>
      <c r="N133" s="142"/>
      <c r="O133" s="99"/>
      <c r="P133" s="218"/>
      <c r="Q133" s="219"/>
      <c r="R133" s="276"/>
      <c r="S133" s="223"/>
      <c r="T133" s="218"/>
      <c r="U133" s="219"/>
      <c r="V133" s="276"/>
      <c r="W133" s="223"/>
      <c r="X133" s="218"/>
      <c r="Y133" s="219"/>
      <c r="Z133" s="276"/>
      <c r="AA133" s="223"/>
      <c r="AB133" s="218"/>
      <c r="AC133" s="219"/>
      <c r="AD133" s="276"/>
      <c r="AE133" s="223"/>
      <c r="AF133" s="218"/>
      <c r="AG133" s="219"/>
      <c r="AH133" s="276"/>
      <c r="AI133" s="223"/>
      <c r="AJ133" s="218"/>
      <c r="AK133" s="219"/>
      <c r="AL133" s="276"/>
      <c r="AM133" s="223"/>
      <c r="AN133" s="218"/>
      <c r="AO133" s="219"/>
      <c r="AP133" s="276"/>
      <c r="AQ133" s="223"/>
      <c r="AR133" s="218"/>
      <c r="AS133" s="219"/>
      <c r="AT133" s="276"/>
      <c r="AU133" s="223"/>
      <c r="AV133" s="252"/>
      <c r="AW133" s="219"/>
      <c r="AX133" s="277"/>
      <c r="AY133" s="223"/>
      <c r="AZ133" s="86"/>
      <c r="BA133" s="99"/>
      <c r="BB133" s="252"/>
      <c r="BC133" s="220"/>
      <c r="BD133" s="252"/>
      <c r="BE133" s="220"/>
      <c r="BF133" s="252"/>
      <c r="BG133" s="220"/>
      <c r="BH133" s="252"/>
      <c r="BI133" s="220"/>
      <c r="BJ133" s="252">
        <v>321</v>
      </c>
      <c r="BK133" s="220">
        <v>82</v>
      </c>
    </row>
    <row r="134" spans="1:63" ht="13" x14ac:dyDescent="0.3">
      <c r="A134" s="10">
        <v>2202</v>
      </c>
      <c r="B134" s="11" t="s">
        <v>265</v>
      </c>
      <c r="C134" s="365">
        <v>1130</v>
      </c>
      <c r="D134" s="41">
        <v>185</v>
      </c>
      <c r="E134" s="63">
        <f t="shared" si="1"/>
        <v>0.16371681415929204</v>
      </c>
      <c r="F134" s="86">
        <v>132</v>
      </c>
      <c r="G134" s="99">
        <v>49</v>
      </c>
      <c r="H134" s="86"/>
      <c r="I134" s="98"/>
      <c r="J134" s="142">
        <v>77</v>
      </c>
      <c r="K134" s="99">
        <v>95</v>
      </c>
      <c r="L134" s="86"/>
      <c r="M134" s="98"/>
      <c r="N134" s="142"/>
      <c r="O134" s="99"/>
      <c r="P134" s="218"/>
      <c r="Q134" s="219"/>
      <c r="R134" s="276"/>
      <c r="S134" s="223"/>
      <c r="T134" s="218"/>
      <c r="U134" s="219"/>
      <c r="V134" s="276"/>
      <c r="W134" s="223"/>
      <c r="X134" s="218"/>
      <c r="Y134" s="219"/>
      <c r="Z134" s="276"/>
      <c r="AA134" s="223"/>
      <c r="AB134" s="218"/>
      <c r="AC134" s="219"/>
      <c r="AD134" s="276"/>
      <c r="AE134" s="223"/>
      <c r="AF134" s="218"/>
      <c r="AG134" s="219"/>
      <c r="AH134" s="276"/>
      <c r="AI134" s="223"/>
      <c r="AJ134" s="218"/>
      <c r="AK134" s="219"/>
      <c r="AL134" s="276"/>
      <c r="AM134" s="223"/>
      <c r="AN134" s="218"/>
      <c r="AO134" s="219"/>
      <c r="AP134" s="276"/>
      <c r="AQ134" s="223"/>
      <c r="AR134" s="218"/>
      <c r="AS134" s="219"/>
      <c r="AT134" s="276"/>
      <c r="AU134" s="223"/>
      <c r="AV134" s="252"/>
      <c r="AW134" s="219"/>
      <c r="AX134" s="277"/>
      <c r="AY134" s="223"/>
      <c r="AZ134" s="86"/>
      <c r="BA134" s="99"/>
      <c r="BB134" s="252"/>
      <c r="BC134" s="220"/>
      <c r="BD134" s="252"/>
      <c r="BE134" s="220"/>
      <c r="BF134" s="252"/>
      <c r="BG134" s="220"/>
      <c r="BH134" s="252"/>
      <c r="BI134" s="220"/>
      <c r="BJ134" s="252">
        <v>128</v>
      </c>
      <c r="BK134" s="220">
        <v>54</v>
      </c>
    </row>
    <row r="135" spans="1:63" ht="13" x14ac:dyDescent="0.3">
      <c r="A135" s="10">
        <v>2203</v>
      </c>
      <c r="B135" s="11" t="s">
        <v>266</v>
      </c>
      <c r="C135" s="365">
        <v>1378</v>
      </c>
      <c r="D135" s="41">
        <v>105</v>
      </c>
      <c r="E135" s="63">
        <f t="shared" si="1"/>
        <v>7.6197387518142229E-2</v>
      </c>
      <c r="F135" s="86">
        <v>72</v>
      </c>
      <c r="G135" s="99">
        <v>29</v>
      </c>
      <c r="H135" s="86"/>
      <c r="I135" s="98"/>
      <c r="J135" s="142">
        <v>57</v>
      </c>
      <c r="K135" s="99">
        <v>44</v>
      </c>
      <c r="L135" s="86"/>
      <c r="M135" s="98"/>
      <c r="N135" s="142"/>
      <c r="O135" s="99"/>
      <c r="P135" s="218"/>
      <c r="Q135" s="219"/>
      <c r="R135" s="276"/>
      <c r="S135" s="223"/>
      <c r="T135" s="218"/>
      <c r="U135" s="219"/>
      <c r="V135" s="276"/>
      <c r="W135" s="223"/>
      <c r="X135" s="218"/>
      <c r="Y135" s="219"/>
      <c r="Z135" s="276"/>
      <c r="AA135" s="223"/>
      <c r="AB135" s="218"/>
      <c r="AC135" s="219"/>
      <c r="AD135" s="276"/>
      <c r="AE135" s="223"/>
      <c r="AF135" s="218"/>
      <c r="AG135" s="219"/>
      <c r="AH135" s="276"/>
      <c r="AI135" s="223"/>
      <c r="AJ135" s="218"/>
      <c r="AK135" s="219"/>
      <c r="AL135" s="276"/>
      <c r="AM135" s="223"/>
      <c r="AN135" s="218"/>
      <c r="AO135" s="219"/>
      <c r="AP135" s="276"/>
      <c r="AQ135" s="223"/>
      <c r="AR135" s="218"/>
      <c r="AS135" s="219"/>
      <c r="AT135" s="276"/>
      <c r="AU135" s="223"/>
      <c r="AV135" s="252"/>
      <c r="AW135" s="219"/>
      <c r="AX135" s="277"/>
      <c r="AY135" s="223"/>
      <c r="AZ135" s="86"/>
      <c r="BA135" s="99"/>
      <c r="BB135" s="252"/>
      <c r="BC135" s="220"/>
      <c r="BD135" s="252"/>
      <c r="BE135" s="220"/>
      <c r="BF135" s="252"/>
      <c r="BG135" s="220"/>
      <c r="BH135" s="252"/>
      <c r="BI135" s="220"/>
      <c r="BJ135" s="252">
        <v>64</v>
      </c>
      <c r="BK135" s="220">
        <v>37</v>
      </c>
    </row>
    <row r="136" spans="1:63" ht="13" x14ac:dyDescent="0.3">
      <c r="A136" s="10">
        <v>2301</v>
      </c>
      <c r="B136" s="11" t="s">
        <v>267</v>
      </c>
      <c r="C136" s="365">
        <v>1550</v>
      </c>
      <c r="D136" s="41">
        <v>510</v>
      </c>
      <c r="E136" s="63">
        <f t="shared" si="1"/>
        <v>0.32903225806451614</v>
      </c>
      <c r="F136" s="86">
        <v>397</v>
      </c>
      <c r="G136" s="99">
        <v>98</v>
      </c>
      <c r="H136" s="86"/>
      <c r="I136" s="98"/>
      <c r="J136" s="142">
        <v>199</v>
      </c>
      <c r="K136" s="99">
        <v>278</v>
      </c>
      <c r="L136" s="86"/>
      <c r="M136" s="98"/>
      <c r="N136" s="142"/>
      <c r="O136" s="99"/>
      <c r="P136" s="218"/>
      <c r="Q136" s="219"/>
      <c r="R136" s="276"/>
      <c r="S136" s="223"/>
      <c r="T136" s="218"/>
      <c r="U136" s="219"/>
      <c r="V136" s="276"/>
      <c r="W136" s="223"/>
      <c r="X136" s="218"/>
      <c r="Y136" s="219"/>
      <c r="Z136" s="276"/>
      <c r="AA136" s="223"/>
      <c r="AB136" s="218"/>
      <c r="AC136" s="219"/>
      <c r="AD136" s="276"/>
      <c r="AE136" s="223"/>
      <c r="AF136" s="218"/>
      <c r="AG136" s="219"/>
      <c r="AH136" s="276"/>
      <c r="AI136" s="223"/>
      <c r="AJ136" s="218"/>
      <c r="AK136" s="219"/>
      <c r="AL136" s="276"/>
      <c r="AM136" s="223"/>
      <c r="AN136" s="218"/>
      <c r="AO136" s="219"/>
      <c r="AP136" s="276"/>
      <c r="AQ136" s="223"/>
      <c r="AR136" s="218"/>
      <c r="AS136" s="219"/>
      <c r="AT136" s="276"/>
      <c r="AU136" s="223"/>
      <c r="AV136" s="252"/>
      <c r="AW136" s="219"/>
      <c r="AX136" s="277"/>
      <c r="AY136" s="223"/>
      <c r="AZ136" s="86"/>
      <c r="BA136" s="99"/>
      <c r="BB136" s="252"/>
      <c r="BC136" s="220"/>
      <c r="BD136" s="252"/>
      <c r="BE136" s="220"/>
      <c r="BF136" s="252"/>
      <c r="BG136" s="220"/>
      <c r="BH136" s="252"/>
      <c r="BI136" s="220"/>
      <c r="BJ136" s="252">
        <v>387</v>
      </c>
      <c r="BK136" s="220">
        <v>112</v>
      </c>
    </row>
    <row r="137" spans="1:63" ht="13" x14ac:dyDescent="0.3">
      <c r="A137" s="10">
        <v>2302</v>
      </c>
      <c r="B137" s="11" t="s">
        <v>268</v>
      </c>
      <c r="C137" s="365">
        <v>1596</v>
      </c>
      <c r="D137" s="41">
        <v>146</v>
      </c>
      <c r="E137" s="63">
        <f t="shared" si="1"/>
        <v>9.1478696741854632E-2</v>
      </c>
      <c r="F137" s="86">
        <v>106</v>
      </c>
      <c r="G137" s="99">
        <v>38</v>
      </c>
      <c r="H137" s="86"/>
      <c r="I137" s="98"/>
      <c r="J137" s="142">
        <v>59</v>
      </c>
      <c r="K137" s="99">
        <v>81</v>
      </c>
      <c r="L137" s="86"/>
      <c r="M137" s="98"/>
      <c r="N137" s="142"/>
      <c r="O137" s="99"/>
      <c r="P137" s="218"/>
      <c r="Q137" s="219"/>
      <c r="R137" s="276"/>
      <c r="S137" s="223"/>
      <c r="T137" s="218"/>
      <c r="U137" s="219"/>
      <c r="V137" s="276"/>
      <c r="W137" s="223"/>
      <c r="X137" s="218"/>
      <c r="Y137" s="219"/>
      <c r="Z137" s="276"/>
      <c r="AA137" s="223"/>
      <c r="AB137" s="218"/>
      <c r="AC137" s="219"/>
      <c r="AD137" s="276"/>
      <c r="AE137" s="223"/>
      <c r="AF137" s="218"/>
      <c r="AG137" s="219"/>
      <c r="AH137" s="276"/>
      <c r="AI137" s="223"/>
      <c r="AJ137" s="218"/>
      <c r="AK137" s="219"/>
      <c r="AL137" s="276"/>
      <c r="AM137" s="223"/>
      <c r="AN137" s="218"/>
      <c r="AO137" s="219"/>
      <c r="AP137" s="276"/>
      <c r="AQ137" s="223"/>
      <c r="AR137" s="218"/>
      <c r="AS137" s="219"/>
      <c r="AT137" s="276"/>
      <c r="AU137" s="223"/>
      <c r="AV137" s="252"/>
      <c r="AW137" s="219"/>
      <c r="AX137" s="277"/>
      <c r="AY137" s="223"/>
      <c r="AZ137" s="86"/>
      <c r="BA137" s="99"/>
      <c r="BB137" s="252"/>
      <c r="BC137" s="220"/>
      <c r="BD137" s="252"/>
      <c r="BE137" s="220"/>
      <c r="BF137" s="252"/>
      <c r="BG137" s="220"/>
      <c r="BH137" s="252"/>
      <c r="BI137" s="220"/>
      <c r="BJ137" s="252">
        <v>98</v>
      </c>
      <c r="BK137" s="220">
        <v>45</v>
      </c>
    </row>
    <row r="138" spans="1:63" ht="13" x14ac:dyDescent="0.3">
      <c r="A138" s="10">
        <v>2303</v>
      </c>
      <c r="B138" s="11" t="s">
        <v>269</v>
      </c>
      <c r="C138" s="365">
        <v>889</v>
      </c>
      <c r="D138" s="41">
        <v>414</v>
      </c>
      <c r="E138" s="63">
        <f t="shared" si="1"/>
        <v>0.46569178852643417</v>
      </c>
      <c r="F138" s="86">
        <v>354</v>
      </c>
      <c r="G138" s="99">
        <v>57</v>
      </c>
      <c r="H138" s="86"/>
      <c r="I138" s="98"/>
      <c r="J138" s="142">
        <v>120</v>
      </c>
      <c r="K138" s="99">
        <v>280</v>
      </c>
      <c r="L138" s="86"/>
      <c r="M138" s="98"/>
      <c r="N138" s="142"/>
      <c r="O138" s="99"/>
      <c r="P138" s="218"/>
      <c r="Q138" s="219"/>
      <c r="R138" s="276"/>
      <c r="S138" s="223"/>
      <c r="T138" s="218"/>
      <c r="U138" s="219"/>
      <c r="V138" s="276"/>
      <c r="W138" s="223"/>
      <c r="X138" s="218"/>
      <c r="Y138" s="219"/>
      <c r="Z138" s="276"/>
      <c r="AA138" s="223"/>
      <c r="AB138" s="218"/>
      <c r="AC138" s="219"/>
      <c r="AD138" s="276"/>
      <c r="AE138" s="223"/>
      <c r="AF138" s="218"/>
      <c r="AG138" s="219"/>
      <c r="AH138" s="276"/>
      <c r="AI138" s="223"/>
      <c r="AJ138" s="218"/>
      <c r="AK138" s="219"/>
      <c r="AL138" s="276"/>
      <c r="AM138" s="223"/>
      <c r="AN138" s="218"/>
      <c r="AO138" s="219"/>
      <c r="AP138" s="276"/>
      <c r="AQ138" s="223"/>
      <c r="AR138" s="218"/>
      <c r="AS138" s="219"/>
      <c r="AT138" s="276"/>
      <c r="AU138" s="223"/>
      <c r="AV138" s="252"/>
      <c r="AW138" s="219"/>
      <c r="AX138" s="277"/>
      <c r="AY138" s="223"/>
      <c r="AZ138" s="86"/>
      <c r="BA138" s="99"/>
      <c r="BB138" s="252"/>
      <c r="BC138" s="220"/>
      <c r="BD138" s="252"/>
      <c r="BE138" s="220"/>
      <c r="BF138" s="252"/>
      <c r="BG138" s="220"/>
      <c r="BH138" s="252"/>
      <c r="BI138" s="220"/>
      <c r="BJ138" s="252">
        <v>328</v>
      </c>
      <c r="BK138" s="220">
        <v>82</v>
      </c>
    </row>
    <row r="139" spans="1:63" ht="13" x14ac:dyDescent="0.3">
      <c r="A139" s="10">
        <v>2304</v>
      </c>
      <c r="B139" s="11" t="s">
        <v>270</v>
      </c>
      <c r="C139" s="365">
        <v>1184</v>
      </c>
      <c r="D139" s="41">
        <v>501</v>
      </c>
      <c r="E139" s="63">
        <f t="shared" si="1"/>
        <v>0.42314189189189189</v>
      </c>
      <c r="F139" s="86">
        <v>432</v>
      </c>
      <c r="G139" s="99">
        <v>60</v>
      </c>
      <c r="H139" s="86"/>
      <c r="I139" s="98"/>
      <c r="J139" s="142">
        <v>146</v>
      </c>
      <c r="K139" s="99">
        <v>332</v>
      </c>
      <c r="L139" s="86"/>
      <c r="M139" s="98"/>
      <c r="N139" s="142"/>
      <c r="O139" s="99"/>
      <c r="P139" s="218"/>
      <c r="Q139" s="219"/>
      <c r="R139" s="276"/>
      <c r="S139" s="223"/>
      <c r="T139" s="218"/>
      <c r="U139" s="219"/>
      <c r="V139" s="276"/>
      <c r="W139" s="223"/>
      <c r="X139" s="218"/>
      <c r="Y139" s="219"/>
      <c r="Z139" s="276"/>
      <c r="AA139" s="223"/>
      <c r="AB139" s="218"/>
      <c r="AC139" s="219"/>
      <c r="AD139" s="276"/>
      <c r="AE139" s="223"/>
      <c r="AF139" s="218"/>
      <c r="AG139" s="219"/>
      <c r="AH139" s="276"/>
      <c r="AI139" s="223"/>
      <c r="AJ139" s="218"/>
      <c r="AK139" s="219"/>
      <c r="AL139" s="276"/>
      <c r="AM139" s="223"/>
      <c r="AN139" s="218"/>
      <c r="AO139" s="219"/>
      <c r="AP139" s="276"/>
      <c r="AQ139" s="223"/>
      <c r="AR139" s="218"/>
      <c r="AS139" s="219"/>
      <c r="AT139" s="276"/>
      <c r="AU139" s="223"/>
      <c r="AV139" s="252"/>
      <c r="AW139" s="219"/>
      <c r="AX139" s="277"/>
      <c r="AY139" s="223"/>
      <c r="AZ139" s="86"/>
      <c r="BA139" s="99"/>
      <c r="BB139" s="252"/>
      <c r="BC139" s="220"/>
      <c r="BD139" s="252"/>
      <c r="BE139" s="220"/>
      <c r="BF139" s="252"/>
      <c r="BG139" s="220"/>
      <c r="BH139" s="252"/>
      <c r="BI139" s="220"/>
      <c r="BJ139" s="252">
        <v>423</v>
      </c>
      <c r="BK139" s="220">
        <v>72</v>
      </c>
    </row>
    <row r="140" spans="1:63" ht="13" x14ac:dyDescent="0.3">
      <c r="A140" s="10">
        <v>2305</v>
      </c>
      <c r="B140" s="11" t="s">
        <v>271</v>
      </c>
      <c r="C140" s="365">
        <v>1065</v>
      </c>
      <c r="D140" s="41">
        <v>246</v>
      </c>
      <c r="E140" s="63">
        <f t="shared" si="1"/>
        <v>0.23098591549295774</v>
      </c>
      <c r="F140" s="86">
        <v>161</v>
      </c>
      <c r="G140" s="99">
        <v>78</v>
      </c>
      <c r="H140" s="86"/>
      <c r="I140" s="98"/>
      <c r="J140" s="142">
        <v>120</v>
      </c>
      <c r="K140" s="99">
        <v>115</v>
      </c>
      <c r="L140" s="86"/>
      <c r="M140" s="98"/>
      <c r="N140" s="142"/>
      <c r="O140" s="99"/>
      <c r="P140" s="218"/>
      <c r="Q140" s="219"/>
      <c r="R140" s="276"/>
      <c r="S140" s="223"/>
      <c r="T140" s="218"/>
      <c r="U140" s="219"/>
      <c r="V140" s="276"/>
      <c r="W140" s="223"/>
      <c r="X140" s="218"/>
      <c r="Y140" s="219"/>
      <c r="Z140" s="276"/>
      <c r="AA140" s="223"/>
      <c r="AB140" s="218"/>
      <c r="AC140" s="219"/>
      <c r="AD140" s="276"/>
      <c r="AE140" s="223"/>
      <c r="AF140" s="218"/>
      <c r="AG140" s="219"/>
      <c r="AH140" s="276"/>
      <c r="AI140" s="223"/>
      <c r="AJ140" s="218"/>
      <c r="AK140" s="219"/>
      <c r="AL140" s="276"/>
      <c r="AM140" s="223"/>
      <c r="AN140" s="218"/>
      <c r="AO140" s="219"/>
      <c r="AP140" s="276"/>
      <c r="AQ140" s="223"/>
      <c r="AR140" s="218"/>
      <c r="AS140" s="219"/>
      <c r="AT140" s="276"/>
      <c r="AU140" s="223"/>
      <c r="AV140" s="252"/>
      <c r="AW140" s="219"/>
      <c r="AX140" s="277"/>
      <c r="AY140" s="223"/>
      <c r="AZ140" s="86"/>
      <c r="BA140" s="99"/>
      <c r="BB140" s="252"/>
      <c r="BC140" s="220"/>
      <c r="BD140" s="252"/>
      <c r="BE140" s="220"/>
      <c r="BF140" s="252"/>
      <c r="BG140" s="220"/>
      <c r="BH140" s="252"/>
      <c r="BI140" s="220"/>
      <c r="BJ140" s="252">
        <v>141</v>
      </c>
      <c r="BK140" s="220">
        <v>97</v>
      </c>
    </row>
    <row r="141" spans="1:63" ht="13" x14ac:dyDescent="0.3">
      <c r="A141" s="10">
        <v>2306</v>
      </c>
      <c r="B141" s="11" t="s">
        <v>272</v>
      </c>
      <c r="C141" s="365">
        <v>1291</v>
      </c>
      <c r="D141" s="41">
        <v>397</v>
      </c>
      <c r="E141" s="63">
        <f t="shared" si="1"/>
        <v>0.30751355538342368</v>
      </c>
      <c r="F141" s="86">
        <v>304</v>
      </c>
      <c r="G141" s="99">
        <v>88</v>
      </c>
      <c r="H141" s="86"/>
      <c r="I141" s="98"/>
      <c r="J141" s="142">
        <v>158</v>
      </c>
      <c r="K141" s="99">
        <v>220</v>
      </c>
      <c r="L141" s="86"/>
      <c r="M141" s="98"/>
      <c r="N141" s="142"/>
      <c r="O141" s="99"/>
      <c r="P141" s="218"/>
      <c r="Q141" s="219"/>
      <c r="R141" s="276"/>
      <c r="S141" s="223"/>
      <c r="T141" s="218"/>
      <c r="U141" s="219"/>
      <c r="V141" s="276"/>
      <c r="W141" s="223"/>
      <c r="X141" s="218"/>
      <c r="Y141" s="219"/>
      <c r="Z141" s="276"/>
      <c r="AA141" s="223"/>
      <c r="AB141" s="218"/>
      <c r="AC141" s="219"/>
      <c r="AD141" s="276"/>
      <c r="AE141" s="223"/>
      <c r="AF141" s="218"/>
      <c r="AG141" s="219"/>
      <c r="AH141" s="276"/>
      <c r="AI141" s="223"/>
      <c r="AJ141" s="218"/>
      <c r="AK141" s="219"/>
      <c r="AL141" s="276"/>
      <c r="AM141" s="223"/>
      <c r="AN141" s="218"/>
      <c r="AO141" s="219"/>
      <c r="AP141" s="276"/>
      <c r="AQ141" s="223"/>
      <c r="AR141" s="218"/>
      <c r="AS141" s="219"/>
      <c r="AT141" s="276"/>
      <c r="AU141" s="223"/>
      <c r="AV141" s="252"/>
      <c r="AW141" s="219"/>
      <c r="AX141" s="277"/>
      <c r="AY141" s="223"/>
      <c r="AZ141" s="86"/>
      <c r="BA141" s="99"/>
      <c r="BB141" s="252"/>
      <c r="BC141" s="220"/>
      <c r="BD141" s="252"/>
      <c r="BE141" s="220"/>
      <c r="BF141" s="252"/>
      <c r="BG141" s="220"/>
      <c r="BH141" s="252"/>
      <c r="BI141" s="220"/>
      <c r="BJ141" s="252">
        <v>288</v>
      </c>
      <c r="BK141" s="220">
        <v>102</v>
      </c>
    </row>
    <row r="142" spans="1:63" ht="13" x14ac:dyDescent="0.3">
      <c r="A142" s="10">
        <v>2307</v>
      </c>
      <c r="B142" s="11" t="s">
        <v>273</v>
      </c>
      <c r="C142" s="365">
        <v>576</v>
      </c>
      <c r="D142" s="41">
        <v>140</v>
      </c>
      <c r="E142" s="63">
        <f t="shared" si="1"/>
        <v>0.24305555555555555</v>
      </c>
      <c r="F142" s="86">
        <v>97</v>
      </c>
      <c r="G142" s="99">
        <v>39</v>
      </c>
      <c r="H142" s="86"/>
      <c r="I142" s="98"/>
      <c r="J142" s="142">
        <v>53</v>
      </c>
      <c r="K142" s="99">
        <v>80</v>
      </c>
      <c r="L142" s="86"/>
      <c r="M142" s="98"/>
      <c r="N142" s="142"/>
      <c r="O142" s="99"/>
      <c r="P142" s="218"/>
      <c r="Q142" s="219"/>
      <c r="R142" s="276"/>
      <c r="S142" s="223"/>
      <c r="T142" s="218"/>
      <c r="U142" s="219"/>
      <c r="V142" s="276"/>
      <c r="W142" s="223"/>
      <c r="X142" s="218"/>
      <c r="Y142" s="219"/>
      <c r="Z142" s="276"/>
      <c r="AA142" s="223"/>
      <c r="AB142" s="218"/>
      <c r="AC142" s="219"/>
      <c r="AD142" s="276"/>
      <c r="AE142" s="223"/>
      <c r="AF142" s="218"/>
      <c r="AG142" s="219"/>
      <c r="AH142" s="276"/>
      <c r="AI142" s="223"/>
      <c r="AJ142" s="218"/>
      <c r="AK142" s="219"/>
      <c r="AL142" s="276"/>
      <c r="AM142" s="223"/>
      <c r="AN142" s="218"/>
      <c r="AO142" s="219"/>
      <c r="AP142" s="276"/>
      <c r="AQ142" s="223"/>
      <c r="AR142" s="218"/>
      <c r="AS142" s="219"/>
      <c r="AT142" s="276"/>
      <c r="AU142" s="223"/>
      <c r="AV142" s="252"/>
      <c r="AW142" s="219"/>
      <c r="AX142" s="277"/>
      <c r="AY142" s="223"/>
      <c r="AZ142" s="86"/>
      <c r="BA142" s="99"/>
      <c r="BB142" s="252"/>
      <c r="BC142" s="220"/>
      <c r="BD142" s="252"/>
      <c r="BE142" s="220"/>
      <c r="BF142" s="252"/>
      <c r="BG142" s="220"/>
      <c r="BH142" s="252"/>
      <c r="BI142" s="220"/>
      <c r="BJ142" s="252">
        <v>82</v>
      </c>
      <c r="BK142" s="220">
        <v>55</v>
      </c>
    </row>
    <row r="143" spans="1:63" ht="13" x14ac:dyDescent="0.3">
      <c r="A143" s="10">
        <v>2308</v>
      </c>
      <c r="B143" s="11" t="s">
        <v>274</v>
      </c>
      <c r="C143" s="365">
        <v>978</v>
      </c>
      <c r="D143" s="41">
        <v>459</v>
      </c>
      <c r="E143" s="63">
        <f t="shared" si="1"/>
        <v>0.46932515337423314</v>
      </c>
      <c r="F143" s="86">
        <v>338</v>
      </c>
      <c r="G143" s="99">
        <v>110</v>
      </c>
      <c r="H143" s="86"/>
      <c r="I143" s="98"/>
      <c r="J143" s="142">
        <v>172</v>
      </c>
      <c r="K143" s="99">
        <v>264</v>
      </c>
      <c r="L143" s="86"/>
      <c r="M143" s="98"/>
      <c r="N143" s="142"/>
      <c r="O143" s="99"/>
      <c r="P143" s="218"/>
      <c r="Q143" s="219"/>
      <c r="R143" s="276"/>
      <c r="S143" s="223"/>
      <c r="T143" s="218"/>
      <c r="U143" s="219"/>
      <c r="V143" s="276"/>
      <c r="W143" s="223"/>
      <c r="X143" s="218"/>
      <c r="Y143" s="219"/>
      <c r="Z143" s="276"/>
      <c r="AA143" s="223"/>
      <c r="AB143" s="218"/>
      <c r="AC143" s="219"/>
      <c r="AD143" s="276"/>
      <c r="AE143" s="223"/>
      <c r="AF143" s="218"/>
      <c r="AG143" s="219"/>
      <c r="AH143" s="276"/>
      <c r="AI143" s="223"/>
      <c r="AJ143" s="218"/>
      <c r="AK143" s="219"/>
      <c r="AL143" s="276"/>
      <c r="AM143" s="223"/>
      <c r="AN143" s="218"/>
      <c r="AO143" s="219"/>
      <c r="AP143" s="276"/>
      <c r="AQ143" s="223"/>
      <c r="AR143" s="218"/>
      <c r="AS143" s="219"/>
      <c r="AT143" s="276"/>
      <c r="AU143" s="223"/>
      <c r="AV143" s="252"/>
      <c r="AW143" s="219"/>
      <c r="AX143" s="277"/>
      <c r="AY143" s="223"/>
      <c r="AZ143" s="86"/>
      <c r="BA143" s="99"/>
      <c r="BB143" s="252"/>
      <c r="BC143" s="220"/>
      <c r="BD143" s="252"/>
      <c r="BE143" s="220"/>
      <c r="BF143" s="252"/>
      <c r="BG143" s="220"/>
      <c r="BH143" s="252"/>
      <c r="BI143" s="220"/>
      <c r="BJ143" s="252">
        <v>295</v>
      </c>
      <c r="BK143" s="220">
        <v>154</v>
      </c>
    </row>
    <row r="144" spans="1:63" ht="13" x14ac:dyDescent="0.3">
      <c r="A144" s="10">
        <v>2309</v>
      </c>
      <c r="B144" s="11" t="s">
        <v>275</v>
      </c>
      <c r="C144" s="365">
        <v>967</v>
      </c>
      <c r="D144" s="41">
        <v>362</v>
      </c>
      <c r="E144" s="63">
        <f t="shared" ref="E144:E212" si="2">SUM(D144/C144)</f>
        <v>0.37435367114788004</v>
      </c>
      <c r="F144" s="86">
        <v>248</v>
      </c>
      <c r="G144" s="99">
        <v>108</v>
      </c>
      <c r="H144" s="86"/>
      <c r="I144" s="98"/>
      <c r="J144" s="142">
        <v>152</v>
      </c>
      <c r="K144" s="99">
        <v>194</v>
      </c>
      <c r="L144" s="86"/>
      <c r="M144" s="98"/>
      <c r="N144" s="142"/>
      <c r="O144" s="99"/>
      <c r="P144" s="218"/>
      <c r="Q144" s="219"/>
      <c r="R144" s="276"/>
      <c r="S144" s="223"/>
      <c r="T144" s="218"/>
      <c r="U144" s="219"/>
      <c r="V144" s="276"/>
      <c r="W144" s="223"/>
      <c r="X144" s="218"/>
      <c r="Y144" s="219"/>
      <c r="Z144" s="276"/>
      <c r="AA144" s="223"/>
      <c r="AB144" s="218"/>
      <c r="AC144" s="219"/>
      <c r="AD144" s="276"/>
      <c r="AE144" s="223"/>
      <c r="AF144" s="218"/>
      <c r="AG144" s="219"/>
      <c r="AH144" s="276"/>
      <c r="AI144" s="223"/>
      <c r="AJ144" s="218"/>
      <c r="AK144" s="219"/>
      <c r="AL144" s="276"/>
      <c r="AM144" s="223"/>
      <c r="AN144" s="218"/>
      <c r="AO144" s="219"/>
      <c r="AP144" s="276"/>
      <c r="AQ144" s="223"/>
      <c r="AR144" s="218"/>
      <c r="AS144" s="219"/>
      <c r="AT144" s="276"/>
      <c r="AU144" s="223"/>
      <c r="AV144" s="252"/>
      <c r="AW144" s="219"/>
      <c r="AX144" s="277"/>
      <c r="AY144" s="223"/>
      <c r="AZ144" s="86"/>
      <c r="BA144" s="99"/>
      <c r="BB144" s="252"/>
      <c r="BC144" s="220"/>
      <c r="BD144" s="252"/>
      <c r="BE144" s="220"/>
      <c r="BF144" s="252"/>
      <c r="BG144" s="220"/>
      <c r="BH144" s="252"/>
      <c r="BI144" s="220"/>
      <c r="BJ144" s="252">
        <v>206</v>
      </c>
      <c r="BK144" s="220">
        <v>149</v>
      </c>
    </row>
    <row r="145" spans="1:63" ht="13" x14ac:dyDescent="0.3">
      <c r="A145" s="10">
        <v>2310</v>
      </c>
      <c r="B145" s="11" t="s">
        <v>276</v>
      </c>
      <c r="C145" s="365">
        <v>1131</v>
      </c>
      <c r="D145" s="41">
        <v>304</v>
      </c>
      <c r="E145" s="63">
        <f t="shared" si="2"/>
        <v>0.26878868258178601</v>
      </c>
      <c r="F145" s="86">
        <v>193</v>
      </c>
      <c r="G145" s="99">
        <v>105</v>
      </c>
      <c r="H145" s="86"/>
      <c r="I145" s="98"/>
      <c r="J145" s="142">
        <v>144</v>
      </c>
      <c r="K145" s="99">
        <v>148</v>
      </c>
      <c r="L145" s="86"/>
      <c r="M145" s="98"/>
      <c r="N145" s="142"/>
      <c r="O145" s="99"/>
      <c r="P145" s="218"/>
      <c r="Q145" s="219"/>
      <c r="R145" s="276"/>
      <c r="S145" s="223"/>
      <c r="T145" s="218"/>
      <c r="U145" s="219"/>
      <c r="V145" s="276"/>
      <c r="W145" s="223"/>
      <c r="X145" s="218"/>
      <c r="Y145" s="219"/>
      <c r="Z145" s="276"/>
      <c r="AA145" s="223"/>
      <c r="AB145" s="218"/>
      <c r="AC145" s="219"/>
      <c r="AD145" s="276"/>
      <c r="AE145" s="223"/>
      <c r="AF145" s="218"/>
      <c r="AG145" s="219"/>
      <c r="AH145" s="276"/>
      <c r="AI145" s="223"/>
      <c r="AJ145" s="218"/>
      <c r="AK145" s="219"/>
      <c r="AL145" s="276"/>
      <c r="AM145" s="223"/>
      <c r="AN145" s="218"/>
      <c r="AO145" s="219"/>
      <c r="AP145" s="276"/>
      <c r="AQ145" s="223"/>
      <c r="AR145" s="218"/>
      <c r="AS145" s="219"/>
      <c r="AT145" s="276"/>
      <c r="AU145" s="223"/>
      <c r="AV145" s="252"/>
      <c r="AW145" s="219"/>
      <c r="AX145" s="277"/>
      <c r="AY145" s="223"/>
      <c r="AZ145" s="86"/>
      <c r="BA145" s="99"/>
      <c r="BB145" s="252"/>
      <c r="BC145" s="220"/>
      <c r="BD145" s="252"/>
      <c r="BE145" s="220"/>
      <c r="BF145" s="252"/>
      <c r="BG145" s="220"/>
      <c r="BH145" s="252"/>
      <c r="BI145" s="220"/>
      <c r="BJ145" s="252">
        <v>164</v>
      </c>
      <c r="BK145" s="220">
        <v>134</v>
      </c>
    </row>
    <row r="146" spans="1:63" ht="13" x14ac:dyDescent="0.3">
      <c r="A146" s="10">
        <v>2311</v>
      </c>
      <c r="B146" s="11" t="s">
        <v>277</v>
      </c>
      <c r="C146" s="365">
        <v>1255</v>
      </c>
      <c r="D146" s="41">
        <v>504</v>
      </c>
      <c r="E146" s="63">
        <f t="shared" si="2"/>
        <v>0.40159362549800798</v>
      </c>
      <c r="F146" s="86">
        <v>403</v>
      </c>
      <c r="G146" s="99">
        <v>94</v>
      </c>
      <c r="H146" s="86"/>
      <c r="I146" s="98"/>
      <c r="J146" s="142">
        <v>165</v>
      </c>
      <c r="K146" s="99">
        <v>320</v>
      </c>
      <c r="L146" s="86"/>
      <c r="M146" s="98"/>
      <c r="N146" s="142"/>
      <c r="O146" s="99"/>
      <c r="P146" s="218"/>
      <c r="Q146" s="219"/>
      <c r="R146" s="276"/>
      <c r="S146" s="223"/>
      <c r="T146" s="218"/>
      <c r="U146" s="219"/>
      <c r="V146" s="276"/>
      <c r="W146" s="223"/>
      <c r="X146" s="218"/>
      <c r="Y146" s="219"/>
      <c r="Z146" s="276"/>
      <c r="AA146" s="223"/>
      <c r="AB146" s="218"/>
      <c r="AC146" s="219"/>
      <c r="AD146" s="276"/>
      <c r="AE146" s="223"/>
      <c r="AF146" s="218"/>
      <c r="AG146" s="219"/>
      <c r="AH146" s="276"/>
      <c r="AI146" s="223"/>
      <c r="AJ146" s="218"/>
      <c r="AK146" s="219"/>
      <c r="AL146" s="276"/>
      <c r="AM146" s="223"/>
      <c r="AN146" s="218"/>
      <c r="AO146" s="219"/>
      <c r="AP146" s="276"/>
      <c r="AQ146" s="223"/>
      <c r="AR146" s="218"/>
      <c r="AS146" s="219"/>
      <c r="AT146" s="276"/>
      <c r="AU146" s="223"/>
      <c r="AV146" s="252"/>
      <c r="AW146" s="219"/>
      <c r="AX146" s="277"/>
      <c r="AY146" s="223"/>
      <c r="AZ146" s="86"/>
      <c r="BA146" s="99"/>
      <c r="BB146" s="252"/>
      <c r="BC146" s="220"/>
      <c r="BD146" s="252"/>
      <c r="BE146" s="220"/>
      <c r="BF146" s="252"/>
      <c r="BG146" s="220"/>
      <c r="BH146" s="252"/>
      <c r="BI146" s="220"/>
      <c r="BJ146" s="252">
        <v>368</v>
      </c>
      <c r="BK146" s="220">
        <v>127</v>
      </c>
    </row>
    <row r="147" spans="1:63" ht="13" x14ac:dyDescent="0.3">
      <c r="A147" s="10">
        <v>2312</v>
      </c>
      <c r="B147" s="11" t="s">
        <v>278</v>
      </c>
      <c r="C147" s="365">
        <v>633</v>
      </c>
      <c r="D147" s="41">
        <v>131</v>
      </c>
      <c r="E147" s="63">
        <f t="shared" si="2"/>
        <v>0.20695102685624012</v>
      </c>
      <c r="F147" s="86">
        <v>91</v>
      </c>
      <c r="G147" s="99">
        <v>38</v>
      </c>
      <c r="H147" s="86"/>
      <c r="I147" s="98"/>
      <c r="J147" s="142">
        <v>61</v>
      </c>
      <c r="K147" s="99">
        <v>67</v>
      </c>
      <c r="L147" s="86"/>
      <c r="M147" s="98"/>
      <c r="N147" s="142"/>
      <c r="O147" s="99"/>
      <c r="P147" s="218"/>
      <c r="Q147" s="219"/>
      <c r="R147" s="276"/>
      <c r="S147" s="223"/>
      <c r="T147" s="218"/>
      <c r="U147" s="219"/>
      <c r="V147" s="276"/>
      <c r="W147" s="223"/>
      <c r="X147" s="218"/>
      <c r="Y147" s="219"/>
      <c r="Z147" s="276"/>
      <c r="AA147" s="223"/>
      <c r="AB147" s="218"/>
      <c r="AC147" s="219"/>
      <c r="AD147" s="276"/>
      <c r="AE147" s="223"/>
      <c r="AF147" s="218"/>
      <c r="AG147" s="219"/>
      <c r="AH147" s="276"/>
      <c r="AI147" s="223"/>
      <c r="AJ147" s="218"/>
      <c r="AK147" s="219"/>
      <c r="AL147" s="276"/>
      <c r="AM147" s="223"/>
      <c r="AN147" s="218"/>
      <c r="AO147" s="219"/>
      <c r="AP147" s="276"/>
      <c r="AQ147" s="223"/>
      <c r="AR147" s="218"/>
      <c r="AS147" s="219"/>
      <c r="AT147" s="276"/>
      <c r="AU147" s="223"/>
      <c r="AV147" s="252"/>
      <c r="AW147" s="219"/>
      <c r="AX147" s="277"/>
      <c r="AY147" s="223"/>
      <c r="AZ147" s="86"/>
      <c r="BA147" s="99"/>
      <c r="BB147" s="252"/>
      <c r="BC147" s="220"/>
      <c r="BD147" s="252"/>
      <c r="BE147" s="220"/>
      <c r="BF147" s="252"/>
      <c r="BG147" s="220"/>
      <c r="BH147" s="252"/>
      <c r="BI147" s="220"/>
      <c r="BJ147" s="252">
        <v>79</v>
      </c>
      <c r="BK147" s="220">
        <v>51</v>
      </c>
    </row>
    <row r="148" spans="1:63" ht="13" x14ac:dyDescent="0.3">
      <c r="A148" s="10">
        <v>2313</v>
      </c>
      <c r="B148" s="11" t="s">
        <v>279</v>
      </c>
      <c r="C148" s="365">
        <v>1035</v>
      </c>
      <c r="D148" s="41">
        <v>304</v>
      </c>
      <c r="E148" s="63">
        <f t="shared" si="2"/>
        <v>0.29371980676328502</v>
      </c>
      <c r="F148" s="86">
        <v>229</v>
      </c>
      <c r="G148" s="99">
        <v>66</v>
      </c>
      <c r="H148" s="86"/>
      <c r="I148" s="98"/>
      <c r="J148" s="142">
        <v>130</v>
      </c>
      <c r="K148" s="99">
        <v>160</v>
      </c>
      <c r="L148" s="86"/>
      <c r="M148" s="98"/>
      <c r="N148" s="142"/>
      <c r="O148" s="99"/>
      <c r="P148" s="218"/>
      <c r="Q148" s="219"/>
      <c r="R148" s="276"/>
      <c r="S148" s="223"/>
      <c r="T148" s="218"/>
      <c r="U148" s="219"/>
      <c r="V148" s="276"/>
      <c r="W148" s="223"/>
      <c r="X148" s="218"/>
      <c r="Y148" s="219"/>
      <c r="Z148" s="276"/>
      <c r="AA148" s="223"/>
      <c r="AB148" s="218"/>
      <c r="AC148" s="219"/>
      <c r="AD148" s="276"/>
      <c r="AE148" s="223"/>
      <c r="AF148" s="218"/>
      <c r="AG148" s="219"/>
      <c r="AH148" s="276"/>
      <c r="AI148" s="223"/>
      <c r="AJ148" s="218"/>
      <c r="AK148" s="219"/>
      <c r="AL148" s="276"/>
      <c r="AM148" s="223"/>
      <c r="AN148" s="218"/>
      <c r="AO148" s="219"/>
      <c r="AP148" s="276"/>
      <c r="AQ148" s="223"/>
      <c r="AR148" s="218"/>
      <c r="AS148" s="219"/>
      <c r="AT148" s="276"/>
      <c r="AU148" s="223"/>
      <c r="AV148" s="252"/>
      <c r="AW148" s="219"/>
      <c r="AX148" s="277"/>
      <c r="AY148" s="223"/>
      <c r="AZ148" s="86"/>
      <c r="BA148" s="99"/>
      <c r="BB148" s="252"/>
      <c r="BC148" s="220"/>
      <c r="BD148" s="252"/>
      <c r="BE148" s="220"/>
      <c r="BF148" s="252"/>
      <c r="BG148" s="220"/>
      <c r="BH148" s="252"/>
      <c r="BI148" s="220"/>
      <c r="BJ148" s="252">
        <v>207</v>
      </c>
      <c r="BK148" s="220">
        <v>86</v>
      </c>
    </row>
    <row r="149" spans="1:63" ht="13" x14ac:dyDescent="0.3">
      <c r="A149" s="10">
        <v>2314</v>
      </c>
      <c r="B149" s="11" t="s">
        <v>280</v>
      </c>
      <c r="C149" s="365">
        <v>1213</v>
      </c>
      <c r="D149" s="41">
        <v>417</v>
      </c>
      <c r="E149" s="63">
        <f t="shared" si="2"/>
        <v>0.34377576257213521</v>
      </c>
      <c r="F149" s="86">
        <v>306</v>
      </c>
      <c r="G149" s="99">
        <v>98</v>
      </c>
      <c r="H149" s="86"/>
      <c r="I149" s="98"/>
      <c r="J149" s="142">
        <v>161</v>
      </c>
      <c r="K149" s="99">
        <v>234</v>
      </c>
      <c r="L149" s="86"/>
      <c r="M149" s="98"/>
      <c r="N149" s="142"/>
      <c r="O149" s="99"/>
      <c r="P149" s="218"/>
      <c r="Q149" s="219"/>
      <c r="R149" s="276"/>
      <c r="S149" s="223"/>
      <c r="T149" s="218"/>
      <c r="U149" s="219"/>
      <c r="V149" s="276"/>
      <c r="W149" s="223"/>
      <c r="X149" s="218"/>
      <c r="Y149" s="219"/>
      <c r="Z149" s="276"/>
      <c r="AA149" s="223"/>
      <c r="AB149" s="218"/>
      <c r="AC149" s="219"/>
      <c r="AD149" s="276"/>
      <c r="AE149" s="223"/>
      <c r="AF149" s="218"/>
      <c r="AG149" s="219"/>
      <c r="AH149" s="276"/>
      <c r="AI149" s="223"/>
      <c r="AJ149" s="218"/>
      <c r="AK149" s="219"/>
      <c r="AL149" s="276"/>
      <c r="AM149" s="223"/>
      <c r="AN149" s="218"/>
      <c r="AO149" s="219"/>
      <c r="AP149" s="276"/>
      <c r="AQ149" s="223"/>
      <c r="AR149" s="218"/>
      <c r="AS149" s="219"/>
      <c r="AT149" s="276"/>
      <c r="AU149" s="223"/>
      <c r="AV149" s="252"/>
      <c r="AW149" s="219"/>
      <c r="AX149" s="277"/>
      <c r="AY149" s="223"/>
      <c r="AZ149" s="86"/>
      <c r="BA149" s="99"/>
      <c r="BB149" s="252"/>
      <c r="BC149" s="220"/>
      <c r="BD149" s="252"/>
      <c r="BE149" s="220"/>
      <c r="BF149" s="252"/>
      <c r="BG149" s="220"/>
      <c r="BH149" s="252"/>
      <c r="BI149" s="220"/>
      <c r="BJ149" s="252">
        <v>279</v>
      </c>
      <c r="BK149" s="220">
        <v>126</v>
      </c>
    </row>
    <row r="150" spans="1:63" ht="13" x14ac:dyDescent="0.3">
      <c r="A150" s="10">
        <v>2315</v>
      </c>
      <c r="B150" s="11" t="s">
        <v>281</v>
      </c>
      <c r="C150" s="365">
        <v>1062</v>
      </c>
      <c r="D150" s="41">
        <v>424</v>
      </c>
      <c r="E150" s="63">
        <f t="shared" si="2"/>
        <v>0.3992467043314501</v>
      </c>
      <c r="F150" s="86">
        <v>304</v>
      </c>
      <c r="G150" s="99">
        <v>111</v>
      </c>
      <c r="H150" s="86"/>
      <c r="I150" s="98"/>
      <c r="J150" s="142">
        <v>171</v>
      </c>
      <c r="K150" s="99">
        <v>232</v>
      </c>
      <c r="L150" s="86"/>
      <c r="M150" s="98"/>
      <c r="N150" s="142"/>
      <c r="O150" s="99"/>
      <c r="P150" s="218"/>
      <c r="Q150" s="219"/>
      <c r="R150" s="276"/>
      <c r="S150" s="223"/>
      <c r="T150" s="218"/>
      <c r="U150" s="219"/>
      <c r="V150" s="276"/>
      <c r="W150" s="223"/>
      <c r="X150" s="218"/>
      <c r="Y150" s="219"/>
      <c r="Z150" s="276"/>
      <c r="AA150" s="223"/>
      <c r="AB150" s="218"/>
      <c r="AC150" s="219"/>
      <c r="AD150" s="276"/>
      <c r="AE150" s="223"/>
      <c r="AF150" s="218"/>
      <c r="AG150" s="219"/>
      <c r="AH150" s="276"/>
      <c r="AI150" s="223"/>
      <c r="AJ150" s="218"/>
      <c r="AK150" s="219"/>
      <c r="AL150" s="276"/>
      <c r="AM150" s="223"/>
      <c r="AN150" s="218"/>
      <c r="AO150" s="219"/>
      <c r="AP150" s="276"/>
      <c r="AQ150" s="223"/>
      <c r="AR150" s="218"/>
      <c r="AS150" s="219"/>
      <c r="AT150" s="276"/>
      <c r="AU150" s="223"/>
      <c r="AV150" s="252"/>
      <c r="AW150" s="219"/>
      <c r="AX150" s="277"/>
      <c r="AY150" s="223"/>
      <c r="AZ150" s="86"/>
      <c r="BA150" s="99"/>
      <c r="BB150" s="252"/>
      <c r="BC150" s="220"/>
      <c r="BD150" s="252"/>
      <c r="BE150" s="220"/>
      <c r="BF150" s="252"/>
      <c r="BG150" s="220"/>
      <c r="BH150" s="252"/>
      <c r="BI150" s="220"/>
      <c r="BJ150" s="252">
        <v>260</v>
      </c>
      <c r="BK150" s="220">
        <v>156</v>
      </c>
    </row>
    <row r="151" spans="1:63" ht="13" x14ac:dyDescent="0.3">
      <c r="A151" s="10">
        <v>2316</v>
      </c>
      <c r="B151" s="11" t="s">
        <v>282</v>
      </c>
      <c r="C151" s="365">
        <v>1481</v>
      </c>
      <c r="D151" s="41">
        <v>356</v>
      </c>
      <c r="E151" s="63">
        <f t="shared" si="2"/>
        <v>0.24037812288993923</v>
      </c>
      <c r="F151" s="86">
        <v>253</v>
      </c>
      <c r="G151" s="99">
        <v>89</v>
      </c>
      <c r="H151" s="86"/>
      <c r="I151" s="98"/>
      <c r="J151" s="142">
        <v>136</v>
      </c>
      <c r="K151" s="99">
        <v>204</v>
      </c>
      <c r="L151" s="86"/>
      <c r="M151" s="98"/>
      <c r="N151" s="142"/>
      <c r="O151" s="99"/>
      <c r="P151" s="218"/>
      <c r="Q151" s="219"/>
      <c r="R151" s="276"/>
      <c r="S151" s="223"/>
      <c r="T151" s="218"/>
      <c r="U151" s="219"/>
      <c r="V151" s="276"/>
      <c r="W151" s="223"/>
      <c r="X151" s="218"/>
      <c r="Y151" s="219"/>
      <c r="Z151" s="276"/>
      <c r="AA151" s="223"/>
      <c r="AB151" s="218"/>
      <c r="AC151" s="219"/>
      <c r="AD151" s="276"/>
      <c r="AE151" s="223"/>
      <c r="AF151" s="218"/>
      <c r="AG151" s="219"/>
      <c r="AH151" s="276"/>
      <c r="AI151" s="223"/>
      <c r="AJ151" s="218"/>
      <c r="AK151" s="219"/>
      <c r="AL151" s="276"/>
      <c r="AM151" s="223"/>
      <c r="AN151" s="218"/>
      <c r="AO151" s="219"/>
      <c r="AP151" s="276"/>
      <c r="AQ151" s="223"/>
      <c r="AR151" s="218"/>
      <c r="AS151" s="219"/>
      <c r="AT151" s="276"/>
      <c r="AU151" s="223"/>
      <c r="AV151" s="252"/>
      <c r="AW151" s="219"/>
      <c r="AX151" s="277"/>
      <c r="AY151" s="223"/>
      <c r="AZ151" s="86"/>
      <c r="BA151" s="99"/>
      <c r="BB151" s="252"/>
      <c r="BC151" s="220"/>
      <c r="BD151" s="252"/>
      <c r="BE151" s="220"/>
      <c r="BF151" s="252"/>
      <c r="BG151" s="220"/>
      <c r="BH151" s="252"/>
      <c r="BI151" s="220"/>
      <c r="BJ151" s="252">
        <v>215</v>
      </c>
      <c r="BK151" s="220">
        <v>131</v>
      </c>
    </row>
    <row r="152" spans="1:63" ht="13" x14ac:dyDescent="0.3">
      <c r="A152" s="10">
        <v>2317</v>
      </c>
      <c r="B152" s="11" t="s">
        <v>283</v>
      </c>
      <c r="C152" s="365">
        <v>817</v>
      </c>
      <c r="D152" s="41">
        <v>230</v>
      </c>
      <c r="E152" s="63">
        <f t="shared" si="2"/>
        <v>0.28151774785801714</v>
      </c>
      <c r="F152" s="86">
        <v>172</v>
      </c>
      <c r="G152" s="99">
        <v>51</v>
      </c>
      <c r="H152" s="86"/>
      <c r="I152" s="98"/>
      <c r="J152" s="142">
        <v>105</v>
      </c>
      <c r="K152" s="99">
        <v>111</v>
      </c>
      <c r="L152" s="86"/>
      <c r="M152" s="98"/>
      <c r="N152" s="142"/>
      <c r="O152" s="99"/>
      <c r="P152" s="218"/>
      <c r="Q152" s="219"/>
      <c r="R152" s="276"/>
      <c r="S152" s="223"/>
      <c r="T152" s="218"/>
      <c r="U152" s="219"/>
      <c r="V152" s="276"/>
      <c r="W152" s="223"/>
      <c r="X152" s="218"/>
      <c r="Y152" s="219"/>
      <c r="Z152" s="276"/>
      <c r="AA152" s="223"/>
      <c r="AB152" s="218"/>
      <c r="AC152" s="219"/>
      <c r="AD152" s="276"/>
      <c r="AE152" s="223"/>
      <c r="AF152" s="218"/>
      <c r="AG152" s="219"/>
      <c r="AH152" s="276"/>
      <c r="AI152" s="223"/>
      <c r="AJ152" s="218"/>
      <c r="AK152" s="219"/>
      <c r="AL152" s="276"/>
      <c r="AM152" s="223"/>
      <c r="AN152" s="218"/>
      <c r="AO152" s="219"/>
      <c r="AP152" s="276"/>
      <c r="AQ152" s="223"/>
      <c r="AR152" s="218"/>
      <c r="AS152" s="219"/>
      <c r="AT152" s="276"/>
      <c r="AU152" s="223"/>
      <c r="AV152" s="252"/>
      <c r="AW152" s="219"/>
      <c r="AX152" s="277"/>
      <c r="AY152" s="223"/>
      <c r="AZ152" s="86"/>
      <c r="BA152" s="99"/>
      <c r="BB152" s="252"/>
      <c r="BC152" s="220"/>
      <c r="BD152" s="252"/>
      <c r="BE152" s="220"/>
      <c r="BF152" s="252"/>
      <c r="BG152" s="220"/>
      <c r="BH152" s="252"/>
      <c r="BI152" s="220"/>
      <c r="BJ152" s="252">
        <v>158</v>
      </c>
      <c r="BK152" s="220">
        <v>62</v>
      </c>
    </row>
    <row r="153" spans="1:63" ht="13" x14ac:dyDescent="0.3">
      <c r="A153" s="10">
        <v>2318</v>
      </c>
      <c r="B153" s="11" t="s">
        <v>284</v>
      </c>
      <c r="C153" s="365">
        <v>658</v>
      </c>
      <c r="D153" s="41">
        <v>182</v>
      </c>
      <c r="E153" s="63">
        <f t="shared" si="2"/>
        <v>0.27659574468085107</v>
      </c>
      <c r="F153" s="86">
        <v>127</v>
      </c>
      <c r="G153" s="99">
        <v>51</v>
      </c>
      <c r="H153" s="86"/>
      <c r="I153" s="98"/>
      <c r="J153" s="142">
        <v>68</v>
      </c>
      <c r="K153" s="99">
        <v>110</v>
      </c>
      <c r="L153" s="86"/>
      <c r="M153" s="98"/>
      <c r="N153" s="142"/>
      <c r="O153" s="99"/>
      <c r="P153" s="218"/>
      <c r="Q153" s="219"/>
      <c r="R153" s="276"/>
      <c r="S153" s="223"/>
      <c r="T153" s="218"/>
      <c r="U153" s="219"/>
      <c r="V153" s="276"/>
      <c r="W153" s="223"/>
      <c r="X153" s="218"/>
      <c r="Y153" s="219"/>
      <c r="Z153" s="276"/>
      <c r="AA153" s="223"/>
      <c r="AB153" s="218"/>
      <c r="AC153" s="219"/>
      <c r="AD153" s="276"/>
      <c r="AE153" s="223"/>
      <c r="AF153" s="218"/>
      <c r="AG153" s="219"/>
      <c r="AH153" s="276"/>
      <c r="AI153" s="223"/>
      <c r="AJ153" s="218"/>
      <c r="AK153" s="219"/>
      <c r="AL153" s="276"/>
      <c r="AM153" s="223"/>
      <c r="AN153" s="218"/>
      <c r="AO153" s="219"/>
      <c r="AP153" s="276"/>
      <c r="AQ153" s="223"/>
      <c r="AR153" s="218"/>
      <c r="AS153" s="219"/>
      <c r="AT153" s="276"/>
      <c r="AU153" s="223"/>
      <c r="AV153" s="252"/>
      <c r="AW153" s="219"/>
      <c r="AX153" s="277"/>
      <c r="AY153" s="223"/>
      <c r="AZ153" s="86"/>
      <c r="BA153" s="99"/>
      <c r="BB153" s="252"/>
      <c r="BC153" s="220"/>
      <c r="BD153" s="252"/>
      <c r="BE153" s="220"/>
      <c r="BF153" s="252"/>
      <c r="BG153" s="220"/>
      <c r="BH153" s="252"/>
      <c r="BI153" s="220"/>
      <c r="BJ153" s="252">
        <v>115</v>
      </c>
      <c r="BK153" s="220">
        <v>63</v>
      </c>
    </row>
    <row r="154" spans="1:63" ht="13" x14ac:dyDescent="0.3">
      <c r="A154" s="10">
        <v>2401</v>
      </c>
      <c r="B154" s="11" t="s">
        <v>285</v>
      </c>
      <c r="C154" s="365">
        <v>1371</v>
      </c>
      <c r="D154" s="41">
        <v>396</v>
      </c>
      <c r="E154" s="63">
        <f t="shared" si="2"/>
        <v>0.28884026258205692</v>
      </c>
      <c r="F154" s="86">
        <v>276</v>
      </c>
      <c r="G154" s="99">
        <v>107</v>
      </c>
      <c r="H154" s="86"/>
      <c r="I154" s="98"/>
      <c r="J154" s="142">
        <v>152</v>
      </c>
      <c r="K154" s="99">
        <v>222</v>
      </c>
      <c r="L154" s="86"/>
      <c r="M154" s="98"/>
      <c r="N154" s="142"/>
      <c r="O154" s="99"/>
      <c r="P154" s="218"/>
      <c r="Q154" s="219"/>
      <c r="R154" s="276"/>
      <c r="S154" s="223"/>
      <c r="T154" s="218"/>
      <c r="U154" s="219"/>
      <c r="V154" s="276"/>
      <c r="W154" s="223"/>
      <c r="X154" s="218"/>
      <c r="Y154" s="219"/>
      <c r="Z154" s="276"/>
      <c r="AA154" s="223"/>
      <c r="AB154" s="218"/>
      <c r="AC154" s="219"/>
      <c r="AD154" s="276"/>
      <c r="AE154" s="223"/>
      <c r="AF154" s="218"/>
      <c r="AG154" s="219"/>
      <c r="AH154" s="276"/>
      <c r="AI154" s="223"/>
      <c r="AJ154" s="218"/>
      <c r="AK154" s="219"/>
      <c r="AL154" s="276"/>
      <c r="AM154" s="223"/>
      <c r="AN154" s="218"/>
      <c r="AO154" s="219"/>
      <c r="AP154" s="276"/>
      <c r="AQ154" s="223"/>
      <c r="AR154" s="218"/>
      <c r="AS154" s="219"/>
      <c r="AT154" s="276"/>
      <c r="AU154" s="223"/>
      <c r="AV154" s="252"/>
      <c r="AW154" s="219"/>
      <c r="AX154" s="277"/>
      <c r="AY154" s="223"/>
      <c r="AZ154" s="86"/>
      <c r="BA154" s="99"/>
      <c r="BB154" s="252"/>
      <c r="BC154" s="220"/>
      <c r="BD154" s="252"/>
      <c r="BE154" s="220"/>
      <c r="BF154" s="252"/>
      <c r="BG154" s="220"/>
      <c r="BH154" s="252"/>
      <c r="BI154" s="220"/>
      <c r="BJ154" s="252">
        <v>239</v>
      </c>
      <c r="BK154" s="220">
        <v>143</v>
      </c>
    </row>
    <row r="155" spans="1:63" ht="13" x14ac:dyDescent="0.3">
      <c r="A155" s="10">
        <v>2402</v>
      </c>
      <c r="B155" s="11" t="s">
        <v>286</v>
      </c>
      <c r="C155" s="365">
        <v>1414</v>
      </c>
      <c r="D155" s="41">
        <v>361</v>
      </c>
      <c r="E155" s="63">
        <f t="shared" si="2"/>
        <v>0.25530410183875529</v>
      </c>
      <c r="F155" s="86">
        <v>253</v>
      </c>
      <c r="G155" s="99">
        <v>95</v>
      </c>
      <c r="H155" s="86"/>
      <c r="I155" s="98"/>
      <c r="J155" s="142">
        <v>134</v>
      </c>
      <c r="K155" s="99">
        <v>207</v>
      </c>
      <c r="L155" s="86"/>
      <c r="M155" s="98"/>
      <c r="N155" s="142"/>
      <c r="O155" s="99"/>
      <c r="P155" s="218"/>
      <c r="Q155" s="219"/>
      <c r="R155" s="276"/>
      <c r="S155" s="223"/>
      <c r="T155" s="218"/>
      <c r="U155" s="219"/>
      <c r="V155" s="276"/>
      <c r="W155" s="223"/>
      <c r="X155" s="218"/>
      <c r="Y155" s="219"/>
      <c r="Z155" s="276"/>
      <c r="AA155" s="223"/>
      <c r="AB155" s="218"/>
      <c r="AC155" s="219"/>
      <c r="AD155" s="276"/>
      <c r="AE155" s="223"/>
      <c r="AF155" s="218"/>
      <c r="AG155" s="219"/>
      <c r="AH155" s="276"/>
      <c r="AI155" s="223"/>
      <c r="AJ155" s="218"/>
      <c r="AK155" s="219"/>
      <c r="AL155" s="276"/>
      <c r="AM155" s="223"/>
      <c r="AN155" s="218"/>
      <c r="AO155" s="219"/>
      <c r="AP155" s="276"/>
      <c r="AQ155" s="223"/>
      <c r="AR155" s="218"/>
      <c r="AS155" s="219"/>
      <c r="AT155" s="276"/>
      <c r="AU155" s="223"/>
      <c r="AV155" s="252"/>
      <c r="AW155" s="219"/>
      <c r="AX155" s="277"/>
      <c r="AY155" s="223"/>
      <c r="AZ155" s="86"/>
      <c r="BA155" s="99"/>
      <c r="BB155" s="252"/>
      <c r="BC155" s="220"/>
      <c r="BD155" s="252"/>
      <c r="BE155" s="220"/>
      <c r="BF155" s="252"/>
      <c r="BG155" s="220"/>
      <c r="BH155" s="252"/>
      <c r="BI155" s="220"/>
      <c r="BJ155" s="252">
        <v>240</v>
      </c>
      <c r="BK155" s="220">
        <v>112</v>
      </c>
    </row>
    <row r="156" spans="1:63" ht="13" x14ac:dyDescent="0.3">
      <c r="A156" s="10">
        <v>2403</v>
      </c>
      <c r="B156" s="11" t="s">
        <v>287</v>
      </c>
      <c r="C156" s="365">
        <v>1494</v>
      </c>
      <c r="D156" s="41">
        <v>214</v>
      </c>
      <c r="E156" s="63">
        <f t="shared" si="2"/>
        <v>0.14323962516733602</v>
      </c>
      <c r="F156" s="86">
        <v>156</v>
      </c>
      <c r="G156" s="99">
        <v>50</v>
      </c>
      <c r="H156" s="86"/>
      <c r="I156" s="98"/>
      <c r="J156" s="142">
        <v>113</v>
      </c>
      <c r="K156" s="99">
        <v>89</v>
      </c>
      <c r="L156" s="86"/>
      <c r="M156" s="98"/>
      <c r="N156" s="142"/>
      <c r="O156" s="99"/>
      <c r="P156" s="218"/>
      <c r="Q156" s="219"/>
      <c r="R156" s="276"/>
      <c r="S156" s="223"/>
      <c r="T156" s="218"/>
      <c r="U156" s="219"/>
      <c r="V156" s="276"/>
      <c r="W156" s="223"/>
      <c r="X156" s="218"/>
      <c r="Y156" s="219"/>
      <c r="Z156" s="276"/>
      <c r="AA156" s="223"/>
      <c r="AB156" s="218"/>
      <c r="AC156" s="219"/>
      <c r="AD156" s="276"/>
      <c r="AE156" s="223"/>
      <c r="AF156" s="218"/>
      <c r="AG156" s="219"/>
      <c r="AH156" s="276"/>
      <c r="AI156" s="223"/>
      <c r="AJ156" s="218"/>
      <c r="AK156" s="219"/>
      <c r="AL156" s="276"/>
      <c r="AM156" s="223"/>
      <c r="AN156" s="218"/>
      <c r="AO156" s="219"/>
      <c r="AP156" s="276"/>
      <c r="AQ156" s="223"/>
      <c r="AR156" s="218"/>
      <c r="AS156" s="219"/>
      <c r="AT156" s="276"/>
      <c r="AU156" s="223"/>
      <c r="AV156" s="252"/>
      <c r="AW156" s="219"/>
      <c r="AX156" s="277"/>
      <c r="AY156" s="223"/>
      <c r="AZ156" s="86"/>
      <c r="BA156" s="99"/>
      <c r="BB156" s="252"/>
      <c r="BC156" s="220"/>
      <c r="BD156" s="252"/>
      <c r="BE156" s="220"/>
      <c r="BF156" s="252"/>
      <c r="BG156" s="220"/>
      <c r="BH156" s="252"/>
      <c r="BI156" s="220"/>
      <c r="BJ156" s="252">
        <v>151</v>
      </c>
      <c r="BK156" s="220">
        <v>56</v>
      </c>
    </row>
    <row r="157" spans="1:63" ht="13" x14ac:dyDescent="0.3">
      <c r="A157" s="10">
        <v>2404</v>
      </c>
      <c r="B157" s="11" t="s">
        <v>288</v>
      </c>
      <c r="C157" s="365">
        <v>1461</v>
      </c>
      <c r="D157" s="41">
        <v>288</v>
      </c>
      <c r="E157" s="63">
        <f t="shared" si="2"/>
        <v>0.1971252566735113</v>
      </c>
      <c r="F157" s="86">
        <v>173</v>
      </c>
      <c r="G157" s="99">
        <v>102</v>
      </c>
      <c r="H157" s="86"/>
      <c r="I157" s="98"/>
      <c r="J157" s="142">
        <v>135</v>
      </c>
      <c r="K157" s="99">
        <v>137</v>
      </c>
      <c r="L157" s="86"/>
      <c r="M157" s="98"/>
      <c r="N157" s="142"/>
      <c r="O157" s="99"/>
      <c r="P157" s="218"/>
      <c r="Q157" s="219"/>
      <c r="R157" s="276"/>
      <c r="S157" s="223"/>
      <c r="T157" s="218"/>
      <c r="U157" s="219"/>
      <c r="V157" s="276"/>
      <c r="W157" s="223"/>
      <c r="X157" s="218"/>
      <c r="Y157" s="219"/>
      <c r="Z157" s="276"/>
      <c r="AA157" s="223"/>
      <c r="AB157" s="218"/>
      <c r="AC157" s="219"/>
      <c r="AD157" s="276"/>
      <c r="AE157" s="223"/>
      <c r="AF157" s="218"/>
      <c r="AG157" s="219"/>
      <c r="AH157" s="276"/>
      <c r="AI157" s="223"/>
      <c r="AJ157" s="218"/>
      <c r="AK157" s="219"/>
      <c r="AL157" s="276"/>
      <c r="AM157" s="223"/>
      <c r="AN157" s="218"/>
      <c r="AO157" s="219"/>
      <c r="AP157" s="276"/>
      <c r="AQ157" s="223"/>
      <c r="AR157" s="218"/>
      <c r="AS157" s="219"/>
      <c r="AT157" s="276"/>
      <c r="AU157" s="223"/>
      <c r="AV157" s="252"/>
      <c r="AW157" s="219"/>
      <c r="AX157" s="277"/>
      <c r="AY157" s="223"/>
      <c r="AZ157" s="86"/>
      <c r="BA157" s="99"/>
      <c r="BB157" s="252"/>
      <c r="BC157" s="220"/>
      <c r="BD157" s="252"/>
      <c r="BE157" s="220"/>
      <c r="BF157" s="252"/>
      <c r="BG157" s="220"/>
      <c r="BH157" s="252"/>
      <c r="BI157" s="220"/>
      <c r="BJ157" s="252">
        <v>149</v>
      </c>
      <c r="BK157" s="220">
        <v>126</v>
      </c>
    </row>
    <row r="158" spans="1:63" ht="13" x14ac:dyDescent="0.3">
      <c r="A158" s="10">
        <v>2405</v>
      </c>
      <c r="B158" s="11" t="s">
        <v>289</v>
      </c>
      <c r="C158" s="365">
        <v>917</v>
      </c>
      <c r="D158" s="41">
        <v>36</v>
      </c>
      <c r="E158" s="63">
        <f t="shared" si="2"/>
        <v>3.9258451472191931E-2</v>
      </c>
      <c r="F158" s="86">
        <v>25</v>
      </c>
      <c r="G158" s="99">
        <v>9</v>
      </c>
      <c r="H158" s="86"/>
      <c r="I158" s="98"/>
      <c r="J158" s="142">
        <v>16</v>
      </c>
      <c r="K158" s="99">
        <v>19</v>
      </c>
      <c r="L158" s="86"/>
      <c r="M158" s="98"/>
      <c r="N158" s="142"/>
      <c r="O158" s="99"/>
      <c r="P158" s="218"/>
      <c r="Q158" s="219"/>
      <c r="R158" s="276"/>
      <c r="S158" s="223"/>
      <c r="T158" s="218"/>
      <c r="U158" s="219"/>
      <c r="V158" s="276"/>
      <c r="W158" s="223"/>
      <c r="X158" s="218"/>
      <c r="Y158" s="219"/>
      <c r="Z158" s="276"/>
      <c r="AA158" s="223"/>
      <c r="AB158" s="218"/>
      <c r="AC158" s="219"/>
      <c r="AD158" s="276"/>
      <c r="AE158" s="223"/>
      <c r="AF158" s="218"/>
      <c r="AG158" s="219"/>
      <c r="AH158" s="276"/>
      <c r="AI158" s="223"/>
      <c r="AJ158" s="218"/>
      <c r="AK158" s="219"/>
      <c r="AL158" s="276"/>
      <c r="AM158" s="223"/>
      <c r="AN158" s="218"/>
      <c r="AO158" s="219"/>
      <c r="AP158" s="276"/>
      <c r="AQ158" s="223"/>
      <c r="AR158" s="218"/>
      <c r="AS158" s="219"/>
      <c r="AT158" s="276"/>
      <c r="AU158" s="223"/>
      <c r="AV158" s="252"/>
      <c r="AW158" s="219"/>
      <c r="AX158" s="277"/>
      <c r="AY158" s="223"/>
      <c r="AZ158" s="86"/>
      <c r="BA158" s="99"/>
      <c r="BB158" s="252"/>
      <c r="BC158" s="220"/>
      <c r="BD158" s="252"/>
      <c r="BE158" s="220"/>
      <c r="BF158" s="252"/>
      <c r="BG158" s="220"/>
      <c r="BH158" s="252"/>
      <c r="BI158" s="220"/>
      <c r="BJ158" s="252">
        <v>24</v>
      </c>
      <c r="BK158" s="220">
        <v>10</v>
      </c>
    </row>
    <row r="159" spans="1:63" ht="13" x14ac:dyDescent="0.3">
      <c r="A159" s="10">
        <v>2406</v>
      </c>
      <c r="B159" s="11" t="s">
        <v>290</v>
      </c>
      <c r="C159" s="365">
        <v>882</v>
      </c>
      <c r="D159" s="41">
        <v>203</v>
      </c>
      <c r="E159" s="63">
        <f t="shared" si="2"/>
        <v>0.23015873015873015</v>
      </c>
      <c r="F159" s="86">
        <v>145</v>
      </c>
      <c r="G159" s="99">
        <v>48</v>
      </c>
      <c r="H159" s="86"/>
      <c r="I159" s="98"/>
      <c r="J159" s="142">
        <v>96</v>
      </c>
      <c r="K159" s="99">
        <v>96</v>
      </c>
      <c r="L159" s="86"/>
      <c r="M159" s="98"/>
      <c r="N159" s="142"/>
      <c r="O159" s="99"/>
      <c r="P159" s="218"/>
      <c r="Q159" s="219"/>
      <c r="R159" s="276"/>
      <c r="S159" s="223"/>
      <c r="T159" s="218"/>
      <c r="U159" s="219"/>
      <c r="V159" s="276"/>
      <c r="W159" s="223"/>
      <c r="X159" s="218"/>
      <c r="Y159" s="219"/>
      <c r="Z159" s="276"/>
      <c r="AA159" s="223"/>
      <c r="AB159" s="218"/>
      <c r="AC159" s="219"/>
      <c r="AD159" s="276"/>
      <c r="AE159" s="223"/>
      <c r="AF159" s="218"/>
      <c r="AG159" s="219"/>
      <c r="AH159" s="276"/>
      <c r="AI159" s="223"/>
      <c r="AJ159" s="218"/>
      <c r="AK159" s="219"/>
      <c r="AL159" s="276"/>
      <c r="AM159" s="223"/>
      <c r="AN159" s="218"/>
      <c r="AO159" s="219"/>
      <c r="AP159" s="276"/>
      <c r="AQ159" s="223"/>
      <c r="AR159" s="218"/>
      <c r="AS159" s="219"/>
      <c r="AT159" s="276"/>
      <c r="AU159" s="223"/>
      <c r="AV159" s="252"/>
      <c r="AW159" s="219"/>
      <c r="AX159" s="277"/>
      <c r="AY159" s="223"/>
      <c r="AZ159" s="86"/>
      <c r="BA159" s="99"/>
      <c r="BB159" s="252"/>
      <c r="BC159" s="220"/>
      <c r="BD159" s="252"/>
      <c r="BE159" s="220"/>
      <c r="BF159" s="252"/>
      <c r="BG159" s="220"/>
      <c r="BH159" s="252"/>
      <c r="BI159" s="220"/>
      <c r="BJ159" s="252">
        <v>121</v>
      </c>
      <c r="BK159" s="220">
        <v>70</v>
      </c>
    </row>
    <row r="160" spans="1:63" ht="13" x14ac:dyDescent="0.3">
      <c r="A160" s="10">
        <v>2407</v>
      </c>
      <c r="B160" s="11" t="s">
        <v>291</v>
      </c>
      <c r="C160" s="365">
        <v>1358</v>
      </c>
      <c r="D160" s="41">
        <v>330</v>
      </c>
      <c r="E160" s="63">
        <f t="shared" si="2"/>
        <v>0.24300441826215022</v>
      </c>
      <c r="F160" s="86">
        <v>201</v>
      </c>
      <c r="G160" s="99">
        <v>124</v>
      </c>
      <c r="H160" s="86"/>
      <c r="I160" s="98"/>
      <c r="J160" s="142">
        <v>173</v>
      </c>
      <c r="K160" s="99">
        <v>145</v>
      </c>
      <c r="L160" s="86"/>
      <c r="M160" s="98"/>
      <c r="N160" s="142"/>
      <c r="O160" s="99"/>
      <c r="P160" s="218"/>
      <c r="Q160" s="219"/>
      <c r="R160" s="276"/>
      <c r="S160" s="223"/>
      <c r="T160" s="218"/>
      <c r="U160" s="219"/>
      <c r="V160" s="276"/>
      <c r="W160" s="223"/>
      <c r="X160" s="218"/>
      <c r="Y160" s="219"/>
      <c r="Z160" s="276"/>
      <c r="AA160" s="223"/>
      <c r="AB160" s="218"/>
      <c r="AC160" s="219"/>
      <c r="AD160" s="276"/>
      <c r="AE160" s="223"/>
      <c r="AF160" s="218"/>
      <c r="AG160" s="219"/>
      <c r="AH160" s="276"/>
      <c r="AI160" s="223"/>
      <c r="AJ160" s="218"/>
      <c r="AK160" s="219"/>
      <c r="AL160" s="276"/>
      <c r="AM160" s="223"/>
      <c r="AN160" s="218"/>
      <c r="AO160" s="219"/>
      <c r="AP160" s="276"/>
      <c r="AQ160" s="223"/>
      <c r="AR160" s="218"/>
      <c r="AS160" s="219"/>
      <c r="AT160" s="276"/>
      <c r="AU160" s="223"/>
      <c r="AV160" s="252"/>
      <c r="AW160" s="219"/>
      <c r="AX160" s="277"/>
      <c r="AY160" s="223"/>
      <c r="AZ160" s="86"/>
      <c r="BA160" s="99"/>
      <c r="BB160" s="252"/>
      <c r="BC160" s="220"/>
      <c r="BD160" s="252"/>
      <c r="BE160" s="220"/>
      <c r="BF160" s="252"/>
      <c r="BG160" s="220"/>
      <c r="BH160" s="252"/>
      <c r="BI160" s="220"/>
      <c r="BJ160" s="252">
        <v>183</v>
      </c>
      <c r="BK160" s="220">
        <v>144</v>
      </c>
    </row>
    <row r="161" spans="1:63" ht="13" x14ac:dyDescent="0.3">
      <c r="A161" s="10">
        <v>2408</v>
      </c>
      <c r="B161" s="11" t="s">
        <v>292</v>
      </c>
      <c r="C161" s="365">
        <v>563</v>
      </c>
      <c r="D161" s="41">
        <v>11</v>
      </c>
      <c r="E161" s="63">
        <f t="shared" si="2"/>
        <v>1.9538188277087035E-2</v>
      </c>
      <c r="F161" s="86">
        <v>11</v>
      </c>
      <c r="G161" s="99">
        <v>0</v>
      </c>
      <c r="H161" s="86"/>
      <c r="I161" s="98"/>
      <c r="J161" s="142">
        <v>5</v>
      </c>
      <c r="K161" s="99">
        <v>6</v>
      </c>
      <c r="L161" s="86"/>
      <c r="M161" s="98"/>
      <c r="N161" s="142"/>
      <c r="O161" s="99"/>
      <c r="P161" s="218"/>
      <c r="Q161" s="219"/>
      <c r="R161" s="276"/>
      <c r="S161" s="223"/>
      <c r="T161" s="218"/>
      <c r="U161" s="219"/>
      <c r="V161" s="276"/>
      <c r="W161" s="223"/>
      <c r="X161" s="218"/>
      <c r="Y161" s="219"/>
      <c r="Z161" s="276"/>
      <c r="AA161" s="223"/>
      <c r="AB161" s="218"/>
      <c r="AC161" s="219"/>
      <c r="AD161" s="276"/>
      <c r="AE161" s="223"/>
      <c r="AF161" s="218"/>
      <c r="AG161" s="219"/>
      <c r="AH161" s="276"/>
      <c r="AI161" s="223"/>
      <c r="AJ161" s="218"/>
      <c r="AK161" s="219"/>
      <c r="AL161" s="276"/>
      <c r="AM161" s="223"/>
      <c r="AN161" s="218"/>
      <c r="AO161" s="219"/>
      <c r="AP161" s="276"/>
      <c r="AQ161" s="223"/>
      <c r="AR161" s="218"/>
      <c r="AS161" s="219"/>
      <c r="AT161" s="276"/>
      <c r="AU161" s="223"/>
      <c r="AV161" s="252"/>
      <c r="AW161" s="219"/>
      <c r="AX161" s="277"/>
      <c r="AY161" s="223"/>
      <c r="AZ161" s="86"/>
      <c r="BA161" s="99"/>
      <c r="BB161" s="252"/>
      <c r="BC161" s="220"/>
      <c r="BD161" s="252"/>
      <c r="BE161" s="220"/>
      <c r="BF161" s="252"/>
      <c r="BG161" s="220"/>
      <c r="BH161" s="252"/>
      <c r="BI161" s="220"/>
      <c r="BJ161" s="252">
        <v>9</v>
      </c>
      <c r="BK161" s="220">
        <v>2</v>
      </c>
    </row>
    <row r="162" spans="1:63" ht="13" x14ac:dyDescent="0.3">
      <c r="A162" s="10">
        <v>2409</v>
      </c>
      <c r="B162" s="11" t="s">
        <v>293</v>
      </c>
      <c r="C162" s="365">
        <v>658</v>
      </c>
      <c r="D162" s="41">
        <v>25</v>
      </c>
      <c r="E162" s="63">
        <f t="shared" si="2"/>
        <v>3.7993920972644375E-2</v>
      </c>
      <c r="F162" s="86">
        <v>19</v>
      </c>
      <c r="G162" s="99">
        <v>4</v>
      </c>
      <c r="H162" s="86"/>
      <c r="I162" s="98"/>
      <c r="J162" s="142">
        <v>14</v>
      </c>
      <c r="K162" s="99">
        <v>8</v>
      </c>
      <c r="L162" s="86"/>
      <c r="M162" s="98"/>
      <c r="N162" s="142"/>
      <c r="O162" s="99"/>
      <c r="P162" s="218"/>
      <c r="Q162" s="219"/>
      <c r="R162" s="276"/>
      <c r="S162" s="223"/>
      <c r="T162" s="218"/>
      <c r="U162" s="219"/>
      <c r="V162" s="276"/>
      <c r="W162" s="223"/>
      <c r="X162" s="218"/>
      <c r="Y162" s="219"/>
      <c r="Z162" s="276"/>
      <c r="AA162" s="223"/>
      <c r="AB162" s="218"/>
      <c r="AC162" s="219"/>
      <c r="AD162" s="276"/>
      <c r="AE162" s="223"/>
      <c r="AF162" s="218"/>
      <c r="AG162" s="219"/>
      <c r="AH162" s="276"/>
      <c r="AI162" s="223"/>
      <c r="AJ162" s="218"/>
      <c r="AK162" s="219"/>
      <c r="AL162" s="276"/>
      <c r="AM162" s="223"/>
      <c r="AN162" s="218"/>
      <c r="AO162" s="219"/>
      <c r="AP162" s="276"/>
      <c r="AQ162" s="223"/>
      <c r="AR162" s="218"/>
      <c r="AS162" s="219"/>
      <c r="AT162" s="276"/>
      <c r="AU162" s="223"/>
      <c r="AV162" s="252"/>
      <c r="AW162" s="219"/>
      <c r="AX162" s="277"/>
      <c r="AY162" s="223"/>
      <c r="AZ162" s="86"/>
      <c r="BA162" s="99"/>
      <c r="BB162" s="252"/>
      <c r="BC162" s="220"/>
      <c r="BD162" s="252"/>
      <c r="BE162" s="220"/>
      <c r="BF162" s="252"/>
      <c r="BG162" s="220"/>
      <c r="BH162" s="252"/>
      <c r="BI162" s="220"/>
      <c r="BJ162" s="252">
        <v>16</v>
      </c>
      <c r="BK162" s="220">
        <v>8</v>
      </c>
    </row>
    <row r="163" spans="1:63" ht="13" x14ac:dyDescent="0.3">
      <c r="A163" s="10">
        <v>2501</v>
      </c>
      <c r="B163" s="11" t="s">
        <v>294</v>
      </c>
      <c r="C163" s="365">
        <v>1129</v>
      </c>
      <c r="D163" s="41">
        <v>186</v>
      </c>
      <c r="E163" s="63">
        <f t="shared" si="2"/>
        <v>0.16474756421612047</v>
      </c>
      <c r="F163" s="86">
        <v>148</v>
      </c>
      <c r="G163" s="99">
        <v>36</v>
      </c>
      <c r="H163" s="86"/>
      <c r="I163" s="98"/>
      <c r="J163" s="142">
        <v>75</v>
      </c>
      <c r="K163" s="99">
        <v>107</v>
      </c>
      <c r="L163" s="86"/>
      <c r="M163" s="98"/>
      <c r="N163" s="142"/>
      <c r="O163" s="99"/>
      <c r="P163" s="218"/>
      <c r="Q163" s="219"/>
      <c r="R163" s="276"/>
      <c r="S163" s="223"/>
      <c r="T163" s="218"/>
      <c r="U163" s="219"/>
      <c r="V163" s="276"/>
      <c r="W163" s="223"/>
      <c r="X163" s="218"/>
      <c r="Y163" s="219"/>
      <c r="Z163" s="276"/>
      <c r="AA163" s="223"/>
      <c r="AB163" s="218"/>
      <c r="AC163" s="219"/>
      <c r="AD163" s="276"/>
      <c r="AE163" s="223"/>
      <c r="AF163" s="218"/>
      <c r="AG163" s="219"/>
      <c r="AH163" s="276"/>
      <c r="AI163" s="223"/>
      <c r="AJ163" s="218"/>
      <c r="AK163" s="219"/>
      <c r="AL163" s="276"/>
      <c r="AM163" s="223"/>
      <c r="AN163" s="218"/>
      <c r="AO163" s="219"/>
      <c r="AP163" s="276"/>
      <c r="AQ163" s="223"/>
      <c r="AR163" s="218"/>
      <c r="AS163" s="219"/>
      <c r="AT163" s="276"/>
      <c r="AU163" s="223"/>
      <c r="AV163" s="252"/>
      <c r="AW163" s="219"/>
      <c r="AX163" s="277"/>
      <c r="AY163" s="223"/>
      <c r="AZ163" s="86"/>
      <c r="BA163" s="99"/>
      <c r="BB163" s="252"/>
      <c r="BC163" s="220"/>
      <c r="BD163" s="252"/>
      <c r="BE163" s="220"/>
      <c r="BF163" s="252"/>
      <c r="BG163" s="220"/>
      <c r="BH163" s="252"/>
      <c r="BI163" s="220"/>
      <c r="BJ163" s="252">
        <v>144</v>
      </c>
      <c r="BK163" s="220">
        <v>39</v>
      </c>
    </row>
    <row r="164" spans="1:63" ht="13" x14ac:dyDescent="0.3">
      <c r="A164" s="10">
        <v>2502</v>
      </c>
      <c r="B164" s="11" t="s">
        <v>295</v>
      </c>
      <c r="C164" s="365">
        <v>1151</v>
      </c>
      <c r="D164" s="41">
        <v>94</v>
      </c>
      <c r="E164" s="63">
        <f t="shared" si="2"/>
        <v>8.1668114682884443E-2</v>
      </c>
      <c r="F164" s="86">
        <v>55</v>
      </c>
      <c r="G164" s="99">
        <v>35</v>
      </c>
      <c r="H164" s="86"/>
      <c r="I164" s="98"/>
      <c r="J164" s="142">
        <v>55</v>
      </c>
      <c r="K164" s="99">
        <v>35</v>
      </c>
      <c r="L164" s="86"/>
      <c r="M164" s="98"/>
      <c r="N164" s="142"/>
      <c r="O164" s="99"/>
      <c r="P164" s="218"/>
      <c r="Q164" s="219"/>
      <c r="R164" s="276"/>
      <c r="S164" s="223"/>
      <c r="T164" s="218"/>
      <c r="U164" s="219"/>
      <c r="V164" s="276"/>
      <c r="W164" s="223"/>
      <c r="X164" s="218"/>
      <c r="Y164" s="219"/>
      <c r="Z164" s="276"/>
      <c r="AA164" s="223"/>
      <c r="AB164" s="218"/>
      <c r="AC164" s="219"/>
      <c r="AD164" s="276"/>
      <c r="AE164" s="223"/>
      <c r="AF164" s="218"/>
      <c r="AG164" s="219"/>
      <c r="AH164" s="276"/>
      <c r="AI164" s="223"/>
      <c r="AJ164" s="218"/>
      <c r="AK164" s="219"/>
      <c r="AL164" s="276"/>
      <c r="AM164" s="223"/>
      <c r="AN164" s="218"/>
      <c r="AO164" s="219"/>
      <c r="AP164" s="276"/>
      <c r="AQ164" s="223"/>
      <c r="AR164" s="218"/>
      <c r="AS164" s="219"/>
      <c r="AT164" s="276"/>
      <c r="AU164" s="223"/>
      <c r="AV164" s="252"/>
      <c r="AW164" s="219"/>
      <c r="AX164" s="277"/>
      <c r="AY164" s="223"/>
      <c r="AZ164" s="86"/>
      <c r="BA164" s="99"/>
      <c r="BB164" s="252"/>
      <c r="BC164" s="220"/>
      <c r="BD164" s="252"/>
      <c r="BE164" s="220"/>
      <c r="BF164" s="252"/>
      <c r="BG164" s="220"/>
      <c r="BH164" s="252"/>
      <c r="BI164" s="220"/>
      <c r="BJ164" s="252">
        <v>52</v>
      </c>
      <c r="BK164" s="220">
        <v>37</v>
      </c>
    </row>
    <row r="165" spans="1:63" ht="13" x14ac:dyDescent="0.3">
      <c r="A165" s="10">
        <v>2503</v>
      </c>
      <c r="B165" s="11" t="s">
        <v>296</v>
      </c>
      <c r="C165" s="365">
        <v>1124</v>
      </c>
      <c r="D165" s="41">
        <v>383</v>
      </c>
      <c r="E165" s="63">
        <f t="shared" si="2"/>
        <v>0.34074733096085408</v>
      </c>
      <c r="F165" s="86">
        <v>212</v>
      </c>
      <c r="G165" s="99">
        <v>168</v>
      </c>
      <c r="H165" s="86"/>
      <c r="I165" s="98"/>
      <c r="J165" s="142">
        <v>206</v>
      </c>
      <c r="K165" s="99">
        <v>164</v>
      </c>
      <c r="L165" s="86"/>
      <c r="M165" s="98"/>
      <c r="N165" s="142"/>
      <c r="O165" s="99"/>
      <c r="P165" s="218"/>
      <c r="Q165" s="219"/>
      <c r="R165" s="276"/>
      <c r="S165" s="223"/>
      <c r="T165" s="218"/>
      <c r="U165" s="219"/>
      <c r="V165" s="276"/>
      <c r="W165" s="223"/>
      <c r="X165" s="218"/>
      <c r="Y165" s="219"/>
      <c r="Z165" s="276"/>
      <c r="AA165" s="223"/>
      <c r="AB165" s="218"/>
      <c r="AC165" s="219"/>
      <c r="AD165" s="276"/>
      <c r="AE165" s="223"/>
      <c r="AF165" s="218"/>
      <c r="AG165" s="219"/>
      <c r="AH165" s="276"/>
      <c r="AI165" s="223"/>
      <c r="AJ165" s="218"/>
      <c r="AK165" s="219"/>
      <c r="AL165" s="276"/>
      <c r="AM165" s="223"/>
      <c r="AN165" s="218"/>
      <c r="AO165" s="219"/>
      <c r="AP165" s="276"/>
      <c r="AQ165" s="223"/>
      <c r="AR165" s="218"/>
      <c r="AS165" s="219"/>
      <c r="AT165" s="276"/>
      <c r="AU165" s="223"/>
      <c r="AV165" s="252"/>
      <c r="AW165" s="219"/>
      <c r="AX165" s="277"/>
      <c r="AY165" s="223"/>
      <c r="AZ165" s="86"/>
      <c r="BA165" s="99"/>
      <c r="BB165" s="252"/>
      <c r="BC165" s="220"/>
      <c r="BD165" s="252"/>
      <c r="BE165" s="220"/>
      <c r="BF165" s="252"/>
      <c r="BG165" s="220"/>
      <c r="BH165" s="252"/>
      <c r="BI165" s="220"/>
      <c r="BJ165" s="252">
        <v>211</v>
      </c>
      <c r="BK165" s="220">
        <v>168</v>
      </c>
    </row>
    <row r="166" spans="1:63" ht="13" x14ac:dyDescent="0.3">
      <c r="A166" s="10">
        <v>2504</v>
      </c>
      <c r="B166" s="11" t="s">
        <v>297</v>
      </c>
      <c r="C166" s="365">
        <v>1107</v>
      </c>
      <c r="D166" s="41">
        <v>222</v>
      </c>
      <c r="E166" s="63">
        <f t="shared" si="2"/>
        <v>0.20054200542005421</v>
      </c>
      <c r="F166" s="86">
        <v>117</v>
      </c>
      <c r="G166" s="99">
        <v>101</v>
      </c>
      <c r="H166" s="86"/>
      <c r="I166" s="98"/>
      <c r="J166" s="142">
        <v>120</v>
      </c>
      <c r="K166" s="99">
        <v>92</v>
      </c>
      <c r="L166" s="86"/>
      <c r="M166" s="98"/>
      <c r="N166" s="142"/>
      <c r="O166" s="99"/>
      <c r="P166" s="218"/>
      <c r="Q166" s="219"/>
      <c r="R166" s="276"/>
      <c r="S166" s="223"/>
      <c r="T166" s="218"/>
      <c r="U166" s="219"/>
      <c r="V166" s="276"/>
      <c r="W166" s="223"/>
      <c r="X166" s="218"/>
      <c r="Y166" s="219"/>
      <c r="Z166" s="276"/>
      <c r="AA166" s="223"/>
      <c r="AB166" s="218"/>
      <c r="AC166" s="219"/>
      <c r="AD166" s="276"/>
      <c r="AE166" s="223"/>
      <c r="AF166" s="218"/>
      <c r="AG166" s="219"/>
      <c r="AH166" s="276"/>
      <c r="AI166" s="223"/>
      <c r="AJ166" s="218"/>
      <c r="AK166" s="219"/>
      <c r="AL166" s="276"/>
      <c r="AM166" s="223"/>
      <c r="AN166" s="218"/>
      <c r="AO166" s="219"/>
      <c r="AP166" s="276"/>
      <c r="AQ166" s="223"/>
      <c r="AR166" s="218"/>
      <c r="AS166" s="219"/>
      <c r="AT166" s="276"/>
      <c r="AU166" s="223"/>
      <c r="AV166" s="252"/>
      <c r="AW166" s="219"/>
      <c r="AX166" s="277"/>
      <c r="AY166" s="223"/>
      <c r="AZ166" s="86"/>
      <c r="BA166" s="99"/>
      <c r="BB166" s="252"/>
      <c r="BC166" s="220"/>
      <c r="BD166" s="252"/>
      <c r="BE166" s="220"/>
      <c r="BF166" s="252"/>
      <c r="BG166" s="220"/>
      <c r="BH166" s="252"/>
      <c r="BI166" s="220"/>
      <c r="BJ166" s="252">
        <v>105</v>
      </c>
      <c r="BK166" s="220">
        <v>115</v>
      </c>
    </row>
    <row r="167" spans="1:63" ht="13" x14ac:dyDescent="0.3">
      <c r="A167" s="10">
        <v>2505</v>
      </c>
      <c r="B167" s="11" t="s">
        <v>298</v>
      </c>
      <c r="C167" s="365">
        <v>1225</v>
      </c>
      <c r="D167" s="41">
        <v>318</v>
      </c>
      <c r="E167" s="63">
        <f t="shared" si="2"/>
        <v>0.25959183673469388</v>
      </c>
      <c r="F167" s="86">
        <v>173</v>
      </c>
      <c r="G167" s="99">
        <v>139</v>
      </c>
      <c r="H167" s="86"/>
      <c r="I167" s="98"/>
      <c r="J167" s="142">
        <v>180</v>
      </c>
      <c r="K167" s="99">
        <v>119</v>
      </c>
      <c r="L167" s="86"/>
      <c r="M167" s="98"/>
      <c r="N167" s="142"/>
      <c r="O167" s="99"/>
      <c r="P167" s="218"/>
      <c r="Q167" s="219"/>
      <c r="R167" s="276"/>
      <c r="S167" s="223"/>
      <c r="T167" s="218"/>
      <c r="U167" s="219"/>
      <c r="V167" s="276"/>
      <c r="W167" s="223"/>
      <c r="X167" s="218"/>
      <c r="Y167" s="219"/>
      <c r="Z167" s="276"/>
      <c r="AA167" s="223"/>
      <c r="AB167" s="218"/>
      <c r="AC167" s="219"/>
      <c r="AD167" s="276"/>
      <c r="AE167" s="223"/>
      <c r="AF167" s="218"/>
      <c r="AG167" s="219"/>
      <c r="AH167" s="276"/>
      <c r="AI167" s="223"/>
      <c r="AJ167" s="218"/>
      <c r="AK167" s="219"/>
      <c r="AL167" s="276"/>
      <c r="AM167" s="223"/>
      <c r="AN167" s="218"/>
      <c r="AO167" s="219"/>
      <c r="AP167" s="276"/>
      <c r="AQ167" s="223"/>
      <c r="AR167" s="218"/>
      <c r="AS167" s="219"/>
      <c r="AT167" s="276"/>
      <c r="AU167" s="223"/>
      <c r="AV167" s="252"/>
      <c r="AW167" s="219"/>
      <c r="AX167" s="277"/>
      <c r="AY167" s="223"/>
      <c r="AZ167" s="86"/>
      <c r="BA167" s="99"/>
      <c r="BB167" s="252"/>
      <c r="BC167" s="220"/>
      <c r="BD167" s="252"/>
      <c r="BE167" s="220"/>
      <c r="BF167" s="252"/>
      <c r="BG167" s="220"/>
      <c r="BH167" s="252"/>
      <c r="BI167" s="220"/>
      <c r="BJ167" s="252">
        <v>142</v>
      </c>
      <c r="BK167" s="220">
        <v>168</v>
      </c>
    </row>
    <row r="168" spans="1:63" ht="13" x14ac:dyDescent="0.3">
      <c r="A168" s="10">
        <v>2506</v>
      </c>
      <c r="B168" s="11" t="s">
        <v>299</v>
      </c>
      <c r="C168" s="365">
        <v>1309</v>
      </c>
      <c r="D168" s="41">
        <v>256</v>
      </c>
      <c r="E168" s="63">
        <f t="shared" si="2"/>
        <v>0.19556913674560733</v>
      </c>
      <c r="F168" s="86">
        <v>157</v>
      </c>
      <c r="G168" s="99">
        <v>89</v>
      </c>
      <c r="H168" s="86"/>
      <c r="I168" s="98"/>
      <c r="J168" s="142">
        <v>134</v>
      </c>
      <c r="K168" s="99">
        <v>115</v>
      </c>
      <c r="L168" s="86"/>
      <c r="M168" s="98"/>
      <c r="N168" s="142"/>
      <c r="O168" s="99"/>
      <c r="P168" s="218"/>
      <c r="Q168" s="219"/>
      <c r="R168" s="276"/>
      <c r="S168" s="223"/>
      <c r="T168" s="218"/>
      <c r="U168" s="219"/>
      <c r="V168" s="276"/>
      <c r="W168" s="223"/>
      <c r="X168" s="218"/>
      <c r="Y168" s="219"/>
      <c r="Z168" s="276"/>
      <c r="AA168" s="223"/>
      <c r="AB168" s="218"/>
      <c r="AC168" s="219"/>
      <c r="AD168" s="276"/>
      <c r="AE168" s="223"/>
      <c r="AF168" s="218"/>
      <c r="AG168" s="219"/>
      <c r="AH168" s="276"/>
      <c r="AI168" s="223"/>
      <c r="AJ168" s="218"/>
      <c r="AK168" s="219"/>
      <c r="AL168" s="276"/>
      <c r="AM168" s="223"/>
      <c r="AN168" s="218"/>
      <c r="AO168" s="219"/>
      <c r="AP168" s="276"/>
      <c r="AQ168" s="223"/>
      <c r="AR168" s="218"/>
      <c r="AS168" s="219"/>
      <c r="AT168" s="276"/>
      <c r="AU168" s="223"/>
      <c r="AV168" s="252"/>
      <c r="AW168" s="219"/>
      <c r="AX168" s="277"/>
      <c r="AY168" s="223"/>
      <c r="AZ168" s="86"/>
      <c r="BA168" s="99"/>
      <c r="BB168" s="252"/>
      <c r="BC168" s="220"/>
      <c r="BD168" s="252"/>
      <c r="BE168" s="220"/>
      <c r="BF168" s="252"/>
      <c r="BG168" s="220"/>
      <c r="BH168" s="252"/>
      <c r="BI168" s="220"/>
      <c r="BJ168" s="252">
        <v>145</v>
      </c>
      <c r="BK168" s="220">
        <v>108</v>
      </c>
    </row>
    <row r="169" spans="1:63" ht="13" x14ac:dyDescent="0.3">
      <c r="A169" s="10">
        <v>2507</v>
      </c>
      <c r="B169" s="11" t="s">
        <v>300</v>
      </c>
      <c r="C169" s="365">
        <v>612</v>
      </c>
      <c r="D169" s="41">
        <v>125</v>
      </c>
      <c r="E169" s="63">
        <f t="shared" si="2"/>
        <v>0.20424836601307189</v>
      </c>
      <c r="F169" s="86">
        <v>77</v>
      </c>
      <c r="G169" s="99">
        <v>44</v>
      </c>
      <c r="H169" s="86"/>
      <c r="I169" s="98"/>
      <c r="J169" s="142">
        <v>58</v>
      </c>
      <c r="K169" s="99">
        <v>60</v>
      </c>
      <c r="L169" s="86"/>
      <c r="M169" s="98"/>
      <c r="N169" s="142"/>
      <c r="O169" s="99"/>
      <c r="P169" s="218"/>
      <c r="Q169" s="219"/>
      <c r="R169" s="276"/>
      <c r="S169" s="223"/>
      <c r="T169" s="218"/>
      <c r="U169" s="219"/>
      <c r="V169" s="276"/>
      <c r="W169" s="223"/>
      <c r="X169" s="218"/>
      <c r="Y169" s="219"/>
      <c r="Z169" s="276"/>
      <c r="AA169" s="223"/>
      <c r="AB169" s="218"/>
      <c r="AC169" s="219"/>
      <c r="AD169" s="276"/>
      <c r="AE169" s="223"/>
      <c r="AF169" s="218"/>
      <c r="AG169" s="219"/>
      <c r="AH169" s="276"/>
      <c r="AI169" s="223"/>
      <c r="AJ169" s="218"/>
      <c r="AK169" s="219"/>
      <c r="AL169" s="276"/>
      <c r="AM169" s="223"/>
      <c r="AN169" s="218"/>
      <c r="AO169" s="219"/>
      <c r="AP169" s="276"/>
      <c r="AQ169" s="223"/>
      <c r="AR169" s="218"/>
      <c r="AS169" s="219"/>
      <c r="AT169" s="276"/>
      <c r="AU169" s="223"/>
      <c r="AV169" s="252"/>
      <c r="AW169" s="219"/>
      <c r="AX169" s="277"/>
      <c r="AY169" s="223"/>
      <c r="AZ169" s="86"/>
      <c r="BA169" s="99"/>
      <c r="BB169" s="252"/>
      <c r="BC169" s="220"/>
      <c r="BD169" s="252"/>
      <c r="BE169" s="220"/>
      <c r="BF169" s="252"/>
      <c r="BG169" s="220"/>
      <c r="BH169" s="252"/>
      <c r="BI169" s="220"/>
      <c r="BJ169" s="252">
        <v>66</v>
      </c>
      <c r="BK169" s="220">
        <v>57</v>
      </c>
    </row>
    <row r="170" spans="1:63" ht="13" x14ac:dyDescent="0.3">
      <c r="A170" s="10">
        <v>2508</v>
      </c>
      <c r="B170" s="11" t="s">
        <v>301</v>
      </c>
      <c r="C170" s="365">
        <v>1421</v>
      </c>
      <c r="D170" s="41">
        <v>295</v>
      </c>
      <c r="E170" s="63">
        <f t="shared" si="2"/>
        <v>0.2076002814919071</v>
      </c>
      <c r="F170" s="86">
        <v>174</v>
      </c>
      <c r="G170" s="99">
        <v>115</v>
      </c>
      <c r="H170" s="86"/>
      <c r="I170" s="98"/>
      <c r="J170" s="142">
        <v>134</v>
      </c>
      <c r="K170" s="99">
        <v>149</v>
      </c>
      <c r="L170" s="86"/>
      <c r="M170" s="98"/>
      <c r="N170" s="142"/>
      <c r="O170" s="99"/>
      <c r="P170" s="218"/>
      <c r="Q170" s="219"/>
      <c r="R170" s="276"/>
      <c r="S170" s="223"/>
      <c r="T170" s="218"/>
      <c r="U170" s="219"/>
      <c r="V170" s="276"/>
      <c r="W170" s="223"/>
      <c r="X170" s="218"/>
      <c r="Y170" s="219"/>
      <c r="Z170" s="276"/>
      <c r="AA170" s="223"/>
      <c r="AB170" s="218"/>
      <c r="AC170" s="219"/>
      <c r="AD170" s="276"/>
      <c r="AE170" s="223"/>
      <c r="AF170" s="218"/>
      <c r="AG170" s="219"/>
      <c r="AH170" s="276"/>
      <c r="AI170" s="223"/>
      <c r="AJ170" s="218"/>
      <c r="AK170" s="219"/>
      <c r="AL170" s="276"/>
      <c r="AM170" s="223"/>
      <c r="AN170" s="218"/>
      <c r="AO170" s="219"/>
      <c r="AP170" s="276"/>
      <c r="AQ170" s="223"/>
      <c r="AR170" s="218"/>
      <c r="AS170" s="219"/>
      <c r="AT170" s="276"/>
      <c r="AU170" s="223"/>
      <c r="AV170" s="252"/>
      <c r="AW170" s="219"/>
      <c r="AX170" s="277"/>
      <c r="AY170" s="223"/>
      <c r="AZ170" s="86"/>
      <c r="BA170" s="99"/>
      <c r="BB170" s="252"/>
      <c r="BC170" s="220"/>
      <c r="BD170" s="252"/>
      <c r="BE170" s="220"/>
      <c r="BF170" s="252"/>
      <c r="BG170" s="220"/>
      <c r="BH170" s="252"/>
      <c r="BI170" s="220"/>
      <c r="BJ170" s="252">
        <v>180</v>
      </c>
      <c r="BK170" s="220">
        <v>113</v>
      </c>
    </row>
    <row r="171" spans="1:63" ht="13" x14ac:dyDescent="0.3">
      <c r="A171" s="10">
        <v>2509</v>
      </c>
      <c r="B171" s="11" t="s">
        <v>302</v>
      </c>
      <c r="C171" s="365">
        <v>1226</v>
      </c>
      <c r="D171" s="41">
        <v>290</v>
      </c>
      <c r="E171" s="63">
        <f t="shared" si="2"/>
        <v>0.2365415986949429</v>
      </c>
      <c r="F171" s="86">
        <v>150</v>
      </c>
      <c r="G171" s="99">
        <v>129</v>
      </c>
      <c r="H171" s="86"/>
      <c r="I171" s="98"/>
      <c r="J171" s="142">
        <v>155</v>
      </c>
      <c r="K171" s="99">
        <v>119</v>
      </c>
      <c r="L171" s="86"/>
      <c r="M171" s="98"/>
      <c r="N171" s="142"/>
      <c r="O171" s="99"/>
      <c r="P171" s="218"/>
      <c r="Q171" s="219"/>
      <c r="R171" s="276"/>
      <c r="S171" s="223"/>
      <c r="T171" s="218"/>
      <c r="U171" s="219"/>
      <c r="V171" s="276"/>
      <c r="W171" s="223"/>
      <c r="X171" s="218"/>
      <c r="Y171" s="219"/>
      <c r="Z171" s="276"/>
      <c r="AA171" s="223"/>
      <c r="AB171" s="218"/>
      <c r="AC171" s="219"/>
      <c r="AD171" s="276"/>
      <c r="AE171" s="223"/>
      <c r="AF171" s="218"/>
      <c r="AG171" s="219"/>
      <c r="AH171" s="276"/>
      <c r="AI171" s="223"/>
      <c r="AJ171" s="218"/>
      <c r="AK171" s="219"/>
      <c r="AL171" s="276"/>
      <c r="AM171" s="223"/>
      <c r="AN171" s="218"/>
      <c r="AO171" s="219"/>
      <c r="AP171" s="276"/>
      <c r="AQ171" s="223"/>
      <c r="AR171" s="218"/>
      <c r="AS171" s="219"/>
      <c r="AT171" s="276"/>
      <c r="AU171" s="223"/>
      <c r="AV171" s="252"/>
      <c r="AW171" s="219"/>
      <c r="AX171" s="277"/>
      <c r="AY171" s="223"/>
      <c r="AZ171" s="86"/>
      <c r="BA171" s="99"/>
      <c r="BB171" s="252"/>
      <c r="BC171" s="220"/>
      <c r="BD171" s="252"/>
      <c r="BE171" s="220"/>
      <c r="BF171" s="252"/>
      <c r="BG171" s="220"/>
      <c r="BH171" s="252"/>
      <c r="BI171" s="220"/>
      <c r="BJ171" s="252">
        <v>131</v>
      </c>
      <c r="BK171" s="220">
        <v>146</v>
      </c>
    </row>
    <row r="172" spans="1:63" ht="13" x14ac:dyDescent="0.3">
      <c r="A172" s="10">
        <v>2510</v>
      </c>
      <c r="B172" s="11" t="s">
        <v>303</v>
      </c>
      <c r="C172" s="365">
        <v>1189</v>
      </c>
      <c r="D172" s="41">
        <v>186</v>
      </c>
      <c r="E172" s="63">
        <f t="shared" si="2"/>
        <v>0.15643397813288479</v>
      </c>
      <c r="F172" s="86">
        <v>123</v>
      </c>
      <c r="G172" s="99">
        <v>54</v>
      </c>
      <c r="H172" s="86"/>
      <c r="I172" s="98"/>
      <c r="J172" s="142">
        <v>84</v>
      </c>
      <c r="K172" s="99">
        <v>91</v>
      </c>
      <c r="L172" s="86"/>
      <c r="M172" s="98"/>
      <c r="N172" s="142"/>
      <c r="O172" s="99"/>
      <c r="P172" s="218"/>
      <c r="Q172" s="219"/>
      <c r="R172" s="276"/>
      <c r="S172" s="223"/>
      <c r="T172" s="218"/>
      <c r="U172" s="219"/>
      <c r="V172" s="276"/>
      <c r="W172" s="223"/>
      <c r="X172" s="218"/>
      <c r="Y172" s="219"/>
      <c r="Z172" s="276"/>
      <c r="AA172" s="223"/>
      <c r="AB172" s="218"/>
      <c r="AC172" s="219"/>
      <c r="AD172" s="276"/>
      <c r="AE172" s="223"/>
      <c r="AF172" s="218"/>
      <c r="AG172" s="219"/>
      <c r="AH172" s="276"/>
      <c r="AI172" s="223"/>
      <c r="AJ172" s="218"/>
      <c r="AK172" s="219"/>
      <c r="AL172" s="276"/>
      <c r="AM172" s="223"/>
      <c r="AN172" s="218"/>
      <c r="AO172" s="219"/>
      <c r="AP172" s="276"/>
      <c r="AQ172" s="223"/>
      <c r="AR172" s="218"/>
      <c r="AS172" s="219"/>
      <c r="AT172" s="276"/>
      <c r="AU172" s="223"/>
      <c r="AV172" s="252"/>
      <c r="AW172" s="219"/>
      <c r="AX172" s="277"/>
      <c r="AY172" s="223"/>
      <c r="AZ172" s="86"/>
      <c r="BA172" s="99"/>
      <c r="BB172" s="252"/>
      <c r="BC172" s="220"/>
      <c r="BD172" s="252"/>
      <c r="BE172" s="220"/>
      <c r="BF172" s="252"/>
      <c r="BG172" s="220"/>
      <c r="BH172" s="252"/>
      <c r="BI172" s="220"/>
      <c r="BJ172" s="252">
        <v>117</v>
      </c>
      <c r="BK172" s="220">
        <v>61</v>
      </c>
    </row>
    <row r="173" spans="1:63" ht="13" x14ac:dyDescent="0.3">
      <c r="A173" s="10">
        <v>2511</v>
      </c>
      <c r="B173" s="11" t="s">
        <v>304</v>
      </c>
      <c r="C173" s="365">
        <v>1431</v>
      </c>
      <c r="D173" s="41">
        <v>236</v>
      </c>
      <c r="E173" s="63">
        <f t="shared" si="2"/>
        <v>0.16491963661774983</v>
      </c>
      <c r="F173" s="86">
        <v>135</v>
      </c>
      <c r="G173" s="99">
        <v>91</v>
      </c>
      <c r="H173" s="86"/>
      <c r="I173" s="98"/>
      <c r="J173" s="142">
        <v>132</v>
      </c>
      <c r="K173" s="99">
        <v>95</v>
      </c>
      <c r="L173" s="86"/>
      <c r="M173" s="98"/>
      <c r="N173" s="142"/>
      <c r="O173" s="99"/>
      <c r="P173" s="218"/>
      <c r="Q173" s="219"/>
      <c r="R173" s="276"/>
      <c r="S173" s="223"/>
      <c r="T173" s="218"/>
      <c r="U173" s="219"/>
      <c r="V173" s="276"/>
      <c r="W173" s="223"/>
      <c r="X173" s="218"/>
      <c r="Y173" s="219"/>
      <c r="Z173" s="276"/>
      <c r="AA173" s="223"/>
      <c r="AB173" s="218"/>
      <c r="AC173" s="219"/>
      <c r="AD173" s="276"/>
      <c r="AE173" s="223"/>
      <c r="AF173" s="218"/>
      <c r="AG173" s="219"/>
      <c r="AH173" s="276"/>
      <c r="AI173" s="223"/>
      <c r="AJ173" s="218"/>
      <c r="AK173" s="219"/>
      <c r="AL173" s="276"/>
      <c r="AM173" s="223"/>
      <c r="AN173" s="218"/>
      <c r="AO173" s="219"/>
      <c r="AP173" s="276"/>
      <c r="AQ173" s="223"/>
      <c r="AR173" s="218"/>
      <c r="AS173" s="219"/>
      <c r="AT173" s="276"/>
      <c r="AU173" s="223"/>
      <c r="AV173" s="252"/>
      <c r="AW173" s="219"/>
      <c r="AX173" s="277"/>
      <c r="AY173" s="223"/>
      <c r="AZ173" s="86"/>
      <c r="BA173" s="99"/>
      <c r="BB173" s="252"/>
      <c r="BC173" s="220"/>
      <c r="BD173" s="252"/>
      <c r="BE173" s="220"/>
      <c r="BF173" s="252"/>
      <c r="BG173" s="220"/>
      <c r="BH173" s="252"/>
      <c r="BI173" s="220"/>
      <c r="BJ173" s="252">
        <v>144</v>
      </c>
      <c r="BK173" s="220">
        <v>87</v>
      </c>
    </row>
    <row r="174" spans="1:63" ht="13" x14ac:dyDescent="0.3">
      <c r="A174" s="10">
        <v>2512</v>
      </c>
      <c r="B174" s="11" t="s">
        <v>755</v>
      </c>
      <c r="C174" s="365">
        <v>864</v>
      </c>
      <c r="D174" s="41">
        <v>79</v>
      </c>
      <c r="E174" s="63">
        <f t="shared" si="2"/>
        <v>9.1435185185185189E-2</v>
      </c>
      <c r="F174" s="86">
        <v>56</v>
      </c>
      <c r="G174" s="99">
        <v>21</v>
      </c>
      <c r="H174" s="86"/>
      <c r="I174" s="98"/>
      <c r="J174" s="142">
        <v>39</v>
      </c>
      <c r="K174" s="99">
        <v>37</v>
      </c>
      <c r="L174" s="86"/>
      <c r="M174" s="98"/>
      <c r="N174" s="142"/>
      <c r="O174" s="99"/>
      <c r="P174" s="218"/>
      <c r="Q174" s="219"/>
      <c r="R174" s="276"/>
      <c r="S174" s="223"/>
      <c r="T174" s="218"/>
      <c r="U174" s="219"/>
      <c r="V174" s="276"/>
      <c r="W174" s="223"/>
      <c r="X174" s="218"/>
      <c r="Y174" s="219"/>
      <c r="Z174" s="276"/>
      <c r="AA174" s="223"/>
      <c r="AB174" s="218"/>
      <c r="AC174" s="219"/>
      <c r="AD174" s="276"/>
      <c r="AE174" s="223"/>
      <c r="AF174" s="218"/>
      <c r="AG174" s="219"/>
      <c r="AH174" s="276"/>
      <c r="AI174" s="223"/>
      <c r="AJ174" s="218"/>
      <c r="AK174" s="219"/>
      <c r="AL174" s="276"/>
      <c r="AM174" s="223"/>
      <c r="AN174" s="218"/>
      <c r="AO174" s="219"/>
      <c r="AP174" s="276"/>
      <c r="AQ174" s="223"/>
      <c r="AR174" s="218"/>
      <c r="AS174" s="219"/>
      <c r="AT174" s="276"/>
      <c r="AU174" s="223"/>
      <c r="AV174" s="252"/>
      <c r="AW174" s="219"/>
      <c r="AX174" s="277"/>
      <c r="AY174" s="223"/>
      <c r="AZ174" s="86"/>
      <c r="BA174" s="99"/>
      <c r="BB174" s="252"/>
      <c r="BC174" s="220"/>
      <c r="BD174" s="252"/>
      <c r="BE174" s="220"/>
      <c r="BF174" s="252"/>
      <c r="BG174" s="220"/>
      <c r="BH174" s="252"/>
      <c r="BI174" s="220"/>
      <c r="BJ174" s="252">
        <v>57</v>
      </c>
      <c r="BK174" s="220">
        <v>18</v>
      </c>
    </row>
    <row r="175" spans="1:63" ht="13" x14ac:dyDescent="0.3">
      <c r="A175" s="10">
        <v>2601</v>
      </c>
      <c r="B175" s="11" t="s">
        <v>305</v>
      </c>
      <c r="C175" s="365">
        <v>1233</v>
      </c>
      <c r="D175" s="41">
        <v>464</v>
      </c>
      <c r="E175" s="63">
        <f t="shared" si="2"/>
        <v>0.37631792376317924</v>
      </c>
      <c r="F175" s="86">
        <v>290</v>
      </c>
      <c r="G175" s="99">
        <v>165</v>
      </c>
      <c r="H175" s="86"/>
      <c r="I175" s="98"/>
      <c r="J175" s="142">
        <v>219</v>
      </c>
      <c r="K175" s="99">
        <v>218</v>
      </c>
      <c r="L175" s="86"/>
      <c r="M175" s="98"/>
      <c r="N175" s="142"/>
      <c r="O175" s="99"/>
      <c r="P175" s="218"/>
      <c r="Q175" s="219"/>
      <c r="R175" s="276"/>
      <c r="S175" s="223"/>
      <c r="T175" s="218"/>
      <c r="U175" s="219"/>
      <c r="V175" s="276"/>
      <c r="W175" s="223"/>
      <c r="X175" s="218"/>
      <c r="Y175" s="219"/>
      <c r="Z175" s="276"/>
      <c r="AA175" s="223"/>
      <c r="AB175" s="218"/>
      <c r="AC175" s="219"/>
      <c r="AD175" s="276"/>
      <c r="AE175" s="223"/>
      <c r="AF175" s="218"/>
      <c r="AG175" s="219"/>
      <c r="AH175" s="276"/>
      <c r="AI175" s="223"/>
      <c r="AJ175" s="218"/>
      <c r="AK175" s="219"/>
      <c r="AL175" s="276"/>
      <c r="AM175" s="223"/>
      <c r="AN175" s="218"/>
      <c r="AO175" s="219"/>
      <c r="AP175" s="276"/>
      <c r="AQ175" s="223"/>
      <c r="AR175" s="218"/>
      <c r="AS175" s="219"/>
      <c r="AT175" s="276"/>
      <c r="AU175" s="223"/>
      <c r="AV175" s="252"/>
      <c r="AW175" s="219"/>
      <c r="AX175" s="277"/>
      <c r="AY175" s="223"/>
      <c r="AZ175" s="86"/>
      <c r="BA175" s="99"/>
      <c r="BB175" s="252"/>
      <c r="BC175" s="220"/>
      <c r="BD175" s="252"/>
      <c r="BE175" s="220"/>
      <c r="BF175" s="252"/>
      <c r="BG175" s="220"/>
      <c r="BH175" s="252"/>
      <c r="BI175" s="220"/>
      <c r="BJ175" s="252">
        <v>274</v>
      </c>
      <c r="BK175" s="220">
        <v>183</v>
      </c>
    </row>
    <row r="176" spans="1:63" ht="13" x14ac:dyDescent="0.3">
      <c r="A176" s="10">
        <v>2602</v>
      </c>
      <c r="B176" s="11" t="s">
        <v>306</v>
      </c>
      <c r="C176" s="365">
        <v>1081</v>
      </c>
      <c r="D176" s="41">
        <v>279</v>
      </c>
      <c r="E176" s="63">
        <f t="shared" si="2"/>
        <v>0.25809435707678074</v>
      </c>
      <c r="F176" s="86">
        <v>201</v>
      </c>
      <c r="G176" s="99">
        <v>69</v>
      </c>
      <c r="H176" s="86"/>
      <c r="I176" s="98"/>
      <c r="J176" s="142">
        <v>118</v>
      </c>
      <c r="K176" s="99">
        <v>146</v>
      </c>
      <c r="L176" s="86"/>
      <c r="M176" s="98"/>
      <c r="N176" s="142"/>
      <c r="O176" s="99"/>
      <c r="P176" s="218"/>
      <c r="Q176" s="219"/>
      <c r="R176" s="276"/>
      <c r="S176" s="223"/>
      <c r="T176" s="218"/>
      <c r="U176" s="219"/>
      <c r="V176" s="276"/>
      <c r="W176" s="223"/>
      <c r="X176" s="218"/>
      <c r="Y176" s="219"/>
      <c r="Z176" s="276"/>
      <c r="AA176" s="223"/>
      <c r="AB176" s="218"/>
      <c r="AC176" s="219"/>
      <c r="AD176" s="276"/>
      <c r="AE176" s="223"/>
      <c r="AF176" s="218"/>
      <c r="AG176" s="219"/>
      <c r="AH176" s="276"/>
      <c r="AI176" s="223"/>
      <c r="AJ176" s="218"/>
      <c r="AK176" s="219"/>
      <c r="AL176" s="276"/>
      <c r="AM176" s="223"/>
      <c r="AN176" s="218"/>
      <c r="AO176" s="219"/>
      <c r="AP176" s="276"/>
      <c r="AQ176" s="223"/>
      <c r="AR176" s="218"/>
      <c r="AS176" s="219"/>
      <c r="AT176" s="276"/>
      <c r="AU176" s="223"/>
      <c r="AV176" s="252"/>
      <c r="AW176" s="219"/>
      <c r="AX176" s="277"/>
      <c r="AY176" s="223"/>
      <c r="AZ176" s="86"/>
      <c r="BA176" s="99"/>
      <c r="BB176" s="252"/>
      <c r="BC176" s="220"/>
      <c r="BD176" s="252"/>
      <c r="BE176" s="220"/>
      <c r="BF176" s="252"/>
      <c r="BG176" s="220"/>
      <c r="BH176" s="252"/>
      <c r="BI176" s="220"/>
      <c r="BJ176" s="252">
        <v>183</v>
      </c>
      <c r="BK176" s="220">
        <v>88</v>
      </c>
    </row>
    <row r="177" spans="1:63" ht="13" x14ac:dyDescent="0.3">
      <c r="A177" s="10">
        <v>2603</v>
      </c>
      <c r="B177" s="11" t="s">
        <v>307</v>
      </c>
      <c r="C177" s="365">
        <v>668</v>
      </c>
      <c r="D177" s="41">
        <v>166</v>
      </c>
      <c r="E177" s="63">
        <f t="shared" si="2"/>
        <v>0.24850299401197604</v>
      </c>
      <c r="F177" s="86">
        <v>103</v>
      </c>
      <c r="G177" s="99">
        <v>58</v>
      </c>
      <c r="H177" s="86"/>
      <c r="I177" s="98"/>
      <c r="J177" s="142">
        <v>78</v>
      </c>
      <c r="K177" s="99">
        <v>79</v>
      </c>
      <c r="L177" s="86"/>
      <c r="M177" s="98"/>
      <c r="N177" s="142"/>
      <c r="O177" s="99"/>
      <c r="P177" s="218"/>
      <c r="Q177" s="219"/>
      <c r="R177" s="276"/>
      <c r="S177" s="223"/>
      <c r="T177" s="218"/>
      <c r="U177" s="219"/>
      <c r="V177" s="276"/>
      <c r="W177" s="223"/>
      <c r="X177" s="218"/>
      <c r="Y177" s="219"/>
      <c r="Z177" s="276"/>
      <c r="AA177" s="223"/>
      <c r="AB177" s="218"/>
      <c r="AC177" s="219"/>
      <c r="AD177" s="276"/>
      <c r="AE177" s="223"/>
      <c r="AF177" s="218"/>
      <c r="AG177" s="219"/>
      <c r="AH177" s="276"/>
      <c r="AI177" s="223"/>
      <c r="AJ177" s="218"/>
      <c r="AK177" s="219"/>
      <c r="AL177" s="276"/>
      <c r="AM177" s="223"/>
      <c r="AN177" s="218"/>
      <c r="AO177" s="219"/>
      <c r="AP177" s="276"/>
      <c r="AQ177" s="223"/>
      <c r="AR177" s="218"/>
      <c r="AS177" s="219"/>
      <c r="AT177" s="276"/>
      <c r="AU177" s="223"/>
      <c r="AV177" s="252"/>
      <c r="AW177" s="219"/>
      <c r="AX177" s="277"/>
      <c r="AY177" s="223"/>
      <c r="AZ177" s="86"/>
      <c r="BA177" s="99"/>
      <c r="BB177" s="252"/>
      <c r="BC177" s="220"/>
      <c r="BD177" s="252"/>
      <c r="BE177" s="220"/>
      <c r="BF177" s="252"/>
      <c r="BG177" s="220"/>
      <c r="BH177" s="252"/>
      <c r="BI177" s="220"/>
      <c r="BJ177" s="252">
        <v>103</v>
      </c>
      <c r="BK177" s="220">
        <v>59</v>
      </c>
    </row>
    <row r="178" spans="1:63" ht="13" x14ac:dyDescent="0.3">
      <c r="A178" s="10">
        <v>2604</v>
      </c>
      <c r="B178" s="11" t="s">
        <v>308</v>
      </c>
      <c r="C178" s="365">
        <v>1032</v>
      </c>
      <c r="D178" s="41">
        <v>130</v>
      </c>
      <c r="E178" s="63">
        <f t="shared" si="2"/>
        <v>0.12596899224806202</v>
      </c>
      <c r="F178" s="86">
        <v>95</v>
      </c>
      <c r="G178" s="99">
        <v>28</v>
      </c>
      <c r="H178" s="86"/>
      <c r="I178" s="98"/>
      <c r="J178" s="142">
        <v>66</v>
      </c>
      <c r="K178" s="99">
        <v>56</v>
      </c>
      <c r="L178" s="86"/>
      <c r="M178" s="98"/>
      <c r="N178" s="142"/>
      <c r="O178" s="99"/>
      <c r="P178" s="218"/>
      <c r="Q178" s="219"/>
      <c r="R178" s="276"/>
      <c r="S178" s="223"/>
      <c r="T178" s="218"/>
      <c r="U178" s="219"/>
      <c r="V178" s="276"/>
      <c r="W178" s="223"/>
      <c r="X178" s="218"/>
      <c r="Y178" s="219"/>
      <c r="Z178" s="276"/>
      <c r="AA178" s="223"/>
      <c r="AB178" s="218"/>
      <c r="AC178" s="219"/>
      <c r="AD178" s="276"/>
      <c r="AE178" s="223"/>
      <c r="AF178" s="218"/>
      <c r="AG178" s="219"/>
      <c r="AH178" s="276"/>
      <c r="AI178" s="223"/>
      <c r="AJ178" s="218"/>
      <c r="AK178" s="219"/>
      <c r="AL178" s="276"/>
      <c r="AM178" s="223"/>
      <c r="AN178" s="218"/>
      <c r="AO178" s="219"/>
      <c r="AP178" s="276"/>
      <c r="AQ178" s="223"/>
      <c r="AR178" s="218"/>
      <c r="AS178" s="219"/>
      <c r="AT178" s="276"/>
      <c r="AU178" s="223"/>
      <c r="AV178" s="252"/>
      <c r="AW178" s="219"/>
      <c r="AX178" s="277"/>
      <c r="AY178" s="223"/>
      <c r="AZ178" s="86"/>
      <c r="BA178" s="99"/>
      <c r="BB178" s="252"/>
      <c r="BC178" s="220"/>
      <c r="BD178" s="252"/>
      <c r="BE178" s="220"/>
      <c r="BF178" s="252"/>
      <c r="BG178" s="220"/>
      <c r="BH178" s="252"/>
      <c r="BI178" s="220"/>
      <c r="BJ178" s="252">
        <v>93</v>
      </c>
      <c r="BK178" s="220">
        <v>30</v>
      </c>
    </row>
    <row r="179" spans="1:63" ht="13" x14ac:dyDescent="0.3">
      <c r="A179" s="10">
        <v>2605</v>
      </c>
      <c r="B179" s="11" t="s">
        <v>309</v>
      </c>
      <c r="C179" s="365">
        <v>1235</v>
      </c>
      <c r="D179" s="41">
        <v>149</v>
      </c>
      <c r="E179" s="63">
        <f t="shared" si="2"/>
        <v>0.12064777327935222</v>
      </c>
      <c r="F179" s="86">
        <v>109</v>
      </c>
      <c r="G179" s="99">
        <v>38</v>
      </c>
      <c r="H179" s="86"/>
      <c r="I179" s="98"/>
      <c r="J179" s="142">
        <v>64</v>
      </c>
      <c r="K179" s="99">
        <v>78</v>
      </c>
      <c r="L179" s="86"/>
      <c r="M179" s="98"/>
      <c r="N179" s="142"/>
      <c r="O179" s="99"/>
      <c r="P179" s="218"/>
      <c r="Q179" s="219"/>
      <c r="R179" s="276"/>
      <c r="S179" s="223"/>
      <c r="T179" s="218"/>
      <c r="U179" s="219"/>
      <c r="V179" s="276"/>
      <c r="W179" s="223"/>
      <c r="X179" s="218"/>
      <c r="Y179" s="219"/>
      <c r="Z179" s="276"/>
      <c r="AA179" s="223"/>
      <c r="AB179" s="218"/>
      <c r="AC179" s="219"/>
      <c r="AD179" s="276"/>
      <c r="AE179" s="223"/>
      <c r="AF179" s="218"/>
      <c r="AG179" s="219"/>
      <c r="AH179" s="276"/>
      <c r="AI179" s="223"/>
      <c r="AJ179" s="218"/>
      <c r="AK179" s="219"/>
      <c r="AL179" s="276"/>
      <c r="AM179" s="223"/>
      <c r="AN179" s="218"/>
      <c r="AO179" s="219"/>
      <c r="AP179" s="276"/>
      <c r="AQ179" s="223"/>
      <c r="AR179" s="218"/>
      <c r="AS179" s="219"/>
      <c r="AT179" s="276"/>
      <c r="AU179" s="223"/>
      <c r="AV179" s="252"/>
      <c r="AW179" s="219"/>
      <c r="AX179" s="277"/>
      <c r="AY179" s="223"/>
      <c r="AZ179" s="86"/>
      <c r="BA179" s="99"/>
      <c r="BB179" s="252"/>
      <c r="BC179" s="220"/>
      <c r="BD179" s="252"/>
      <c r="BE179" s="220"/>
      <c r="BF179" s="252"/>
      <c r="BG179" s="220"/>
      <c r="BH179" s="252"/>
      <c r="BI179" s="220"/>
      <c r="BJ179" s="252">
        <v>97</v>
      </c>
      <c r="BK179" s="220">
        <v>50</v>
      </c>
    </row>
    <row r="180" spans="1:63" ht="13" x14ac:dyDescent="0.3">
      <c r="A180" s="10">
        <v>2606</v>
      </c>
      <c r="B180" s="11" t="s">
        <v>310</v>
      </c>
      <c r="C180" s="365">
        <v>870</v>
      </c>
      <c r="D180" s="41">
        <v>118</v>
      </c>
      <c r="E180" s="63">
        <f t="shared" si="2"/>
        <v>0.13563218390804599</v>
      </c>
      <c r="F180" s="86">
        <v>93</v>
      </c>
      <c r="G180" s="99">
        <v>22</v>
      </c>
      <c r="H180" s="86"/>
      <c r="I180" s="98"/>
      <c r="J180" s="142">
        <v>63</v>
      </c>
      <c r="K180" s="99">
        <v>51</v>
      </c>
      <c r="L180" s="86"/>
      <c r="M180" s="98"/>
      <c r="N180" s="142"/>
      <c r="O180" s="99"/>
      <c r="P180" s="218"/>
      <c r="Q180" s="219"/>
      <c r="R180" s="276"/>
      <c r="S180" s="223"/>
      <c r="T180" s="218"/>
      <c r="U180" s="219"/>
      <c r="V180" s="276"/>
      <c r="W180" s="223"/>
      <c r="X180" s="218"/>
      <c r="Y180" s="219"/>
      <c r="Z180" s="276"/>
      <c r="AA180" s="223"/>
      <c r="AB180" s="218"/>
      <c r="AC180" s="219"/>
      <c r="AD180" s="276"/>
      <c r="AE180" s="223"/>
      <c r="AF180" s="218"/>
      <c r="AG180" s="219"/>
      <c r="AH180" s="276"/>
      <c r="AI180" s="223"/>
      <c r="AJ180" s="218"/>
      <c r="AK180" s="219"/>
      <c r="AL180" s="276"/>
      <c r="AM180" s="223"/>
      <c r="AN180" s="218"/>
      <c r="AO180" s="219"/>
      <c r="AP180" s="276"/>
      <c r="AQ180" s="223"/>
      <c r="AR180" s="218"/>
      <c r="AS180" s="219"/>
      <c r="AT180" s="276"/>
      <c r="AU180" s="223"/>
      <c r="AV180" s="252"/>
      <c r="AW180" s="219"/>
      <c r="AX180" s="277"/>
      <c r="AY180" s="223"/>
      <c r="AZ180" s="86"/>
      <c r="BA180" s="99"/>
      <c r="BB180" s="252"/>
      <c r="BC180" s="220"/>
      <c r="BD180" s="252"/>
      <c r="BE180" s="220"/>
      <c r="BF180" s="252"/>
      <c r="BG180" s="220"/>
      <c r="BH180" s="252"/>
      <c r="BI180" s="220"/>
      <c r="BJ180" s="252">
        <v>84</v>
      </c>
      <c r="BK180" s="220">
        <v>32</v>
      </c>
    </row>
    <row r="181" spans="1:63" ht="13" x14ac:dyDescent="0.3">
      <c r="A181" s="10">
        <v>2607</v>
      </c>
      <c r="B181" s="11" t="s">
        <v>311</v>
      </c>
      <c r="C181" s="365">
        <v>1031</v>
      </c>
      <c r="D181" s="41">
        <v>196</v>
      </c>
      <c r="E181" s="63">
        <f t="shared" si="2"/>
        <v>0.19010669253152279</v>
      </c>
      <c r="F181" s="86">
        <v>105</v>
      </c>
      <c r="G181" s="99">
        <v>85</v>
      </c>
      <c r="H181" s="86"/>
      <c r="I181" s="98"/>
      <c r="J181" s="142">
        <v>111</v>
      </c>
      <c r="K181" s="99">
        <v>80</v>
      </c>
      <c r="L181" s="86"/>
      <c r="M181" s="98"/>
      <c r="N181" s="142"/>
      <c r="O181" s="99"/>
      <c r="P181" s="218"/>
      <c r="Q181" s="219"/>
      <c r="R181" s="276"/>
      <c r="S181" s="223"/>
      <c r="T181" s="218"/>
      <c r="U181" s="219"/>
      <c r="V181" s="276"/>
      <c r="W181" s="223"/>
      <c r="X181" s="218"/>
      <c r="Y181" s="219"/>
      <c r="Z181" s="276"/>
      <c r="AA181" s="223"/>
      <c r="AB181" s="218"/>
      <c r="AC181" s="219"/>
      <c r="AD181" s="276"/>
      <c r="AE181" s="223"/>
      <c r="AF181" s="218"/>
      <c r="AG181" s="219"/>
      <c r="AH181" s="276"/>
      <c r="AI181" s="223"/>
      <c r="AJ181" s="218"/>
      <c r="AK181" s="219"/>
      <c r="AL181" s="276"/>
      <c r="AM181" s="223"/>
      <c r="AN181" s="218"/>
      <c r="AO181" s="219"/>
      <c r="AP181" s="276"/>
      <c r="AQ181" s="223"/>
      <c r="AR181" s="218"/>
      <c r="AS181" s="219"/>
      <c r="AT181" s="276"/>
      <c r="AU181" s="223"/>
      <c r="AV181" s="252"/>
      <c r="AW181" s="219"/>
      <c r="AX181" s="277"/>
      <c r="AY181" s="223"/>
      <c r="AZ181" s="86"/>
      <c r="BA181" s="99"/>
      <c r="BB181" s="252"/>
      <c r="BC181" s="220"/>
      <c r="BD181" s="252"/>
      <c r="BE181" s="220"/>
      <c r="BF181" s="252"/>
      <c r="BG181" s="220"/>
      <c r="BH181" s="252"/>
      <c r="BI181" s="220"/>
      <c r="BJ181" s="252">
        <v>108</v>
      </c>
      <c r="BK181" s="220">
        <v>84</v>
      </c>
    </row>
    <row r="182" spans="1:63" ht="13" x14ac:dyDescent="0.3">
      <c r="A182" s="10">
        <v>2608</v>
      </c>
      <c r="B182" s="11" t="s">
        <v>312</v>
      </c>
      <c r="C182" s="365">
        <v>901</v>
      </c>
      <c r="D182" s="41">
        <v>35</v>
      </c>
      <c r="E182" s="63">
        <f t="shared" si="2"/>
        <v>3.8845726970033294E-2</v>
      </c>
      <c r="F182" s="86">
        <v>23</v>
      </c>
      <c r="G182" s="99">
        <v>11</v>
      </c>
      <c r="H182" s="86"/>
      <c r="I182" s="98"/>
      <c r="J182" s="142">
        <v>23</v>
      </c>
      <c r="K182" s="99">
        <v>10</v>
      </c>
      <c r="L182" s="86"/>
      <c r="M182" s="98"/>
      <c r="N182" s="142"/>
      <c r="O182" s="99"/>
      <c r="P182" s="218"/>
      <c r="Q182" s="219"/>
      <c r="R182" s="276"/>
      <c r="S182" s="223"/>
      <c r="T182" s="218"/>
      <c r="U182" s="219"/>
      <c r="V182" s="276"/>
      <c r="W182" s="223"/>
      <c r="X182" s="218"/>
      <c r="Y182" s="219"/>
      <c r="Z182" s="276"/>
      <c r="AA182" s="223"/>
      <c r="AB182" s="218"/>
      <c r="AC182" s="219"/>
      <c r="AD182" s="276"/>
      <c r="AE182" s="223"/>
      <c r="AF182" s="218"/>
      <c r="AG182" s="219"/>
      <c r="AH182" s="276"/>
      <c r="AI182" s="223"/>
      <c r="AJ182" s="218"/>
      <c r="AK182" s="219"/>
      <c r="AL182" s="276"/>
      <c r="AM182" s="223"/>
      <c r="AN182" s="218"/>
      <c r="AO182" s="219"/>
      <c r="AP182" s="276"/>
      <c r="AQ182" s="223"/>
      <c r="AR182" s="218"/>
      <c r="AS182" s="219"/>
      <c r="AT182" s="276"/>
      <c r="AU182" s="223"/>
      <c r="AV182" s="252"/>
      <c r="AW182" s="219"/>
      <c r="AX182" s="277"/>
      <c r="AY182" s="223"/>
      <c r="AZ182" s="86"/>
      <c r="BA182" s="99"/>
      <c r="BB182" s="252"/>
      <c r="BC182" s="220"/>
      <c r="BD182" s="252"/>
      <c r="BE182" s="220"/>
      <c r="BF182" s="252"/>
      <c r="BG182" s="220"/>
      <c r="BH182" s="252"/>
      <c r="BI182" s="220"/>
      <c r="BJ182" s="252">
        <v>19</v>
      </c>
      <c r="BK182" s="220">
        <v>15</v>
      </c>
    </row>
    <row r="183" spans="1:63" ht="13" x14ac:dyDescent="0.3">
      <c r="A183" s="10">
        <v>2609</v>
      </c>
      <c r="B183" s="11" t="s">
        <v>313</v>
      </c>
      <c r="C183" s="365">
        <v>1101</v>
      </c>
      <c r="D183" s="41">
        <v>315</v>
      </c>
      <c r="E183" s="63">
        <f t="shared" si="2"/>
        <v>0.28610354223433243</v>
      </c>
      <c r="F183" s="86">
        <v>202</v>
      </c>
      <c r="G183" s="99">
        <v>104</v>
      </c>
      <c r="H183" s="86"/>
      <c r="I183" s="98"/>
      <c r="J183" s="142">
        <v>172</v>
      </c>
      <c r="K183" s="99">
        <v>118</v>
      </c>
      <c r="L183" s="86"/>
      <c r="M183" s="98"/>
      <c r="N183" s="142"/>
      <c r="O183" s="99"/>
      <c r="P183" s="218"/>
      <c r="Q183" s="219"/>
      <c r="R183" s="276"/>
      <c r="S183" s="223"/>
      <c r="T183" s="218"/>
      <c r="U183" s="219"/>
      <c r="V183" s="276"/>
      <c r="W183" s="223"/>
      <c r="X183" s="218"/>
      <c r="Y183" s="219"/>
      <c r="Z183" s="276"/>
      <c r="AA183" s="223"/>
      <c r="AB183" s="218"/>
      <c r="AC183" s="219"/>
      <c r="AD183" s="276"/>
      <c r="AE183" s="223"/>
      <c r="AF183" s="218"/>
      <c r="AG183" s="219"/>
      <c r="AH183" s="276"/>
      <c r="AI183" s="223"/>
      <c r="AJ183" s="218"/>
      <c r="AK183" s="219"/>
      <c r="AL183" s="276"/>
      <c r="AM183" s="223"/>
      <c r="AN183" s="218"/>
      <c r="AO183" s="219"/>
      <c r="AP183" s="276"/>
      <c r="AQ183" s="223"/>
      <c r="AR183" s="218"/>
      <c r="AS183" s="219"/>
      <c r="AT183" s="276"/>
      <c r="AU183" s="223"/>
      <c r="AV183" s="252"/>
      <c r="AW183" s="219"/>
      <c r="AX183" s="277"/>
      <c r="AY183" s="223"/>
      <c r="AZ183" s="86"/>
      <c r="BA183" s="99"/>
      <c r="BB183" s="252"/>
      <c r="BC183" s="220"/>
      <c r="BD183" s="252"/>
      <c r="BE183" s="220"/>
      <c r="BF183" s="252"/>
      <c r="BG183" s="220"/>
      <c r="BH183" s="252"/>
      <c r="BI183" s="220"/>
      <c r="BJ183" s="252">
        <v>194</v>
      </c>
      <c r="BK183" s="220">
        <v>112</v>
      </c>
    </row>
    <row r="184" spans="1:63" ht="13" x14ac:dyDescent="0.3">
      <c r="A184" s="10">
        <v>2610</v>
      </c>
      <c r="B184" s="11" t="s">
        <v>314</v>
      </c>
      <c r="C184" s="365">
        <v>1311</v>
      </c>
      <c r="D184" s="41">
        <v>263</v>
      </c>
      <c r="E184" s="63">
        <f t="shared" si="2"/>
        <v>0.20061022120518687</v>
      </c>
      <c r="F184" s="86">
        <v>180</v>
      </c>
      <c r="G184" s="99">
        <v>78</v>
      </c>
      <c r="H184" s="86"/>
      <c r="I184" s="98"/>
      <c r="J184" s="142">
        <v>133</v>
      </c>
      <c r="K184" s="99">
        <v>122</v>
      </c>
      <c r="L184" s="86"/>
      <c r="M184" s="98"/>
      <c r="N184" s="142"/>
      <c r="O184" s="99"/>
      <c r="P184" s="218"/>
      <c r="Q184" s="219"/>
      <c r="R184" s="276"/>
      <c r="S184" s="223"/>
      <c r="T184" s="218"/>
      <c r="U184" s="219"/>
      <c r="V184" s="276"/>
      <c r="W184" s="223"/>
      <c r="X184" s="218"/>
      <c r="Y184" s="219"/>
      <c r="Z184" s="276"/>
      <c r="AA184" s="223"/>
      <c r="AB184" s="218"/>
      <c r="AC184" s="219"/>
      <c r="AD184" s="276"/>
      <c r="AE184" s="223"/>
      <c r="AF184" s="218"/>
      <c r="AG184" s="219"/>
      <c r="AH184" s="276"/>
      <c r="AI184" s="223"/>
      <c r="AJ184" s="218"/>
      <c r="AK184" s="219"/>
      <c r="AL184" s="276"/>
      <c r="AM184" s="223"/>
      <c r="AN184" s="218"/>
      <c r="AO184" s="219"/>
      <c r="AP184" s="276"/>
      <c r="AQ184" s="223"/>
      <c r="AR184" s="218"/>
      <c r="AS184" s="219"/>
      <c r="AT184" s="276"/>
      <c r="AU184" s="223"/>
      <c r="AV184" s="252"/>
      <c r="AW184" s="219"/>
      <c r="AX184" s="277"/>
      <c r="AY184" s="223"/>
      <c r="AZ184" s="86"/>
      <c r="BA184" s="99"/>
      <c r="BB184" s="252"/>
      <c r="BC184" s="220"/>
      <c r="BD184" s="252"/>
      <c r="BE184" s="220"/>
      <c r="BF184" s="252"/>
      <c r="BG184" s="220"/>
      <c r="BH184" s="252"/>
      <c r="BI184" s="220"/>
      <c r="BJ184" s="252">
        <v>147</v>
      </c>
      <c r="BK184" s="220">
        <v>109</v>
      </c>
    </row>
    <row r="185" spans="1:63" ht="13" x14ac:dyDescent="0.3">
      <c r="A185" s="10">
        <v>2611</v>
      </c>
      <c r="B185" s="11" t="s">
        <v>315</v>
      </c>
      <c r="C185" s="365">
        <v>1297</v>
      </c>
      <c r="D185" s="41">
        <v>321</v>
      </c>
      <c r="E185" s="63">
        <f t="shared" si="2"/>
        <v>0.24749421742482652</v>
      </c>
      <c r="F185" s="86">
        <v>180</v>
      </c>
      <c r="G185" s="99">
        <v>136</v>
      </c>
      <c r="H185" s="86"/>
      <c r="I185" s="98"/>
      <c r="J185" s="142">
        <v>172</v>
      </c>
      <c r="K185" s="99">
        <v>135</v>
      </c>
      <c r="L185" s="86"/>
      <c r="M185" s="98"/>
      <c r="N185" s="142"/>
      <c r="O185" s="99"/>
      <c r="P185" s="218"/>
      <c r="Q185" s="219"/>
      <c r="R185" s="276"/>
      <c r="S185" s="223"/>
      <c r="T185" s="218"/>
      <c r="U185" s="219"/>
      <c r="V185" s="276"/>
      <c r="W185" s="223"/>
      <c r="X185" s="218"/>
      <c r="Y185" s="219"/>
      <c r="Z185" s="276"/>
      <c r="AA185" s="223"/>
      <c r="AB185" s="218"/>
      <c r="AC185" s="219"/>
      <c r="AD185" s="276"/>
      <c r="AE185" s="223"/>
      <c r="AF185" s="218"/>
      <c r="AG185" s="219"/>
      <c r="AH185" s="276"/>
      <c r="AI185" s="223"/>
      <c r="AJ185" s="218"/>
      <c r="AK185" s="219"/>
      <c r="AL185" s="276"/>
      <c r="AM185" s="223"/>
      <c r="AN185" s="218"/>
      <c r="AO185" s="219"/>
      <c r="AP185" s="276"/>
      <c r="AQ185" s="223"/>
      <c r="AR185" s="218"/>
      <c r="AS185" s="219"/>
      <c r="AT185" s="276"/>
      <c r="AU185" s="223"/>
      <c r="AV185" s="252"/>
      <c r="AW185" s="219"/>
      <c r="AX185" s="277"/>
      <c r="AY185" s="223"/>
      <c r="AZ185" s="86"/>
      <c r="BA185" s="99"/>
      <c r="BB185" s="252"/>
      <c r="BC185" s="220"/>
      <c r="BD185" s="252"/>
      <c r="BE185" s="220"/>
      <c r="BF185" s="252"/>
      <c r="BG185" s="220"/>
      <c r="BH185" s="252"/>
      <c r="BI185" s="220"/>
      <c r="BJ185" s="252">
        <v>177</v>
      </c>
      <c r="BK185" s="220">
        <v>139</v>
      </c>
    </row>
    <row r="186" spans="1:63" ht="13" x14ac:dyDescent="0.3">
      <c r="A186" s="10">
        <v>2612</v>
      </c>
      <c r="B186" s="11" t="s">
        <v>316</v>
      </c>
      <c r="C186" s="365">
        <v>845</v>
      </c>
      <c r="D186" s="41">
        <v>163</v>
      </c>
      <c r="E186" s="63">
        <f t="shared" si="2"/>
        <v>0.19289940828402366</v>
      </c>
      <c r="F186" s="86">
        <v>101</v>
      </c>
      <c r="G186" s="99">
        <v>62</v>
      </c>
      <c r="H186" s="86"/>
      <c r="I186" s="98"/>
      <c r="J186" s="142">
        <v>91</v>
      </c>
      <c r="K186" s="99">
        <v>68</v>
      </c>
      <c r="L186" s="86"/>
      <c r="M186" s="98"/>
      <c r="N186" s="142"/>
      <c r="O186" s="99"/>
      <c r="P186" s="218"/>
      <c r="Q186" s="219"/>
      <c r="R186" s="276"/>
      <c r="S186" s="223"/>
      <c r="T186" s="218"/>
      <c r="U186" s="219"/>
      <c r="V186" s="276"/>
      <c r="W186" s="223"/>
      <c r="X186" s="218"/>
      <c r="Y186" s="219"/>
      <c r="Z186" s="276"/>
      <c r="AA186" s="223"/>
      <c r="AB186" s="218"/>
      <c r="AC186" s="219"/>
      <c r="AD186" s="276"/>
      <c r="AE186" s="223"/>
      <c r="AF186" s="218"/>
      <c r="AG186" s="219"/>
      <c r="AH186" s="276"/>
      <c r="AI186" s="223"/>
      <c r="AJ186" s="218"/>
      <c r="AK186" s="219"/>
      <c r="AL186" s="276"/>
      <c r="AM186" s="223"/>
      <c r="AN186" s="218"/>
      <c r="AO186" s="219"/>
      <c r="AP186" s="276"/>
      <c r="AQ186" s="223"/>
      <c r="AR186" s="218"/>
      <c r="AS186" s="219"/>
      <c r="AT186" s="276"/>
      <c r="AU186" s="223"/>
      <c r="AV186" s="252"/>
      <c r="AW186" s="219"/>
      <c r="AX186" s="277"/>
      <c r="AY186" s="223"/>
      <c r="AZ186" s="86"/>
      <c r="BA186" s="99"/>
      <c r="BB186" s="252"/>
      <c r="BC186" s="220"/>
      <c r="BD186" s="252"/>
      <c r="BE186" s="220"/>
      <c r="BF186" s="252"/>
      <c r="BG186" s="220"/>
      <c r="BH186" s="252"/>
      <c r="BI186" s="220"/>
      <c r="BJ186" s="252">
        <v>99</v>
      </c>
      <c r="BK186" s="220">
        <v>63</v>
      </c>
    </row>
    <row r="187" spans="1:63" ht="13" x14ac:dyDescent="0.3">
      <c r="A187" s="10">
        <v>2613</v>
      </c>
      <c r="B187" s="11" t="s">
        <v>317</v>
      </c>
      <c r="C187" s="365">
        <v>679</v>
      </c>
      <c r="D187" s="41">
        <v>104</v>
      </c>
      <c r="E187" s="63">
        <f t="shared" si="2"/>
        <v>0.15316642120765833</v>
      </c>
      <c r="F187" s="86">
        <v>62</v>
      </c>
      <c r="G187" s="99">
        <v>34</v>
      </c>
      <c r="H187" s="86"/>
      <c r="I187" s="98"/>
      <c r="J187" s="142">
        <v>46</v>
      </c>
      <c r="K187" s="99">
        <v>47</v>
      </c>
      <c r="L187" s="86"/>
      <c r="M187" s="98"/>
      <c r="N187" s="142"/>
      <c r="O187" s="99"/>
      <c r="P187" s="218"/>
      <c r="Q187" s="219"/>
      <c r="R187" s="276"/>
      <c r="S187" s="223"/>
      <c r="T187" s="218"/>
      <c r="U187" s="219"/>
      <c r="V187" s="276"/>
      <c r="W187" s="223"/>
      <c r="X187" s="218"/>
      <c r="Y187" s="219"/>
      <c r="Z187" s="276"/>
      <c r="AA187" s="223"/>
      <c r="AB187" s="218"/>
      <c r="AC187" s="219"/>
      <c r="AD187" s="276"/>
      <c r="AE187" s="223"/>
      <c r="AF187" s="218"/>
      <c r="AG187" s="219"/>
      <c r="AH187" s="276"/>
      <c r="AI187" s="223"/>
      <c r="AJ187" s="218"/>
      <c r="AK187" s="219"/>
      <c r="AL187" s="276"/>
      <c r="AM187" s="223"/>
      <c r="AN187" s="218"/>
      <c r="AO187" s="219"/>
      <c r="AP187" s="276"/>
      <c r="AQ187" s="223"/>
      <c r="AR187" s="218"/>
      <c r="AS187" s="219"/>
      <c r="AT187" s="276"/>
      <c r="AU187" s="223"/>
      <c r="AV187" s="252"/>
      <c r="AW187" s="219"/>
      <c r="AX187" s="277"/>
      <c r="AY187" s="223"/>
      <c r="AZ187" s="86"/>
      <c r="BA187" s="99"/>
      <c r="BB187" s="252"/>
      <c r="BC187" s="220"/>
      <c r="BD187" s="252"/>
      <c r="BE187" s="220"/>
      <c r="BF187" s="252"/>
      <c r="BG187" s="220"/>
      <c r="BH187" s="252"/>
      <c r="BI187" s="220"/>
      <c r="BJ187" s="252">
        <v>65</v>
      </c>
      <c r="BK187" s="220">
        <v>32</v>
      </c>
    </row>
    <row r="188" spans="1:63" ht="13" x14ac:dyDescent="0.3">
      <c r="A188" s="10">
        <v>2614</v>
      </c>
      <c r="B188" s="11" t="s">
        <v>318</v>
      </c>
      <c r="C188" s="365">
        <v>1242</v>
      </c>
      <c r="D188" s="41">
        <v>206</v>
      </c>
      <c r="E188" s="63">
        <f t="shared" si="2"/>
        <v>0.16586151368760063</v>
      </c>
      <c r="F188" s="86">
        <v>124</v>
      </c>
      <c r="G188" s="99">
        <v>76</v>
      </c>
      <c r="H188" s="86"/>
      <c r="I188" s="98"/>
      <c r="J188" s="142">
        <v>94</v>
      </c>
      <c r="K188" s="99">
        <v>103</v>
      </c>
      <c r="L188" s="86"/>
      <c r="M188" s="98"/>
      <c r="N188" s="142"/>
      <c r="O188" s="99"/>
      <c r="P188" s="218"/>
      <c r="Q188" s="219"/>
      <c r="R188" s="276"/>
      <c r="S188" s="223"/>
      <c r="T188" s="218"/>
      <c r="U188" s="219"/>
      <c r="V188" s="276"/>
      <c r="W188" s="223"/>
      <c r="X188" s="218"/>
      <c r="Y188" s="219"/>
      <c r="Z188" s="276"/>
      <c r="AA188" s="223"/>
      <c r="AB188" s="218"/>
      <c r="AC188" s="219"/>
      <c r="AD188" s="276"/>
      <c r="AE188" s="223"/>
      <c r="AF188" s="218"/>
      <c r="AG188" s="219"/>
      <c r="AH188" s="276"/>
      <c r="AI188" s="223"/>
      <c r="AJ188" s="218"/>
      <c r="AK188" s="219"/>
      <c r="AL188" s="276"/>
      <c r="AM188" s="223"/>
      <c r="AN188" s="218"/>
      <c r="AO188" s="219"/>
      <c r="AP188" s="276"/>
      <c r="AQ188" s="223"/>
      <c r="AR188" s="218"/>
      <c r="AS188" s="219"/>
      <c r="AT188" s="276"/>
      <c r="AU188" s="223"/>
      <c r="AV188" s="252"/>
      <c r="AW188" s="219"/>
      <c r="AX188" s="277"/>
      <c r="AY188" s="223"/>
      <c r="AZ188" s="86"/>
      <c r="BA188" s="99"/>
      <c r="BB188" s="252"/>
      <c r="BC188" s="220"/>
      <c r="BD188" s="252"/>
      <c r="BE188" s="220"/>
      <c r="BF188" s="252"/>
      <c r="BG188" s="220"/>
      <c r="BH188" s="252"/>
      <c r="BI188" s="220"/>
      <c r="BJ188" s="252">
        <v>114</v>
      </c>
      <c r="BK188" s="220">
        <v>85</v>
      </c>
    </row>
    <row r="189" spans="1:63" ht="13" x14ac:dyDescent="0.3">
      <c r="A189" s="10">
        <v>2615</v>
      </c>
      <c r="B189" s="11" t="s">
        <v>319</v>
      </c>
      <c r="C189" s="365">
        <v>1156</v>
      </c>
      <c r="D189" s="41">
        <v>412</v>
      </c>
      <c r="E189" s="63">
        <f t="shared" si="2"/>
        <v>0.356401384083045</v>
      </c>
      <c r="F189" s="86">
        <v>294</v>
      </c>
      <c r="G189" s="99">
        <v>109</v>
      </c>
      <c r="H189" s="86"/>
      <c r="I189" s="98"/>
      <c r="J189" s="142">
        <v>185</v>
      </c>
      <c r="K189" s="99">
        <v>214</v>
      </c>
      <c r="L189" s="86"/>
      <c r="M189" s="98"/>
      <c r="N189" s="142"/>
      <c r="O189" s="99"/>
      <c r="P189" s="218"/>
      <c r="Q189" s="219"/>
      <c r="R189" s="276"/>
      <c r="S189" s="223"/>
      <c r="T189" s="218"/>
      <c r="U189" s="219"/>
      <c r="V189" s="276"/>
      <c r="W189" s="223"/>
      <c r="X189" s="218"/>
      <c r="Y189" s="219"/>
      <c r="Z189" s="276"/>
      <c r="AA189" s="223"/>
      <c r="AB189" s="218"/>
      <c r="AC189" s="219"/>
      <c r="AD189" s="276"/>
      <c r="AE189" s="223"/>
      <c r="AF189" s="218"/>
      <c r="AG189" s="219"/>
      <c r="AH189" s="276"/>
      <c r="AI189" s="223"/>
      <c r="AJ189" s="218"/>
      <c r="AK189" s="219"/>
      <c r="AL189" s="276"/>
      <c r="AM189" s="223"/>
      <c r="AN189" s="218"/>
      <c r="AO189" s="219"/>
      <c r="AP189" s="276"/>
      <c r="AQ189" s="223"/>
      <c r="AR189" s="218"/>
      <c r="AS189" s="219"/>
      <c r="AT189" s="276"/>
      <c r="AU189" s="223"/>
      <c r="AV189" s="252"/>
      <c r="AW189" s="219"/>
      <c r="AX189" s="277"/>
      <c r="AY189" s="223"/>
      <c r="AZ189" s="86"/>
      <c r="BA189" s="99"/>
      <c r="BB189" s="252"/>
      <c r="BC189" s="220"/>
      <c r="BD189" s="252"/>
      <c r="BE189" s="220"/>
      <c r="BF189" s="252"/>
      <c r="BG189" s="220"/>
      <c r="BH189" s="252"/>
      <c r="BI189" s="220"/>
      <c r="BJ189" s="252">
        <v>282</v>
      </c>
      <c r="BK189" s="220">
        <v>123</v>
      </c>
    </row>
    <row r="190" spans="1:63" ht="13" x14ac:dyDescent="0.3">
      <c r="A190" s="10">
        <v>2616</v>
      </c>
      <c r="B190" s="11" t="s">
        <v>320</v>
      </c>
      <c r="C190" s="365">
        <v>1282</v>
      </c>
      <c r="D190" s="41">
        <v>240</v>
      </c>
      <c r="E190" s="63">
        <f t="shared" si="2"/>
        <v>0.18720748829953199</v>
      </c>
      <c r="F190" s="86">
        <v>162</v>
      </c>
      <c r="G190" s="99">
        <v>73</v>
      </c>
      <c r="H190" s="86"/>
      <c r="I190" s="98"/>
      <c r="J190" s="142">
        <v>96</v>
      </c>
      <c r="K190" s="99">
        <v>138</v>
      </c>
      <c r="L190" s="86"/>
      <c r="M190" s="98"/>
      <c r="N190" s="142"/>
      <c r="O190" s="99"/>
      <c r="P190" s="218"/>
      <c r="Q190" s="219"/>
      <c r="R190" s="276"/>
      <c r="S190" s="223"/>
      <c r="T190" s="218"/>
      <c r="U190" s="219"/>
      <c r="V190" s="276"/>
      <c r="W190" s="223"/>
      <c r="X190" s="218"/>
      <c r="Y190" s="219"/>
      <c r="Z190" s="276"/>
      <c r="AA190" s="223"/>
      <c r="AB190" s="218"/>
      <c r="AC190" s="219"/>
      <c r="AD190" s="276"/>
      <c r="AE190" s="223"/>
      <c r="AF190" s="218"/>
      <c r="AG190" s="219"/>
      <c r="AH190" s="276"/>
      <c r="AI190" s="223"/>
      <c r="AJ190" s="218"/>
      <c r="AK190" s="219"/>
      <c r="AL190" s="276"/>
      <c r="AM190" s="223"/>
      <c r="AN190" s="218"/>
      <c r="AO190" s="219"/>
      <c r="AP190" s="276"/>
      <c r="AQ190" s="223"/>
      <c r="AR190" s="218"/>
      <c r="AS190" s="219"/>
      <c r="AT190" s="276"/>
      <c r="AU190" s="223"/>
      <c r="AV190" s="252"/>
      <c r="AW190" s="219"/>
      <c r="AX190" s="277"/>
      <c r="AY190" s="223"/>
      <c r="AZ190" s="86"/>
      <c r="BA190" s="99"/>
      <c r="BB190" s="252"/>
      <c r="BC190" s="220"/>
      <c r="BD190" s="252"/>
      <c r="BE190" s="220"/>
      <c r="BF190" s="252"/>
      <c r="BG190" s="220"/>
      <c r="BH190" s="252"/>
      <c r="BI190" s="220"/>
      <c r="BJ190" s="252">
        <v>142</v>
      </c>
      <c r="BK190" s="220">
        <v>95</v>
      </c>
    </row>
    <row r="191" spans="1:63" ht="13" x14ac:dyDescent="0.3">
      <c r="A191" s="10">
        <v>2617</v>
      </c>
      <c r="B191" s="11" t="s">
        <v>756</v>
      </c>
      <c r="C191" s="365">
        <v>1273</v>
      </c>
      <c r="D191" s="41">
        <v>105</v>
      </c>
      <c r="E191" s="63">
        <f t="shared" si="2"/>
        <v>8.2482325216025137E-2</v>
      </c>
      <c r="F191" s="86">
        <v>70</v>
      </c>
      <c r="G191" s="99">
        <v>29</v>
      </c>
      <c r="H191" s="86"/>
      <c r="I191" s="98"/>
      <c r="J191" s="142">
        <v>39</v>
      </c>
      <c r="K191" s="99">
        <v>56</v>
      </c>
      <c r="L191" s="86"/>
      <c r="M191" s="98"/>
      <c r="N191" s="142"/>
      <c r="O191" s="99"/>
      <c r="P191" s="218"/>
      <c r="Q191" s="219"/>
      <c r="R191" s="276"/>
      <c r="S191" s="223"/>
      <c r="T191" s="218"/>
      <c r="U191" s="219"/>
      <c r="V191" s="276"/>
      <c r="W191" s="223"/>
      <c r="X191" s="218"/>
      <c r="Y191" s="219"/>
      <c r="Z191" s="276"/>
      <c r="AA191" s="223"/>
      <c r="AB191" s="218"/>
      <c r="AC191" s="219"/>
      <c r="AD191" s="276"/>
      <c r="AE191" s="223"/>
      <c r="AF191" s="218"/>
      <c r="AG191" s="219"/>
      <c r="AH191" s="276"/>
      <c r="AI191" s="223"/>
      <c r="AJ191" s="218"/>
      <c r="AK191" s="219"/>
      <c r="AL191" s="276"/>
      <c r="AM191" s="223"/>
      <c r="AN191" s="218"/>
      <c r="AO191" s="219"/>
      <c r="AP191" s="276"/>
      <c r="AQ191" s="223"/>
      <c r="AR191" s="218"/>
      <c r="AS191" s="219"/>
      <c r="AT191" s="276"/>
      <c r="AU191" s="223"/>
      <c r="AV191" s="252"/>
      <c r="AW191" s="219"/>
      <c r="AX191" s="277"/>
      <c r="AY191" s="223"/>
      <c r="AZ191" s="86"/>
      <c r="BA191" s="99"/>
      <c r="BB191" s="252"/>
      <c r="BC191" s="220"/>
      <c r="BD191" s="252"/>
      <c r="BE191" s="220"/>
      <c r="BF191" s="252"/>
      <c r="BG191" s="220"/>
      <c r="BH191" s="252"/>
      <c r="BI191" s="220"/>
      <c r="BJ191" s="252">
        <v>71</v>
      </c>
      <c r="BK191" s="220">
        <v>31</v>
      </c>
    </row>
    <row r="192" spans="1:63" ht="13" x14ac:dyDescent="0.3">
      <c r="A192" s="10">
        <v>2618</v>
      </c>
      <c r="B192" s="11" t="s">
        <v>757</v>
      </c>
      <c r="C192" s="365">
        <v>770</v>
      </c>
      <c r="D192" s="41">
        <v>92</v>
      </c>
      <c r="E192" s="63">
        <f t="shared" si="2"/>
        <v>0.11948051948051948</v>
      </c>
      <c r="F192" s="86">
        <v>66</v>
      </c>
      <c r="G192" s="99">
        <v>25</v>
      </c>
      <c r="H192" s="86"/>
      <c r="I192" s="98"/>
      <c r="J192" s="142">
        <v>37</v>
      </c>
      <c r="K192" s="99">
        <v>51</v>
      </c>
      <c r="L192" s="86"/>
      <c r="M192" s="98"/>
      <c r="N192" s="142"/>
      <c r="O192" s="99"/>
      <c r="P192" s="218"/>
      <c r="Q192" s="219"/>
      <c r="R192" s="276"/>
      <c r="S192" s="223"/>
      <c r="T192" s="218"/>
      <c r="U192" s="219"/>
      <c r="V192" s="276"/>
      <c r="W192" s="223"/>
      <c r="X192" s="218"/>
      <c r="Y192" s="219"/>
      <c r="Z192" s="276"/>
      <c r="AA192" s="223"/>
      <c r="AB192" s="218"/>
      <c r="AC192" s="219"/>
      <c r="AD192" s="276"/>
      <c r="AE192" s="223"/>
      <c r="AF192" s="218"/>
      <c r="AG192" s="219"/>
      <c r="AH192" s="276"/>
      <c r="AI192" s="223"/>
      <c r="AJ192" s="218"/>
      <c r="AK192" s="219"/>
      <c r="AL192" s="276"/>
      <c r="AM192" s="223"/>
      <c r="AN192" s="218"/>
      <c r="AO192" s="219"/>
      <c r="AP192" s="276"/>
      <c r="AQ192" s="223"/>
      <c r="AR192" s="218"/>
      <c r="AS192" s="219"/>
      <c r="AT192" s="276"/>
      <c r="AU192" s="223"/>
      <c r="AV192" s="252"/>
      <c r="AW192" s="219"/>
      <c r="AX192" s="277"/>
      <c r="AY192" s="223"/>
      <c r="AZ192" s="86"/>
      <c r="BA192" s="99"/>
      <c r="BB192" s="252"/>
      <c r="BC192" s="220"/>
      <c r="BD192" s="252"/>
      <c r="BE192" s="220"/>
      <c r="BF192" s="252"/>
      <c r="BG192" s="220"/>
      <c r="BH192" s="252"/>
      <c r="BI192" s="220"/>
      <c r="BJ192" s="252">
        <v>60</v>
      </c>
      <c r="BK192" s="220">
        <v>30</v>
      </c>
    </row>
    <row r="193" spans="1:63" ht="13" x14ac:dyDescent="0.3">
      <c r="A193" s="10">
        <v>2619</v>
      </c>
      <c r="B193" s="11" t="s">
        <v>758</v>
      </c>
      <c r="C193" s="365">
        <v>1002</v>
      </c>
      <c r="D193" s="41">
        <v>188</v>
      </c>
      <c r="E193" s="63">
        <f t="shared" si="2"/>
        <v>0.18762475049900199</v>
      </c>
      <c r="F193" s="86">
        <v>101</v>
      </c>
      <c r="G193" s="99">
        <v>79</v>
      </c>
      <c r="H193" s="86"/>
      <c r="I193" s="98"/>
      <c r="J193" s="142">
        <v>111</v>
      </c>
      <c r="K193" s="99">
        <v>67</v>
      </c>
      <c r="L193" s="86"/>
      <c r="M193" s="98"/>
      <c r="N193" s="142"/>
      <c r="O193" s="99"/>
      <c r="P193" s="218"/>
      <c r="Q193" s="219"/>
      <c r="R193" s="276"/>
      <c r="S193" s="223"/>
      <c r="T193" s="218"/>
      <c r="U193" s="219"/>
      <c r="V193" s="276"/>
      <c r="W193" s="223"/>
      <c r="X193" s="218"/>
      <c r="Y193" s="219"/>
      <c r="Z193" s="276"/>
      <c r="AA193" s="223"/>
      <c r="AB193" s="218"/>
      <c r="AC193" s="219"/>
      <c r="AD193" s="276"/>
      <c r="AE193" s="223"/>
      <c r="AF193" s="218"/>
      <c r="AG193" s="219"/>
      <c r="AH193" s="276"/>
      <c r="AI193" s="223"/>
      <c r="AJ193" s="218"/>
      <c r="AK193" s="219"/>
      <c r="AL193" s="276"/>
      <c r="AM193" s="223"/>
      <c r="AN193" s="218"/>
      <c r="AO193" s="219"/>
      <c r="AP193" s="276"/>
      <c r="AQ193" s="223"/>
      <c r="AR193" s="218"/>
      <c r="AS193" s="219"/>
      <c r="AT193" s="276"/>
      <c r="AU193" s="223"/>
      <c r="AV193" s="252"/>
      <c r="AW193" s="219"/>
      <c r="AX193" s="277"/>
      <c r="AY193" s="223"/>
      <c r="AZ193" s="86"/>
      <c r="BA193" s="99"/>
      <c r="BB193" s="252"/>
      <c r="BC193" s="220"/>
      <c r="BD193" s="252"/>
      <c r="BE193" s="220"/>
      <c r="BF193" s="252"/>
      <c r="BG193" s="220"/>
      <c r="BH193" s="252"/>
      <c r="BI193" s="220"/>
      <c r="BJ193" s="252">
        <v>100</v>
      </c>
      <c r="BK193" s="220">
        <v>80</v>
      </c>
    </row>
    <row r="194" spans="1:63" ht="13" x14ac:dyDescent="0.3">
      <c r="A194" s="10">
        <v>2811</v>
      </c>
      <c r="B194" s="11" t="s">
        <v>321</v>
      </c>
      <c r="C194" s="365">
        <v>849</v>
      </c>
      <c r="D194" s="41">
        <v>325</v>
      </c>
      <c r="E194" s="63">
        <f t="shared" si="2"/>
        <v>0.38280329799764429</v>
      </c>
      <c r="F194" s="86">
        <v>173</v>
      </c>
      <c r="G194" s="99">
        <v>150</v>
      </c>
      <c r="H194" s="86"/>
      <c r="I194" s="98"/>
      <c r="J194" s="142"/>
      <c r="K194" s="99"/>
      <c r="L194" s="86"/>
      <c r="M194" s="98"/>
      <c r="N194" s="142"/>
      <c r="O194" s="99"/>
      <c r="P194" s="218"/>
      <c r="Q194" s="219"/>
      <c r="R194" s="276"/>
      <c r="S194" s="223"/>
      <c r="T194" s="218"/>
      <c r="U194" s="219"/>
      <c r="V194" s="276"/>
      <c r="W194" s="223"/>
      <c r="X194" s="218"/>
      <c r="Y194" s="219"/>
      <c r="Z194" s="276"/>
      <c r="AA194" s="223"/>
      <c r="AB194" s="218"/>
      <c r="AC194" s="219"/>
      <c r="AD194" s="276"/>
      <c r="AE194" s="223"/>
      <c r="AF194" s="218"/>
      <c r="AG194" s="219"/>
      <c r="AH194" s="276"/>
      <c r="AI194" s="223"/>
      <c r="AJ194" s="218"/>
      <c r="AK194" s="219"/>
      <c r="AL194" s="276"/>
      <c r="AM194" s="223"/>
      <c r="AN194" s="218"/>
      <c r="AO194" s="219"/>
      <c r="AP194" s="276"/>
      <c r="AQ194" s="223"/>
      <c r="AR194" s="218"/>
      <c r="AS194" s="219"/>
      <c r="AT194" s="276"/>
      <c r="AU194" s="223"/>
      <c r="AV194" s="252"/>
      <c r="AW194" s="219"/>
      <c r="AX194" s="277"/>
      <c r="AY194" s="223"/>
      <c r="AZ194" s="86"/>
      <c r="BA194" s="99"/>
      <c r="BB194" s="252"/>
      <c r="BC194" s="220"/>
      <c r="BD194" s="252"/>
      <c r="BE194" s="220"/>
      <c r="BF194" s="252"/>
      <c r="BG194" s="220"/>
      <c r="BH194" s="252"/>
      <c r="BI194" s="220"/>
      <c r="BJ194" s="252">
        <v>167</v>
      </c>
      <c r="BK194" s="220">
        <v>155</v>
      </c>
    </row>
    <row r="195" spans="1:63" ht="13" x14ac:dyDescent="0.3">
      <c r="A195" s="10">
        <v>2812</v>
      </c>
      <c r="B195" s="11" t="s">
        <v>322</v>
      </c>
      <c r="C195" s="365">
        <v>982</v>
      </c>
      <c r="D195" s="41">
        <v>238</v>
      </c>
      <c r="E195" s="63">
        <f t="shared" si="2"/>
        <v>0.24236252545824846</v>
      </c>
      <c r="F195" s="86">
        <v>161</v>
      </c>
      <c r="G195" s="99">
        <v>74</v>
      </c>
      <c r="H195" s="86"/>
      <c r="I195" s="98"/>
      <c r="J195" s="142"/>
      <c r="K195" s="99"/>
      <c r="L195" s="86"/>
      <c r="M195" s="98"/>
      <c r="N195" s="142"/>
      <c r="O195" s="99"/>
      <c r="P195" s="218"/>
      <c r="Q195" s="219"/>
      <c r="R195" s="276"/>
      <c r="S195" s="223"/>
      <c r="T195" s="218"/>
      <c r="U195" s="219"/>
      <c r="V195" s="276"/>
      <c r="W195" s="223"/>
      <c r="X195" s="218"/>
      <c r="Y195" s="219"/>
      <c r="Z195" s="276"/>
      <c r="AA195" s="223"/>
      <c r="AB195" s="218"/>
      <c r="AC195" s="219"/>
      <c r="AD195" s="276"/>
      <c r="AE195" s="223"/>
      <c r="AF195" s="218"/>
      <c r="AG195" s="219"/>
      <c r="AH195" s="276"/>
      <c r="AI195" s="223"/>
      <c r="AJ195" s="218"/>
      <c r="AK195" s="219"/>
      <c r="AL195" s="276"/>
      <c r="AM195" s="223"/>
      <c r="AN195" s="218"/>
      <c r="AO195" s="219"/>
      <c r="AP195" s="276"/>
      <c r="AQ195" s="223"/>
      <c r="AR195" s="218"/>
      <c r="AS195" s="219"/>
      <c r="AT195" s="276"/>
      <c r="AU195" s="223"/>
      <c r="AV195" s="252"/>
      <c r="AW195" s="219"/>
      <c r="AX195" s="277"/>
      <c r="AY195" s="223"/>
      <c r="AZ195" s="86"/>
      <c r="BA195" s="99"/>
      <c r="BB195" s="252"/>
      <c r="BC195" s="220"/>
      <c r="BD195" s="252"/>
      <c r="BE195" s="220"/>
      <c r="BF195" s="252"/>
      <c r="BG195" s="220"/>
      <c r="BH195" s="252"/>
      <c r="BI195" s="220"/>
      <c r="BJ195" s="252">
        <v>152</v>
      </c>
      <c r="BK195" s="220">
        <v>82</v>
      </c>
    </row>
    <row r="196" spans="1:63" ht="13" x14ac:dyDescent="0.3">
      <c r="A196" s="10">
        <v>2821</v>
      </c>
      <c r="B196" s="11" t="s">
        <v>323</v>
      </c>
      <c r="C196" s="365">
        <v>705</v>
      </c>
      <c r="D196" s="41">
        <v>270</v>
      </c>
      <c r="E196" s="63">
        <f t="shared" si="2"/>
        <v>0.38297872340425532</v>
      </c>
      <c r="F196" s="86">
        <v>151</v>
      </c>
      <c r="G196" s="99">
        <v>119</v>
      </c>
      <c r="H196" s="86"/>
      <c r="I196" s="98"/>
      <c r="J196" s="142"/>
      <c r="K196" s="99"/>
      <c r="L196" s="86"/>
      <c r="M196" s="98"/>
      <c r="N196" s="142"/>
      <c r="O196" s="99"/>
      <c r="P196" s="218"/>
      <c r="Q196" s="219"/>
      <c r="R196" s="276"/>
      <c r="S196" s="223"/>
      <c r="T196" s="218"/>
      <c r="U196" s="219"/>
      <c r="V196" s="276"/>
      <c r="W196" s="223"/>
      <c r="X196" s="218"/>
      <c r="Y196" s="219"/>
      <c r="Z196" s="276"/>
      <c r="AA196" s="223"/>
      <c r="AB196" s="218"/>
      <c r="AC196" s="219"/>
      <c r="AD196" s="276"/>
      <c r="AE196" s="223"/>
      <c r="AF196" s="218"/>
      <c r="AG196" s="219"/>
      <c r="AH196" s="276"/>
      <c r="AI196" s="223"/>
      <c r="AJ196" s="218"/>
      <c r="AK196" s="219"/>
      <c r="AL196" s="276"/>
      <c r="AM196" s="223"/>
      <c r="AN196" s="218"/>
      <c r="AO196" s="219"/>
      <c r="AP196" s="276"/>
      <c r="AQ196" s="223"/>
      <c r="AR196" s="218"/>
      <c r="AS196" s="219"/>
      <c r="AT196" s="276"/>
      <c r="AU196" s="223"/>
      <c r="AV196" s="252"/>
      <c r="AW196" s="219"/>
      <c r="AX196" s="277"/>
      <c r="AY196" s="223"/>
      <c r="AZ196" s="86"/>
      <c r="BA196" s="99"/>
      <c r="BB196" s="252"/>
      <c r="BC196" s="220"/>
      <c r="BD196" s="252"/>
      <c r="BE196" s="220"/>
      <c r="BF196" s="252"/>
      <c r="BG196" s="220"/>
      <c r="BH196" s="252"/>
      <c r="BI196" s="220"/>
      <c r="BJ196" s="252">
        <v>146</v>
      </c>
      <c r="BK196" s="220">
        <v>120</v>
      </c>
    </row>
    <row r="197" spans="1:63" ht="13" x14ac:dyDescent="0.3">
      <c r="A197" s="10">
        <v>2822</v>
      </c>
      <c r="B197" s="11" t="s">
        <v>324</v>
      </c>
      <c r="C197" s="365">
        <v>666</v>
      </c>
      <c r="D197" s="41">
        <v>307</v>
      </c>
      <c r="E197" s="63">
        <f t="shared" si="2"/>
        <v>0.46096096096096095</v>
      </c>
      <c r="F197" s="86">
        <v>188</v>
      </c>
      <c r="G197" s="99">
        <v>114</v>
      </c>
      <c r="H197" s="86"/>
      <c r="I197" s="98"/>
      <c r="J197" s="142"/>
      <c r="K197" s="99"/>
      <c r="L197" s="86"/>
      <c r="M197" s="98"/>
      <c r="N197" s="142"/>
      <c r="O197" s="99"/>
      <c r="P197" s="218"/>
      <c r="Q197" s="219"/>
      <c r="R197" s="276"/>
      <c r="S197" s="223"/>
      <c r="T197" s="218"/>
      <c r="U197" s="219"/>
      <c r="V197" s="276"/>
      <c r="W197" s="223"/>
      <c r="X197" s="218"/>
      <c r="Y197" s="219"/>
      <c r="Z197" s="276"/>
      <c r="AA197" s="223"/>
      <c r="AB197" s="218"/>
      <c r="AC197" s="219"/>
      <c r="AD197" s="276"/>
      <c r="AE197" s="223"/>
      <c r="AF197" s="218"/>
      <c r="AG197" s="219"/>
      <c r="AH197" s="276"/>
      <c r="AI197" s="223"/>
      <c r="AJ197" s="218"/>
      <c r="AK197" s="219"/>
      <c r="AL197" s="276"/>
      <c r="AM197" s="223"/>
      <c r="AN197" s="218"/>
      <c r="AO197" s="219"/>
      <c r="AP197" s="276"/>
      <c r="AQ197" s="223"/>
      <c r="AR197" s="218"/>
      <c r="AS197" s="219"/>
      <c r="AT197" s="276"/>
      <c r="AU197" s="223"/>
      <c r="AV197" s="252"/>
      <c r="AW197" s="219"/>
      <c r="AX197" s="277"/>
      <c r="AY197" s="223"/>
      <c r="AZ197" s="86"/>
      <c r="BA197" s="99"/>
      <c r="BB197" s="252"/>
      <c r="BC197" s="220"/>
      <c r="BD197" s="252"/>
      <c r="BE197" s="220"/>
      <c r="BF197" s="252"/>
      <c r="BG197" s="220"/>
      <c r="BH197" s="252"/>
      <c r="BI197" s="220"/>
      <c r="BJ197" s="252">
        <v>165</v>
      </c>
      <c r="BK197" s="220">
        <v>136</v>
      </c>
    </row>
    <row r="198" spans="1:63" ht="13" x14ac:dyDescent="0.3">
      <c r="A198" s="10">
        <v>2823</v>
      </c>
      <c r="B198" s="11" t="s">
        <v>325</v>
      </c>
      <c r="C198" s="365">
        <v>1277</v>
      </c>
      <c r="D198" s="41">
        <v>442</v>
      </c>
      <c r="E198" s="63">
        <f t="shared" si="2"/>
        <v>0.346123727486296</v>
      </c>
      <c r="F198" s="86">
        <v>259</v>
      </c>
      <c r="G198" s="99">
        <v>173</v>
      </c>
      <c r="H198" s="86"/>
      <c r="I198" s="98"/>
      <c r="J198" s="142"/>
      <c r="K198" s="99"/>
      <c r="L198" s="86"/>
      <c r="M198" s="98"/>
      <c r="N198" s="142"/>
      <c r="O198" s="99"/>
      <c r="P198" s="218"/>
      <c r="Q198" s="219"/>
      <c r="R198" s="276"/>
      <c r="S198" s="223"/>
      <c r="T198" s="218"/>
      <c r="U198" s="219"/>
      <c r="V198" s="276"/>
      <c r="W198" s="223"/>
      <c r="X198" s="218"/>
      <c r="Y198" s="219"/>
      <c r="Z198" s="276"/>
      <c r="AA198" s="223"/>
      <c r="AB198" s="218"/>
      <c r="AC198" s="219"/>
      <c r="AD198" s="276"/>
      <c r="AE198" s="223"/>
      <c r="AF198" s="218"/>
      <c r="AG198" s="219"/>
      <c r="AH198" s="276"/>
      <c r="AI198" s="223"/>
      <c r="AJ198" s="218"/>
      <c r="AK198" s="219"/>
      <c r="AL198" s="276"/>
      <c r="AM198" s="223"/>
      <c r="AN198" s="218"/>
      <c r="AO198" s="219"/>
      <c r="AP198" s="276"/>
      <c r="AQ198" s="223"/>
      <c r="AR198" s="218"/>
      <c r="AS198" s="219"/>
      <c r="AT198" s="276"/>
      <c r="AU198" s="223"/>
      <c r="AV198" s="252"/>
      <c r="AW198" s="219"/>
      <c r="AX198" s="277"/>
      <c r="AY198" s="223"/>
      <c r="AZ198" s="86"/>
      <c r="BA198" s="99"/>
      <c r="BB198" s="252"/>
      <c r="BC198" s="220"/>
      <c r="BD198" s="252"/>
      <c r="BE198" s="220"/>
      <c r="BF198" s="252"/>
      <c r="BG198" s="220"/>
      <c r="BH198" s="252"/>
      <c r="BI198" s="220"/>
      <c r="BJ198" s="252">
        <v>243</v>
      </c>
      <c r="BK198" s="220">
        <v>184</v>
      </c>
    </row>
    <row r="199" spans="1:63" ht="13" x14ac:dyDescent="0.3">
      <c r="A199" s="10">
        <v>2831</v>
      </c>
      <c r="B199" s="11" t="s">
        <v>326</v>
      </c>
      <c r="C199" s="365">
        <v>812</v>
      </c>
      <c r="D199" s="41">
        <v>296</v>
      </c>
      <c r="E199" s="63">
        <f t="shared" si="2"/>
        <v>0.3645320197044335</v>
      </c>
      <c r="F199" s="86">
        <v>185</v>
      </c>
      <c r="G199" s="99">
        <v>107</v>
      </c>
      <c r="H199" s="86"/>
      <c r="I199" s="98"/>
      <c r="J199" s="142"/>
      <c r="K199" s="99"/>
      <c r="L199" s="86"/>
      <c r="M199" s="98"/>
      <c r="N199" s="142"/>
      <c r="O199" s="99"/>
      <c r="P199" s="218"/>
      <c r="Q199" s="219"/>
      <c r="R199" s="276"/>
      <c r="S199" s="223"/>
      <c r="T199" s="218"/>
      <c r="U199" s="219"/>
      <c r="V199" s="276"/>
      <c r="W199" s="223"/>
      <c r="X199" s="218"/>
      <c r="Y199" s="219"/>
      <c r="Z199" s="276"/>
      <c r="AA199" s="223"/>
      <c r="AB199" s="218"/>
      <c r="AC199" s="219"/>
      <c r="AD199" s="276"/>
      <c r="AE199" s="223"/>
      <c r="AF199" s="218"/>
      <c r="AG199" s="219"/>
      <c r="AH199" s="276"/>
      <c r="AI199" s="223"/>
      <c r="AJ199" s="218"/>
      <c r="AK199" s="219"/>
      <c r="AL199" s="276"/>
      <c r="AM199" s="223"/>
      <c r="AN199" s="218"/>
      <c r="AO199" s="219"/>
      <c r="AP199" s="276"/>
      <c r="AQ199" s="223"/>
      <c r="AR199" s="218"/>
      <c r="AS199" s="219"/>
      <c r="AT199" s="276"/>
      <c r="AU199" s="223"/>
      <c r="AV199" s="252"/>
      <c r="AW199" s="219"/>
      <c r="AX199" s="277"/>
      <c r="AY199" s="223"/>
      <c r="AZ199" s="86"/>
      <c r="BA199" s="99"/>
      <c r="BB199" s="252"/>
      <c r="BC199" s="220"/>
      <c r="BD199" s="252"/>
      <c r="BE199" s="220"/>
      <c r="BF199" s="252"/>
      <c r="BG199" s="220"/>
      <c r="BH199" s="252"/>
      <c r="BI199" s="220"/>
      <c r="BJ199" s="252">
        <v>174</v>
      </c>
      <c r="BK199" s="220">
        <v>117</v>
      </c>
    </row>
    <row r="200" spans="1:63" ht="13" x14ac:dyDescent="0.3">
      <c r="A200" s="10">
        <v>2832</v>
      </c>
      <c r="B200" s="11" t="s">
        <v>327</v>
      </c>
      <c r="C200" s="365">
        <v>801</v>
      </c>
      <c r="D200" s="41">
        <v>351</v>
      </c>
      <c r="E200" s="63">
        <f t="shared" si="2"/>
        <v>0.43820224719101125</v>
      </c>
      <c r="F200" s="86">
        <v>237</v>
      </c>
      <c r="G200" s="99">
        <v>108</v>
      </c>
      <c r="H200" s="86"/>
      <c r="I200" s="98"/>
      <c r="J200" s="142"/>
      <c r="K200" s="99"/>
      <c r="L200" s="86"/>
      <c r="M200" s="98"/>
      <c r="N200" s="142"/>
      <c r="O200" s="99"/>
      <c r="P200" s="218"/>
      <c r="Q200" s="219"/>
      <c r="R200" s="276"/>
      <c r="S200" s="223"/>
      <c r="T200" s="218"/>
      <c r="U200" s="219"/>
      <c r="V200" s="276"/>
      <c r="W200" s="223"/>
      <c r="X200" s="218"/>
      <c r="Y200" s="219"/>
      <c r="Z200" s="276"/>
      <c r="AA200" s="223"/>
      <c r="AB200" s="218"/>
      <c r="AC200" s="219"/>
      <c r="AD200" s="276"/>
      <c r="AE200" s="223"/>
      <c r="AF200" s="218"/>
      <c r="AG200" s="219"/>
      <c r="AH200" s="276"/>
      <c r="AI200" s="223"/>
      <c r="AJ200" s="218"/>
      <c r="AK200" s="219"/>
      <c r="AL200" s="276"/>
      <c r="AM200" s="223"/>
      <c r="AN200" s="218"/>
      <c r="AO200" s="219"/>
      <c r="AP200" s="276"/>
      <c r="AQ200" s="223"/>
      <c r="AR200" s="218"/>
      <c r="AS200" s="219"/>
      <c r="AT200" s="276"/>
      <c r="AU200" s="223"/>
      <c r="AV200" s="252"/>
      <c r="AW200" s="219"/>
      <c r="AX200" s="277"/>
      <c r="AY200" s="223"/>
      <c r="AZ200" s="86"/>
      <c r="BA200" s="99"/>
      <c r="BB200" s="252"/>
      <c r="BC200" s="220"/>
      <c r="BD200" s="252"/>
      <c r="BE200" s="220"/>
      <c r="BF200" s="252"/>
      <c r="BG200" s="220"/>
      <c r="BH200" s="252"/>
      <c r="BI200" s="220"/>
      <c r="BJ200" s="252">
        <v>225</v>
      </c>
      <c r="BK200" s="220">
        <v>116</v>
      </c>
    </row>
    <row r="201" spans="1:63" ht="13" x14ac:dyDescent="0.3">
      <c r="A201" s="10">
        <v>2841</v>
      </c>
      <c r="B201" s="11" t="s">
        <v>328</v>
      </c>
      <c r="C201" s="365">
        <v>1020</v>
      </c>
      <c r="D201" s="41">
        <v>242</v>
      </c>
      <c r="E201" s="63">
        <f t="shared" si="2"/>
        <v>0.2372549019607843</v>
      </c>
      <c r="F201" s="86">
        <v>152</v>
      </c>
      <c r="G201" s="99">
        <v>84</v>
      </c>
      <c r="H201" s="86"/>
      <c r="I201" s="98"/>
      <c r="J201" s="142"/>
      <c r="K201" s="99"/>
      <c r="L201" s="86"/>
      <c r="M201" s="98"/>
      <c r="N201" s="142"/>
      <c r="O201" s="99"/>
      <c r="P201" s="218"/>
      <c r="Q201" s="219"/>
      <c r="R201" s="276"/>
      <c r="S201" s="223"/>
      <c r="T201" s="218"/>
      <c r="U201" s="219"/>
      <c r="V201" s="276"/>
      <c r="W201" s="223"/>
      <c r="X201" s="218"/>
      <c r="Y201" s="219"/>
      <c r="Z201" s="276"/>
      <c r="AA201" s="223"/>
      <c r="AB201" s="218"/>
      <c r="AC201" s="219"/>
      <c r="AD201" s="276"/>
      <c r="AE201" s="223"/>
      <c r="AF201" s="218"/>
      <c r="AG201" s="219"/>
      <c r="AH201" s="276"/>
      <c r="AI201" s="223"/>
      <c r="AJ201" s="218"/>
      <c r="AK201" s="219"/>
      <c r="AL201" s="276"/>
      <c r="AM201" s="223"/>
      <c r="AN201" s="218"/>
      <c r="AO201" s="219"/>
      <c r="AP201" s="276"/>
      <c r="AQ201" s="223"/>
      <c r="AR201" s="218"/>
      <c r="AS201" s="219"/>
      <c r="AT201" s="276"/>
      <c r="AU201" s="223"/>
      <c r="AV201" s="252"/>
      <c r="AW201" s="219"/>
      <c r="AX201" s="277"/>
      <c r="AY201" s="223"/>
      <c r="AZ201" s="86"/>
      <c r="BA201" s="99"/>
      <c r="BB201" s="252"/>
      <c r="BC201" s="220"/>
      <c r="BD201" s="252"/>
      <c r="BE201" s="220"/>
      <c r="BF201" s="252"/>
      <c r="BG201" s="220"/>
      <c r="BH201" s="252"/>
      <c r="BI201" s="220"/>
      <c r="BJ201" s="252">
        <v>140</v>
      </c>
      <c r="BK201" s="220">
        <v>95</v>
      </c>
    </row>
    <row r="202" spans="1:63" ht="13" x14ac:dyDescent="0.3">
      <c r="A202" s="10">
        <v>2842</v>
      </c>
      <c r="B202" s="11" t="s">
        <v>801</v>
      </c>
      <c r="C202" s="365">
        <v>969</v>
      </c>
      <c r="D202" s="41">
        <v>406</v>
      </c>
      <c r="E202" s="63">
        <f>SUM(D202/C202)</f>
        <v>0.41898864809081526</v>
      </c>
      <c r="F202" s="86">
        <v>235</v>
      </c>
      <c r="G202" s="99">
        <v>162</v>
      </c>
      <c r="H202" s="86"/>
      <c r="I202" s="98"/>
      <c r="J202" s="142"/>
      <c r="K202" s="99"/>
      <c r="L202" s="86"/>
      <c r="M202" s="98"/>
      <c r="N202" s="142"/>
      <c r="O202" s="99"/>
      <c r="P202" s="218"/>
      <c r="Q202" s="219"/>
      <c r="R202" s="276"/>
      <c r="S202" s="223"/>
      <c r="T202" s="218"/>
      <c r="U202" s="219"/>
      <c r="V202" s="276"/>
      <c r="W202" s="223"/>
      <c r="X202" s="218"/>
      <c r="Y202" s="219"/>
      <c r="Z202" s="276"/>
      <c r="AA202" s="223"/>
      <c r="AB202" s="218"/>
      <c r="AC202" s="219"/>
      <c r="AD202" s="276"/>
      <c r="AE202" s="223"/>
      <c r="AF202" s="218"/>
      <c r="AG202" s="219"/>
      <c r="AH202" s="276"/>
      <c r="AI202" s="223"/>
      <c r="AJ202" s="218"/>
      <c r="AK202" s="219"/>
      <c r="AL202" s="276"/>
      <c r="AM202" s="223"/>
      <c r="AN202" s="218"/>
      <c r="AO202" s="219"/>
      <c r="AP202" s="276"/>
      <c r="AQ202" s="223"/>
      <c r="AR202" s="218"/>
      <c r="AS202" s="219"/>
      <c r="AT202" s="276"/>
      <c r="AU202" s="223"/>
      <c r="AV202" s="252"/>
      <c r="AW202" s="219"/>
      <c r="AX202" s="277"/>
      <c r="AY202" s="223"/>
      <c r="AZ202" s="86"/>
      <c r="BA202" s="99"/>
      <c r="BB202" s="252"/>
      <c r="BC202" s="220"/>
      <c r="BD202" s="252"/>
      <c r="BE202" s="220"/>
      <c r="BF202" s="252"/>
      <c r="BG202" s="220"/>
      <c r="BH202" s="252"/>
      <c r="BI202" s="220"/>
      <c r="BJ202" s="252">
        <v>226</v>
      </c>
      <c r="BK202" s="220">
        <v>169</v>
      </c>
    </row>
    <row r="203" spans="1:63" ht="13" x14ac:dyDescent="0.3">
      <c r="A203" s="10">
        <v>2851</v>
      </c>
      <c r="B203" s="11" t="s">
        <v>329</v>
      </c>
      <c r="C203" s="365">
        <v>1064</v>
      </c>
      <c r="D203" s="41">
        <v>468</v>
      </c>
      <c r="E203" s="63">
        <f t="shared" si="2"/>
        <v>0.43984962406015038</v>
      </c>
      <c r="F203" s="86">
        <v>305</v>
      </c>
      <c r="G203" s="99">
        <v>155</v>
      </c>
      <c r="H203" s="86"/>
      <c r="I203" s="98"/>
      <c r="J203" s="142"/>
      <c r="K203" s="99"/>
      <c r="L203" s="86"/>
      <c r="M203" s="98"/>
      <c r="N203" s="142"/>
      <c r="O203" s="99"/>
      <c r="P203" s="218"/>
      <c r="Q203" s="219"/>
      <c r="R203" s="276"/>
      <c r="S203" s="223"/>
      <c r="T203" s="218"/>
      <c r="U203" s="219"/>
      <c r="V203" s="276"/>
      <c r="W203" s="223"/>
      <c r="X203" s="218"/>
      <c r="Y203" s="219"/>
      <c r="Z203" s="276"/>
      <c r="AA203" s="223"/>
      <c r="AB203" s="218"/>
      <c r="AC203" s="219"/>
      <c r="AD203" s="276"/>
      <c r="AE203" s="223"/>
      <c r="AF203" s="218"/>
      <c r="AG203" s="219"/>
      <c r="AH203" s="276"/>
      <c r="AI203" s="223"/>
      <c r="AJ203" s="218"/>
      <c r="AK203" s="219"/>
      <c r="AL203" s="276"/>
      <c r="AM203" s="223"/>
      <c r="AN203" s="218"/>
      <c r="AO203" s="219"/>
      <c r="AP203" s="276"/>
      <c r="AQ203" s="223"/>
      <c r="AR203" s="218"/>
      <c r="AS203" s="219"/>
      <c r="AT203" s="276"/>
      <c r="AU203" s="223"/>
      <c r="AV203" s="252"/>
      <c r="AW203" s="219"/>
      <c r="AX203" s="277"/>
      <c r="AY203" s="223"/>
      <c r="AZ203" s="86"/>
      <c r="BA203" s="99"/>
      <c r="BB203" s="252"/>
      <c r="BC203" s="220"/>
      <c r="BD203" s="252"/>
      <c r="BE203" s="220"/>
      <c r="BF203" s="252"/>
      <c r="BG203" s="220"/>
      <c r="BH203" s="252"/>
      <c r="BI203" s="220"/>
      <c r="BJ203" s="252">
        <v>264</v>
      </c>
      <c r="BK203" s="220">
        <v>192</v>
      </c>
    </row>
    <row r="204" spans="1:63" ht="13" x14ac:dyDescent="0.3">
      <c r="A204" s="10">
        <v>2852</v>
      </c>
      <c r="B204" s="11" t="s">
        <v>330</v>
      </c>
      <c r="C204" s="365">
        <v>860</v>
      </c>
      <c r="D204" s="41">
        <v>286</v>
      </c>
      <c r="E204" s="63">
        <f t="shared" si="2"/>
        <v>0.33255813953488372</v>
      </c>
      <c r="F204" s="86">
        <v>203</v>
      </c>
      <c r="G204" s="99">
        <v>79</v>
      </c>
      <c r="H204" s="86"/>
      <c r="I204" s="98"/>
      <c r="J204" s="142"/>
      <c r="K204" s="99"/>
      <c r="L204" s="86"/>
      <c r="M204" s="98"/>
      <c r="N204" s="142"/>
      <c r="O204" s="99"/>
      <c r="P204" s="218"/>
      <c r="Q204" s="219"/>
      <c r="R204" s="276"/>
      <c r="S204" s="223"/>
      <c r="T204" s="218"/>
      <c r="U204" s="219"/>
      <c r="V204" s="276"/>
      <c r="W204" s="223"/>
      <c r="X204" s="218"/>
      <c r="Y204" s="219"/>
      <c r="Z204" s="276"/>
      <c r="AA204" s="223"/>
      <c r="AB204" s="218"/>
      <c r="AC204" s="219"/>
      <c r="AD204" s="276"/>
      <c r="AE204" s="223"/>
      <c r="AF204" s="218"/>
      <c r="AG204" s="219"/>
      <c r="AH204" s="276"/>
      <c r="AI204" s="223"/>
      <c r="AJ204" s="218"/>
      <c r="AK204" s="219"/>
      <c r="AL204" s="276"/>
      <c r="AM204" s="223"/>
      <c r="AN204" s="218"/>
      <c r="AO204" s="219"/>
      <c r="AP204" s="276"/>
      <c r="AQ204" s="223"/>
      <c r="AR204" s="218"/>
      <c r="AS204" s="219"/>
      <c r="AT204" s="276"/>
      <c r="AU204" s="223"/>
      <c r="AV204" s="252"/>
      <c r="AW204" s="219"/>
      <c r="AX204" s="277"/>
      <c r="AY204" s="223"/>
      <c r="AZ204" s="86"/>
      <c r="BA204" s="99"/>
      <c r="BB204" s="252"/>
      <c r="BC204" s="220"/>
      <c r="BD204" s="252"/>
      <c r="BE204" s="220"/>
      <c r="BF204" s="252"/>
      <c r="BG204" s="220"/>
      <c r="BH204" s="252"/>
      <c r="BI204" s="220"/>
      <c r="BJ204" s="252">
        <v>189</v>
      </c>
      <c r="BK204" s="220">
        <v>93</v>
      </c>
    </row>
    <row r="205" spans="1:63" ht="13" x14ac:dyDescent="0.3">
      <c r="A205" s="10">
        <v>2911</v>
      </c>
      <c r="B205" s="11" t="s">
        <v>331</v>
      </c>
      <c r="C205" s="365">
        <v>1471</v>
      </c>
      <c r="D205" s="41">
        <v>268</v>
      </c>
      <c r="E205" s="63">
        <f t="shared" si="2"/>
        <v>0.18218898708361658</v>
      </c>
      <c r="F205" s="86">
        <v>123</v>
      </c>
      <c r="G205" s="99">
        <v>141</v>
      </c>
      <c r="H205" s="86">
        <v>180</v>
      </c>
      <c r="I205" s="98">
        <v>85</v>
      </c>
      <c r="J205" s="142"/>
      <c r="K205" s="99"/>
      <c r="L205" s="86"/>
      <c r="M205" s="98"/>
      <c r="N205" s="142"/>
      <c r="O205" s="99"/>
      <c r="P205" s="218"/>
      <c r="Q205" s="219"/>
      <c r="R205" s="276"/>
      <c r="S205" s="223"/>
      <c r="T205" s="218"/>
      <c r="U205" s="219"/>
      <c r="V205" s="276"/>
      <c r="W205" s="223"/>
      <c r="X205" s="218"/>
      <c r="Y205" s="219"/>
      <c r="Z205" s="276"/>
      <c r="AA205" s="223"/>
      <c r="AB205" s="218"/>
      <c r="AC205" s="219"/>
      <c r="AD205" s="276"/>
      <c r="AE205" s="223"/>
      <c r="AF205" s="218"/>
      <c r="AG205" s="219"/>
      <c r="AH205" s="276"/>
      <c r="AI205" s="223"/>
      <c r="AJ205" s="218"/>
      <c r="AK205" s="219"/>
      <c r="AL205" s="276"/>
      <c r="AM205" s="223"/>
      <c r="AN205" s="218"/>
      <c r="AO205" s="219"/>
      <c r="AP205" s="276"/>
      <c r="AQ205" s="223"/>
      <c r="AR205" s="218"/>
      <c r="AS205" s="219"/>
      <c r="AT205" s="276"/>
      <c r="AU205" s="223"/>
      <c r="AV205" s="252"/>
      <c r="AW205" s="219"/>
      <c r="AX205" s="277"/>
      <c r="AY205" s="223"/>
      <c r="AZ205" s="86"/>
      <c r="BA205" s="99"/>
      <c r="BB205" s="252"/>
      <c r="BC205" s="220"/>
      <c r="BD205" s="252"/>
      <c r="BE205" s="220"/>
      <c r="BF205" s="252"/>
      <c r="BG205" s="220"/>
      <c r="BH205" s="252"/>
      <c r="BI205" s="220"/>
      <c r="BJ205" s="252">
        <v>118</v>
      </c>
      <c r="BK205" s="220">
        <v>148</v>
      </c>
    </row>
    <row r="206" spans="1:63" ht="13" x14ac:dyDescent="0.3">
      <c r="A206" s="10">
        <v>2921</v>
      </c>
      <c r="B206" s="11" t="s">
        <v>332</v>
      </c>
      <c r="C206" s="365">
        <v>1451</v>
      </c>
      <c r="D206" s="41">
        <v>280</v>
      </c>
      <c r="E206" s="63">
        <f t="shared" si="2"/>
        <v>0.19297036526533426</v>
      </c>
      <c r="F206" s="86">
        <v>128</v>
      </c>
      <c r="G206" s="99">
        <v>147</v>
      </c>
      <c r="H206" s="86">
        <v>163</v>
      </c>
      <c r="I206" s="98">
        <v>110</v>
      </c>
      <c r="J206" s="142"/>
      <c r="K206" s="99"/>
      <c r="L206" s="86"/>
      <c r="M206" s="98"/>
      <c r="N206" s="142"/>
      <c r="O206" s="99"/>
      <c r="P206" s="218"/>
      <c r="Q206" s="219"/>
      <c r="R206" s="276"/>
      <c r="S206" s="223"/>
      <c r="T206" s="218"/>
      <c r="U206" s="219"/>
      <c r="V206" s="276"/>
      <c r="W206" s="223"/>
      <c r="X206" s="218"/>
      <c r="Y206" s="219"/>
      <c r="Z206" s="276"/>
      <c r="AA206" s="223"/>
      <c r="AB206" s="218"/>
      <c r="AC206" s="219"/>
      <c r="AD206" s="276"/>
      <c r="AE206" s="223"/>
      <c r="AF206" s="218"/>
      <c r="AG206" s="219"/>
      <c r="AH206" s="276"/>
      <c r="AI206" s="223"/>
      <c r="AJ206" s="218"/>
      <c r="AK206" s="219"/>
      <c r="AL206" s="276"/>
      <c r="AM206" s="223"/>
      <c r="AN206" s="218"/>
      <c r="AO206" s="219"/>
      <c r="AP206" s="276"/>
      <c r="AQ206" s="223"/>
      <c r="AR206" s="218"/>
      <c r="AS206" s="219"/>
      <c r="AT206" s="276"/>
      <c r="AU206" s="223"/>
      <c r="AV206" s="252"/>
      <c r="AW206" s="219"/>
      <c r="AX206" s="277"/>
      <c r="AY206" s="223"/>
      <c r="AZ206" s="86"/>
      <c r="BA206" s="99"/>
      <c r="BB206" s="252"/>
      <c r="BC206" s="220"/>
      <c r="BD206" s="252"/>
      <c r="BE206" s="220"/>
      <c r="BF206" s="252"/>
      <c r="BG206" s="220"/>
      <c r="BH206" s="252"/>
      <c r="BI206" s="220"/>
      <c r="BJ206" s="252">
        <v>115</v>
      </c>
      <c r="BK206" s="220">
        <v>161</v>
      </c>
    </row>
    <row r="207" spans="1:63" ht="13" x14ac:dyDescent="0.3">
      <c r="A207" s="10">
        <v>2931</v>
      </c>
      <c r="B207" s="11" t="s">
        <v>333</v>
      </c>
      <c r="C207" s="365">
        <v>1358</v>
      </c>
      <c r="D207" s="41">
        <v>234</v>
      </c>
      <c r="E207" s="63">
        <f t="shared" si="2"/>
        <v>0.17231222385861561</v>
      </c>
      <c r="F207" s="86">
        <v>118</v>
      </c>
      <c r="G207" s="99">
        <v>113</v>
      </c>
      <c r="H207" s="86">
        <v>145</v>
      </c>
      <c r="I207" s="98">
        <v>88</v>
      </c>
      <c r="J207" s="142"/>
      <c r="K207" s="99"/>
      <c r="L207" s="86"/>
      <c r="M207" s="98"/>
      <c r="N207" s="142"/>
      <c r="O207" s="99"/>
      <c r="P207" s="218"/>
      <c r="Q207" s="219"/>
      <c r="R207" s="276"/>
      <c r="S207" s="223"/>
      <c r="T207" s="218"/>
      <c r="U207" s="219"/>
      <c r="V207" s="276"/>
      <c r="W207" s="223"/>
      <c r="X207" s="218"/>
      <c r="Y207" s="219"/>
      <c r="Z207" s="276"/>
      <c r="AA207" s="223"/>
      <c r="AB207" s="218"/>
      <c r="AC207" s="219"/>
      <c r="AD207" s="276"/>
      <c r="AE207" s="223"/>
      <c r="AF207" s="218"/>
      <c r="AG207" s="219"/>
      <c r="AH207" s="276"/>
      <c r="AI207" s="223"/>
      <c r="AJ207" s="218"/>
      <c r="AK207" s="219"/>
      <c r="AL207" s="276"/>
      <c r="AM207" s="223"/>
      <c r="AN207" s="218"/>
      <c r="AO207" s="219"/>
      <c r="AP207" s="276"/>
      <c r="AQ207" s="223"/>
      <c r="AR207" s="218"/>
      <c r="AS207" s="219"/>
      <c r="AT207" s="276"/>
      <c r="AU207" s="223"/>
      <c r="AV207" s="252"/>
      <c r="AW207" s="219"/>
      <c r="AX207" s="277"/>
      <c r="AY207" s="223"/>
      <c r="AZ207" s="86"/>
      <c r="BA207" s="99"/>
      <c r="BB207" s="252"/>
      <c r="BC207" s="220"/>
      <c r="BD207" s="252"/>
      <c r="BE207" s="220"/>
      <c r="BF207" s="252"/>
      <c r="BG207" s="220"/>
      <c r="BH207" s="252"/>
      <c r="BI207" s="220"/>
      <c r="BJ207" s="252">
        <v>128</v>
      </c>
      <c r="BK207" s="220">
        <v>103</v>
      </c>
    </row>
    <row r="208" spans="1:63" ht="13" x14ac:dyDescent="0.3">
      <c r="A208" s="10">
        <v>2941</v>
      </c>
      <c r="B208" s="11" t="s">
        <v>334</v>
      </c>
      <c r="C208" s="365">
        <v>1441</v>
      </c>
      <c r="D208" s="41">
        <v>330</v>
      </c>
      <c r="E208" s="63">
        <f t="shared" si="2"/>
        <v>0.22900763358778625</v>
      </c>
      <c r="F208" s="86">
        <v>173</v>
      </c>
      <c r="G208" s="99">
        <v>152</v>
      </c>
      <c r="H208" s="86">
        <v>228</v>
      </c>
      <c r="I208" s="98">
        <v>98</v>
      </c>
      <c r="J208" s="142"/>
      <c r="K208" s="99"/>
      <c r="L208" s="86"/>
      <c r="M208" s="98"/>
      <c r="N208" s="142"/>
      <c r="O208" s="99"/>
      <c r="P208" s="218"/>
      <c r="Q208" s="219"/>
      <c r="R208" s="276"/>
      <c r="S208" s="223"/>
      <c r="T208" s="218"/>
      <c r="U208" s="219"/>
      <c r="V208" s="276"/>
      <c r="W208" s="223"/>
      <c r="X208" s="218"/>
      <c r="Y208" s="219"/>
      <c r="Z208" s="276"/>
      <c r="AA208" s="223"/>
      <c r="AB208" s="218"/>
      <c r="AC208" s="219"/>
      <c r="AD208" s="276"/>
      <c r="AE208" s="223"/>
      <c r="AF208" s="218"/>
      <c r="AG208" s="219"/>
      <c r="AH208" s="276"/>
      <c r="AI208" s="223"/>
      <c r="AJ208" s="218"/>
      <c r="AK208" s="219"/>
      <c r="AL208" s="276"/>
      <c r="AM208" s="223"/>
      <c r="AN208" s="218"/>
      <c r="AO208" s="219"/>
      <c r="AP208" s="276"/>
      <c r="AQ208" s="223"/>
      <c r="AR208" s="218"/>
      <c r="AS208" s="219"/>
      <c r="AT208" s="276"/>
      <c r="AU208" s="223"/>
      <c r="AV208" s="252"/>
      <c r="AW208" s="219"/>
      <c r="AX208" s="277"/>
      <c r="AY208" s="223"/>
      <c r="AZ208" s="86"/>
      <c r="BA208" s="99"/>
      <c r="BB208" s="252"/>
      <c r="BC208" s="220"/>
      <c r="BD208" s="252"/>
      <c r="BE208" s="220"/>
      <c r="BF208" s="252"/>
      <c r="BG208" s="220"/>
      <c r="BH208" s="252"/>
      <c r="BI208" s="220"/>
      <c r="BJ208" s="252">
        <v>171</v>
      </c>
      <c r="BK208" s="220">
        <v>153</v>
      </c>
    </row>
    <row r="209" spans="1:63" ht="13" x14ac:dyDescent="0.3">
      <c r="A209" s="10">
        <v>3111</v>
      </c>
      <c r="B209" s="11" t="s">
        <v>335</v>
      </c>
      <c r="C209" s="365">
        <v>985</v>
      </c>
      <c r="D209" s="41">
        <v>250</v>
      </c>
      <c r="E209" s="63">
        <f t="shared" si="2"/>
        <v>0.25380710659898476</v>
      </c>
      <c r="F209" s="86">
        <v>116</v>
      </c>
      <c r="G209" s="99">
        <v>129</v>
      </c>
      <c r="H209" s="86"/>
      <c r="I209" s="98"/>
      <c r="J209" s="142"/>
      <c r="K209" s="99"/>
      <c r="L209" s="86"/>
      <c r="M209" s="98"/>
      <c r="N209" s="142"/>
      <c r="O209" s="99"/>
      <c r="P209" s="86"/>
      <c r="Q209" s="98"/>
      <c r="R209" s="276"/>
      <c r="S209" s="223"/>
      <c r="T209" s="218"/>
      <c r="U209" s="219"/>
      <c r="V209" s="276"/>
      <c r="W209" s="223"/>
      <c r="X209" s="218"/>
      <c r="Y209" s="219"/>
      <c r="Z209" s="276"/>
      <c r="AA209" s="223"/>
      <c r="AB209" s="218"/>
      <c r="AC209" s="219"/>
      <c r="AD209" s="276"/>
      <c r="AE209" s="223"/>
      <c r="AF209" s="218"/>
      <c r="AG209" s="219"/>
      <c r="AH209" s="276"/>
      <c r="AI209" s="223"/>
      <c r="AJ209" s="218"/>
      <c r="AK209" s="219"/>
      <c r="AL209" s="276"/>
      <c r="AM209" s="223"/>
      <c r="AN209" s="218"/>
      <c r="AO209" s="219"/>
      <c r="AP209" s="276"/>
      <c r="AQ209" s="223"/>
      <c r="AR209" s="218"/>
      <c r="AS209" s="219"/>
      <c r="AT209" s="276"/>
      <c r="AU209" s="223"/>
      <c r="AV209" s="252"/>
      <c r="AW209" s="219"/>
      <c r="AX209" s="277"/>
      <c r="AY209" s="223"/>
      <c r="AZ209" s="86"/>
      <c r="BA209" s="99"/>
      <c r="BB209" s="252">
        <v>118</v>
      </c>
      <c r="BC209" s="220">
        <v>129</v>
      </c>
      <c r="BD209" s="252"/>
      <c r="BE209" s="220"/>
      <c r="BF209" s="252"/>
      <c r="BG209" s="220"/>
      <c r="BH209" s="252"/>
      <c r="BI209" s="220"/>
      <c r="BJ209" s="252">
        <v>110</v>
      </c>
      <c r="BK209" s="220">
        <v>135</v>
      </c>
    </row>
    <row r="210" spans="1:63" ht="13" x14ac:dyDescent="0.3">
      <c r="A210" s="10">
        <v>3121</v>
      </c>
      <c r="B210" s="11" t="s">
        <v>336</v>
      </c>
      <c r="C210" s="365">
        <v>946</v>
      </c>
      <c r="D210" s="41">
        <v>316</v>
      </c>
      <c r="E210" s="63">
        <f t="shared" si="2"/>
        <v>0.33403805496828753</v>
      </c>
      <c r="F210" s="86">
        <v>177</v>
      </c>
      <c r="G210" s="99">
        <v>137</v>
      </c>
      <c r="H210" s="86"/>
      <c r="I210" s="98"/>
      <c r="J210" s="142"/>
      <c r="K210" s="99"/>
      <c r="L210" s="86"/>
      <c r="M210" s="98"/>
      <c r="N210" s="142"/>
      <c r="O210" s="99"/>
      <c r="P210" s="86"/>
      <c r="Q210" s="98"/>
      <c r="R210" s="276"/>
      <c r="S210" s="223"/>
      <c r="T210" s="218"/>
      <c r="U210" s="219"/>
      <c r="V210" s="276"/>
      <c r="W210" s="223"/>
      <c r="X210" s="218"/>
      <c r="Y210" s="219"/>
      <c r="Z210" s="276"/>
      <c r="AA210" s="223"/>
      <c r="AB210" s="218"/>
      <c r="AC210" s="219"/>
      <c r="AD210" s="276"/>
      <c r="AE210" s="223"/>
      <c r="AF210" s="218"/>
      <c r="AG210" s="219"/>
      <c r="AH210" s="276"/>
      <c r="AI210" s="223"/>
      <c r="AJ210" s="218"/>
      <c r="AK210" s="219"/>
      <c r="AL210" s="276"/>
      <c r="AM210" s="223"/>
      <c r="AN210" s="218"/>
      <c r="AO210" s="219"/>
      <c r="AP210" s="276"/>
      <c r="AQ210" s="223"/>
      <c r="AR210" s="218"/>
      <c r="AS210" s="219"/>
      <c r="AT210" s="276"/>
      <c r="AU210" s="223"/>
      <c r="AV210" s="252"/>
      <c r="AW210" s="219"/>
      <c r="AX210" s="277"/>
      <c r="AY210" s="223"/>
      <c r="AZ210" s="86"/>
      <c r="BA210" s="99"/>
      <c r="BB210" s="252">
        <v>188</v>
      </c>
      <c r="BC210" s="220">
        <v>124</v>
      </c>
      <c r="BD210" s="252"/>
      <c r="BE210" s="220"/>
      <c r="BF210" s="252"/>
      <c r="BG210" s="220"/>
      <c r="BH210" s="252"/>
      <c r="BI210" s="220"/>
      <c r="BJ210" s="252">
        <v>157</v>
      </c>
      <c r="BK210" s="220">
        <v>154</v>
      </c>
    </row>
    <row r="211" spans="1:63" ht="13" x14ac:dyDescent="0.3">
      <c r="A211" s="10">
        <v>3131</v>
      </c>
      <c r="B211" s="11" t="s">
        <v>337</v>
      </c>
      <c r="C211" s="365">
        <v>911</v>
      </c>
      <c r="D211" s="41">
        <v>246</v>
      </c>
      <c r="E211" s="63">
        <f t="shared" si="2"/>
        <v>0.27003293084522501</v>
      </c>
      <c r="F211" s="86">
        <v>126</v>
      </c>
      <c r="G211" s="99">
        <v>118</v>
      </c>
      <c r="H211" s="86"/>
      <c r="I211" s="98"/>
      <c r="J211" s="142"/>
      <c r="K211" s="99"/>
      <c r="L211" s="86"/>
      <c r="M211" s="98"/>
      <c r="N211" s="142"/>
      <c r="O211" s="99"/>
      <c r="P211" s="86"/>
      <c r="Q211" s="98"/>
      <c r="R211" s="276"/>
      <c r="S211" s="223"/>
      <c r="T211" s="218"/>
      <c r="U211" s="219"/>
      <c r="V211" s="276"/>
      <c r="W211" s="223"/>
      <c r="X211" s="218"/>
      <c r="Y211" s="219"/>
      <c r="Z211" s="276"/>
      <c r="AA211" s="223"/>
      <c r="AB211" s="218"/>
      <c r="AC211" s="219"/>
      <c r="AD211" s="276"/>
      <c r="AE211" s="223"/>
      <c r="AF211" s="218"/>
      <c r="AG211" s="219"/>
      <c r="AH211" s="276"/>
      <c r="AI211" s="223"/>
      <c r="AJ211" s="218"/>
      <c r="AK211" s="219"/>
      <c r="AL211" s="276"/>
      <c r="AM211" s="223"/>
      <c r="AN211" s="218"/>
      <c r="AO211" s="219"/>
      <c r="AP211" s="276"/>
      <c r="AQ211" s="223"/>
      <c r="AR211" s="218"/>
      <c r="AS211" s="219"/>
      <c r="AT211" s="276"/>
      <c r="AU211" s="223"/>
      <c r="AV211" s="252"/>
      <c r="AW211" s="219"/>
      <c r="AX211" s="277"/>
      <c r="AY211" s="223"/>
      <c r="AZ211" s="86"/>
      <c r="BA211" s="99"/>
      <c r="BB211" s="252">
        <v>128</v>
      </c>
      <c r="BC211" s="220">
        <v>115</v>
      </c>
      <c r="BD211" s="252"/>
      <c r="BE211" s="220"/>
      <c r="BF211" s="252"/>
      <c r="BG211" s="220"/>
      <c r="BH211" s="252"/>
      <c r="BI211" s="220"/>
      <c r="BJ211" s="252">
        <v>127</v>
      </c>
      <c r="BK211" s="220">
        <v>115</v>
      </c>
    </row>
    <row r="212" spans="1:63" ht="13" x14ac:dyDescent="0.3">
      <c r="A212" s="10">
        <v>3141</v>
      </c>
      <c r="B212" s="11" t="s">
        <v>338</v>
      </c>
      <c r="C212" s="365">
        <v>1089</v>
      </c>
      <c r="D212" s="41">
        <v>322</v>
      </c>
      <c r="E212" s="63">
        <f t="shared" si="2"/>
        <v>0.29568411386593207</v>
      </c>
      <c r="F212" s="86">
        <v>173</v>
      </c>
      <c r="G212" s="99">
        <v>141</v>
      </c>
      <c r="H212" s="86"/>
      <c r="I212" s="98"/>
      <c r="J212" s="142"/>
      <c r="K212" s="99"/>
      <c r="L212" s="86"/>
      <c r="M212" s="98"/>
      <c r="N212" s="142"/>
      <c r="O212" s="99"/>
      <c r="P212" s="86"/>
      <c r="Q212" s="98"/>
      <c r="R212" s="276"/>
      <c r="S212" s="223"/>
      <c r="T212" s="218"/>
      <c r="U212" s="219"/>
      <c r="V212" s="276"/>
      <c r="W212" s="223"/>
      <c r="X212" s="218"/>
      <c r="Y212" s="219"/>
      <c r="Z212" s="276"/>
      <c r="AA212" s="223"/>
      <c r="AB212" s="218"/>
      <c r="AC212" s="219"/>
      <c r="AD212" s="276"/>
      <c r="AE212" s="223"/>
      <c r="AF212" s="218"/>
      <c r="AG212" s="219"/>
      <c r="AH212" s="276"/>
      <c r="AI212" s="223"/>
      <c r="AJ212" s="218"/>
      <c r="AK212" s="219"/>
      <c r="AL212" s="276"/>
      <c r="AM212" s="223"/>
      <c r="AN212" s="218"/>
      <c r="AO212" s="219"/>
      <c r="AP212" s="276"/>
      <c r="AQ212" s="223"/>
      <c r="AR212" s="218"/>
      <c r="AS212" s="219"/>
      <c r="AT212" s="276"/>
      <c r="AU212" s="223"/>
      <c r="AV212" s="252"/>
      <c r="AW212" s="219"/>
      <c r="AX212" s="277"/>
      <c r="AY212" s="223"/>
      <c r="AZ212" s="86"/>
      <c r="BA212" s="99"/>
      <c r="BB212" s="252">
        <v>184</v>
      </c>
      <c r="BC212" s="220">
        <v>131</v>
      </c>
      <c r="BD212" s="252"/>
      <c r="BE212" s="220"/>
      <c r="BF212" s="252"/>
      <c r="BG212" s="220"/>
      <c r="BH212" s="252"/>
      <c r="BI212" s="220"/>
      <c r="BJ212" s="252">
        <v>163</v>
      </c>
      <c r="BK212" s="220">
        <v>149</v>
      </c>
    </row>
    <row r="213" spans="1:63" ht="13" x14ac:dyDescent="0.3">
      <c r="A213" s="10">
        <v>3201</v>
      </c>
      <c r="B213" s="11" t="s">
        <v>339</v>
      </c>
      <c r="C213" s="365">
        <v>986</v>
      </c>
      <c r="D213" s="41">
        <v>142</v>
      </c>
      <c r="E213" s="63">
        <f t="shared" ref="E213:E279" si="3">SUM(D213/C213)</f>
        <v>0.1440162271805274</v>
      </c>
      <c r="F213" s="86">
        <v>81</v>
      </c>
      <c r="G213" s="99">
        <v>59</v>
      </c>
      <c r="H213" s="86"/>
      <c r="I213" s="98"/>
      <c r="J213" s="142"/>
      <c r="K213" s="99"/>
      <c r="L213" s="86"/>
      <c r="M213" s="98"/>
      <c r="N213" s="142"/>
      <c r="O213" s="99"/>
      <c r="P213" s="218"/>
      <c r="Q213" s="219"/>
      <c r="R213" s="276"/>
      <c r="S213" s="223"/>
      <c r="T213" s="218"/>
      <c r="U213" s="219"/>
      <c r="V213" s="276"/>
      <c r="W213" s="223"/>
      <c r="X213" s="218"/>
      <c r="Y213" s="219"/>
      <c r="Z213" s="276"/>
      <c r="AA213" s="223"/>
      <c r="AB213" s="218"/>
      <c r="AC213" s="219"/>
      <c r="AD213" s="276"/>
      <c r="AE213" s="223"/>
      <c r="AF213" s="218"/>
      <c r="AG213" s="219"/>
      <c r="AH213" s="276"/>
      <c r="AI213" s="223"/>
      <c r="AJ213" s="218"/>
      <c r="AK213" s="219"/>
      <c r="AL213" s="276"/>
      <c r="AM213" s="223"/>
      <c r="AN213" s="218"/>
      <c r="AO213" s="219"/>
      <c r="AP213" s="276"/>
      <c r="AQ213" s="223"/>
      <c r="AR213" s="218"/>
      <c r="AS213" s="219"/>
      <c r="AT213" s="276"/>
      <c r="AU213" s="223"/>
      <c r="AV213" s="252"/>
      <c r="AW213" s="219"/>
      <c r="AX213" s="277"/>
      <c r="AY213" s="223"/>
      <c r="AZ213" s="86"/>
      <c r="BA213" s="99"/>
      <c r="BB213" s="252"/>
      <c r="BC213" s="220"/>
      <c r="BD213" s="252"/>
      <c r="BE213" s="220"/>
      <c r="BF213" s="252"/>
      <c r="BG213" s="220"/>
      <c r="BH213" s="252">
        <v>67</v>
      </c>
      <c r="BI213" s="220">
        <v>70</v>
      </c>
      <c r="BJ213" s="252">
        <v>71</v>
      </c>
      <c r="BK213" s="220">
        <v>67</v>
      </c>
    </row>
    <row r="214" spans="1:63" ht="13" x14ac:dyDescent="0.3">
      <c r="A214" s="10">
        <v>3202</v>
      </c>
      <c r="B214" s="11" t="s">
        <v>340</v>
      </c>
      <c r="C214" s="365">
        <v>997</v>
      </c>
      <c r="D214" s="41">
        <v>234</v>
      </c>
      <c r="E214" s="63">
        <f t="shared" si="3"/>
        <v>0.23470411233701102</v>
      </c>
      <c r="F214" s="86">
        <v>97</v>
      </c>
      <c r="G214" s="99">
        <v>134</v>
      </c>
      <c r="H214" s="86"/>
      <c r="I214" s="98"/>
      <c r="J214" s="142"/>
      <c r="K214" s="99"/>
      <c r="L214" s="86"/>
      <c r="M214" s="98"/>
      <c r="N214" s="142"/>
      <c r="O214" s="99"/>
      <c r="P214" s="218"/>
      <c r="Q214" s="219"/>
      <c r="R214" s="276"/>
      <c r="S214" s="223"/>
      <c r="T214" s="218"/>
      <c r="U214" s="219"/>
      <c r="V214" s="276"/>
      <c r="W214" s="223"/>
      <c r="X214" s="218"/>
      <c r="Y214" s="219"/>
      <c r="Z214" s="276"/>
      <c r="AA214" s="223"/>
      <c r="AB214" s="218"/>
      <c r="AC214" s="219"/>
      <c r="AD214" s="276"/>
      <c r="AE214" s="223"/>
      <c r="AF214" s="218"/>
      <c r="AG214" s="219"/>
      <c r="AH214" s="276"/>
      <c r="AI214" s="223"/>
      <c r="AJ214" s="218"/>
      <c r="AK214" s="219"/>
      <c r="AL214" s="276"/>
      <c r="AM214" s="223"/>
      <c r="AN214" s="218"/>
      <c r="AO214" s="219"/>
      <c r="AP214" s="276"/>
      <c r="AQ214" s="223"/>
      <c r="AR214" s="218"/>
      <c r="AS214" s="219"/>
      <c r="AT214" s="276"/>
      <c r="AU214" s="223"/>
      <c r="AV214" s="252"/>
      <c r="AW214" s="219"/>
      <c r="AX214" s="277"/>
      <c r="AY214" s="223"/>
      <c r="AZ214" s="86"/>
      <c r="BA214" s="99"/>
      <c r="BB214" s="252"/>
      <c r="BC214" s="220"/>
      <c r="BD214" s="252"/>
      <c r="BE214" s="220"/>
      <c r="BF214" s="252"/>
      <c r="BG214" s="220"/>
      <c r="BH214" s="252">
        <v>68</v>
      </c>
      <c r="BI214" s="220">
        <v>159</v>
      </c>
      <c r="BJ214" s="252">
        <v>94</v>
      </c>
      <c r="BK214" s="220">
        <v>135</v>
      </c>
    </row>
    <row r="215" spans="1:63" ht="13" x14ac:dyDescent="0.3">
      <c r="A215" s="10">
        <v>3203</v>
      </c>
      <c r="B215" s="11" t="s">
        <v>341</v>
      </c>
      <c r="C215" s="365">
        <v>1042</v>
      </c>
      <c r="D215" s="41">
        <v>148</v>
      </c>
      <c r="E215" s="63">
        <f t="shared" si="3"/>
        <v>0.14203454894433781</v>
      </c>
      <c r="F215" s="86">
        <v>97</v>
      </c>
      <c r="G215" s="99">
        <v>50</v>
      </c>
      <c r="H215" s="86"/>
      <c r="I215" s="98"/>
      <c r="J215" s="142"/>
      <c r="K215" s="99"/>
      <c r="L215" s="86"/>
      <c r="M215" s="98"/>
      <c r="N215" s="142"/>
      <c r="O215" s="99"/>
      <c r="P215" s="218"/>
      <c r="Q215" s="219"/>
      <c r="R215" s="276"/>
      <c r="S215" s="223"/>
      <c r="T215" s="218"/>
      <c r="U215" s="219"/>
      <c r="V215" s="276"/>
      <c r="W215" s="223"/>
      <c r="X215" s="218"/>
      <c r="Y215" s="219"/>
      <c r="Z215" s="276"/>
      <c r="AA215" s="223"/>
      <c r="AB215" s="218"/>
      <c r="AC215" s="219"/>
      <c r="AD215" s="276"/>
      <c r="AE215" s="223"/>
      <c r="AF215" s="218"/>
      <c r="AG215" s="219"/>
      <c r="AH215" s="276"/>
      <c r="AI215" s="223"/>
      <c r="AJ215" s="218"/>
      <c r="AK215" s="219"/>
      <c r="AL215" s="276"/>
      <c r="AM215" s="223"/>
      <c r="AN215" s="218"/>
      <c r="AO215" s="219"/>
      <c r="AP215" s="276"/>
      <c r="AQ215" s="223"/>
      <c r="AR215" s="218"/>
      <c r="AS215" s="219"/>
      <c r="AT215" s="276"/>
      <c r="AU215" s="223"/>
      <c r="AV215" s="252"/>
      <c r="AW215" s="219"/>
      <c r="AX215" s="277"/>
      <c r="AY215" s="223"/>
      <c r="AZ215" s="86"/>
      <c r="BA215" s="99"/>
      <c r="BB215" s="252"/>
      <c r="BC215" s="220"/>
      <c r="BD215" s="252"/>
      <c r="BE215" s="220"/>
      <c r="BF215" s="252"/>
      <c r="BG215" s="220"/>
      <c r="BH215" s="252">
        <v>75</v>
      </c>
      <c r="BI215" s="220">
        <v>70</v>
      </c>
      <c r="BJ215" s="252">
        <v>80</v>
      </c>
      <c r="BK215" s="220">
        <v>64</v>
      </c>
    </row>
    <row r="216" spans="1:63" ht="13" x14ac:dyDescent="0.3">
      <c r="A216" s="10">
        <v>3204</v>
      </c>
      <c r="B216" s="11" t="s">
        <v>342</v>
      </c>
      <c r="C216" s="365">
        <v>1027</v>
      </c>
      <c r="D216" s="41">
        <v>138</v>
      </c>
      <c r="E216" s="63">
        <f t="shared" si="3"/>
        <v>0.13437195715676728</v>
      </c>
      <c r="F216" s="86">
        <v>64</v>
      </c>
      <c r="G216" s="99">
        <v>71</v>
      </c>
      <c r="H216" s="86"/>
      <c r="I216" s="98"/>
      <c r="J216" s="142"/>
      <c r="K216" s="99"/>
      <c r="L216" s="86"/>
      <c r="M216" s="98"/>
      <c r="N216" s="142"/>
      <c r="O216" s="99"/>
      <c r="P216" s="218"/>
      <c r="Q216" s="219"/>
      <c r="R216" s="276"/>
      <c r="S216" s="223"/>
      <c r="T216" s="218"/>
      <c r="U216" s="219"/>
      <c r="V216" s="276"/>
      <c r="W216" s="223"/>
      <c r="X216" s="218"/>
      <c r="Y216" s="219"/>
      <c r="Z216" s="276"/>
      <c r="AA216" s="223"/>
      <c r="AB216" s="218"/>
      <c r="AC216" s="219"/>
      <c r="AD216" s="276"/>
      <c r="AE216" s="223"/>
      <c r="AF216" s="218"/>
      <c r="AG216" s="219"/>
      <c r="AH216" s="276"/>
      <c r="AI216" s="223"/>
      <c r="AJ216" s="218"/>
      <c r="AK216" s="219"/>
      <c r="AL216" s="276"/>
      <c r="AM216" s="223"/>
      <c r="AN216" s="218"/>
      <c r="AO216" s="219"/>
      <c r="AP216" s="276"/>
      <c r="AQ216" s="223"/>
      <c r="AR216" s="218"/>
      <c r="AS216" s="219"/>
      <c r="AT216" s="276"/>
      <c r="AU216" s="223"/>
      <c r="AV216" s="252"/>
      <c r="AW216" s="219"/>
      <c r="AX216" s="277"/>
      <c r="AY216" s="223"/>
      <c r="AZ216" s="86"/>
      <c r="BA216" s="99"/>
      <c r="BB216" s="252"/>
      <c r="BC216" s="220"/>
      <c r="BD216" s="252"/>
      <c r="BE216" s="220"/>
      <c r="BF216" s="252"/>
      <c r="BG216" s="220"/>
      <c r="BH216" s="252">
        <v>56</v>
      </c>
      <c r="BI216" s="220">
        <v>79</v>
      </c>
      <c r="BJ216" s="252">
        <v>62</v>
      </c>
      <c r="BK216" s="220">
        <v>74</v>
      </c>
    </row>
    <row r="217" spans="1:63" ht="13" x14ac:dyDescent="0.3">
      <c r="A217" s="10">
        <v>3205</v>
      </c>
      <c r="B217" s="11" t="s">
        <v>343</v>
      </c>
      <c r="C217" s="365">
        <v>972</v>
      </c>
      <c r="D217" s="41">
        <v>116</v>
      </c>
      <c r="E217" s="63">
        <f t="shared" si="3"/>
        <v>0.11934156378600823</v>
      </c>
      <c r="F217" s="86">
        <v>59</v>
      </c>
      <c r="G217" s="99">
        <v>56</v>
      </c>
      <c r="H217" s="86"/>
      <c r="I217" s="98"/>
      <c r="J217" s="142"/>
      <c r="K217" s="99"/>
      <c r="L217" s="86"/>
      <c r="M217" s="98"/>
      <c r="N217" s="142"/>
      <c r="O217" s="99"/>
      <c r="P217" s="218"/>
      <c r="Q217" s="219"/>
      <c r="R217" s="276"/>
      <c r="S217" s="223"/>
      <c r="T217" s="218"/>
      <c r="U217" s="219"/>
      <c r="V217" s="276"/>
      <c r="W217" s="223"/>
      <c r="X217" s="218"/>
      <c r="Y217" s="219"/>
      <c r="Z217" s="276"/>
      <c r="AA217" s="223"/>
      <c r="AB217" s="218"/>
      <c r="AC217" s="219"/>
      <c r="AD217" s="276"/>
      <c r="AE217" s="223"/>
      <c r="AF217" s="218"/>
      <c r="AG217" s="219"/>
      <c r="AH217" s="276"/>
      <c r="AI217" s="223"/>
      <c r="AJ217" s="218"/>
      <c r="AK217" s="219"/>
      <c r="AL217" s="276"/>
      <c r="AM217" s="223"/>
      <c r="AN217" s="218"/>
      <c r="AO217" s="219"/>
      <c r="AP217" s="276"/>
      <c r="AQ217" s="223"/>
      <c r="AR217" s="218"/>
      <c r="AS217" s="219"/>
      <c r="AT217" s="276"/>
      <c r="AU217" s="223"/>
      <c r="AV217" s="252"/>
      <c r="AW217" s="219"/>
      <c r="AX217" s="277"/>
      <c r="AY217" s="223"/>
      <c r="AZ217" s="86"/>
      <c r="BA217" s="99"/>
      <c r="BB217" s="252"/>
      <c r="BC217" s="220"/>
      <c r="BD217" s="252"/>
      <c r="BE217" s="220"/>
      <c r="BF217" s="252"/>
      <c r="BG217" s="220"/>
      <c r="BH217" s="252">
        <v>44</v>
      </c>
      <c r="BI217" s="220">
        <v>68</v>
      </c>
      <c r="BJ217" s="252">
        <v>50</v>
      </c>
      <c r="BK217" s="220">
        <v>65</v>
      </c>
    </row>
    <row r="218" spans="1:63" ht="13" x14ac:dyDescent="0.3">
      <c r="A218" s="10">
        <v>3206</v>
      </c>
      <c r="B218" s="11" t="s">
        <v>344</v>
      </c>
      <c r="C218" s="365">
        <v>569</v>
      </c>
      <c r="D218" s="41">
        <v>105</v>
      </c>
      <c r="E218" s="63">
        <f t="shared" si="3"/>
        <v>0.18453427065026362</v>
      </c>
      <c r="F218" s="86">
        <v>56</v>
      </c>
      <c r="G218" s="99">
        <v>49</v>
      </c>
      <c r="H218" s="86"/>
      <c r="I218" s="98"/>
      <c r="J218" s="142"/>
      <c r="K218" s="99"/>
      <c r="L218" s="86"/>
      <c r="M218" s="98"/>
      <c r="N218" s="142"/>
      <c r="O218" s="99"/>
      <c r="P218" s="218"/>
      <c r="Q218" s="219"/>
      <c r="R218" s="276"/>
      <c r="S218" s="223"/>
      <c r="T218" s="218"/>
      <c r="U218" s="219"/>
      <c r="V218" s="276"/>
      <c r="W218" s="223"/>
      <c r="X218" s="218"/>
      <c r="Y218" s="219"/>
      <c r="Z218" s="276"/>
      <c r="AA218" s="223"/>
      <c r="AB218" s="218"/>
      <c r="AC218" s="219"/>
      <c r="AD218" s="276"/>
      <c r="AE218" s="223"/>
      <c r="AF218" s="218"/>
      <c r="AG218" s="219"/>
      <c r="AH218" s="276"/>
      <c r="AI218" s="223"/>
      <c r="AJ218" s="218"/>
      <c r="AK218" s="219"/>
      <c r="AL218" s="276"/>
      <c r="AM218" s="223"/>
      <c r="AN218" s="218"/>
      <c r="AO218" s="219"/>
      <c r="AP218" s="276"/>
      <c r="AQ218" s="223"/>
      <c r="AR218" s="218"/>
      <c r="AS218" s="219"/>
      <c r="AT218" s="276"/>
      <c r="AU218" s="223"/>
      <c r="AV218" s="252"/>
      <c r="AW218" s="219"/>
      <c r="AX218" s="277"/>
      <c r="AY218" s="223"/>
      <c r="AZ218" s="86"/>
      <c r="BA218" s="99"/>
      <c r="BB218" s="252"/>
      <c r="BC218" s="220"/>
      <c r="BD218" s="252"/>
      <c r="BE218" s="220"/>
      <c r="BF218" s="252"/>
      <c r="BG218" s="220"/>
      <c r="BH218" s="252"/>
      <c r="BI218" s="220"/>
      <c r="BJ218" s="252">
        <v>49</v>
      </c>
      <c r="BK218" s="220">
        <v>54</v>
      </c>
    </row>
    <row r="219" spans="1:63" ht="13" x14ac:dyDescent="0.3">
      <c r="A219" s="10">
        <v>3207</v>
      </c>
      <c r="B219" s="11" t="s">
        <v>345</v>
      </c>
      <c r="C219" s="365">
        <v>914</v>
      </c>
      <c r="D219" s="41">
        <v>158</v>
      </c>
      <c r="E219" s="63">
        <f t="shared" si="3"/>
        <v>0.17286652078774617</v>
      </c>
      <c r="F219" s="86">
        <v>72</v>
      </c>
      <c r="G219" s="99">
        <v>83</v>
      </c>
      <c r="H219" s="86"/>
      <c r="I219" s="98"/>
      <c r="J219" s="142"/>
      <c r="K219" s="99"/>
      <c r="L219" s="86"/>
      <c r="M219" s="98"/>
      <c r="N219" s="142"/>
      <c r="O219" s="99"/>
      <c r="P219" s="218"/>
      <c r="Q219" s="219"/>
      <c r="R219" s="276"/>
      <c r="S219" s="223"/>
      <c r="T219" s="218"/>
      <c r="U219" s="219"/>
      <c r="V219" s="276"/>
      <c r="W219" s="223"/>
      <c r="X219" s="218"/>
      <c r="Y219" s="219"/>
      <c r="Z219" s="276"/>
      <c r="AA219" s="223"/>
      <c r="AB219" s="218"/>
      <c r="AC219" s="219"/>
      <c r="AD219" s="276"/>
      <c r="AE219" s="223"/>
      <c r="AF219" s="218"/>
      <c r="AG219" s="219"/>
      <c r="AH219" s="276"/>
      <c r="AI219" s="223"/>
      <c r="AJ219" s="218"/>
      <c r="AK219" s="219"/>
      <c r="AL219" s="276"/>
      <c r="AM219" s="223"/>
      <c r="AN219" s="218"/>
      <c r="AO219" s="219"/>
      <c r="AP219" s="276"/>
      <c r="AQ219" s="223"/>
      <c r="AR219" s="218"/>
      <c r="AS219" s="219"/>
      <c r="AT219" s="276"/>
      <c r="AU219" s="223"/>
      <c r="AV219" s="252"/>
      <c r="AW219" s="219"/>
      <c r="AX219" s="277"/>
      <c r="AY219" s="223"/>
      <c r="AZ219" s="86"/>
      <c r="BA219" s="99"/>
      <c r="BB219" s="252"/>
      <c r="BC219" s="220"/>
      <c r="BD219" s="252"/>
      <c r="BE219" s="220"/>
      <c r="BF219" s="252"/>
      <c r="BG219" s="220"/>
      <c r="BH219" s="252">
        <v>59</v>
      </c>
      <c r="BI219" s="220">
        <v>96</v>
      </c>
      <c r="BJ219" s="252">
        <v>62</v>
      </c>
      <c r="BK219" s="220">
        <v>93</v>
      </c>
    </row>
    <row r="220" spans="1:63" ht="13" x14ac:dyDescent="0.3">
      <c r="A220" s="10">
        <v>3208</v>
      </c>
      <c r="B220" s="11" t="s">
        <v>346</v>
      </c>
      <c r="C220" s="365">
        <v>776</v>
      </c>
      <c r="D220" s="41">
        <v>129</v>
      </c>
      <c r="E220" s="63">
        <f t="shared" si="3"/>
        <v>0.16623711340206185</v>
      </c>
      <c r="F220" s="86">
        <v>57</v>
      </c>
      <c r="G220" s="99">
        <v>71</v>
      </c>
      <c r="H220" s="86"/>
      <c r="I220" s="98"/>
      <c r="J220" s="142"/>
      <c r="K220" s="99"/>
      <c r="L220" s="86"/>
      <c r="M220" s="98"/>
      <c r="N220" s="142"/>
      <c r="O220" s="99"/>
      <c r="P220" s="218"/>
      <c r="Q220" s="219"/>
      <c r="R220" s="276"/>
      <c r="S220" s="223"/>
      <c r="T220" s="218"/>
      <c r="U220" s="219"/>
      <c r="V220" s="276"/>
      <c r="W220" s="223"/>
      <c r="X220" s="218"/>
      <c r="Y220" s="219"/>
      <c r="Z220" s="276"/>
      <c r="AA220" s="223"/>
      <c r="AB220" s="218"/>
      <c r="AC220" s="219"/>
      <c r="AD220" s="276"/>
      <c r="AE220" s="223"/>
      <c r="AF220" s="218"/>
      <c r="AG220" s="219"/>
      <c r="AH220" s="276"/>
      <c r="AI220" s="223"/>
      <c r="AJ220" s="218"/>
      <c r="AK220" s="219"/>
      <c r="AL220" s="276"/>
      <c r="AM220" s="223"/>
      <c r="AN220" s="218"/>
      <c r="AO220" s="219"/>
      <c r="AP220" s="276"/>
      <c r="AQ220" s="223"/>
      <c r="AR220" s="218"/>
      <c r="AS220" s="219"/>
      <c r="AT220" s="276"/>
      <c r="AU220" s="223"/>
      <c r="AV220" s="252"/>
      <c r="AW220" s="219"/>
      <c r="AX220" s="277"/>
      <c r="AY220" s="223"/>
      <c r="AZ220" s="86"/>
      <c r="BA220" s="99"/>
      <c r="BB220" s="252"/>
      <c r="BC220" s="220"/>
      <c r="BD220" s="252"/>
      <c r="BE220" s="220"/>
      <c r="BF220" s="252"/>
      <c r="BG220" s="220"/>
      <c r="BH220" s="252">
        <v>41</v>
      </c>
      <c r="BI220" s="220">
        <v>82</v>
      </c>
      <c r="BJ220" s="252">
        <v>55</v>
      </c>
      <c r="BK220" s="220">
        <v>68</v>
      </c>
    </row>
    <row r="221" spans="1:63" ht="13" x14ac:dyDescent="0.3">
      <c r="A221" s="10">
        <v>3209</v>
      </c>
      <c r="B221" s="11" t="s">
        <v>347</v>
      </c>
      <c r="C221" s="365">
        <v>987</v>
      </c>
      <c r="D221" s="41">
        <v>243</v>
      </c>
      <c r="E221" s="63">
        <f t="shared" si="3"/>
        <v>0.24620060790273557</v>
      </c>
      <c r="F221" s="86">
        <v>112</v>
      </c>
      <c r="G221" s="99">
        <v>130</v>
      </c>
      <c r="H221" s="86"/>
      <c r="I221" s="98"/>
      <c r="J221" s="142"/>
      <c r="K221" s="99"/>
      <c r="L221" s="86"/>
      <c r="M221" s="98"/>
      <c r="N221" s="142"/>
      <c r="O221" s="99"/>
      <c r="P221" s="218"/>
      <c r="Q221" s="219"/>
      <c r="R221" s="276"/>
      <c r="S221" s="223"/>
      <c r="T221" s="218"/>
      <c r="U221" s="219"/>
      <c r="V221" s="276"/>
      <c r="W221" s="223"/>
      <c r="X221" s="218"/>
      <c r="Y221" s="219"/>
      <c r="Z221" s="276"/>
      <c r="AA221" s="223"/>
      <c r="AB221" s="218"/>
      <c r="AC221" s="219"/>
      <c r="AD221" s="276"/>
      <c r="AE221" s="223"/>
      <c r="AF221" s="218"/>
      <c r="AG221" s="219"/>
      <c r="AH221" s="276"/>
      <c r="AI221" s="223"/>
      <c r="AJ221" s="218"/>
      <c r="AK221" s="219"/>
      <c r="AL221" s="276"/>
      <c r="AM221" s="223"/>
      <c r="AN221" s="218"/>
      <c r="AO221" s="219"/>
      <c r="AP221" s="276"/>
      <c r="AQ221" s="223"/>
      <c r="AR221" s="218"/>
      <c r="AS221" s="219"/>
      <c r="AT221" s="276"/>
      <c r="AU221" s="223"/>
      <c r="AV221" s="252"/>
      <c r="AW221" s="219"/>
      <c r="AX221" s="277"/>
      <c r="AY221" s="223"/>
      <c r="AZ221" s="86"/>
      <c r="BA221" s="99"/>
      <c r="BB221" s="252"/>
      <c r="BC221" s="220"/>
      <c r="BD221" s="252"/>
      <c r="BE221" s="220"/>
      <c r="BF221" s="252"/>
      <c r="BG221" s="220"/>
      <c r="BH221" s="252">
        <v>91</v>
      </c>
      <c r="BI221" s="220">
        <v>148</v>
      </c>
      <c r="BJ221" s="252">
        <v>105</v>
      </c>
      <c r="BK221" s="220">
        <v>135</v>
      </c>
    </row>
    <row r="222" spans="1:63" ht="13" x14ac:dyDescent="0.3">
      <c r="A222" s="10">
        <v>3210</v>
      </c>
      <c r="B222" s="11" t="s">
        <v>348</v>
      </c>
      <c r="C222" s="365">
        <v>843</v>
      </c>
      <c r="D222" s="41">
        <v>186</v>
      </c>
      <c r="E222" s="63">
        <f t="shared" si="3"/>
        <v>0.2206405693950178</v>
      </c>
      <c r="F222" s="86">
        <v>94</v>
      </c>
      <c r="G222" s="99">
        <v>90</v>
      </c>
      <c r="H222" s="86"/>
      <c r="I222" s="98"/>
      <c r="J222" s="142"/>
      <c r="K222" s="99"/>
      <c r="L222" s="86"/>
      <c r="M222" s="98"/>
      <c r="N222" s="142"/>
      <c r="O222" s="99"/>
      <c r="P222" s="218"/>
      <c r="Q222" s="219"/>
      <c r="R222" s="276"/>
      <c r="S222" s="223"/>
      <c r="T222" s="218"/>
      <c r="U222" s="219"/>
      <c r="V222" s="276"/>
      <c r="W222" s="223"/>
      <c r="X222" s="218"/>
      <c r="Y222" s="219"/>
      <c r="Z222" s="276"/>
      <c r="AA222" s="223"/>
      <c r="AB222" s="218"/>
      <c r="AC222" s="219"/>
      <c r="AD222" s="276"/>
      <c r="AE222" s="223"/>
      <c r="AF222" s="218"/>
      <c r="AG222" s="219"/>
      <c r="AH222" s="276"/>
      <c r="AI222" s="223"/>
      <c r="AJ222" s="218"/>
      <c r="AK222" s="219"/>
      <c r="AL222" s="276"/>
      <c r="AM222" s="223"/>
      <c r="AN222" s="218"/>
      <c r="AO222" s="219"/>
      <c r="AP222" s="276"/>
      <c r="AQ222" s="223"/>
      <c r="AR222" s="218"/>
      <c r="AS222" s="219"/>
      <c r="AT222" s="276"/>
      <c r="AU222" s="223"/>
      <c r="AV222" s="252"/>
      <c r="AW222" s="219"/>
      <c r="AX222" s="277"/>
      <c r="AY222" s="223"/>
      <c r="AZ222" s="86"/>
      <c r="BA222" s="99"/>
      <c r="BB222" s="252"/>
      <c r="BC222" s="220"/>
      <c r="BD222" s="252"/>
      <c r="BE222" s="220"/>
      <c r="BF222" s="252"/>
      <c r="BG222" s="220"/>
      <c r="BH222" s="252">
        <v>73</v>
      </c>
      <c r="BI222" s="220">
        <v>111</v>
      </c>
      <c r="BJ222" s="252">
        <v>90</v>
      </c>
      <c r="BK222" s="220">
        <v>92</v>
      </c>
    </row>
    <row r="223" spans="1:63" ht="13" x14ac:dyDescent="0.3">
      <c r="A223" s="10">
        <v>3211</v>
      </c>
      <c r="B223" s="11" t="s">
        <v>349</v>
      </c>
      <c r="C223" s="365">
        <v>1165</v>
      </c>
      <c r="D223" s="41">
        <v>123</v>
      </c>
      <c r="E223" s="63">
        <f t="shared" si="3"/>
        <v>0.10557939914163091</v>
      </c>
      <c r="F223" s="86">
        <v>64</v>
      </c>
      <c r="G223" s="99">
        <v>59</v>
      </c>
      <c r="H223" s="86"/>
      <c r="I223" s="98"/>
      <c r="J223" s="142"/>
      <c r="K223" s="99"/>
      <c r="L223" s="86"/>
      <c r="M223" s="98"/>
      <c r="N223" s="142"/>
      <c r="O223" s="99"/>
      <c r="P223" s="218"/>
      <c r="Q223" s="219"/>
      <c r="R223" s="276"/>
      <c r="S223" s="223"/>
      <c r="T223" s="218"/>
      <c r="U223" s="219"/>
      <c r="V223" s="276"/>
      <c r="W223" s="223"/>
      <c r="X223" s="218"/>
      <c r="Y223" s="219"/>
      <c r="Z223" s="276"/>
      <c r="AA223" s="223"/>
      <c r="AB223" s="218"/>
      <c r="AC223" s="219"/>
      <c r="AD223" s="276"/>
      <c r="AE223" s="223"/>
      <c r="AF223" s="218"/>
      <c r="AG223" s="219"/>
      <c r="AH223" s="276"/>
      <c r="AI223" s="223"/>
      <c r="AJ223" s="218"/>
      <c r="AK223" s="219"/>
      <c r="AL223" s="276"/>
      <c r="AM223" s="223"/>
      <c r="AN223" s="218"/>
      <c r="AO223" s="219"/>
      <c r="AP223" s="276"/>
      <c r="AQ223" s="223"/>
      <c r="AR223" s="218"/>
      <c r="AS223" s="219"/>
      <c r="AT223" s="276"/>
      <c r="AU223" s="223"/>
      <c r="AV223" s="252"/>
      <c r="AW223" s="219"/>
      <c r="AX223" s="277"/>
      <c r="AY223" s="223"/>
      <c r="AZ223" s="86"/>
      <c r="BA223" s="99"/>
      <c r="BB223" s="252"/>
      <c r="BC223" s="220"/>
      <c r="BD223" s="252"/>
      <c r="BE223" s="220"/>
      <c r="BF223" s="252"/>
      <c r="BG223" s="220"/>
      <c r="BH223" s="252">
        <v>55</v>
      </c>
      <c r="BI223" s="220">
        <v>65</v>
      </c>
      <c r="BJ223" s="252">
        <v>57</v>
      </c>
      <c r="BK223" s="220">
        <v>62</v>
      </c>
    </row>
    <row r="224" spans="1:63" ht="13" x14ac:dyDescent="0.3">
      <c r="A224" s="10">
        <v>3212</v>
      </c>
      <c r="B224" s="11" t="s">
        <v>350</v>
      </c>
      <c r="C224" s="365">
        <v>1067</v>
      </c>
      <c r="D224" s="41">
        <v>172</v>
      </c>
      <c r="E224" s="63">
        <f t="shared" si="3"/>
        <v>0.16119962511715089</v>
      </c>
      <c r="F224" s="86">
        <v>83</v>
      </c>
      <c r="G224" s="99">
        <v>83</v>
      </c>
      <c r="H224" s="86"/>
      <c r="I224" s="98"/>
      <c r="J224" s="142"/>
      <c r="K224" s="99"/>
      <c r="L224" s="86"/>
      <c r="M224" s="98"/>
      <c r="N224" s="142"/>
      <c r="O224" s="99"/>
      <c r="P224" s="218"/>
      <c r="Q224" s="219"/>
      <c r="R224" s="276"/>
      <c r="S224" s="223"/>
      <c r="T224" s="218"/>
      <c r="U224" s="219"/>
      <c r="V224" s="276"/>
      <c r="W224" s="223"/>
      <c r="X224" s="218"/>
      <c r="Y224" s="219"/>
      <c r="Z224" s="276"/>
      <c r="AA224" s="223"/>
      <c r="AB224" s="218"/>
      <c r="AC224" s="219"/>
      <c r="AD224" s="276"/>
      <c r="AE224" s="223"/>
      <c r="AF224" s="218"/>
      <c r="AG224" s="219"/>
      <c r="AH224" s="276"/>
      <c r="AI224" s="223"/>
      <c r="AJ224" s="218"/>
      <c r="AK224" s="219"/>
      <c r="AL224" s="276"/>
      <c r="AM224" s="223"/>
      <c r="AN224" s="218"/>
      <c r="AO224" s="219"/>
      <c r="AP224" s="276"/>
      <c r="AQ224" s="223"/>
      <c r="AR224" s="218"/>
      <c r="AS224" s="219"/>
      <c r="AT224" s="276"/>
      <c r="AU224" s="223"/>
      <c r="AV224" s="252"/>
      <c r="AW224" s="219"/>
      <c r="AX224" s="277"/>
      <c r="AY224" s="223"/>
      <c r="AZ224" s="86"/>
      <c r="BA224" s="99"/>
      <c r="BB224" s="252"/>
      <c r="BC224" s="220"/>
      <c r="BD224" s="252"/>
      <c r="BE224" s="220"/>
      <c r="BF224" s="252"/>
      <c r="BG224" s="220"/>
      <c r="BH224" s="252">
        <v>64</v>
      </c>
      <c r="BI224" s="220">
        <v>102</v>
      </c>
      <c r="BJ224" s="252">
        <v>78</v>
      </c>
      <c r="BK224" s="220">
        <v>87</v>
      </c>
    </row>
    <row r="225" spans="1:63" ht="13" x14ac:dyDescent="0.3">
      <c r="A225" s="10">
        <v>3213</v>
      </c>
      <c r="B225" s="11" t="s">
        <v>351</v>
      </c>
      <c r="C225" s="365">
        <v>1134</v>
      </c>
      <c r="D225" s="41">
        <v>183</v>
      </c>
      <c r="E225" s="63">
        <f t="shared" si="3"/>
        <v>0.16137566137566137</v>
      </c>
      <c r="F225" s="86">
        <v>97</v>
      </c>
      <c r="G225" s="99">
        <v>84</v>
      </c>
      <c r="H225" s="86"/>
      <c r="I225" s="98"/>
      <c r="J225" s="142"/>
      <c r="K225" s="99"/>
      <c r="L225" s="86"/>
      <c r="M225" s="98"/>
      <c r="N225" s="142"/>
      <c r="O225" s="99"/>
      <c r="P225" s="218"/>
      <c r="Q225" s="219"/>
      <c r="R225" s="276"/>
      <c r="S225" s="223"/>
      <c r="T225" s="218"/>
      <c r="U225" s="219"/>
      <c r="V225" s="276"/>
      <c r="W225" s="223"/>
      <c r="X225" s="218"/>
      <c r="Y225" s="219"/>
      <c r="Z225" s="276"/>
      <c r="AA225" s="223"/>
      <c r="AB225" s="218"/>
      <c r="AC225" s="219"/>
      <c r="AD225" s="276"/>
      <c r="AE225" s="223"/>
      <c r="AF225" s="218"/>
      <c r="AG225" s="219"/>
      <c r="AH225" s="276"/>
      <c r="AI225" s="223"/>
      <c r="AJ225" s="218"/>
      <c r="AK225" s="219"/>
      <c r="AL225" s="276"/>
      <c r="AM225" s="223"/>
      <c r="AN225" s="218"/>
      <c r="AO225" s="219"/>
      <c r="AP225" s="276"/>
      <c r="AQ225" s="223"/>
      <c r="AR225" s="218"/>
      <c r="AS225" s="219"/>
      <c r="AT225" s="276"/>
      <c r="AU225" s="223"/>
      <c r="AV225" s="252"/>
      <c r="AW225" s="219"/>
      <c r="AX225" s="277"/>
      <c r="AY225" s="223"/>
      <c r="AZ225" s="86"/>
      <c r="BA225" s="99"/>
      <c r="BB225" s="252"/>
      <c r="BC225" s="220"/>
      <c r="BD225" s="252"/>
      <c r="BE225" s="220"/>
      <c r="BF225" s="252"/>
      <c r="BG225" s="220"/>
      <c r="BH225" s="252">
        <v>61</v>
      </c>
      <c r="BI225" s="220">
        <v>117</v>
      </c>
      <c r="BJ225" s="252">
        <v>77</v>
      </c>
      <c r="BK225" s="220">
        <v>103</v>
      </c>
    </row>
    <row r="226" spans="1:63" ht="13" x14ac:dyDescent="0.3">
      <c r="A226" s="10">
        <v>3401</v>
      </c>
      <c r="B226" s="11" t="s">
        <v>352</v>
      </c>
      <c r="C226" s="365">
        <v>1396</v>
      </c>
      <c r="D226" s="41">
        <v>254</v>
      </c>
      <c r="E226" s="63">
        <f t="shared" si="3"/>
        <v>0.18194842406876791</v>
      </c>
      <c r="F226" s="86">
        <v>72</v>
      </c>
      <c r="G226" s="99">
        <v>172</v>
      </c>
      <c r="H226" s="86"/>
      <c r="I226" s="98"/>
      <c r="J226" s="142"/>
      <c r="K226" s="99"/>
      <c r="L226" s="86"/>
      <c r="M226" s="98"/>
      <c r="N226" s="142"/>
      <c r="O226" s="99"/>
      <c r="P226" s="218"/>
      <c r="Q226" s="219"/>
      <c r="R226" s="142"/>
      <c r="S226" s="99"/>
      <c r="T226" s="86"/>
      <c r="U226" s="98"/>
      <c r="V226" s="276"/>
      <c r="W226" s="223"/>
      <c r="X226" s="218"/>
      <c r="Y226" s="219"/>
      <c r="Z226" s="276"/>
      <c r="AA226" s="223"/>
      <c r="AB226" s="218"/>
      <c r="AC226" s="219"/>
      <c r="AD226" s="276"/>
      <c r="AE226" s="223"/>
      <c r="AF226" s="218"/>
      <c r="AG226" s="219"/>
      <c r="AH226" s="276"/>
      <c r="AI226" s="223"/>
      <c r="AJ226" s="218"/>
      <c r="AK226" s="219"/>
      <c r="AL226" s="276"/>
      <c r="AM226" s="223"/>
      <c r="AN226" s="218"/>
      <c r="AO226" s="219"/>
      <c r="AP226" s="276"/>
      <c r="AQ226" s="223"/>
      <c r="AR226" s="218"/>
      <c r="AS226" s="219"/>
      <c r="AT226" s="276"/>
      <c r="AU226" s="223"/>
      <c r="AV226" s="252"/>
      <c r="AW226" s="219"/>
      <c r="AX226" s="277"/>
      <c r="AY226" s="223"/>
      <c r="AZ226" s="86"/>
      <c r="BA226" s="99"/>
      <c r="BB226" s="86"/>
      <c r="BC226" s="87"/>
      <c r="BD226" s="86"/>
      <c r="BE226" s="87"/>
      <c r="BF226" s="86"/>
      <c r="BG226" s="87"/>
      <c r="BH226" s="86"/>
      <c r="BI226" s="87"/>
      <c r="BJ226" s="86">
        <v>69</v>
      </c>
      <c r="BK226" s="87">
        <v>179</v>
      </c>
    </row>
    <row r="227" spans="1:63" ht="13" x14ac:dyDescent="0.3">
      <c r="A227" s="10">
        <v>3402</v>
      </c>
      <c r="B227" s="11" t="s">
        <v>353</v>
      </c>
      <c r="C227" s="365">
        <v>1485</v>
      </c>
      <c r="D227" s="41">
        <v>227</v>
      </c>
      <c r="E227" s="63">
        <f t="shared" si="3"/>
        <v>0.15286195286195287</v>
      </c>
      <c r="F227" s="86">
        <v>76</v>
      </c>
      <c r="G227" s="99">
        <v>149</v>
      </c>
      <c r="H227" s="86"/>
      <c r="I227" s="98"/>
      <c r="J227" s="142"/>
      <c r="K227" s="99"/>
      <c r="L227" s="86"/>
      <c r="M227" s="98"/>
      <c r="N227" s="142"/>
      <c r="O227" s="99"/>
      <c r="P227" s="218"/>
      <c r="Q227" s="219"/>
      <c r="R227" s="142"/>
      <c r="S227" s="99"/>
      <c r="T227" s="86"/>
      <c r="U227" s="98"/>
      <c r="V227" s="276"/>
      <c r="W227" s="223"/>
      <c r="X227" s="218"/>
      <c r="Y227" s="219"/>
      <c r="Z227" s="276"/>
      <c r="AA227" s="223"/>
      <c r="AB227" s="218"/>
      <c r="AC227" s="219"/>
      <c r="AD227" s="276"/>
      <c r="AE227" s="223"/>
      <c r="AF227" s="218"/>
      <c r="AG227" s="219"/>
      <c r="AH227" s="276"/>
      <c r="AI227" s="223"/>
      <c r="AJ227" s="218"/>
      <c r="AK227" s="219"/>
      <c r="AL227" s="276"/>
      <c r="AM227" s="223"/>
      <c r="AN227" s="218"/>
      <c r="AO227" s="219"/>
      <c r="AP227" s="276"/>
      <c r="AQ227" s="223"/>
      <c r="AR227" s="218"/>
      <c r="AS227" s="219"/>
      <c r="AT227" s="276"/>
      <c r="AU227" s="223"/>
      <c r="AV227" s="252"/>
      <c r="AW227" s="219"/>
      <c r="AX227" s="277"/>
      <c r="AY227" s="223"/>
      <c r="AZ227" s="86"/>
      <c r="BA227" s="99"/>
      <c r="BB227" s="86"/>
      <c r="BC227" s="87"/>
      <c r="BD227" s="86"/>
      <c r="BE227" s="87"/>
      <c r="BF227" s="86"/>
      <c r="BG227" s="87"/>
      <c r="BH227" s="86"/>
      <c r="BI227" s="87"/>
      <c r="BJ227" s="86">
        <v>68</v>
      </c>
      <c r="BK227" s="87">
        <v>155</v>
      </c>
    </row>
    <row r="228" spans="1:63" ht="13" x14ac:dyDescent="0.3">
      <c r="A228" s="10">
        <v>3403</v>
      </c>
      <c r="B228" s="11" t="s">
        <v>354</v>
      </c>
      <c r="C228" s="365">
        <v>1600</v>
      </c>
      <c r="D228" s="41">
        <v>331</v>
      </c>
      <c r="E228" s="63">
        <f t="shared" si="3"/>
        <v>0.206875</v>
      </c>
      <c r="F228" s="86">
        <v>110</v>
      </c>
      <c r="G228" s="99">
        <v>214</v>
      </c>
      <c r="H228" s="86"/>
      <c r="I228" s="98"/>
      <c r="J228" s="142"/>
      <c r="K228" s="99"/>
      <c r="L228" s="86"/>
      <c r="M228" s="98"/>
      <c r="N228" s="142"/>
      <c r="O228" s="99"/>
      <c r="P228" s="218"/>
      <c r="Q228" s="219"/>
      <c r="R228" s="142"/>
      <c r="S228" s="99"/>
      <c r="T228" s="86"/>
      <c r="U228" s="98"/>
      <c r="V228" s="276"/>
      <c r="W228" s="223"/>
      <c r="X228" s="218"/>
      <c r="Y228" s="219"/>
      <c r="Z228" s="276"/>
      <c r="AA228" s="223"/>
      <c r="AB228" s="218"/>
      <c r="AC228" s="219"/>
      <c r="AD228" s="276"/>
      <c r="AE228" s="223"/>
      <c r="AF228" s="218"/>
      <c r="AG228" s="219"/>
      <c r="AH228" s="276"/>
      <c r="AI228" s="223"/>
      <c r="AJ228" s="218"/>
      <c r="AK228" s="219"/>
      <c r="AL228" s="276"/>
      <c r="AM228" s="223"/>
      <c r="AN228" s="218"/>
      <c r="AO228" s="219"/>
      <c r="AP228" s="276"/>
      <c r="AQ228" s="223"/>
      <c r="AR228" s="218"/>
      <c r="AS228" s="219"/>
      <c r="AT228" s="276"/>
      <c r="AU228" s="223"/>
      <c r="AV228" s="252"/>
      <c r="AW228" s="219"/>
      <c r="AX228" s="277"/>
      <c r="AY228" s="223"/>
      <c r="AZ228" s="86"/>
      <c r="BA228" s="99"/>
      <c r="BB228" s="86"/>
      <c r="BC228" s="87"/>
      <c r="BD228" s="86"/>
      <c r="BE228" s="87"/>
      <c r="BF228" s="86"/>
      <c r="BG228" s="87"/>
      <c r="BH228" s="86"/>
      <c r="BI228" s="87"/>
      <c r="BJ228" s="86">
        <v>95</v>
      </c>
      <c r="BK228" s="87">
        <v>232</v>
      </c>
    </row>
    <row r="229" spans="1:63" ht="13" x14ac:dyDescent="0.3">
      <c r="A229" s="10">
        <v>3404</v>
      </c>
      <c r="B229" s="11" t="s">
        <v>355</v>
      </c>
      <c r="C229" s="365">
        <v>1344</v>
      </c>
      <c r="D229" s="41">
        <v>312</v>
      </c>
      <c r="E229" s="63">
        <f t="shared" si="3"/>
        <v>0.23214285714285715</v>
      </c>
      <c r="F229" s="86">
        <v>87</v>
      </c>
      <c r="G229" s="99">
        <v>223</v>
      </c>
      <c r="H229" s="86"/>
      <c r="I229" s="98"/>
      <c r="J229" s="142"/>
      <c r="K229" s="99"/>
      <c r="L229" s="86"/>
      <c r="M229" s="98"/>
      <c r="N229" s="142"/>
      <c r="O229" s="99"/>
      <c r="P229" s="218"/>
      <c r="Q229" s="219"/>
      <c r="R229" s="142"/>
      <c r="S229" s="99"/>
      <c r="T229" s="86"/>
      <c r="U229" s="98"/>
      <c r="V229" s="276"/>
      <c r="W229" s="223"/>
      <c r="X229" s="218"/>
      <c r="Y229" s="219"/>
      <c r="Z229" s="276"/>
      <c r="AA229" s="223"/>
      <c r="AB229" s="218"/>
      <c r="AC229" s="219"/>
      <c r="AD229" s="276"/>
      <c r="AE229" s="223"/>
      <c r="AF229" s="218"/>
      <c r="AG229" s="219"/>
      <c r="AH229" s="276"/>
      <c r="AI229" s="223"/>
      <c r="AJ229" s="218"/>
      <c r="AK229" s="219"/>
      <c r="AL229" s="276"/>
      <c r="AM229" s="223"/>
      <c r="AN229" s="218"/>
      <c r="AO229" s="219"/>
      <c r="AP229" s="276"/>
      <c r="AQ229" s="223"/>
      <c r="AR229" s="218"/>
      <c r="AS229" s="219"/>
      <c r="AT229" s="276"/>
      <c r="AU229" s="223"/>
      <c r="AV229" s="252"/>
      <c r="AW229" s="219"/>
      <c r="AX229" s="277"/>
      <c r="AY229" s="223"/>
      <c r="AZ229" s="86"/>
      <c r="BA229" s="99"/>
      <c r="BB229" s="86"/>
      <c r="BC229" s="87"/>
      <c r="BD229" s="86"/>
      <c r="BE229" s="87"/>
      <c r="BF229" s="86"/>
      <c r="BG229" s="87"/>
      <c r="BH229" s="86"/>
      <c r="BI229" s="87"/>
      <c r="BJ229" s="86">
        <v>88</v>
      </c>
      <c r="BK229" s="87">
        <v>222</v>
      </c>
    </row>
    <row r="230" spans="1:63" ht="13" x14ac:dyDescent="0.3">
      <c r="A230" s="10">
        <v>3405</v>
      </c>
      <c r="B230" s="11" t="s">
        <v>356</v>
      </c>
      <c r="C230" s="365">
        <v>1395</v>
      </c>
      <c r="D230" s="41">
        <v>337</v>
      </c>
      <c r="E230" s="63">
        <f t="shared" si="3"/>
        <v>0.24157706093189965</v>
      </c>
      <c r="F230" s="86">
        <v>100</v>
      </c>
      <c r="G230" s="99">
        <v>231</v>
      </c>
      <c r="H230" s="86"/>
      <c r="I230" s="98"/>
      <c r="J230" s="142"/>
      <c r="K230" s="99"/>
      <c r="L230" s="86"/>
      <c r="M230" s="98"/>
      <c r="N230" s="142"/>
      <c r="O230" s="99"/>
      <c r="P230" s="218"/>
      <c r="Q230" s="219"/>
      <c r="R230" s="142"/>
      <c r="S230" s="99"/>
      <c r="T230" s="86"/>
      <c r="U230" s="98"/>
      <c r="V230" s="276"/>
      <c r="W230" s="223"/>
      <c r="X230" s="218"/>
      <c r="Y230" s="219"/>
      <c r="Z230" s="276"/>
      <c r="AA230" s="223"/>
      <c r="AB230" s="218"/>
      <c r="AC230" s="219"/>
      <c r="AD230" s="276"/>
      <c r="AE230" s="223"/>
      <c r="AF230" s="218"/>
      <c r="AG230" s="219"/>
      <c r="AH230" s="276"/>
      <c r="AI230" s="223"/>
      <c r="AJ230" s="218"/>
      <c r="AK230" s="219"/>
      <c r="AL230" s="276"/>
      <c r="AM230" s="223"/>
      <c r="AN230" s="218"/>
      <c r="AO230" s="219"/>
      <c r="AP230" s="276"/>
      <c r="AQ230" s="223"/>
      <c r="AR230" s="218"/>
      <c r="AS230" s="219"/>
      <c r="AT230" s="276"/>
      <c r="AU230" s="223"/>
      <c r="AV230" s="252"/>
      <c r="AW230" s="219"/>
      <c r="AX230" s="277"/>
      <c r="AY230" s="223"/>
      <c r="AZ230" s="86"/>
      <c r="BA230" s="99"/>
      <c r="BB230" s="86"/>
      <c r="BC230" s="87"/>
      <c r="BD230" s="86"/>
      <c r="BE230" s="87"/>
      <c r="BF230" s="86"/>
      <c r="BG230" s="87"/>
      <c r="BH230" s="86"/>
      <c r="BI230" s="87"/>
      <c r="BJ230" s="86">
        <v>90</v>
      </c>
      <c r="BK230" s="87">
        <v>242</v>
      </c>
    </row>
    <row r="231" spans="1:63" ht="13" x14ac:dyDescent="0.3">
      <c r="A231" s="10">
        <v>3406</v>
      </c>
      <c r="B231" s="11" t="s">
        <v>759</v>
      </c>
      <c r="C231" s="365">
        <v>1236</v>
      </c>
      <c r="D231" s="41">
        <v>309</v>
      </c>
      <c r="E231" s="63">
        <f t="shared" si="3"/>
        <v>0.25</v>
      </c>
      <c r="F231" s="86">
        <v>87</v>
      </c>
      <c r="G231" s="99">
        <v>208</v>
      </c>
      <c r="H231" s="86"/>
      <c r="I231" s="98"/>
      <c r="J231" s="142"/>
      <c r="K231" s="99"/>
      <c r="L231" s="86"/>
      <c r="M231" s="98"/>
      <c r="N231" s="142"/>
      <c r="O231" s="99"/>
      <c r="P231" s="218"/>
      <c r="Q231" s="219"/>
      <c r="R231" s="142"/>
      <c r="S231" s="99"/>
      <c r="T231" s="86"/>
      <c r="U231" s="98"/>
      <c r="V231" s="276"/>
      <c r="W231" s="223"/>
      <c r="X231" s="218"/>
      <c r="Y231" s="219"/>
      <c r="Z231" s="276"/>
      <c r="AA231" s="223"/>
      <c r="AB231" s="218"/>
      <c r="AC231" s="219"/>
      <c r="AD231" s="276"/>
      <c r="AE231" s="223"/>
      <c r="AF231" s="218"/>
      <c r="AG231" s="219"/>
      <c r="AH231" s="276"/>
      <c r="AI231" s="223"/>
      <c r="AJ231" s="218"/>
      <c r="AK231" s="219"/>
      <c r="AL231" s="276"/>
      <c r="AM231" s="223"/>
      <c r="AN231" s="218"/>
      <c r="AO231" s="219"/>
      <c r="AP231" s="276"/>
      <c r="AQ231" s="223"/>
      <c r="AR231" s="86"/>
      <c r="AS231" s="98"/>
      <c r="AT231" s="276"/>
      <c r="AU231" s="223"/>
      <c r="AV231" s="252"/>
      <c r="AW231" s="219"/>
      <c r="AX231" s="277"/>
      <c r="AY231" s="223"/>
      <c r="AZ231" s="86"/>
      <c r="BA231" s="99"/>
      <c r="BB231" s="86"/>
      <c r="BC231" s="87"/>
      <c r="BD231" s="86"/>
      <c r="BE231" s="87"/>
      <c r="BF231" s="86"/>
      <c r="BG231" s="87"/>
      <c r="BH231" s="86"/>
      <c r="BI231" s="87"/>
      <c r="BJ231" s="86">
        <v>111</v>
      </c>
      <c r="BK231" s="87">
        <v>192</v>
      </c>
    </row>
    <row r="232" spans="1:63" ht="13" x14ac:dyDescent="0.3">
      <c r="A232" s="10">
        <v>3407</v>
      </c>
      <c r="B232" s="11" t="s">
        <v>834</v>
      </c>
      <c r="C232" s="365">
        <v>418</v>
      </c>
      <c r="D232" s="41">
        <v>77</v>
      </c>
      <c r="E232" s="63">
        <f t="shared" si="3"/>
        <v>0.18421052631578946</v>
      </c>
      <c r="F232" s="86">
        <v>23</v>
      </c>
      <c r="G232" s="99">
        <v>54</v>
      </c>
      <c r="H232" s="86"/>
      <c r="I232" s="98"/>
      <c r="J232" s="142"/>
      <c r="K232" s="99"/>
      <c r="L232" s="86"/>
      <c r="M232" s="98"/>
      <c r="N232" s="142"/>
      <c r="O232" s="99"/>
      <c r="P232" s="218"/>
      <c r="Q232" s="219"/>
      <c r="R232" s="142"/>
      <c r="S232" s="99"/>
      <c r="T232" s="86"/>
      <c r="U232" s="98"/>
      <c r="V232" s="276"/>
      <c r="W232" s="223"/>
      <c r="X232" s="218"/>
      <c r="Y232" s="219"/>
      <c r="Z232" s="276"/>
      <c r="AA232" s="223"/>
      <c r="AB232" s="218"/>
      <c r="AC232" s="219"/>
      <c r="AD232" s="276"/>
      <c r="AE232" s="223"/>
      <c r="AF232" s="218"/>
      <c r="AG232" s="219"/>
      <c r="AH232" s="276"/>
      <c r="AI232" s="223"/>
      <c r="AJ232" s="218"/>
      <c r="AK232" s="219"/>
      <c r="AL232" s="276"/>
      <c r="AM232" s="223"/>
      <c r="AN232" s="218"/>
      <c r="AO232" s="219"/>
      <c r="AP232" s="276"/>
      <c r="AQ232" s="223"/>
      <c r="AR232" s="86"/>
      <c r="AS232" s="98"/>
      <c r="AT232" s="276"/>
      <c r="AU232" s="223"/>
      <c r="AV232" s="252"/>
      <c r="AW232" s="219"/>
      <c r="AX232" s="277"/>
      <c r="AY232" s="223"/>
      <c r="AZ232" s="86"/>
      <c r="BA232" s="99"/>
      <c r="BB232" s="86"/>
      <c r="BC232" s="87"/>
      <c r="BD232" s="86"/>
      <c r="BE232" s="87"/>
      <c r="BF232" s="86"/>
      <c r="BG232" s="87"/>
      <c r="BH232" s="86"/>
      <c r="BI232" s="87"/>
      <c r="BJ232" s="86">
        <v>25</v>
      </c>
      <c r="BK232" s="87">
        <v>51</v>
      </c>
    </row>
    <row r="233" spans="1:63" ht="13" x14ac:dyDescent="0.3">
      <c r="A233" s="10">
        <v>3501</v>
      </c>
      <c r="B233" s="11" t="s">
        <v>357</v>
      </c>
      <c r="C233" s="365">
        <v>708</v>
      </c>
      <c r="D233" s="41">
        <v>281</v>
      </c>
      <c r="E233" s="63">
        <f t="shared" si="3"/>
        <v>0.39689265536723162</v>
      </c>
      <c r="F233" s="86">
        <v>159</v>
      </c>
      <c r="G233" s="99">
        <v>118</v>
      </c>
      <c r="H233" s="86"/>
      <c r="I233" s="98"/>
      <c r="J233" s="142"/>
      <c r="K233" s="99"/>
      <c r="L233" s="86"/>
      <c r="M233" s="98"/>
      <c r="N233" s="142"/>
      <c r="O233" s="99"/>
      <c r="P233" s="218"/>
      <c r="Q233" s="219"/>
      <c r="R233" s="276"/>
      <c r="S233" s="223"/>
      <c r="T233" s="218"/>
      <c r="U233" s="219"/>
      <c r="V233" s="276"/>
      <c r="W233" s="223"/>
      <c r="X233" s="218"/>
      <c r="Y233" s="219"/>
      <c r="Z233" s="276"/>
      <c r="AA233" s="223"/>
      <c r="AB233" s="218"/>
      <c r="AC233" s="219"/>
      <c r="AD233" s="276"/>
      <c r="AE233" s="223"/>
      <c r="AF233" s="218"/>
      <c r="AG233" s="219"/>
      <c r="AH233" s="276"/>
      <c r="AI233" s="223"/>
      <c r="AJ233" s="218"/>
      <c r="AK233" s="219"/>
      <c r="AL233" s="276"/>
      <c r="AM233" s="223"/>
      <c r="AN233" s="218"/>
      <c r="AO233" s="219"/>
      <c r="AP233" s="276"/>
      <c r="AQ233" s="223"/>
      <c r="AR233" s="218"/>
      <c r="AS233" s="219"/>
      <c r="AT233" s="276"/>
      <c r="AU233" s="223"/>
      <c r="AV233" s="252"/>
      <c r="AW233" s="219"/>
      <c r="AX233" s="277"/>
      <c r="AY233" s="223"/>
      <c r="AZ233" s="86"/>
      <c r="BA233" s="99"/>
      <c r="BB233" s="265"/>
      <c r="BC233" s="266"/>
      <c r="BD233" s="265"/>
      <c r="BE233" s="266"/>
      <c r="BF233" s="265"/>
      <c r="BG233" s="266"/>
      <c r="BH233" s="265"/>
      <c r="BI233" s="266"/>
      <c r="BJ233" s="265">
        <v>142</v>
      </c>
      <c r="BK233" s="266">
        <v>124</v>
      </c>
    </row>
    <row r="234" spans="1:63" ht="13" x14ac:dyDescent="0.3">
      <c r="A234" s="10">
        <v>3502</v>
      </c>
      <c r="B234" s="11" t="s">
        <v>358</v>
      </c>
      <c r="C234" s="365">
        <v>1181</v>
      </c>
      <c r="D234" s="41">
        <v>420</v>
      </c>
      <c r="E234" s="63">
        <f t="shared" si="3"/>
        <v>0.35563082133784929</v>
      </c>
      <c r="F234" s="86">
        <v>229</v>
      </c>
      <c r="G234" s="99">
        <v>180</v>
      </c>
      <c r="H234" s="86"/>
      <c r="I234" s="98"/>
      <c r="J234" s="142"/>
      <c r="K234" s="99"/>
      <c r="L234" s="86"/>
      <c r="M234" s="98"/>
      <c r="N234" s="142"/>
      <c r="O234" s="99"/>
      <c r="P234" s="218"/>
      <c r="Q234" s="219"/>
      <c r="R234" s="276"/>
      <c r="S234" s="223"/>
      <c r="T234" s="218"/>
      <c r="U234" s="219"/>
      <c r="V234" s="276"/>
      <c r="W234" s="223"/>
      <c r="X234" s="218"/>
      <c r="Y234" s="219"/>
      <c r="Z234" s="276"/>
      <c r="AA234" s="223"/>
      <c r="AB234" s="218"/>
      <c r="AC234" s="219"/>
      <c r="AD234" s="276"/>
      <c r="AE234" s="223"/>
      <c r="AF234" s="218"/>
      <c r="AG234" s="219"/>
      <c r="AH234" s="276"/>
      <c r="AI234" s="223"/>
      <c r="AJ234" s="218"/>
      <c r="AK234" s="219"/>
      <c r="AL234" s="276"/>
      <c r="AM234" s="223"/>
      <c r="AN234" s="218"/>
      <c r="AO234" s="219"/>
      <c r="AP234" s="276"/>
      <c r="AQ234" s="223"/>
      <c r="AR234" s="218"/>
      <c r="AS234" s="219"/>
      <c r="AT234" s="276"/>
      <c r="AU234" s="223"/>
      <c r="AV234" s="252"/>
      <c r="AW234" s="219"/>
      <c r="AX234" s="277"/>
      <c r="AY234" s="223"/>
      <c r="AZ234" s="86"/>
      <c r="BA234" s="99"/>
      <c r="BB234" s="265"/>
      <c r="BC234" s="266"/>
      <c r="BD234" s="265"/>
      <c r="BE234" s="266"/>
      <c r="BF234" s="265"/>
      <c r="BG234" s="266"/>
      <c r="BH234" s="265"/>
      <c r="BI234" s="266"/>
      <c r="BJ234" s="265">
        <v>184</v>
      </c>
      <c r="BK234" s="266">
        <v>206</v>
      </c>
    </row>
    <row r="235" spans="1:63" ht="13" x14ac:dyDescent="0.3">
      <c r="A235" s="10">
        <v>3503</v>
      </c>
      <c r="B235" s="11" t="s">
        <v>359</v>
      </c>
      <c r="C235" s="365">
        <v>881</v>
      </c>
      <c r="D235" s="41">
        <v>312</v>
      </c>
      <c r="E235" s="63">
        <f t="shared" si="3"/>
        <v>0.35414301929625425</v>
      </c>
      <c r="F235" s="86">
        <v>168</v>
      </c>
      <c r="G235" s="99">
        <v>140</v>
      </c>
      <c r="H235" s="86"/>
      <c r="I235" s="98"/>
      <c r="J235" s="142"/>
      <c r="K235" s="99"/>
      <c r="L235" s="86"/>
      <c r="M235" s="98"/>
      <c r="N235" s="142"/>
      <c r="O235" s="99"/>
      <c r="P235" s="218"/>
      <c r="Q235" s="219"/>
      <c r="R235" s="276"/>
      <c r="S235" s="223"/>
      <c r="T235" s="218"/>
      <c r="U235" s="219"/>
      <c r="V235" s="276"/>
      <c r="W235" s="223"/>
      <c r="X235" s="218"/>
      <c r="Y235" s="219"/>
      <c r="Z235" s="276"/>
      <c r="AA235" s="223"/>
      <c r="AB235" s="218"/>
      <c r="AC235" s="219"/>
      <c r="AD235" s="276"/>
      <c r="AE235" s="223"/>
      <c r="AF235" s="218"/>
      <c r="AG235" s="219"/>
      <c r="AH235" s="276"/>
      <c r="AI235" s="223"/>
      <c r="AJ235" s="218"/>
      <c r="AK235" s="219"/>
      <c r="AL235" s="276"/>
      <c r="AM235" s="223"/>
      <c r="AN235" s="218"/>
      <c r="AO235" s="219"/>
      <c r="AP235" s="276"/>
      <c r="AQ235" s="223"/>
      <c r="AR235" s="218"/>
      <c r="AS235" s="219"/>
      <c r="AT235" s="276"/>
      <c r="AU235" s="223"/>
      <c r="AV235" s="252"/>
      <c r="AW235" s="219"/>
      <c r="AX235" s="277"/>
      <c r="AY235" s="223"/>
      <c r="AZ235" s="86"/>
      <c r="BA235" s="99"/>
      <c r="BB235" s="265"/>
      <c r="BC235" s="266"/>
      <c r="BD235" s="265"/>
      <c r="BE235" s="266"/>
      <c r="BF235" s="265"/>
      <c r="BG235" s="266"/>
      <c r="BH235" s="265"/>
      <c r="BI235" s="266"/>
      <c r="BJ235" s="265">
        <v>146</v>
      </c>
      <c r="BK235" s="266">
        <v>159</v>
      </c>
    </row>
    <row r="236" spans="1:63" ht="13" x14ac:dyDescent="0.3">
      <c r="A236" s="10">
        <v>3504</v>
      </c>
      <c r="B236" s="11" t="s">
        <v>360</v>
      </c>
      <c r="C236" s="365">
        <v>724</v>
      </c>
      <c r="D236" s="41">
        <v>272</v>
      </c>
      <c r="E236" s="63">
        <f t="shared" si="3"/>
        <v>0.37569060773480661</v>
      </c>
      <c r="F236" s="86">
        <v>118</v>
      </c>
      <c r="G236" s="99">
        <v>149</v>
      </c>
      <c r="H236" s="86"/>
      <c r="I236" s="98"/>
      <c r="J236" s="142"/>
      <c r="K236" s="99"/>
      <c r="L236" s="86"/>
      <c r="M236" s="98"/>
      <c r="N236" s="142"/>
      <c r="O236" s="99"/>
      <c r="P236" s="218"/>
      <c r="Q236" s="219"/>
      <c r="R236" s="276"/>
      <c r="S236" s="223"/>
      <c r="T236" s="218"/>
      <c r="U236" s="219"/>
      <c r="V236" s="276"/>
      <c r="W236" s="223"/>
      <c r="X236" s="218"/>
      <c r="Y236" s="219"/>
      <c r="Z236" s="276"/>
      <c r="AA236" s="223"/>
      <c r="AB236" s="218"/>
      <c r="AC236" s="219"/>
      <c r="AD236" s="276"/>
      <c r="AE236" s="223"/>
      <c r="AF236" s="218"/>
      <c r="AG236" s="219"/>
      <c r="AH236" s="276"/>
      <c r="AI236" s="223"/>
      <c r="AJ236" s="218"/>
      <c r="AK236" s="219"/>
      <c r="AL236" s="276"/>
      <c r="AM236" s="223"/>
      <c r="AN236" s="218"/>
      <c r="AO236" s="219"/>
      <c r="AP236" s="276"/>
      <c r="AQ236" s="223"/>
      <c r="AR236" s="218"/>
      <c r="AS236" s="219"/>
      <c r="AT236" s="276"/>
      <c r="AU236" s="223"/>
      <c r="AV236" s="252"/>
      <c r="AW236" s="219"/>
      <c r="AX236" s="277"/>
      <c r="AY236" s="223"/>
      <c r="AZ236" s="86"/>
      <c r="BA236" s="99"/>
      <c r="BB236" s="265"/>
      <c r="BC236" s="266"/>
      <c r="BD236" s="265">
        <v>4</v>
      </c>
      <c r="BE236" s="266">
        <v>6</v>
      </c>
      <c r="BF236" s="265"/>
      <c r="BG236" s="266"/>
      <c r="BH236" s="265"/>
      <c r="BI236" s="266"/>
      <c r="BJ236" s="265">
        <v>102</v>
      </c>
      <c r="BK236" s="266">
        <v>162</v>
      </c>
    </row>
    <row r="237" spans="1:63" ht="13" x14ac:dyDescent="0.3">
      <c r="A237" s="10">
        <v>3505</v>
      </c>
      <c r="B237" s="11" t="s">
        <v>361</v>
      </c>
      <c r="C237" s="365">
        <v>1024</v>
      </c>
      <c r="D237" s="41">
        <v>255</v>
      </c>
      <c r="E237" s="63">
        <f t="shared" si="3"/>
        <v>0.2490234375</v>
      </c>
      <c r="F237" s="86">
        <v>144</v>
      </c>
      <c r="G237" s="99">
        <v>108</v>
      </c>
      <c r="H237" s="86"/>
      <c r="I237" s="98"/>
      <c r="J237" s="142"/>
      <c r="K237" s="99"/>
      <c r="L237" s="86"/>
      <c r="M237" s="98"/>
      <c r="N237" s="142"/>
      <c r="O237" s="99"/>
      <c r="P237" s="218"/>
      <c r="Q237" s="219"/>
      <c r="R237" s="276"/>
      <c r="S237" s="223"/>
      <c r="T237" s="218"/>
      <c r="U237" s="219"/>
      <c r="V237" s="276"/>
      <c r="W237" s="223"/>
      <c r="X237" s="218"/>
      <c r="Y237" s="219"/>
      <c r="Z237" s="276"/>
      <c r="AA237" s="223"/>
      <c r="AB237" s="218"/>
      <c r="AC237" s="219"/>
      <c r="AD237" s="276"/>
      <c r="AE237" s="223"/>
      <c r="AF237" s="218"/>
      <c r="AG237" s="219"/>
      <c r="AH237" s="276"/>
      <c r="AI237" s="223"/>
      <c r="AJ237" s="218"/>
      <c r="AK237" s="219"/>
      <c r="AL237" s="276"/>
      <c r="AM237" s="223"/>
      <c r="AN237" s="218"/>
      <c r="AO237" s="219"/>
      <c r="AP237" s="276"/>
      <c r="AQ237" s="223"/>
      <c r="AR237" s="218"/>
      <c r="AS237" s="219"/>
      <c r="AT237" s="276"/>
      <c r="AU237" s="223"/>
      <c r="AV237" s="252"/>
      <c r="AW237" s="219"/>
      <c r="AX237" s="277"/>
      <c r="AY237" s="223"/>
      <c r="AZ237" s="86"/>
      <c r="BA237" s="99"/>
      <c r="BB237" s="265"/>
      <c r="BC237" s="266"/>
      <c r="BD237" s="265"/>
      <c r="BE237" s="266"/>
      <c r="BF237" s="265"/>
      <c r="BG237" s="266"/>
      <c r="BH237" s="265"/>
      <c r="BI237" s="266"/>
      <c r="BJ237" s="265">
        <v>95</v>
      </c>
      <c r="BK237" s="266">
        <v>149</v>
      </c>
    </row>
    <row r="238" spans="1:63" ht="13" x14ac:dyDescent="0.3">
      <c r="A238" s="10">
        <v>3506</v>
      </c>
      <c r="B238" s="11" t="s">
        <v>362</v>
      </c>
      <c r="C238" s="365">
        <v>718</v>
      </c>
      <c r="D238" s="41">
        <v>254</v>
      </c>
      <c r="E238" s="63">
        <f t="shared" si="3"/>
        <v>0.35376044568245124</v>
      </c>
      <c r="F238" s="86">
        <v>137</v>
      </c>
      <c r="G238" s="99">
        <v>115</v>
      </c>
      <c r="H238" s="86"/>
      <c r="I238" s="98"/>
      <c r="J238" s="142"/>
      <c r="K238" s="99"/>
      <c r="L238" s="86"/>
      <c r="M238" s="98"/>
      <c r="N238" s="142"/>
      <c r="O238" s="99"/>
      <c r="P238" s="218"/>
      <c r="Q238" s="219"/>
      <c r="R238" s="276"/>
      <c r="S238" s="223"/>
      <c r="T238" s="218"/>
      <c r="U238" s="219"/>
      <c r="V238" s="276"/>
      <c r="W238" s="223"/>
      <c r="X238" s="218"/>
      <c r="Y238" s="219"/>
      <c r="Z238" s="276"/>
      <c r="AA238" s="223"/>
      <c r="AB238" s="218"/>
      <c r="AC238" s="219"/>
      <c r="AD238" s="276"/>
      <c r="AE238" s="223"/>
      <c r="AF238" s="218"/>
      <c r="AG238" s="219"/>
      <c r="AH238" s="276"/>
      <c r="AI238" s="223"/>
      <c r="AJ238" s="218"/>
      <c r="AK238" s="219"/>
      <c r="AL238" s="276"/>
      <c r="AM238" s="223"/>
      <c r="AN238" s="218"/>
      <c r="AO238" s="219"/>
      <c r="AP238" s="276"/>
      <c r="AQ238" s="223"/>
      <c r="AR238" s="218"/>
      <c r="AS238" s="219"/>
      <c r="AT238" s="276"/>
      <c r="AU238" s="223"/>
      <c r="AV238" s="252"/>
      <c r="AW238" s="219"/>
      <c r="AX238" s="277"/>
      <c r="AY238" s="223"/>
      <c r="AZ238" s="86"/>
      <c r="BA238" s="99"/>
      <c r="BB238" s="265"/>
      <c r="BC238" s="266"/>
      <c r="BD238" s="265"/>
      <c r="BE238" s="266"/>
      <c r="BF238" s="265"/>
      <c r="BG238" s="266"/>
      <c r="BH238" s="265"/>
      <c r="BI238" s="266"/>
      <c r="BJ238" s="265">
        <v>111</v>
      </c>
      <c r="BK238" s="266">
        <v>139</v>
      </c>
    </row>
    <row r="239" spans="1:63" ht="13" x14ac:dyDescent="0.3">
      <c r="A239" s="10">
        <v>3701</v>
      </c>
      <c r="B239" s="11" t="s">
        <v>363</v>
      </c>
      <c r="C239" s="365">
        <v>757</v>
      </c>
      <c r="D239" s="41">
        <v>341</v>
      </c>
      <c r="E239" s="63">
        <f t="shared" si="3"/>
        <v>0.45046235138705415</v>
      </c>
      <c r="F239" s="86">
        <v>163</v>
      </c>
      <c r="G239" s="99">
        <v>166</v>
      </c>
      <c r="H239" s="86"/>
      <c r="I239" s="98"/>
      <c r="J239" s="142"/>
      <c r="K239" s="99"/>
      <c r="L239" s="86"/>
      <c r="M239" s="98"/>
      <c r="N239" s="142"/>
      <c r="O239" s="99"/>
      <c r="P239" s="218"/>
      <c r="Q239" s="219"/>
      <c r="R239" s="276"/>
      <c r="S239" s="223"/>
      <c r="T239" s="218"/>
      <c r="U239" s="219"/>
      <c r="V239" s="276"/>
      <c r="W239" s="223"/>
      <c r="X239" s="218"/>
      <c r="Y239" s="219"/>
      <c r="Z239" s="276"/>
      <c r="AA239" s="223"/>
      <c r="AB239" s="218"/>
      <c r="AC239" s="219"/>
      <c r="AD239" s="276"/>
      <c r="AE239" s="223"/>
      <c r="AF239" s="218"/>
      <c r="AG239" s="219"/>
      <c r="AH239" s="276"/>
      <c r="AI239" s="223"/>
      <c r="AJ239" s="218"/>
      <c r="AK239" s="219"/>
      <c r="AL239" s="276"/>
      <c r="AM239" s="223"/>
      <c r="AN239" s="218"/>
      <c r="AO239" s="219"/>
      <c r="AP239" s="276"/>
      <c r="AQ239" s="223"/>
      <c r="AR239" s="218"/>
      <c r="AS239" s="219"/>
      <c r="AT239" s="276"/>
      <c r="AU239" s="223"/>
      <c r="AV239" s="252"/>
      <c r="AW239" s="219"/>
      <c r="AX239" s="277"/>
      <c r="AY239" s="223"/>
      <c r="AZ239" s="86"/>
      <c r="BA239" s="99"/>
      <c r="BB239" s="265"/>
      <c r="BC239" s="266"/>
      <c r="BD239" s="265"/>
      <c r="BE239" s="266"/>
      <c r="BF239" s="265"/>
      <c r="BG239" s="266"/>
      <c r="BH239" s="265"/>
      <c r="BI239" s="266"/>
      <c r="BJ239" s="265">
        <v>143</v>
      </c>
      <c r="BK239" s="266">
        <v>181</v>
      </c>
    </row>
    <row r="240" spans="1:63" ht="13" x14ac:dyDescent="0.3">
      <c r="A240" s="10">
        <v>3702</v>
      </c>
      <c r="B240" s="11" t="s">
        <v>364</v>
      </c>
      <c r="C240" s="365">
        <v>1456</v>
      </c>
      <c r="D240" s="41">
        <v>341</v>
      </c>
      <c r="E240" s="63">
        <f t="shared" si="3"/>
        <v>0.2342032967032967</v>
      </c>
      <c r="F240" s="86">
        <v>167</v>
      </c>
      <c r="G240" s="99">
        <v>169</v>
      </c>
      <c r="H240" s="86"/>
      <c r="I240" s="98"/>
      <c r="J240" s="142"/>
      <c r="K240" s="99"/>
      <c r="L240" s="86"/>
      <c r="M240" s="98"/>
      <c r="N240" s="142"/>
      <c r="O240" s="99"/>
      <c r="P240" s="218"/>
      <c r="Q240" s="219"/>
      <c r="R240" s="276"/>
      <c r="S240" s="223"/>
      <c r="T240" s="218"/>
      <c r="U240" s="219"/>
      <c r="V240" s="276"/>
      <c r="W240" s="223"/>
      <c r="X240" s="218"/>
      <c r="Y240" s="219"/>
      <c r="Z240" s="276"/>
      <c r="AA240" s="223"/>
      <c r="AB240" s="218"/>
      <c r="AC240" s="219"/>
      <c r="AD240" s="276"/>
      <c r="AE240" s="223"/>
      <c r="AF240" s="218"/>
      <c r="AG240" s="219"/>
      <c r="AH240" s="276"/>
      <c r="AI240" s="223"/>
      <c r="AJ240" s="218"/>
      <c r="AK240" s="219"/>
      <c r="AL240" s="276"/>
      <c r="AM240" s="223"/>
      <c r="AN240" s="218"/>
      <c r="AO240" s="219"/>
      <c r="AP240" s="276"/>
      <c r="AQ240" s="223"/>
      <c r="AR240" s="218"/>
      <c r="AS240" s="219"/>
      <c r="AT240" s="276"/>
      <c r="AU240" s="223"/>
      <c r="AV240" s="252"/>
      <c r="AW240" s="219"/>
      <c r="AX240" s="277"/>
      <c r="AY240" s="223"/>
      <c r="AZ240" s="86"/>
      <c r="BA240" s="99"/>
      <c r="BB240" s="265"/>
      <c r="BC240" s="266"/>
      <c r="BD240" s="265"/>
      <c r="BE240" s="266"/>
      <c r="BF240" s="265"/>
      <c r="BG240" s="266"/>
      <c r="BH240" s="265"/>
      <c r="BI240" s="266"/>
      <c r="BJ240" s="265">
        <v>178</v>
      </c>
      <c r="BK240" s="266">
        <v>153</v>
      </c>
    </row>
    <row r="241" spans="1:63" ht="13" x14ac:dyDescent="0.3">
      <c r="A241" s="10">
        <v>3703</v>
      </c>
      <c r="B241" s="11" t="s">
        <v>365</v>
      </c>
      <c r="C241" s="365">
        <v>1064</v>
      </c>
      <c r="D241" s="41">
        <v>254</v>
      </c>
      <c r="E241" s="63">
        <f t="shared" si="3"/>
        <v>0.2387218045112782</v>
      </c>
      <c r="F241" s="86">
        <v>144</v>
      </c>
      <c r="G241" s="99">
        <v>103</v>
      </c>
      <c r="H241" s="86"/>
      <c r="I241" s="98"/>
      <c r="J241" s="142"/>
      <c r="K241" s="99"/>
      <c r="L241" s="86"/>
      <c r="M241" s="98"/>
      <c r="N241" s="142"/>
      <c r="O241" s="99"/>
      <c r="P241" s="218"/>
      <c r="Q241" s="219"/>
      <c r="R241" s="276"/>
      <c r="S241" s="223"/>
      <c r="T241" s="218"/>
      <c r="U241" s="219"/>
      <c r="V241" s="276"/>
      <c r="W241" s="223"/>
      <c r="X241" s="218"/>
      <c r="Y241" s="219"/>
      <c r="Z241" s="276"/>
      <c r="AA241" s="223"/>
      <c r="AB241" s="218"/>
      <c r="AC241" s="219"/>
      <c r="AD241" s="276"/>
      <c r="AE241" s="223"/>
      <c r="AF241" s="218"/>
      <c r="AG241" s="219"/>
      <c r="AH241" s="276"/>
      <c r="AI241" s="223"/>
      <c r="AJ241" s="218"/>
      <c r="AK241" s="219"/>
      <c r="AL241" s="276"/>
      <c r="AM241" s="223"/>
      <c r="AN241" s="218"/>
      <c r="AO241" s="219"/>
      <c r="AP241" s="276"/>
      <c r="AQ241" s="223"/>
      <c r="AR241" s="218"/>
      <c r="AS241" s="219"/>
      <c r="AT241" s="276"/>
      <c r="AU241" s="223"/>
      <c r="AV241" s="252"/>
      <c r="AW241" s="219"/>
      <c r="AX241" s="277"/>
      <c r="AY241" s="223"/>
      <c r="AZ241" s="86"/>
      <c r="BA241" s="99"/>
      <c r="BB241" s="86"/>
      <c r="BC241" s="87"/>
      <c r="BD241" s="86"/>
      <c r="BE241" s="87"/>
      <c r="BF241" s="86"/>
      <c r="BG241" s="87"/>
      <c r="BH241" s="86"/>
      <c r="BI241" s="87"/>
      <c r="BJ241" s="86">
        <v>118</v>
      </c>
      <c r="BK241" s="87">
        <v>122</v>
      </c>
    </row>
    <row r="242" spans="1:63" ht="13" x14ac:dyDescent="0.3">
      <c r="A242" s="10">
        <v>3704</v>
      </c>
      <c r="B242" s="11" t="s">
        <v>366</v>
      </c>
      <c r="C242" s="365">
        <v>1017</v>
      </c>
      <c r="D242" s="41">
        <v>202</v>
      </c>
      <c r="E242" s="63">
        <f t="shared" si="3"/>
        <v>0.19862340216322516</v>
      </c>
      <c r="F242" s="86">
        <v>82</v>
      </c>
      <c r="G242" s="99">
        <v>113</v>
      </c>
      <c r="H242" s="86"/>
      <c r="I242" s="98"/>
      <c r="J242" s="142"/>
      <c r="K242" s="99"/>
      <c r="L242" s="86"/>
      <c r="M242" s="98"/>
      <c r="N242" s="142"/>
      <c r="O242" s="99"/>
      <c r="P242" s="218"/>
      <c r="Q242" s="219"/>
      <c r="R242" s="276"/>
      <c r="S242" s="223"/>
      <c r="T242" s="218"/>
      <c r="U242" s="219"/>
      <c r="V242" s="276"/>
      <c r="W242" s="223"/>
      <c r="X242" s="218"/>
      <c r="Y242" s="219"/>
      <c r="Z242" s="276"/>
      <c r="AA242" s="223"/>
      <c r="AB242" s="218"/>
      <c r="AC242" s="219"/>
      <c r="AD242" s="276"/>
      <c r="AE242" s="223"/>
      <c r="AF242" s="218"/>
      <c r="AG242" s="219"/>
      <c r="AH242" s="276"/>
      <c r="AI242" s="223"/>
      <c r="AJ242" s="218"/>
      <c r="AK242" s="219"/>
      <c r="AL242" s="276"/>
      <c r="AM242" s="223"/>
      <c r="AN242" s="218"/>
      <c r="AO242" s="219"/>
      <c r="AP242" s="276"/>
      <c r="AQ242" s="223"/>
      <c r="AR242" s="218"/>
      <c r="AS242" s="219"/>
      <c r="AT242" s="276"/>
      <c r="AU242" s="223"/>
      <c r="AV242" s="252"/>
      <c r="AW242" s="219"/>
      <c r="AX242" s="277"/>
      <c r="AY242" s="223"/>
      <c r="AZ242" s="86"/>
      <c r="BA242" s="99"/>
      <c r="BB242" s="86"/>
      <c r="BC242" s="87"/>
      <c r="BD242" s="86"/>
      <c r="BE242" s="87"/>
      <c r="BF242" s="86"/>
      <c r="BG242" s="87"/>
      <c r="BH242" s="86"/>
      <c r="BI242" s="87"/>
      <c r="BJ242" s="86">
        <v>96</v>
      </c>
      <c r="BK242" s="87">
        <v>100</v>
      </c>
    </row>
    <row r="243" spans="1:63" ht="13" x14ac:dyDescent="0.3">
      <c r="A243" s="10">
        <v>3705</v>
      </c>
      <c r="B243" s="11" t="s">
        <v>367</v>
      </c>
      <c r="C243" s="365">
        <v>984</v>
      </c>
      <c r="D243" s="41">
        <v>300</v>
      </c>
      <c r="E243" s="63">
        <f t="shared" si="3"/>
        <v>0.3048780487804878</v>
      </c>
      <c r="F243" s="86">
        <v>150</v>
      </c>
      <c r="G243" s="99">
        <v>144</v>
      </c>
      <c r="H243" s="86"/>
      <c r="I243" s="98"/>
      <c r="J243" s="142"/>
      <c r="K243" s="99"/>
      <c r="L243" s="86"/>
      <c r="M243" s="98"/>
      <c r="N243" s="142"/>
      <c r="O243" s="99"/>
      <c r="P243" s="218"/>
      <c r="Q243" s="219"/>
      <c r="R243" s="276"/>
      <c r="S243" s="223"/>
      <c r="T243" s="218"/>
      <c r="U243" s="219"/>
      <c r="V243" s="276"/>
      <c r="W243" s="223"/>
      <c r="X243" s="218"/>
      <c r="Y243" s="219"/>
      <c r="Z243" s="276"/>
      <c r="AA243" s="223"/>
      <c r="AB243" s="218"/>
      <c r="AC243" s="219"/>
      <c r="AD243" s="276"/>
      <c r="AE243" s="223"/>
      <c r="AF243" s="218"/>
      <c r="AG243" s="219"/>
      <c r="AH243" s="276"/>
      <c r="AI243" s="223"/>
      <c r="AJ243" s="218"/>
      <c r="AK243" s="219"/>
      <c r="AL243" s="276"/>
      <c r="AM243" s="223"/>
      <c r="AN243" s="218"/>
      <c r="AO243" s="219"/>
      <c r="AP243" s="276"/>
      <c r="AQ243" s="223"/>
      <c r="AR243" s="218"/>
      <c r="AS243" s="219"/>
      <c r="AT243" s="276"/>
      <c r="AU243" s="223"/>
      <c r="AV243" s="252"/>
      <c r="AW243" s="219"/>
      <c r="AX243" s="277"/>
      <c r="AY243" s="223"/>
      <c r="AZ243" s="86"/>
      <c r="BA243" s="99"/>
      <c r="BB243" s="86"/>
      <c r="BC243" s="87"/>
      <c r="BD243" s="86"/>
      <c r="BE243" s="87"/>
      <c r="BF243" s="86"/>
      <c r="BG243" s="87"/>
      <c r="BH243" s="86"/>
      <c r="BI243" s="87"/>
      <c r="BJ243" s="86">
        <v>129</v>
      </c>
      <c r="BK243" s="87">
        <v>164</v>
      </c>
    </row>
    <row r="244" spans="1:63" ht="13" x14ac:dyDescent="0.3">
      <c r="A244" s="10">
        <v>3706</v>
      </c>
      <c r="B244" s="11" t="s">
        <v>368</v>
      </c>
      <c r="C244" s="365">
        <v>780</v>
      </c>
      <c r="D244" s="41">
        <v>245</v>
      </c>
      <c r="E244" s="63">
        <f t="shared" si="3"/>
        <v>0.3141025641025641</v>
      </c>
      <c r="F244" s="86">
        <v>130</v>
      </c>
      <c r="G244" s="99">
        <v>111</v>
      </c>
      <c r="H244" s="86"/>
      <c r="I244" s="98"/>
      <c r="J244" s="142"/>
      <c r="K244" s="99"/>
      <c r="L244" s="86"/>
      <c r="M244" s="98"/>
      <c r="N244" s="142"/>
      <c r="O244" s="99"/>
      <c r="P244" s="218"/>
      <c r="Q244" s="219"/>
      <c r="R244" s="276"/>
      <c r="S244" s="223"/>
      <c r="T244" s="218"/>
      <c r="U244" s="219"/>
      <c r="V244" s="276"/>
      <c r="W244" s="223"/>
      <c r="X244" s="218"/>
      <c r="Y244" s="219"/>
      <c r="Z244" s="276"/>
      <c r="AA244" s="223"/>
      <c r="AB244" s="218"/>
      <c r="AC244" s="219"/>
      <c r="AD244" s="276"/>
      <c r="AE244" s="223"/>
      <c r="AF244" s="218"/>
      <c r="AG244" s="219"/>
      <c r="AH244" s="276"/>
      <c r="AI244" s="223"/>
      <c r="AJ244" s="218"/>
      <c r="AK244" s="219"/>
      <c r="AL244" s="276"/>
      <c r="AM244" s="223"/>
      <c r="AN244" s="218"/>
      <c r="AO244" s="219"/>
      <c r="AP244" s="276"/>
      <c r="AQ244" s="223"/>
      <c r="AR244" s="218"/>
      <c r="AS244" s="219"/>
      <c r="AT244" s="276"/>
      <c r="AU244" s="223"/>
      <c r="AV244" s="252"/>
      <c r="AW244" s="219"/>
      <c r="AX244" s="277"/>
      <c r="AY244" s="223"/>
      <c r="AZ244" s="86"/>
      <c r="BA244" s="99"/>
      <c r="BB244" s="86"/>
      <c r="BC244" s="87"/>
      <c r="BD244" s="86"/>
      <c r="BE244" s="87"/>
      <c r="BF244" s="86"/>
      <c r="BG244" s="87"/>
      <c r="BH244" s="86"/>
      <c r="BI244" s="87"/>
      <c r="BJ244" s="86">
        <v>117</v>
      </c>
      <c r="BK244" s="87">
        <v>125</v>
      </c>
    </row>
    <row r="245" spans="1:63" ht="13" x14ac:dyDescent="0.3">
      <c r="A245" s="10">
        <v>3707</v>
      </c>
      <c r="B245" s="11" t="s">
        <v>369</v>
      </c>
      <c r="C245" s="365">
        <v>610</v>
      </c>
      <c r="D245" s="41">
        <v>292</v>
      </c>
      <c r="E245" s="63">
        <f t="shared" si="3"/>
        <v>0.47868852459016392</v>
      </c>
      <c r="F245" s="86">
        <v>169</v>
      </c>
      <c r="G245" s="99">
        <v>119</v>
      </c>
      <c r="H245" s="86"/>
      <c r="I245" s="98"/>
      <c r="J245" s="142"/>
      <c r="K245" s="99"/>
      <c r="L245" s="86"/>
      <c r="M245" s="98"/>
      <c r="N245" s="142"/>
      <c r="O245" s="99"/>
      <c r="P245" s="218"/>
      <c r="Q245" s="219"/>
      <c r="R245" s="276"/>
      <c r="S245" s="223"/>
      <c r="T245" s="218"/>
      <c r="U245" s="219"/>
      <c r="V245" s="276"/>
      <c r="W245" s="223"/>
      <c r="X245" s="218"/>
      <c r="Y245" s="219"/>
      <c r="Z245" s="276"/>
      <c r="AA245" s="223"/>
      <c r="AB245" s="218"/>
      <c r="AC245" s="219"/>
      <c r="AD245" s="276"/>
      <c r="AE245" s="223"/>
      <c r="AF245" s="218"/>
      <c r="AG245" s="219"/>
      <c r="AH245" s="276"/>
      <c r="AI245" s="223"/>
      <c r="AJ245" s="218"/>
      <c r="AK245" s="219"/>
      <c r="AL245" s="276"/>
      <c r="AM245" s="223"/>
      <c r="AN245" s="218"/>
      <c r="AO245" s="219"/>
      <c r="AP245" s="276"/>
      <c r="AQ245" s="223"/>
      <c r="AR245" s="218"/>
      <c r="AS245" s="219"/>
      <c r="AT245" s="276"/>
      <c r="AU245" s="223"/>
      <c r="AV245" s="252"/>
      <c r="AW245" s="219"/>
      <c r="AX245" s="277"/>
      <c r="AY245" s="223"/>
      <c r="AZ245" s="86"/>
      <c r="BA245" s="99"/>
      <c r="BB245" s="86"/>
      <c r="BC245" s="87"/>
      <c r="BD245" s="86"/>
      <c r="BE245" s="87"/>
      <c r="BF245" s="86"/>
      <c r="BG245" s="87"/>
      <c r="BH245" s="86"/>
      <c r="BI245" s="87"/>
      <c r="BJ245" s="86">
        <v>144</v>
      </c>
      <c r="BK245" s="87">
        <v>144</v>
      </c>
    </row>
    <row r="246" spans="1:63" ht="13" x14ac:dyDescent="0.3">
      <c r="A246" s="10">
        <v>3801</v>
      </c>
      <c r="B246" s="11" t="s">
        <v>370</v>
      </c>
      <c r="C246" s="365">
        <v>1132</v>
      </c>
      <c r="D246" s="41">
        <v>561</v>
      </c>
      <c r="E246" s="63">
        <f t="shared" si="3"/>
        <v>0.49558303886925797</v>
      </c>
      <c r="F246" s="86">
        <v>346</v>
      </c>
      <c r="G246" s="99">
        <v>207</v>
      </c>
      <c r="H246" s="86"/>
      <c r="I246" s="98"/>
      <c r="J246" s="142"/>
      <c r="K246" s="99"/>
      <c r="L246" s="86"/>
      <c r="M246" s="98"/>
      <c r="N246" s="142"/>
      <c r="O246" s="99"/>
      <c r="P246" s="218"/>
      <c r="Q246" s="219"/>
      <c r="R246" s="276"/>
      <c r="S246" s="223"/>
      <c r="T246" s="218"/>
      <c r="U246" s="219"/>
      <c r="V246" s="276"/>
      <c r="W246" s="223"/>
      <c r="X246" s="218"/>
      <c r="Y246" s="219"/>
      <c r="Z246" s="276"/>
      <c r="AA246" s="223"/>
      <c r="AB246" s="218"/>
      <c r="AC246" s="219"/>
      <c r="AD246" s="276"/>
      <c r="AE246" s="223"/>
      <c r="AF246" s="218"/>
      <c r="AG246" s="219"/>
      <c r="AH246" s="276"/>
      <c r="AI246" s="223"/>
      <c r="AJ246" s="218"/>
      <c r="AK246" s="219"/>
      <c r="AL246" s="276"/>
      <c r="AM246" s="223"/>
      <c r="AN246" s="218"/>
      <c r="AO246" s="219"/>
      <c r="AP246" s="276"/>
      <c r="AQ246" s="223"/>
      <c r="AR246" s="218"/>
      <c r="AS246" s="219"/>
      <c r="AT246" s="276"/>
      <c r="AU246" s="223"/>
      <c r="AV246" s="252"/>
      <c r="AW246" s="219"/>
      <c r="AX246" s="277"/>
      <c r="AY246" s="223"/>
      <c r="AZ246" s="86"/>
      <c r="BA246" s="99"/>
      <c r="BB246" s="86"/>
      <c r="BC246" s="87"/>
      <c r="BD246" s="86">
        <v>355</v>
      </c>
      <c r="BE246" s="87">
        <v>200</v>
      </c>
      <c r="BF246" s="86"/>
      <c r="BG246" s="87"/>
      <c r="BH246" s="86"/>
      <c r="BI246" s="87"/>
      <c r="BJ246" s="86">
        <v>283</v>
      </c>
      <c r="BK246" s="87">
        <v>267</v>
      </c>
    </row>
    <row r="247" spans="1:63" ht="13" x14ac:dyDescent="0.3">
      <c r="A247" s="10">
        <v>3802</v>
      </c>
      <c r="B247" s="11" t="s">
        <v>371</v>
      </c>
      <c r="C247" s="365">
        <v>781</v>
      </c>
      <c r="D247" s="41">
        <v>345</v>
      </c>
      <c r="E247" s="63">
        <f t="shared" si="3"/>
        <v>0.44174135723431496</v>
      </c>
      <c r="F247" s="86">
        <v>198</v>
      </c>
      <c r="G247" s="99">
        <v>141</v>
      </c>
      <c r="H247" s="86"/>
      <c r="I247" s="98"/>
      <c r="J247" s="142"/>
      <c r="K247" s="99"/>
      <c r="L247" s="86"/>
      <c r="M247" s="98"/>
      <c r="N247" s="142"/>
      <c r="O247" s="99"/>
      <c r="P247" s="218"/>
      <c r="Q247" s="219"/>
      <c r="R247" s="276"/>
      <c r="S247" s="223"/>
      <c r="T247" s="218"/>
      <c r="U247" s="219"/>
      <c r="V247" s="276"/>
      <c r="W247" s="223"/>
      <c r="X247" s="218"/>
      <c r="Y247" s="219"/>
      <c r="Z247" s="276"/>
      <c r="AA247" s="223"/>
      <c r="AB247" s="218"/>
      <c r="AC247" s="219"/>
      <c r="AD247" s="276"/>
      <c r="AE247" s="223"/>
      <c r="AF247" s="218"/>
      <c r="AG247" s="219"/>
      <c r="AH247" s="276"/>
      <c r="AI247" s="223"/>
      <c r="AJ247" s="218"/>
      <c r="AK247" s="219"/>
      <c r="AL247" s="276"/>
      <c r="AM247" s="223"/>
      <c r="AN247" s="218"/>
      <c r="AO247" s="219"/>
      <c r="AP247" s="276"/>
      <c r="AQ247" s="223"/>
      <c r="AR247" s="218"/>
      <c r="AS247" s="219"/>
      <c r="AT247" s="276"/>
      <c r="AU247" s="223"/>
      <c r="AV247" s="252"/>
      <c r="AW247" s="219"/>
      <c r="AX247" s="277"/>
      <c r="AY247" s="223"/>
      <c r="AZ247" s="86"/>
      <c r="BA247" s="99"/>
      <c r="BB247" s="86"/>
      <c r="BC247" s="87"/>
      <c r="BD247" s="86">
        <v>210</v>
      </c>
      <c r="BE247" s="87">
        <v>130</v>
      </c>
      <c r="BF247" s="86"/>
      <c r="BG247" s="87"/>
      <c r="BH247" s="86"/>
      <c r="BI247" s="87"/>
      <c r="BJ247" s="86">
        <v>174</v>
      </c>
      <c r="BK247" s="87">
        <v>163</v>
      </c>
    </row>
    <row r="248" spans="1:63" ht="13" x14ac:dyDescent="0.3">
      <c r="A248" s="10">
        <v>3803</v>
      </c>
      <c r="B248" s="11" t="s">
        <v>372</v>
      </c>
      <c r="C248" s="365">
        <v>808</v>
      </c>
      <c r="D248" s="41">
        <v>435</v>
      </c>
      <c r="E248" s="63">
        <f t="shared" si="3"/>
        <v>0.5383663366336634</v>
      </c>
      <c r="F248" s="86">
        <v>266</v>
      </c>
      <c r="G248" s="99">
        <v>164</v>
      </c>
      <c r="H248" s="86"/>
      <c r="I248" s="98"/>
      <c r="J248" s="142"/>
      <c r="K248" s="99"/>
      <c r="L248" s="86"/>
      <c r="M248" s="98"/>
      <c r="N248" s="142"/>
      <c r="O248" s="99"/>
      <c r="P248" s="218"/>
      <c r="Q248" s="219"/>
      <c r="R248" s="276"/>
      <c r="S248" s="223"/>
      <c r="T248" s="218"/>
      <c r="U248" s="219"/>
      <c r="V248" s="276"/>
      <c r="W248" s="223"/>
      <c r="X248" s="218"/>
      <c r="Y248" s="219"/>
      <c r="Z248" s="276"/>
      <c r="AA248" s="223"/>
      <c r="AB248" s="218"/>
      <c r="AC248" s="219"/>
      <c r="AD248" s="276"/>
      <c r="AE248" s="223"/>
      <c r="AF248" s="218"/>
      <c r="AG248" s="219"/>
      <c r="AH248" s="276"/>
      <c r="AI248" s="223"/>
      <c r="AJ248" s="218"/>
      <c r="AK248" s="219"/>
      <c r="AL248" s="276"/>
      <c r="AM248" s="223"/>
      <c r="AN248" s="218"/>
      <c r="AO248" s="219"/>
      <c r="AP248" s="276"/>
      <c r="AQ248" s="223"/>
      <c r="AR248" s="218"/>
      <c r="AS248" s="219"/>
      <c r="AT248" s="276"/>
      <c r="AU248" s="223"/>
      <c r="AV248" s="252"/>
      <c r="AW248" s="219"/>
      <c r="AX248" s="277"/>
      <c r="AY248" s="223"/>
      <c r="AZ248" s="86"/>
      <c r="BA248" s="99"/>
      <c r="BB248" s="86"/>
      <c r="BC248" s="87"/>
      <c r="BD248" s="86">
        <v>275</v>
      </c>
      <c r="BE248" s="87">
        <v>151</v>
      </c>
      <c r="BF248" s="86"/>
      <c r="BG248" s="87"/>
      <c r="BH248" s="86"/>
      <c r="BI248" s="87"/>
      <c r="BJ248" s="86">
        <v>222</v>
      </c>
      <c r="BK248" s="87">
        <v>199</v>
      </c>
    </row>
    <row r="249" spans="1:63" ht="13" x14ac:dyDescent="0.3">
      <c r="A249" s="10">
        <v>3804</v>
      </c>
      <c r="B249" s="11" t="s">
        <v>373</v>
      </c>
      <c r="C249" s="365">
        <v>1211</v>
      </c>
      <c r="D249" s="41">
        <v>665</v>
      </c>
      <c r="E249" s="63">
        <f t="shared" si="3"/>
        <v>0.54913294797687862</v>
      </c>
      <c r="F249" s="86">
        <v>378</v>
      </c>
      <c r="G249" s="99">
        <v>274</v>
      </c>
      <c r="H249" s="86"/>
      <c r="I249" s="98"/>
      <c r="J249" s="142"/>
      <c r="K249" s="99"/>
      <c r="L249" s="86"/>
      <c r="M249" s="98"/>
      <c r="N249" s="142"/>
      <c r="O249" s="99"/>
      <c r="P249" s="218"/>
      <c r="Q249" s="219"/>
      <c r="R249" s="276"/>
      <c r="S249" s="223"/>
      <c r="T249" s="218"/>
      <c r="U249" s="219"/>
      <c r="V249" s="276"/>
      <c r="W249" s="223"/>
      <c r="X249" s="218"/>
      <c r="Y249" s="219"/>
      <c r="Z249" s="276"/>
      <c r="AA249" s="223"/>
      <c r="AB249" s="218"/>
      <c r="AC249" s="219"/>
      <c r="AD249" s="276"/>
      <c r="AE249" s="223"/>
      <c r="AF249" s="218"/>
      <c r="AG249" s="219"/>
      <c r="AH249" s="276"/>
      <c r="AI249" s="223"/>
      <c r="AJ249" s="218"/>
      <c r="AK249" s="219"/>
      <c r="AL249" s="276"/>
      <c r="AM249" s="223"/>
      <c r="AN249" s="218"/>
      <c r="AO249" s="219"/>
      <c r="AP249" s="276"/>
      <c r="AQ249" s="223"/>
      <c r="AR249" s="218"/>
      <c r="AS249" s="219"/>
      <c r="AT249" s="276"/>
      <c r="AU249" s="223"/>
      <c r="AV249" s="252"/>
      <c r="AW249" s="219"/>
      <c r="AX249" s="277"/>
      <c r="AY249" s="223"/>
      <c r="AZ249" s="86"/>
      <c r="BA249" s="99"/>
      <c r="BB249" s="86"/>
      <c r="BC249" s="87"/>
      <c r="BD249" s="86">
        <v>415</v>
      </c>
      <c r="BE249" s="87">
        <v>215</v>
      </c>
      <c r="BF249" s="86"/>
      <c r="BG249" s="87"/>
      <c r="BH249" s="86"/>
      <c r="BI249" s="87"/>
      <c r="BJ249" s="86">
        <v>316</v>
      </c>
      <c r="BK249" s="87">
        <v>336</v>
      </c>
    </row>
    <row r="250" spans="1:63" ht="13" x14ac:dyDescent="0.3">
      <c r="A250" s="10">
        <v>3805</v>
      </c>
      <c r="B250" s="11" t="s">
        <v>374</v>
      </c>
      <c r="C250" s="365">
        <v>611</v>
      </c>
      <c r="D250" s="41">
        <v>272</v>
      </c>
      <c r="E250" s="63">
        <f t="shared" si="3"/>
        <v>0.44517184942716859</v>
      </c>
      <c r="F250" s="86">
        <v>167</v>
      </c>
      <c r="G250" s="99">
        <v>99</v>
      </c>
      <c r="H250" s="86"/>
      <c r="I250" s="98"/>
      <c r="J250" s="142"/>
      <c r="K250" s="99"/>
      <c r="L250" s="86"/>
      <c r="M250" s="98"/>
      <c r="N250" s="142"/>
      <c r="O250" s="99"/>
      <c r="P250" s="218"/>
      <c r="Q250" s="219"/>
      <c r="R250" s="276"/>
      <c r="S250" s="223"/>
      <c r="T250" s="218"/>
      <c r="U250" s="219"/>
      <c r="V250" s="276"/>
      <c r="W250" s="223"/>
      <c r="X250" s="218"/>
      <c r="Y250" s="219"/>
      <c r="Z250" s="276"/>
      <c r="AA250" s="223"/>
      <c r="AB250" s="218"/>
      <c r="AC250" s="219"/>
      <c r="AD250" s="276"/>
      <c r="AE250" s="223"/>
      <c r="AF250" s="218"/>
      <c r="AG250" s="219"/>
      <c r="AH250" s="276"/>
      <c r="AI250" s="223"/>
      <c r="AJ250" s="218"/>
      <c r="AK250" s="219"/>
      <c r="AL250" s="276"/>
      <c r="AM250" s="223"/>
      <c r="AN250" s="218"/>
      <c r="AO250" s="219"/>
      <c r="AP250" s="276"/>
      <c r="AQ250" s="223"/>
      <c r="AR250" s="218"/>
      <c r="AS250" s="219"/>
      <c r="AT250" s="276"/>
      <c r="AU250" s="223"/>
      <c r="AV250" s="252"/>
      <c r="AW250" s="219"/>
      <c r="AX250" s="277"/>
      <c r="AY250" s="223"/>
      <c r="AZ250" s="86"/>
      <c r="BA250" s="99"/>
      <c r="BB250" s="86"/>
      <c r="BC250" s="87"/>
      <c r="BD250" s="86">
        <v>166</v>
      </c>
      <c r="BE250" s="87">
        <v>104</v>
      </c>
      <c r="BF250" s="86"/>
      <c r="BG250" s="87"/>
      <c r="BH250" s="86"/>
      <c r="BI250" s="87"/>
      <c r="BJ250" s="86">
        <v>140</v>
      </c>
      <c r="BK250" s="87">
        <v>127</v>
      </c>
    </row>
    <row r="251" spans="1:63" ht="13" x14ac:dyDescent="0.3">
      <c r="A251" s="10">
        <v>3806</v>
      </c>
      <c r="B251" s="11" t="s">
        <v>375</v>
      </c>
      <c r="C251" s="365">
        <v>1112</v>
      </c>
      <c r="D251" s="41">
        <v>538</v>
      </c>
      <c r="E251" s="63">
        <f t="shared" si="3"/>
        <v>0.48381294964028776</v>
      </c>
      <c r="F251" s="86">
        <v>328</v>
      </c>
      <c r="G251" s="99">
        <v>203</v>
      </c>
      <c r="H251" s="86"/>
      <c r="I251" s="98"/>
      <c r="J251" s="142"/>
      <c r="K251" s="99"/>
      <c r="L251" s="86"/>
      <c r="M251" s="98"/>
      <c r="N251" s="142"/>
      <c r="O251" s="99"/>
      <c r="P251" s="218"/>
      <c r="Q251" s="219"/>
      <c r="R251" s="276"/>
      <c r="S251" s="223"/>
      <c r="T251" s="218"/>
      <c r="U251" s="219"/>
      <c r="V251" s="276"/>
      <c r="W251" s="223"/>
      <c r="X251" s="218"/>
      <c r="Y251" s="219"/>
      <c r="Z251" s="276"/>
      <c r="AA251" s="223"/>
      <c r="AB251" s="218"/>
      <c r="AC251" s="219"/>
      <c r="AD251" s="276"/>
      <c r="AE251" s="223"/>
      <c r="AF251" s="218"/>
      <c r="AG251" s="219"/>
      <c r="AH251" s="276"/>
      <c r="AI251" s="223"/>
      <c r="AJ251" s="218"/>
      <c r="AK251" s="219"/>
      <c r="AL251" s="276"/>
      <c r="AM251" s="223"/>
      <c r="AN251" s="218"/>
      <c r="AO251" s="219"/>
      <c r="AP251" s="276"/>
      <c r="AQ251" s="223"/>
      <c r="AR251" s="218"/>
      <c r="AS251" s="219"/>
      <c r="AT251" s="276"/>
      <c r="AU251" s="223"/>
      <c r="AV251" s="252"/>
      <c r="AW251" s="219"/>
      <c r="AX251" s="277"/>
      <c r="AY251" s="223"/>
      <c r="AZ251" s="86"/>
      <c r="BA251" s="99"/>
      <c r="BB251" s="86"/>
      <c r="BC251" s="87"/>
      <c r="BD251" s="86">
        <v>362</v>
      </c>
      <c r="BE251" s="87">
        <v>168</v>
      </c>
      <c r="BF251" s="86"/>
      <c r="BG251" s="87"/>
      <c r="BH251" s="86"/>
      <c r="BI251" s="87"/>
      <c r="BJ251" s="86">
        <v>255</v>
      </c>
      <c r="BK251" s="87">
        <v>274</v>
      </c>
    </row>
    <row r="252" spans="1:63" ht="13" x14ac:dyDescent="0.3">
      <c r="A252" s="10">
        <v>3807</v>
      </c>
      <c r="B252" s="11" t="s">
        <v>376</v>
      </c>
      <c r="C252" s="365">
        <v>656</v>
      </c>
      <c r="D252" s="41">
        <v>343</v>
      </c>
      <c r="E252" s="63">
        <f t="shared" si="3"/>
        <v>0.52286585365853655</v>
      </c>
      <c r="F252" s="86">
        <v>189</v>
      </c>
      <c r="G252" s="99">
        <v>145</v>
      </c>
      <c r="H252" s="86"/>
      <c r="I252" s="98"/>
      <c r="J252" s="142"/>
      <c r="K252" s="99"/>
      <c r="L252" s="86"/>
      <c r="M252" s="98"/>
      <c r="N252" s="142"/>
      <c r="O252" s="99"/>
      <c r="P252" s="218"/>
      <c r="Q252" s="219"/>
      <c r="R252" s="276"/>
      <c r="S252" s="223"/>
      <c r="T252" s="218"/>
      <c r="U252" s="219"/>
      <c r="V252" s="276"/>
      <c r="W252" s="223"/>
      <c r="X252" s="218"/>
      <c r="Y252" s="219"/>
      <c r="Z252" s="276"/>
      <c r="AA252" s="223"/>
      <c r="AB252" s="218"/>
      <c r="AC252" s="219"/>
      <c r="AD252" s="276"/>
      <c r="AE252" s="223"/>
      <c r="AF252" s="218"/>
      <c r="AG252" s="219"/>
      <c r="AH252" s="276"/>
      <c r="AI252" s="223"/>
      <c r="AJ252" s="218"/>
      <c r="AK252" s="219"/>
      <c r="AL252" s="276"/>
      <c r="AM252" s="223"/>
      <c r="AN252" s="218"/>
      <c r="AO252" s="219"/>
      <c r="AP252" s="276"/>
      <c r="AQ252" s="223"/>
      <c r="AR252" s="218"/>
      <c r="AS252" s="219"/>
      <c r="AT252" s="276"/>
      <c r="AU252" s="223"/>
      <c r="AV252" s="252"/>
      <c r="AW252" s="219"/>
      <c r="AX252" s="277"/>
      <c r="AY252" s="223"/>
      <c r="AZ252" s="86"/>
      <c r="BA252" s="99"/>
      <c r="BB252" s="86"/>
      <c r="BC252" s="87"/>
      <c r="BD252" s="86">
        <v>216</v>
      </c>
      <c r="BE252" s="87">
        <v>123</v>
      </c>
      <c r="BF252" s="86"/>
      <c r="BG252" s="87"/>
      <c r="BH252" s="86"/>
      <c r="BI252" s="87"/>
      <c r="BJ252" s="86">
        <v>173</v>
      </c>
      <c r="BK252" s="87">
        <v>167</v>
      </c>
    </row>
    <row r="253" spans="1:63" ht="13" x14ac:dyDescent="0.3">
      <c r="A253" s="10">
        <v>3808</v>
      </c>
      <c r="B253" s="11" t="s">
        <v>377</v>
      </c>
      <c r="C253" s="365">
        <v>817</v>
      </c>
      <c r="D253" s="41">
        <v>405</v>
      </c>
      <c r="E253" s="63">
        <f t="shared" si="3"/>
        <v>0.49571603427172584</v>
      </c>
      <c r="F253" s="86">
        <v>241</v>
      </c>
      <c r="G253" s="99">
        <v>161</v>
      </c>
      <c r="H253" s="86"/>
      <c r="I253" s="98"/>
      <c r="J253" s="142"/>
      <c r="K253" s="99"/>
      <c r="L253" s="86"/>
      <c r="M253" s="98"/>
      <c r="N253" s="142"/>
      <c r="O253" s="99"/>
      <c r="P253" s="218"/>
      <c r="Q253" s="219"/>
      <c r="R253" s="276"/>
      <c r="S253" s="223"/>
      <c r="T253" s="218"/>
      <c r="U253" s="219"/>
      <c r="V253" s="276"/>
      <c r="W253" s="223"/>
      <c r="X253" s="218"/>
      <c r="Y253" s="219"/>
      <c r="Z253" s="276"/>
      <c r="AA253" s="223"/>
      <c r="AB253" s="218"/>
      <c r="AC253" s="219"/>
      <c r="AD253" s="276"/>
      <c r="AE253" s="223"/>
      <c r="AF253" s="218"/>
      <c r="AG253" s="219"/>
      <c r="AH253" s="276"/>
      <c r="AI253" s="223"/>
      <c r="AJ253" s="218"/>
      <c r="AK253" s="219"/>
      <c r="AL253" s="276"/>
      <c r="AM253" s="223"/>
      <c r="AN253" s="218"/>
      <c r="AO253" s="219"/>
      <c r="AP253" s="276"/>
      <c r="AQ253" s="223"/>
      <c r="AR253" s="218"/>
      <c r="AS253" s="219"/>
      <c r="AT253" s="276"/>
      <c r="AU253" s="223"/>
      <c r="AV253" s="252"/>
      <c r="AW253" s="219"/>
      <c r="AX253" s="277"/>
      <c r="AY253" s="223"/>
      <c r="AZ253" s="86"/>
      <c r="BA253" s="99"/>
      <c r="BB253" s="86"/>
      <c r="BC253" s="87"/>
      <c r="BD253" s="86">
        <v>250</v>
      </c>
      <c r="BE253" s="87">
        <v>145</v>
      </c>
      <c r="BF253" s="86"/>
      <c r="BG253" s="87"/>
      <c r="BH253" s="86"/>
      <c r="BI253" s="87"/>
      <c r="BJ253" s="86">
        <v>192</v>
      </c>
      <c r="BK253" s="87">
        <v>205</v>
      </c>
    </row>
    <row r="254" spans="1:63" ht="13" x14ac:dyDescent="0.3">
      <c r="A254" s="10">
        <v>4001</v>
      </c>
      <c r="B254" s="11" t="s">
        <v>378</v>
      </c>
      <c r="C254" s="365">
        <v>1268</v>
      </c>
      <c r="D254" s="41">
        <v>594</v>
      </c>
      <c r="E254" s="63">
        <f t="shared" si="3"/>
        <v>0.46845425867507884</v>
      </c>
      <c r="F254" s="86">
        <v>347</v>
      </c>
      <c r="G254" s="99">
        <v>238</v>
      </c>
      <c r="H254" s="86"/>
      <c r="I254" s="98"/>
      <c r="J254" s="142"/>
      <c r="K254" s="99"/>
      <c r="L254" s="86"/>
      <c r="M254" s="98"/>
      <c r="N254" s="142"/>
      <c r="O254" s="99"/>
      <c r="P254" s="218"/>
      <c r="Q254" s="219"/>
      <c r="R254" s="276"/>
      <c r="S254" s="223"/>
      <c r="T254" s="218"/>
      <c r="U254" s="219"/>
      <c r="V254" s="276"/>
      <c r="W254" s="223"/>
      <c r="X254" s="218"/>
      <c r="Y254" s="219"/>
      <c r="Z254" s="276"/>
      <c r="AA254" s="223"/>
      <c r="AB254" s="218"/>
      <c r="AC254" s="219"/>
      <c r="AD254" s="276"/>
      <c r="AE254" s="223"/>
      <c r="AF254" s="218"/>
      <c r="AG254" s="219"/>
      <c r="AH254" s="276"/>
      <c r="AI254" s="223"/>
      <c r="AJ254" s="218"/>
      <c r="AK254" s="219"/>
      <c r="AL254" s="276"/>
      <c r="AM254" s="223"/>
      <c r="AN254" s="218"/>
      <c r="AO254" s="219"/>
      <c r="AP254" s="276"/>
      <c r="AQ254" s="223"/>
      <c r="AR254" s="218"/>
      <c r="AS254" s="219"/>
      <c r="AT254" s="276"/>
      <c r="AU254" s="223"/>
      <c r="AV254" s="252"/>
      <c r="AW254" s="219"/>
      <c r="AX254" s="277"/>
      <c r="AY254" s="223"/>
      <c r="AZ254" s="86"/>
      <c r="BA254" s="99"/>
      <c r="BB254" s="86"/>
      <c r="BC254" s="87"/>
      <c r="BD254" s="86"/>
      <c r="BE254" s="87"/>
      <c r="BF254" s="86"/>
      <c r="BG254" s="87"/>
      <c r="BH254" s="86"/>
      <c r="BI254" s="87"/>
      <c r="BJ254" s="86">
        <v>305</v>
      </c>
      <c r="BK254" s="87">
        <v>274</v>
      </c>
    </row>
    <row r="255" spans="1:63" ht="13" x14ac:dyDescent="0.3">
      <c r="A255" s="10">
        <v>4002</v>
      </c>
      <c r="B255" s="11" t="s">
        <v>379</v>
      </c>
      <c r="C255" s="365">
        <v>1172</v>
      </c>
      <c r="D255" s="41">
        <v>530</v>
      </c>
      <c r="E255" s="63">
        <f t="shared" si="3"/>
        <v>0.4522184300341297</v>
      </c>
      <c r="F255" s="86">
        <v>290</v>
      </c>
      <c r="G255" s="99">
        <v>228</v>
      </c>
      <c r="H255" s="86"/>
      <c r="I255" s="98"/>
      <c r="J255" s="142"/>
      <c r="K255" s="99"/>
      <c r="L255" s="86"/>
      <c r="M255" s="98"/>
      <c r="N255" s="142"/>
      <c r="O255" s="99"/>
      <c r="P255" s="218"/>
      <c r="Q255" s="219"/>
      <c r="R255" s="276"/>
      <c r="S255" s="223"/>
      <c r="T255" s="218"/>
      <c r="U255" s="219"/>
      <c r="V255" s="276"/>
      <c r="W255" s="223"/>
      <c r="X255" s="218"/>
      <c r="Y255" s="219"/>
      <c r="Z255" s="276"/>
      <c r="AA255" s="223"/>
      <c r="AB255" s="218"/>
      <c r="AC255" s="219"/>
      <c r="AD255" s="276"/>
      <c r="AE255" s="223"/>
      <c r="AF255" s="218"/>
      <c r="AG255" s="219"/>
      <c r="AH255" s="276"/>
      <c r="AI255" s="223"/>
      <c r="AJ255" s="218"/>
      <c r="AK255" s="219"/>
      <c r="AL255" s="276"/>
      <c r="AM255" s="223"/>
      <c r="AN255" s="218"/>
      <c r="AO255" s="219"/>
      <c r="AP255" s="276"/>
      <c r="AQ255" s="223"/>
      <c r="AR255" s="218"/>
      <c r="AS255" s="219"/>
      <c r="AT255" s="276"/>
      <c r="AU255" s="223"/>
      <c r="AV255" s="252"/>
      <c r="AW255" s="219"/>
      <c r="AX255" s="277"/>
      <c r="AY255" s="223"/>
      <c r="AZ255" s="86"/>
      <c r="BA255" s="99"/>
      <c r="BB255" s="86"/>
      <c r="BC255" s="87"/>
      <c r="BD255" s="86"/>
      <c r="BE255" s="87"/>
      <c r="BF255" s="86"/>
      <c r="BG255" s="87"/>
      <c r="BH255" s="86"/>
      <c r="BI255" s="87"/>
      <c r="BJ255" s="86">
        <v>244</v>
      </c>
      <c r="BK255" s="87">
        <v>269</v>
      </c>
    </row>
    <row r="256" spans="1:63" ht="13" x14ac:dyDescent="0.3">
      <c r="A256" s="10">
        <v>4003</v>
      </c>
      <c r="B256" s="11" t="s">
        <v>380</v>
      </c>
      <c r="C256" s="365">
        <v>1337</v>
      </c>
      <c r="D256" s="41">
        <v>613</v>
      </c>
      <c r="E256" s="63">
        <f t="shared" si="3"/>
        <v>0.45848915482423336</v>
      </c>
      <c r="F256" s="86">
        <v>347</v>
      </c>
      <c r="G256" s="99">
        <v>256</v>
      </c>
      <c r="H256" s="86"/>
      <c r="I256" s="98"/>
      <c r="J256" s="142"/>
      <c r="K256" s="99"/>
      <c r="L256" s="86"/>
      <c r="M256" s="98"/>
      <c r="N256" s="142"/>
      <c r="O256" s="99"/>
      <c r="P256" s="218"/>
      <c r="Q256" s="219"/>
      <c r="R256" s="276"/>
      <c r="S256" s="223"/>
      <c r="T256" s="218"/>
      <c r="U256" s="219"/>
      <c r="V256" s="276"/>
      <c r="W256" s="223"/>
      <c r="X256" s="218"/>
      <c r="Y256" s="219"/>
      <c r="Z256" s="276"/>
      <c r="AA256" s="223"/>
      <c r="AB256" s="218"/>
      <c r="AC256" s="219"/>
      <c r="AD256" s="276"/>
      <c r="AE256" s="223"/>
      <c r="AF256" s="218"/>
      <c r="AG256" s="219"/>
      <c r="AH256" s="276"/>
      <c r="AI256" s="223"/>
      <c r="AJ256" s="218"/>
      <c r="AK256" s="219"/>
      <c r="AL256" s="276"/>
      <c r="AM256" s="223"/>
      <c r="AN256" s="218"/>
      <c r="AO256" s="219"/>
      <c r="AP256" s="276"/>
      <c r="AQ256" s="223"/>
      <c r="AR256" s="218"/>
      <c r="AS256" s="219"/>
      <c r="AT256" s="276"/>
      <c r="AU256" s="223"/>
      <c r="AV256" s="252"/>
      <c r="AW256" s="219"/>
      <c r="AX256" s="277"/>
      <c r="AY256" s="223"/>
      <c r="AZ256" s="86"/>
      <c r="BA256" s="99"/>
      <c r="BB256" s="86"/>
      <c r="BC256" s="87"/>
      <c r="BD256" s="86"/>
      <c r="BE256" s="87"/>
      <c r="BF256" s="86"/>
      <c r="BG256" s="87"/>
      <c r="BH256" s="86"/>
      <c r="BI256" s="87"/>
      <c r="BJ256" s="86">
        <v>311</v>
      </c>
      <c r="BK256" s="87">
        <v>288</v>
      </c>
    </row>
    <row r="257" spans="1:63" ht="13" x14ac:dyDescent="0.3">
      <c r="A257" s="10">
        <v>4004</v>
      </c>
      <c r="B257" s="11" t="s">
        <v>381</v>
      </c>
      <c r="C257" s="365">
        <v>617</v>
      </c>
      <c r="D257" s="41">
        <v>285</v>
      </c>
      <c r="E257" s="63">
        <f t="shared" si="3"/>
        <v>0.46191247974068073</v>
      </c>
      <c r="F257" s="86">
        <v>180</v>
      </c>
      <c r="G257" s="99">
        <v>102</v>
      </c>
      <c r="H257" s="86"/>
      <c r="I257" s="98"/>
      <c r="J257" s="142"/>
      <c r="K257" s="99"/>
      <c r="L257" s="86"/>
      <c r="M257" s="98"/>
      <c r="N257" s="142"/>
      <c r="O257" s="99"/>
      <c r="P257" s="218"/>
      <c r="Q257" s="219"/>
      <c r="R257" s="276"/>
      <c r="S257" s="223"/>
      <c r="T257" s="218"/>
      <c r="U257" s="219"/>
      <c r="V257" s="276"/>
      <c r="W257" s="223"/>
      <c r="X257" s="218"/>
      <c r="Y257" s="219"/>
      <c r="Z257" s="276"/>
      <c r="AA257" s="223"/>
      <c r="AB257" s="218"/>
      <c r="AC257" s="219"/>
      <c r="AD257" s="276"/>
      <c r="AE257" s="223"/>
      <c r="AF257" s="218"/>
      <c r="AG257" s="219"/>
      <c r="AH257" s="276"/>
      <c r="AI257" s="223"/>
      <c r="AJ257" s="218"/>
      <c r="AK257" s="219"/>
      <c r="AL257" s="276"/>
      <c r="AM257" s="223"/>
      <c r="AN257" s="218"/>
      <c r="AO257" s="219"/>
      <c r="AP257" s="276"/>
      <c r="AQ257" s="223"/>
      <c r="AR257" s="218"/>
      <c r="AS257" s="219"/>
      <c r="AT257" s="276"/>
      <c r="AU257" s="223"/>
      <c r="AV257" s="252"/>
      <c r="AW257" s="219"/>
      <c r="AX257" s="277"/>
      <c r="AY257" s="223"/>
      <c r="AZ257" s="86"/>
      <c r="BA257" s="99"/>
      <c r="BB257" s="86"/>
      <c r="BC257" s="87"/>
      <c r="BD257" s="86"/>
      <c r="BE257" s="87"/>
      <c r="BF257" s="86"/>
      <c r="BG257" s="87"/>
      <c r="BH257" s="86"/>
      <c r="BI257" s="87"/>
      <c r="BJ257" s="86">
        <v>164</v>
      </c>
      <c r="BK257" s="87">
        <v>116</v>
      </c>
    </row>
    <row r="258" spans="1:63" ht="13" x14ac:dyDescent="0.3">
      <c r="A258" s="10">
        <v>4005</v>
      </c>
      <c r="B258" s="11" t="s">
        <v>382</v>
      </c>
      <c r="C258" s="365">
        <v>666</v>
      </c>
      <c r="D258" s="41">
        <v>268</v>
      </c>
      <c r="E258" s="63">
        <f t="shared" si="3"/>
        <v>0.40240240240240238</v>
      </c>
      <c r="F258" s="86">
        <v>157</v>
      </c>
      <c r="G258" s="99">
        <v>102</v>
      </c>
      <c r="H258" s="86"/>
      <c r="I258" s="98"/>
      <c r="J258" s="142"/>
      <c r="K258" s="99"/>
      <c r="L258" s="86"/>
      <c r="M258" s="98"/>
      <c r="N258" s="142"/>
      <c r="O258" s="99"/>
      <c r="P258" s="218"/>
      <c r="Q258" s="219"/>
      <c r="R258" s="276"/>
      <c r="S258" s="223"/>
      <c r="T258" s="218"/>
      <c r="U258" s="219"/>
      <c r="V258" s="276"/>
      <c r="W258" s="223"/>
      <c r="X258" s="218"/>
      <c r="Y258" s="219"/>
      <c r="Z258" s="276"/>
      <c r="AA258" s="223"/>
      <c r="AB258" s="218"/>
      <c r="AC258" s="219"/>
      <c r="AD258" s="276"/>
      <c r="AE258" s="223"/>
      <c r="AF258" s="218"/>
      <c r="AG258" s="219"/>
      <c r="AH258" s="276"/>
      <c r="AI258" s="223"/>
      <c r="AJ258" s="218"/>
      <c r="AK258" s="219"/>
      <c r="AL258" s="276"/>
      <c r="AM258" s="223"/>
      <c r="AN258" s="218"/>
      <c r="AO258" s="219"/>
      <c r="AP258" s="276"/>
      <c r="AQ258" s="223"/>
      <c r="AR258" s="218"/>
      <c r="AS258" s="219"/>
      <c r="AT258" s="276"/>
      <c r="AU258" s="223"/>
      <c r="AV258" s="252"/>
      <c r="AW258" s="219"/>
      <c r="AX258" s="277"/>
      <c r="AY258" s="223"/>
      <c r="AZ258" s="86"/>
      <c r="BA258" s="99"/>
      <c r="BB258" s="86"/>
      <c r="BC258" s="87"/>
      <c r="BD258" s="86"/>
      <c r="BE258" s="87"/>
      <c r="BF258" s="86"/>
      <c r="BG258" s="87"/>
      <c r="BH258" s="86"/>
      <c r="BI258" s="87"/>
      <c r="BJ258" s="86">
        <v>136</v>
      </c>
      <c r="BK258" s="87">
        <v>122</v>
      </c>
    </row>
    <row r="259" spans="1:63" ht="13" x14ac:dyDescent="0.3">
      <c r="A259" s="10">
        <v>4006</v>
      </c>
      <c r="B259" s="11" t="s">
        <v>383</v>
      </c>
      <c r="C259" s="365">
        <v>1025</v>
      </c>
      <c r="D259" s="41">
        <v>435</v>
      </c>
      <c r="E259" s="63">
        <f t="shared" si="3"/>
        <v>0.42439024390243901</v>
      </c>
      <c r="F259" s="86">
        <v>284</v>
      </c>
      <c r="G259" s="99">
        <v>143</v>
      </c>
      <c r="H259" s="86"/>
      <c r="I259" s="98"/>
      <c r="J259" s="142"/>
      <c r="K259" s="99"/>
      <c r="L259" s="86"/>
      <c r="M259" s="98"/>
      <c r="N259" s="142"/>
      <c r="O259" s="99"/>
      <c r="P259" s="218"/>
      <c r="Q259" s="219"/>
      <c r="R259" s="276"/>
      <c r="S259" s="223"/>
      <c r="T259" s="218"/>
      <c r="U259" s="219"/>
      <c r="V259" s="276"/>
      <c r="W259" s="223"/>
      <c r="X259" s="218"/>
      <c r="Y259" s="219"/>
      <c r="Z259" s="276"/>
      <c r="AA259" s="223"/>
      <c r="AB259" s="218"/>
      <c r="AC259" s="219"/>
      <c r="AD259" s="276"/>
      <c r="AE259" s="223"/>
      <c r="AF259" s="218"/>
      <c r="AG259" s="219"/>
      <c r="AH259" s="276"/>
      <c r="AI259" s="223"/>
      <c r="AJ259" s="218"/>
      <c r="AK259" s="219"/>
      <c r="AL259" s="276"/>
      <c r="AM259" s="223"/>
      <c r="AN259" s="218"/>
      <c r="AO259" s="219"/>
      <c r="AP259" s="276"/>
      <c r="AQ259" s="223"/>
      <c r="AR259" s="218"/>
      <c r="AS259" s="219"/>
      <c r="AT259" s="276"/>
      <c r="AU259" s="223"/>
      <c r="AV259" s="252"/>
      <c r="AW259" s="219"/>
      <c r="AX259" s="277"/>
      <c r="AY259" s="223"/>
      <c r="AZ259" s="86"/>
      <c r="BA259" s="99"/>
      <c r="BB259" s="86"/>
      <c r="BC259" s="87"/>
      <c r="BD259" s="86"/>
      <c r="BE259" s="87"/>
      <c r="BF259" s="86"/>
      <c r="BG259" s="87"/>
      <c r="BH259" s="86"/>
      <c r="BI259" s="87"/>
      <c r="BJ259" s="86">
        <v>238</v>
      </c>
      <c r="BK259" s="87">
        <v>191</v>
      </c>
    </row>
    <row r="260" spans="1:63" ht="13" x14ac:dyDescent="0.3">
      <c r="A260" s="10">
        <v>4007</v>
      </c>
      <c r="B260" s="11" t="s">
        <v>384</v>
      </c>
      <c r="C260" s="365">
        <v>600</v>
      </c>
      <c r="D260" s="41">
        <v>264</v>
      </c>
      <c r="E260" s="63">
        <f t="shared" si="3"/>
        <v>0.44</v>
      </c>
      <c r="F260" s="86">
        <v>163</v>
      </c>
      <c r="G260" s="99">
        <v>96</v>
      </c>
      <c r="H260" s="86"/>
      <c r="I260" s="98"/>
      <c r="J260" s="142"/>
      <c r="K260" s="99"/>
      <c r="L260" s="86"/>
      <c r="M260" s="98"/>
      <c r="N260" s="142"/>
      <c r="O260" s="99"/>
      <c r="P260" s="218"/>
      <c r="Q260" s="219"/>
      <c r="R260" s="276"/>
      <c r="S260" s="223"/>
      <c r="T260" s="218"/>
      <c r="U260" s="219"/>
      <c r="V260" s="276"/>
      <c r="W260" s="223"/>
      <c r="X260" s="218"/>
      <c r="Y260" s="219"/>
      <c r="Z260" s="276"/>
      <c r="AA260" s="223"/>
      <c r="AB260" s="218"/>
      <c r="AC260" s="219"/>
      <c r="AD260" s="276"/>
      <c r="AE260" s="223"/>
      <c r="AF260" s="218"/>
      <c r="AG260" s="219"/>
      <c r="AH260" s="276"/>
      <c r="AI260" s="223"/>
      <c r="AJ260" s="218"/>
      <c r="AK260" s="219"/>
      <c r="AL260" s="276"/>
      <c r="AM260" s="223"/>
      <c r="AN260" s="218"/>
      <c r="AO260" s="219"/>
      <c r="AP260" s="276"/>
      <c r="AQ260" s="223"/>
      <c r="AR260" s="218"/>
      <c r="AS260" s="219"/>
      <c r="AT260" s="276"/>
      <c r="AU260" s="223"/>
      <c r="AV260" s="252"/>
      <c r="AW260" s="219"/>
      <c r="AX260" s="277"/>
      <c r="AY260" s="223"/>
      <c r="AZ260" s="86"/>
      <c r="BA260" s="99"/>
      <c r="BB260" s="86"/>
      <c r="BC260" s="87"/>
      <c r="BD260" s="86"/>
      <c r="BE260" s="87"/>
      <c r="BF260" s="86"/>
      <c r="BG260" s="87"/>
      <c r="BH260" s="86"/>
      <c r="BI260" s="87"/>
      <c r="BJ260" s="86">
        <v>150</v>
      </c>
      <c r="BK260" s="87">
        <v>109</v>
      </c>
    </row>
    <row r="261" spans="1:63" ht="13" x14ac:dyDescent="0.3">
      <c r="A261" s="10">
        <v>4008</v>
      </c>
      <c r="B261" s="11" t="s">
        <v>385</v>
      </c>
      <c r="C261" s="365">
        <v>1079</v>
      </c>
      <c r="D261" s="41">
        <v>402</v>
      </c>
      <c r="E261" s="63">
        <f t="shared" si="3"/>
        <v>0.37256719184430026</v>
      </c>
      <c r="F261" s="86">
        <v>255</v>
      </c>
      <c r="G261" s="99">
        <v>140</v>
      </c>
      <c r="H261" s="86"/>
      <c r="I261" s="98"/>
      <c r="J261" s="142"/>
      <c r="K261" s="99"/>
      <c r="L261" s="86"/>
      <c r="M261" s="98"/>
      <c r="N261" s="142"/>
      <c r="O261" s="99"/>
      <c r="P261" s="218"/>
      <c r="Q261" s="219"/>
      <c r="R261" s="276"/>
      <c r="S261" s="223"/>
      <c r="T261" s="218"/>
      <c r="U261" s="219"/>
      <c r="V261" s="276"/>
      <c r="W261" s="223"/>
      <c r="X261" s="218"/>
      <c r="Y261" s="219"/>
      <c r="Z261" s="276"/>
      <c r="AA261" s="223"/>
      <c r="AB261" s="218"/>
      <c r="AC261" s="219"/>
      <c r="AD261" s="276"/>
      <c r="AE261" s="223"/>
      <c r="AF261" s="218"/>
      <c r="AG261" s="219"/>
      <c r="AH261" s="276"/>
      <c r="AI261" s="223"/>
      <c r="AJ261" s="218"/>
      <c r="AK261" s="219"/>
      <c r="AL261" s="276"/>
      <c r="AM261" s="223"/>
      <c r="AN261" s="218"/>
      <c r="AO261" s="219"/>
      <c r="AP261" s="276"/>
      <c r="AQ261" s="223"/>
      <c r="AR261" s="218"/>
      <c r="AS261" s="219"/>
      <c r="AT261" s="276"/>
      <c r="AU261" s="223"/>
      <c r="AV261" s="252"/>
      <c r="AW261" s="219"/>
      <c r="AX261" s="277"/>
      <c r="AY261" s="223"/>
      <c r="AZ261" s="86"/>
      <c r="BA261" s="99"/>
      <c r="BB261" s="86"/>
      <c r="BC261" s="87"/>
      <c r="BD261" s="86"/>
      <c r="BE261" s="87"/>
      <c r="BF261" s="86"/>
      <c r="BG261" s="87"/>
      <c r="BH261" s="86"/>
      <c r="BI261" s="87"/>
      <c r="BJ261" s="86">
        <v>215</v>
      </c>
      <c r="BK261" s="87">
        <v>176</v>
      </c>
    </row>
    <row r="262" spans="1:63" ht="13" x14ac:dyDescent="0.3">
      <c r="A262" s="10">
        <v>4009</v>
      </c>
      <c r="B262" s="11" t="s">
        <v>386</v>
      </c>
      <c r="C262" s="365">
        <v>1029</v>
      </c>
      <c r="D262" s="41">
        <v>443</v>
      </c>
      <c r="E262" s="63">
        <f t="shared" si="3"/>
        <v>0.43051506316812438</v>
      </c>
      <c r="F262" s="86">
        <v>277</v>
      </c>
      <c r="G262" s="99">
        <v>157</v>
      </c>
      <c r="H262" s="86"/>
      <c r="I262" s="98"/>
      <c r="J262" s="142"/>
      <c r="K262" s="99"/>
      <c r="L262" s="86"/>
      <c r="M262" s="98"/>
      <c r="N262" s="142"/>
      <c r="O262" s="99"/>
      <c r="P262" s="218"/>
      <c r="Q262" s="219"/>
      <c r="R262" s="276"/>
      <c r="S262" s="223"/>
      <c r="T262" s="218"/>
      <c r="U262" s="219"/>
      <c r="V262" s="276"/>
      <c r="W262" s="223"/>
      <c r="X262" s="218"/>
      <c r="Y262" s="219"/>
      <c r="Z262" s="276"/>
      <c r="AA262" s="223"/>
      <c r="AB262" s="218"/>
      <c r="AC262" s="219"/>
      <c r="AD262" s="276"/>
      <c r="AE262" s="223"/>
      <c r="AF262" s="218"/>
      <c r="AG262" s="219"/>
      <c r="AH262" s="276"/>
      <c r="AI262" s="223"/>
      <c r="AJ262" s="218"/>
      <c r="AK262" s="219"/>
      <c r="AL262" s="276"/>
      <c r="AM262" s="223"/>
      <c r="AN262" s="218"/>
      <c r="AO262" s="219"/>
      <c r="AP262" s="276"/>
      <c r="AQ262" s="223"/>
      <c r="AR262" s="218"/>
      <c r="AS262" s="219"/>
      <c r="AT262" s="276"/>
      <c r="AU262" s="223"/>
      <c r="AV262" s="252"/>
      <c r="AW262" s="219"/>
      <c r="AX262" s="277"/>
      <c r="AY262" s="223"/>
      <c r="AZ262" s="86"/>
      <c r="BA262" s="99"/>
      <c r="BB262" s="86"/>
      <c r="BC262" s="87"/>
      <c r="BD262" s="86"/>
      <c r="BE262" s="87"/>
      <c r="BF262" s="86"/>
      <c r="BG262" s="87"/>
      <c r="BH262" s="86"/>
      <c r="BI262" s="87"/>
      <c r="BJ262" s="86">
        <v>227</v>
      </c>
      <c r="BK262" s="87">
        <v>201</v>
      </c>
    </row>
    <row r="263" spans="1:63" ht="13" x14ac:dyDescent="0.3">
      <c r="A263" s="10">
        <v>4111</v>
      </c>
      <c r="B263" s="11" t="s">
        <v>387</v>
      </c>
      <c r="C263" s="365">
        <v>1542</v>
      </c>
      <c r="D263" s="41">
        <v>187</v>
      </c>
      <c r="E263" s="63">
        <f t="shared" si="3"/>
        <v>0.12127107652399481</v>
      </c>
      <c r="F263" s="86">
        <v>95</v>
      </c>
      <c r="G263" s="99">
        <v>91</v>
      </c>
      <c r="H263" s="86"/>
      <c r="I263" s="98"/>
      <c r="J263" s="142"/>
      <c r="K263" s="99"/>
      <c r="L263" s="86"/>
      <c r="M263" s="98"/>
      <c r="N263" s="142"/>
      <c r="O263" s="99"/>
      <c r="P263" s="218"/>
      <c r="Q263" s="219"/>
      <c r="R263" s="276"/>
      <c r="S263" s="223"/>
      <c r="T263" s="218"/>
      <c r="U263" s="219"/>
      <c r="V263" s="276"/>
      <c r="W263" s="223"/>
      <c r="X263" s="218"/>
      <c r="Y263" s="219"/>
      <c r="Z263" s="276"/>
      <c r="AA263" s="223"/>
      <c r="AB263" s="218"/>
      <c r="AC263" s="219"/>
      <c r="AD263" s="276"/>
      <c r="AE263" s="223"/>
      <c r="AF263" s="218"/>
      <c r="AG263" s="219"/>
      <c r="AH263" s="276"/>
      <c r="AI263" s="223"/>
      <c r="AJ263" s="218"/>
      <c r="AK263" s="219"/>
      <c r="AL263" s="276"/>
      <c r="AM263" s="223"/>
      <c r="AN263" s="218"/>
      <c r="AO263" s="219"/>
      <c r="AP263" s="276"/>
      <c r="AQ263" s="223"/>
      <c r="AR263" s="218"/>
      <c r="AS263" s="219"/>
      <c r="AT263" s="276"/>
      <c r="AU263" s="223"/>
      <c r="AV263" s="252"/>
      <c r="AW263" s="219"/>
      <c r="AX263" s="277"/>
      <c r="AY263" s="223"/>
      <c r="AZ263" s="86"/>
      <c r="BA263" s="99"/>
      <c r="BB263" s="86"/>
      <c r="BC263" s="87"/>
      <c r="BD263" s="86"/>
      <c r="BE263" s="87"/>
      <c r="BF263" s="86"/>
      <c r="BG263" s="87"/>
      <c r="BH263" s="86"/>
      <c r="BI263" s="87"/>
      <c r="BJ263" s="86">
        <v>80</v>
      </c>
      <c r="BK263" s="87">
        <v>103</v>
      </c>
    </row>
    <row r="264" spans="1:63" ht="13" x14ac:dyDescent="0.3">
      <c r="A264" s="10">
        <v>4121</v>
      </c>
      <c r="B264" s="11" t="s">
        <v>388</v>
      </c>
      <c r="C264" s="365">
        <v>1023</v>
      </c>
      <c r="D264" s="41">
        <v>160</v>
      </c>
      <c r="E264" s="63">
        <f t="shared" si="3"/>
        <v>0.15640273704789834</v>
      </c>
      <c r="F264" s="86">
        <v>64</v>
      </c>
      <c r="G264" s="99">
        <v>95</v>
      </c>
      <c r="H264" s="86"/>
      <c r="I264" s="98"/>
      <c r="J264" s="142"/>
      <c r="K264" s="99"/>
      <c r="L264" s="86"/>
      <c r="M264" s="98"/>
      <c r="N264" s="142"/>
      <c r="O264" s="99"/>
      <c r="P264" s="218"/>
      <c r="Q264" s="219"/>
      <c r="R264" s="276"/>
      <c r="S264" s="223"/>
      <c r="T264" s="218"/>
      <c r="U264" s="219"/>
      <c r="V264" s="276"/>
      <c r="W264" s="223"/>
      <c r="X264" s="218"/>
      <c r="Y264" s="219"/>
      <c r="Z264" s="276"/>
      <c r="AA264" s="223"/>
      <c r="AB264" s="218"/>
      <c r="AC264" s="219"/>
      <c r="AD264" s="276"/>
      <c r="AE264" s="223"/>
      <c r="AF264" s="218"/>
      <c r="AG264" s="219"/>
      <c r="AH264" s="276"/>
      <c r="AI264" s="223"/>
      <c r="AJ264" s="218"/>
      <c r="AK264" s="219"/>
      <c r="AL264" s="276"/>
      <c r="AM264" s="223"/>
      <c r="AN264" s="218"/>
      <c r="AO264" s="219"/>
      <c r="AP264" s="276"/>
      <c r="AQ264" s="223"/>
      <c r="AR264" s="218"/>
      <c r="AS264" s="219"/>
      <c r="AT264" s="276"/>
      <c r="AU264" s="223"/>
      <c r="AV264" s="252"/>
      <c r="AW264" s="219"/>
      <c r="AX264" s="277"/>
      <c r="AY264" s="223"/>
      <c r="AZ264" s="86"/>
      <c r="BA264" s="99"/>
      <c r="BB264" s="86"/>
      <c r="BC264" s="87"/>
      <c r="BD264" s="86"/>
      <c r="BE264" s="87"/>
      <c r="BF264" s="86"/>
      <c r="BG264" s="87"/>
      <c r="BH264" s="86"/>
      <c r="BI264" s="87"/>
      <c r="BJ264" s="86">
        <v>58</v>
      </c>
      <c r="BK264" s="87">
        <v>98</v>
      </c>
    </row>
    <row r="265" spans="1:63" ht="13" x14ac:dyDescent="0.3">
      <c r="A265" s="10">
        <v>4131</v>
      </c>
      <c r="B265" s="11" t="s">
        <v>389</v>
      </c>
      <c r="C265" s="365">
        <v>1060</v>
      </c>
      <c r="D265" s="41">
        <v>168</v>
      </c>
      <c r="E265" s="63">
        <f t="shared" si="3"/>
        <v>0.15849056603773584</v>
      </c>
      <c r="F265" s="86">
        <v>89</v>
      </c>
      <c r="G265" s="99">
        <v>77</v>
      </c>
      <c r="H265" s="86"/>
      <c r="I265" s="98"/>
      <c r="J265" s="142"/>
      <c r="K265" s="99"/>
      <c r="L265" s="86"/>
      <c r="M265" s="98"/>
      <c r="N265" s="142"/>
      <c r="O265" s="99"/>
      <c r="P265" s="218"/>
      <c r="Q265" s="219"/>
      <c r="R265" s="276"/>
      <c r="S265" s="223"/>
      <c r="T265" s="218"/>
      <c r="U265" s="219"/>
      <c r="V265" s="276"/>
      <c r="W265" s="223"/>
      <c r="X265" s="218"/>
      <c r="Y265" s="219"/>
      <c r="Z265" s="276"/>
      <c r="AA265" s="223"/>
      <c r="AB265" s="218"/>
      <c r="AC265" s="219"/>
      <c r="AD265" s="276"/>
      <c r="AE265" s="223"/>
      <c r="AF265" s="218"/>
      <c r="AG265" s="219"/>
      <c r="AH265" s="276"/>
      <c r="AI265" s="223"/>
      <c r="AJ265" s="218"/>
      <c r="AK265" s="219"/>
      <c r="AL265" s="276"/>
      <c r="AM265" s="223"/>
      <c r="AN265" s="218"/>
      <c r="AO265" s="219"/>
      <c r="AP265" s="276"/>
      <c r="AQ265" s="223"/>
      <c r="AR265" s="218"/>
      <c r="AS265" s="219"/>
      <c r="AT265" s="276"/>
      <c r="AU265" s="223"/>
      <c r="AV265" s="252"/>
      <c r="AW265" s="219"/>
      <c r="AX265" s="277"/>
      <c r="AY265" s="223"/>
      <c r="AZ265" s="86"/>
      <c r="BA265" s="99"/>
      <c r="BB265" s="86"/>
      <c r="BC265" s="87"/>
      <c r="BD265" s="86"/>
      <c r="BE265" s="87"/>
      <c r="BF265" s="86"/>
      <c r="BG265" s="87"/>
      <c r="BH265" s="86"/>
      <c r="BI265" s="87"/>
      <c r="BJ265" s="86">
        <v>80</v>
      </c>
      <c r="BK265" s="87">
        <v>82</v>
      </c>
    </row>
    <row r="266" spans="1:63" ht="13" x14ac:dyDescent="0.3">
      <c r="A266" s="10">
        <v>4141</v>
      </c>
      <c r="B266" s="11" t="s">
        <v>390</v>
      </c>
      <c r="C266" s="365">
        <v>925</v>
      </c>
      <c r="D266" s="41">
        <v>121</v>
      </c>
      <c r="E266" s="63">
        <f t="shared" si="3"/>
        <v>0.13081081081081081</v>
      </c>
      <c r="F266" s="86">
        <v>67</v>
      </c>
      <c r="G266" s="99">
        <v>54</v>
      </c>
      <c r="H266" s="86"/>
      <c r="I266" s="98"/>
      <c r="J266" s="142"/>
      <c r="K266" s="99"/>
      <c r="L266" s="86"/>
      <c r="M266" s="98"/>
      <c r="N266" s="142"/>
      <c r="O266" s="99"/>
      <c r="P266" s="218"/>
      <c r="Q266" s="219"/>
      <c r="R266" s="276"/>
      <c r="S266" s="223"/>
      <c r="T266" s="218"/>
      <c r="U266" s="219"/>
      <c r="V266" s="276"/>
      <c r="W266" s="223"/>
      <c r="X266" s="218"/>
      <c r="Y266" s="219"/>
      <c r="Z266" s="276"/>
      <c r="AA266" s="223"/>
      <c r="AB266" s="218"/>
      <c r="AC266" s="219"/>
      <c r="AD266" s="276"/>
      <c r="AE266" s="223"/>
      <c r="AF266" s="218"/>
      <c r="AG266" s="219"/>
      <c r="AH266" s="276"/>
      <c r="AI266" s="223"/>
      <c r="AJ266" s="218"/>
      <c r="AK266" s="219"/>
      <c r="AL266" s="276"/>
      <c r="AM266" s="223"/>
      <c r="AN266" s="218"/>
      <c r="AO266" s="219"/>
      <c r="AP266" s="276"/>
      <c r="AQ266" s="223"/>
      <c r="AR266" s="218"/>
      <c r="AS266" s="219"/>
      <c r="AT266" s="276"/>
      <c r="AU266" s="223"/>
      <c r="AV266" s="252"/>
      <c r="AW266" s="219"/>
      <c r="AX266" s="277"/>
      <c r="AY266" s="223"/>
      <c r="AZ266" s="86"/>
      <c r="BA266" s="99"/>
      <c r="BB266" s="86"/>
      <c r="BC266" s="87"/>
      <c r="BD266" s="86"/>
      <c r="BE266" s="87"/>
      <c r="BF266" s="86"/>
      <c r="BG266" s="87"/>
      <c r="BH266" s="86"/>
      <c r="BI266" s="87"/>
      <c r="BJ266" s="86">
        <v>62</v>
      </c>
      <c r="BK266" s="87">
        <v>56</v>
      </c>
    </row>
    <row r="267" spans="1:63" ht="13" x14ac:dyDescent="0.3">
      <c r="A267" s="10">
        <v>4311</v>
      </c>
      <c r="B267" s="11" t="s">
        <v>391</v>
      </c>
      <c r="C267" s="365">
        <v>565</v>
      </c>
      <c r="D267" s="41">
        <v>107</v>
      </c>
      <c r="E267" s="63">
        <f t="shared" si="3"/>
        <v>0.18938053097345134</v>
      </c>
      <c r="F267" s="86">
        <v>57</v>
      </c>
      <c r="G267" s="99">
        <v>49</v>
      </c>
      <c r="H267" s="86"/>
      <c r="I267" s="98"/>
      <c r="J267" s="142"/>
      <c r="K267" s="99"/>
      <c r="L267" s="86"/>
      <c r="M267" s="98"/>
      <c r="N267" s="142"/>
      <c r="O267" s="99"/>
      <c r="P267" s="218"/>
      <c r="Q267" s="219"/>
      <c r="R267" s="276">
        <v>54</v>
      </c>
      <c r="S267" s="223">
        <v>53</v>
      </c>
      <c r="T267" s="218"/>
      <c r="U267" s="219"/>
      <c r="V267" s="142"/>
      <c r="W267" s="99"/>
      <c r="X267" s="218"/>
      <c r="Y267" s="219"/>
      <c r="Z267" s="276"/>
      <c r="AA267" s="223"/>
      <c r="AB267" s="218"/>
      <c r="AC267" s="219"/>
      <c r="AD267" s="276"/>
      <c r="AE267" s="223"/>
      <c r="AF267" s="218"/>
      <c r="AG267" s="219"/>
      <c r="AH267" s="276"/>
      <c r="AI267" s="223"/>
      <c r="AJ267" s="218"/>
      <c r="AK267" s="219"/>
      <c r="AL267" s="276"/>
      <c r="AM267" s="223"/>
      <c r="AN267" s="218"/>
      <c r="AO267" s="219"/>
      <c r="AP267" s="276"/>
      <c r="AQ267" s="223"/>
      <c r="AR267" s="218"/>
      <c r="AS267" s="219"/>
      <c r="AT267" s="276"/>
      <c r="AU267" s="223"/>
      <c r="AV267" s="252"/>
      <c r="AW267" s="219"/>
      <c r="AX267" s="277"/>
      <c r="AY267" s="223"/>
      <c r="AZ267" s="86"/>
      <c r="BA267" s="99"/>
      <c r="BB267" s="86"/>
      <c r="BC267" s="87"/>
      <c r="BD267" s="86"/>
      <c r="BE267" s="87"/>
      <c r="BF267" s="86"/>
      <c r="BG267" s="87"/>
      <c r="BH267" s="86"/>
      <c r="BI267" s="87"/>
      <c r="BJ267" s="86">
        <v>52</v>
      </c>
      <c r="BK267" s="87">
        <v>54</v>
      </c>
    </row>
    <row r="268" spans="1:63" ht="13" x14ac:dyDescent="0.3">
      <c r="A268" s="10">
        <v>4312</v>
      </c>
      <c r="B268" s="11" t="s">
        <v>392</v>
      </c>
      <c r="C268" s="365">
        <v>1174</v>
      </c>
      <c r="D268" s="41">
        <v>203</v>
      </c>
      <c r="E268" s="63">
        <f t="shared" si="3"/>
        <v>0.17291311754684838</v>
      </c>
      <c r="F268" s="86">
        <v>89</v>
      </c>
      <c r="G268" s="99">
        <v>110</v>
      </c>
      <c r="H268" s="86"/>
      <c r="I268" s="98"/>
      <c r="J268" s="142"/>
      <c r="K268" s="99"/>
      <c r="L268" s="86"/>
      <c r="M268" s="98"/>
      <c r="N268" s="142"/>
      <c r="O268" s="99"/>
      <c r="P268" s="218"/>
      <c r="Q268" s="219"/>
      <c r="R268" s="276">
        <v>91</v>
      </c>
      <c r="S268" s="223">
        <v>109</v>
      </c>
      <c r="T268" s="218"/>
      <c r="U268" s="219"/>
      <c r="V268" s="142"/>
      <c r="W268" s="99"/>
      <c r="X268" s="218"/>
      <c r="Y268" s="219"/>
      <c r="Z268" s="276"/>
      <c r="AA268" s="223"/>
      <c r="AB268" s="218"/>
      <c r="AC268" s="219"/>
      <c r="AD268" s="276"/>
      <c r="AE268" s="223"/>
      <c r="AF268" s="218"/>
      <c r="AG268" s="219"/>
      <c r="AH268" s="276"/>
      <c r="AI268" s="223"/>
      <c r="AJ268" s="218"/>
      <c r="AK268" s="219"/>
      <c r="AL268" s="276"/>
      <c r="AM268" s="223"/>
      <c r="AN268" s="218"/>
      <c r="AO268" s="219"/>
      <c r="AP268" s="276"/>
      <c r="AQ268" s="223"/>
      <c r="AR268" s="218"/>
      <c r="AS268" s="219"/>
      <c r="AT268" s="276"/>
      <c r="AU268" s="223"/>
      <c r="AV268" s="252"/>
      <c r="AW268" s="219"/>
      <c r="AX268" s="277"/>
      <c r="AY268" s="223"/>
      <c r="AZ268" s="86"/>
      <c r="BA268" s="99"/>
      <c r="BB268" s="86"/>
      <c r="BC268" s="87"/>
      <c r="BD268" s="86"/>
      <c r="BE268" s="87"/>
      <c r="BF268" s="86"/>
      <c r="BG268" s="87"/>
      <c r="BH268" s="86"/>
      <c r="BI268" s="87"/>
      <c r="BJ268" s="86">
        <v>94</v>
      </c>
      <c r="BK268" s="87">
        <v>104</v>
      </c>
    </row>
    <row r="269" spans="1:63" ht="13" x14ac:dyDescent="0.3">
      <c r="A269" s="10">
        <v>4321</v>
      </c>
      <c r="B269" s="11" t="s">
        <v>393</v>
      </c>
      <c r="C269" s="365">
        <v>1060</v>
      </c>
      <c r="D269" s="41">
        <v>150</v>
      </c>
      <c r="E269" s="63">
        <f t="shared" si="3"/>
        <v>0.14150943396226415</v>
      </c>
      <c r="F269" s="86">
        <v>87</v>
      </c>
      <c r="G269" s="99">
        <v>58</v>
      </c>
      <c r="H269" s="86"/>
      <c r="I269" s="98"/>
      <c r="J269" s="142"/>
      <c r="K269" s="99"/>
      <c r="L269" s="86"/>
      <c r="M269" s="98"/>
      <c r="N269" s="142"/>
      <c r="O269" s="99"/>
      <c r="P269" s="218"/>
      <c r="Q269" s="219"/>
      <c r="R269" s="276">
        <v>84</v>
      </c>
      <c r="S269" s="223">
        <v>60</v>
      </c>
      <c r="T269" s="218"/>
      <c r="U269" s="219"/>
      <c r="V269" s="142"/>
      <c r="W269" s="99"/>
      <c r="X269" s="218"/>
      <c r="Y269" s="219"/>
      <c r="Z269" s="276"/>
      <c r="AA269" s="223"/>
      <c r="AB269" s="218"/>
      <c r="AC269" s="219"/>
      <c r="AD269" s="276"/>
      <c r="AE269" s="223"/>
      <c r="AF269" s="218"/>
      <c r="AG269" s="219"/>
      <c r="AH269" s="276"/>
      <c r="AI269" s="223"/>
      <c r="AJ269" s="218"/>
      <c r="AK269" s="219"/>
      <c r="AL269" s="276"/>
      <c r="AM269" s="223"/>
      <c r="AN269" s="218"/>
      <c r="AO269" s="219"/>
      <c r="AP269" s="276"/>
      <c r="AQ269" s="223"/>
      <c r="AR269" s="218"/>
      <c r="AS269" s="219"/>
      <c r="AT269" s="276"/>
      <c r="AU269" s="223"/>
      <c r="AV269" s="252"/>
      <c r="AW269" s="219"/>
      <c r="AX269" s="277"/>
      <c r="AY269" s="223"/>
      <c r="AZ269" s="86"/>
      <c r="BA269" s="99"/>
      <c r="BB269" s="86"/>
      <c r="BC269" s="87"/>
      <c r="BD269" s="86"/>
      <c r="BE269" s="87"/>
      <c r="BF269" s="86"/>
      <c r="BG269" s="87"/>
      <c r="BH269" s="86"/>
      <c r="BI269" s="87"/>
      <c r="BJ269" s="86">
        <v>72</v>
      </c>
      <c r="BK269" s="87">
        <v>69</v>
      </c>
    </row>
    <row r="270" spans="1:63" ht="13" x14ac:dyDescent="0.3">
      <c r="A270" s="10">
        <v>4331</v>
      </c>
      <c r="B270" s="11" t="s">
        <v>394</v>
      </c>
      <c r="C270" s="365">
        <v>1149</v>
      </c>
      <c r="D270" s="41">
        <v>182</v>
      </c>
      <c r="E270" s="63">
        <f t="shared" si="3"/>
        <v>0.15839860748476936</v>
      </c>
      <c r="F270" s="86">
        <v>94</v>
      </c>
      <c r="G270" s="99">
        <v>85</v>
      </c>
      <c r="H270" s="86"/>
      <c r="I270" s="98"/>
      <c r="J270" s="142"/>
      <c r="K270" s="99"/>
      <c r="L270" s="86"/>
      <c r="M270" s="98"/>
      <c r="N270" s="142"/>
      <c r="O270" s="99"/>
      <c r="P270" s="218"/>
      <c r="Q270" s="219"/>
      <c r="R270" s="276">
        <v>85</v>
      </c>
      <c r="S270" s="223">
        <v>94</v>
      </c>
      <c r="T270" s="218"/>
      <c r="U270" s="219"/>
      <c r="V270" s="142"/>
      <c r="W270" s="99"/>
      <c r="X270" s="218"/>
      <c r="Y270" s="219"/>
      <c r="Z270" s="276"/>
      <c r="AA270" s="223"/>
      <c r="AB270" s="218"/>
      <c r="AC270" s="219"/>
      <c r="AD270" s="276"/>
      <c r="AE270" s="223"/>
      <c r="AF270" s="218"/>
      <c r="AG270" s="219"/>
      <c r="AH270" s="276"/>
      <c r="AI270" s="223"/>
      <c r="AJ270" s="218"/>
      <c r="AK270" s="219"/>
      <c r="AL270" s="276"/>
      <c r="AM270" s="223"/>
      <c r="AN270" s="218"/>
      <c r="AO270" s="219"/>
      <c r="AP270" s="276"/>
      <c r="AQ270" s="223"/>
      <c r="AR270" s="218"/>
      <c r="AS270" s="219"/>
      <c r="AT270" s="276"/>
      <c r="AU270" s="223"/>
      <c r="AV270" s="252"/>
      <c r="AW270" s="219"/>
      <c r="AX270" s="277"/>
      <c r="AY270" s="223"/>
      <c r="AZ270" s="86"/>
      <c r="BA270" s="99"/>
      <c r="BB270" s="86"/>
      <c r="BC270" s="87"/>
      <c r="BD270" s="86"/>
      <c r="BE270" s="87"/>
      <c r="BF270" s="86"/>
      <c r="BG270" s="87"/>
      <c r="BH270" s="86"/>
      <c r="BI270" s="87"/>
      <c r="BJ270" s="86">
        <v>92</v>
      </c>
      <c r="BK270" s="87">
        <v>88</v>
      </c>
    </row>
    <row r="271" spans="1:63" ht="13" x14ac:dyDescent="0.3">
      <c r="A271" s="10">
        <v>4341</v>
      </c>
      <c r="B271" s="11" t="s">
        <v>395</v>
      </c>
      <c r="C271" s="365">
        <v>1145</v>
      </c>
      <c r="D271" s="41">
        <v>273</v>
      </c>
      <c r="E271" s="63">
        <f t="shared" si="3"/>
        <v>0.23842794759825328</v>
      </c>
      <c r="F271" s="86">
        <v>140</v>
      </c>
      <c r="G271" s="99">
        <v>130</v>
      </c>
      <c r="H271" s="86"/>
      <c r="I271" s="98"/>
      <c r="J271" s="142"/>
      <c r="K271" s="99"/>
      <c r="L271" s="86"/>
      <c r="M271" s="98"/>
      <c r="N271" s="142"/>
      <c r="O271" s="99"/>
      <c r="P271" s="218"/>
      <c r="Q271" s="219"/>
      <c r="R271" s="276">
        <v>136</v>
      </c>
      <c r="S271" s="223">
        <v>134</v>
      </c>
      <c r="T271" s="218"/>
      <c r="U271" s="219"/>
      <c r="V271" s="142"/>
      <c r="W271" s="99"/>
      <c r="X271" s="218"/>
      <c r="Y271" s="219"/>
      <c r="Z271" s="276"/>
      <c r="AA271" s="223"/>
      <c r="AB271" s="218"/>
      <c r="AC271" s="219"/>
      <c r="AD271" s="276"/>
      <c r="AE271" s="223"/>
      <c r="AF271" s="218"/>
      <c r="AG271" s="219"/>
      <c r="AH271" s="276"/>
      <c r="AI271" s="223"/>
      <c r="AJ271" s="218"/>
      <c r="AK271" s="219"/>
      <c r="AL271" s="276"/>
      <c r="AM271" s="223"/>
      <c r="AN271" s="218"/>
      <c r="AO271" s="219"/>
      <c r="AP271" s="276"/>
      <c r="AQ271" s="223"/>
      <c r="AR271" s="218"/>
      <c r="AS271" s="219"/>
      <c r="AT271" s="276"/>
      <c r="AU271" s="223"/>
      <c r="AV271" s="252"/>
      <c r="AW271" s="219"/>
      <c r="AX271" s="277"/>
      <c r="AY271" s="223"/>
      <c r="AZ271" s="86"/>
      <c r="BA271" s="99"/>
      <c r="BB271" s="86"/>
      <c r="BC271" s="87"/>
      <c r="BD271" s="86"/>
      <c r="BE271" s="87"/>
      <c r="BF271" s="86"/>
      <c r="BG271" s="87"/>
      <c r="BH271" s="86"/>
      <c r="BI271" s="87"/>
      <c r="BJ271" s="86">
        <v>125</v>
      </c>
      <c r="BK271" s="87">
        <v>144</v>
      </c>
    </row>
    <row r="272" spans="1:63" ht="13" x14ac:dyDescent="0.3">
      <c r="A272" s="10">
        <v>4342</v>
      </c>
      <c r="B272" s="11" t="s">
        <v>396</v>
      </c>
      <c r="C272" s="365">
        <v>555</v>
      </c>
      <c r="D272" s="41">
        <v>121</v>
      </c>
      <c r="E272" s="63">
        <f t="shared" si="3"/>
        <v>0.21801801801801801</v>
      </c>
      <c r="F272" s="86">
        <v>72</v>
      </c>
      <c r="G272" s="99">
        <v>49</v>
      </c>
      <c r="H272" s="86"/>
      <c r="I272" s="98"/>
      <c r="J272" s="142"/>
      <c r="K272" s="99"/>
      <c r="L272" s="86"/>
      <c r="M272" s="98"/>
      <c r="N272" s="142"/>
      <c r="O272" s="99"/>
      <c r="P272" s="218"/>
      <c r="Q272" s="219"/>
      <c r="R272" s="276">
        <v>68</v>
      </c>
      <c r="S272" s="223">
        <v>53</v>
      </c>
      <c r="T272" s="218"/>
      <c r="U272" s="219"/>
      <c r="V272" s="142"/>
      <c r="W272" s="99"/>
      <c r="X272" s="218"/>
      <c r="Y272" s="219"/>
      <c r="Z272" s="276"/>
      <c r="AA272" s="223"/>
      <c r="AB272" s="218"/>
      <c r="AC272" s="219"/>
      <c r="AD272" s="276"/>
      <c r="AE272" s="223"/>
      <c r="AF272" s="218"/>
      <c r="AG272" s="219"/>
      <c r="AH272" s="276"/>
      <c r="AI272" s="223"/>
      <c r="AJ272" s="218"/>
      <c r="AK272" s="219"/>
      <c r="AL272" s="276"/>
      <c r="AM272" s="223"/>
      <c r="AN272" s="218"/>
      <c r="AO272" s="219"/>
      <c r="AP272" s="276"/>
      <c r="AQ272" s="223"/>
      <c r="AR272" s="218"/>
      <c r="AS272" s="219"/>
      <c r="AT272" s="276"/>
      <c r="AU272" s="223"/>
      <c r="AV272" s="252"/>
      <c r="AW272" s="219"/>
      <c r="AX272" s="277"/>
      <c r="AY272" s="223"/>
      <c r="AZ272" s="86"/>
      <c r="BA272" s="99"/>
      <c r="BB272" s="86"/>
      <c r="BC272" s="87"/>
      <c r="BD272" s="86"/>
      <c r="BE272" s="87"/>
      <c r="BF272" s="86"/>
      <c r="BG272" s="87"/>
      <c r="BH272" s="86"/>
      <c r="BI272" s="87"/>
      <c r="BJ272" s="86">
        <v>60</v>
      </c>
      <c r="BK272" s="87">
        <v>61</v>
      </c>
    </row>
    <row r="273" spans="1:63" ht="13" x14ac:dyDescent="0.3">
      <c r="A273" s="10">
        <v>4343</v>
      </c>
      <c r="B273" s="11" t="s">
        <v>397</v>
      </c>
      <c r="C273" s="365">
        <v>795</v>
      </c>
      <c r="D273" s="41">
        <v>116</v>
      </c>
      <c r="E273" s="63">
        <f t="shared" si="3"/>
        <v>0.14591194968553459</v>
      </c>
      <c r="F273" s="86">
        <v>73</v>
      </c>
      <c r="G273" s="99">
        <v>42</v>
      </c>
      <c r="H273" s="86"/>
      <c r="I273" s="98"/>
      <c r="J273" s="142"/>
      <c r="K273" s="99"/>
      <c r="L273" s="86"/>
      <c r="M273" s="98"/>
      <c r="N273" s="142"/>
      <c r="O273" s="99"/>
      <c r="P273" s="218"/>
      <c r="Q273" s="219"/>
      <c r="R273" s="276">
        <v>74</v>
      </c>
      <c r="S273" s="223">
        <v>40</v>
      </c>
      <c r="T273" s="218"/>
      <c r="U273" s="219"/>
      <c r="V273" s="142"/>
      <c r="W273" s="99"/>
      <c r="X273" s="218"/>
      <c r="Y273" s="219"/>
      <c r="Z273" s="276"/>
      <c r="AA273" s="223"/>
      <c r="AB273" s="218"/>
      <c r="AC273" s="219"/>
      <c r="AD273" s="276"/>
      <c r="AE273" s="223"/>
      <c r="AF273" s="218"/>
      <c r="AG273" s="219"/>
      <c r="AH273" s="276"/>
      <c r="AI273" s="223"/>
      <c r="AJ273" s="218"/>
      <c r="AK273" s="219"/>
      <c r="AL273" s="276"/>
      <c r="AM273" s="223"/>
      <c r="AN273" s="218"/>
      <c r="AO273" s="219"/>
      <c r="AP273" s="276"/>
      <c r="AQ273" s="223"/>
      <c r="AR273" s="218"/>
      <c r="AS273" s="219"/>
      <c r="AT273" s="276"/>
      <c r="AU273" s="223"/>
      <c r="AV273" s="252"/>
      <c r="AW273" s="219"/>
      <c r="AX273" s="277"/>
      <c r="AY273" s="223"/>
      <c r="AZ273" s="86"/>
      <c r="BA273" s="99"/>
      <c r="BB273" s="86"/>
      <c r="BC273" s="87"/>
      <c r="BD273" s="86"/>
      <c r="BE273" s="87"/>
      <c r="BF273" s="86"/>
      <c r="BG273" s="87"/>
      <c r="BH273" s="86"/>
      <c r="BI273" s="87"/>
      <c r="BJ273" s="86">
        <v>70</v>
      </c>
      <c r="BK273" s="87">
        <v>44</v>
      </c>
    </row>
    <row r="274" spans="1:63" ht="13" x14ac:dyDescent="0.3">
      <c r="A274" s="10">
        <v>4411</v>
      </c>
      <c r="B274" s="11" t="s">
        <v>398</v>
      </c>
      <c r="C274" s="365">
        <v>841</v>
      </c>
      <c r="D274" s="41">
        <v>112</v>
      </c>
      <c r="E274" s="63">
        <f t="shared" si="3"/>
        <v>0.13317479191438764</v>
      </c>
      <c r="F274" s="86">
        <v>61</v>
      </c>
      <c r="G274" s="99">
        <v>48</v>
      </c>
      <c r="H274" s="86"/>
      <c r="I274" s="98"/>
      <c r="J274" s="142"/>
      <c r="K274" s="99"/>
      <c r="L274" s="86"/>
      <c r="M274" s="98"/>
      <c r="N274" s="142"/>
      <c r="O274" s="99"/>
      <c r="P274" s="218"/>
      <c r="Q274" s="219"/>
      <c r="R274" s="276"/>
      <c r="S274" s="223"/>
      <c r="T274" s="218">
        <v>62</v>
      </c>
      <c r="U274" s="219">
        <v>50</v>
      </c>
      <c r="V274" s="276"/>
      <c r="W274" s="223"/>
      <c r="X274" s="218"/>
      <c r="Y274" s="219"/>
      <c r="Z274" s="276"/>
      <c r="AA274" s="223"/>
      <c r="AB274" s="218"/>
      <c r="AC274" s="219"/>
      <c r="AD274" s="276"/>
      <c r="AE274" s="223"/>
      <c r="AF274" s="218"/>
      <c r="AG274" s="219"/>
      <c r="AH274" s="276"/>
      <c r="AI274" s="223"/>
      <c r="AJ274" s="218"/>
      <c r="AK274" s="219"/>
      <c r="AL274" s="276"/>
      <c r="AM274" s="223"/>
      <c r="AN274" s="218"/>
      <c r="AO274" s="219"/>
      <c r="AP274" s="276"/>
      <c r="AQ274" s="223"/>
      <c r="AR274" s="218"/>
      <c r="AS274" s="219"/>
      <c r="AT274" s="276"/>
      <c r="AU274" s="223"/>
      <c r="AV274" s="252"/>
      <c r="AW274" s="219"/>
      <c r="AX274" s="277"/>
      <c r="AY274" s="223"/>
      <c r="AZ274" s="86"/>
      <c r="BA274" s="99"/>
      <c r="BB274" s="86"/>
      <c r="BC274" s="87"/>
      <c r="BD274" s="86"/>
      <c r="BE274" s="87"/>
      <c r="BF274" s="86"/>
      <c r="BG274" s="87"/>
      <c r="BH274" s="86"/>
      <c r="BI274" s="87"/>
      <c r="BJ274" s="86">
        <v>67</v>
      </c>
      <c r="BK274" s="87">
        <v>42</v>
      </c>
    </row>
    <row r="275" spans="1:63" ht="13" x14ac:dyDescent="0.3">
      <c r="A275" s="10">
        <v>4412</v>
      </c>
      <c r="B275" s="11" t="s">
        <v>399</v>
      </c>
      <c r="C275" s="365">
        <v>1220</v>
      </c>
      <c r="D275" s="41">
        <v>217</v>
      </c>
      <c r="E275" s="63">
        <f t="shared" si="3"/>
        <v>0.1778688524590164</v>
      </c>
      <c r="F275" s="86">
        <v>117</v>
      </c>
      <c r="G275" s="99">
        <v>99</v>
      </c>
      <c r="H275" s="86"/>
      <c r="I275" s="98"/>
      <c r="J275" s="142"/>
      <c r="K275" s="99"/>
      <c r="L275" s="86"/>
      <c r="M275" s="98"/>
      <c r="N275" s="142"/>
      <c r="O275" s="99"/>
      <c r="P275" s="218"/>
      <c r="Q275" s="219"/>
      <c r="R275" s="276"/>
      <c r="S275" s="223"/>
      <c r="T275" s="218">
        <v>132</v>
      </c>
      <c r="U275" s="219">
        <v>82</v>
      </c>
      <c r="V275" s="276"/>
      <c r="W275" s="223"/>
      <c r="X275" s="218"/>
      <c r="Y275" s="219"/>
      <c r="Z275" s="276"/>
      <c r="AA275" s="223"/>
      <c r="AB275" s="218"/>
      <c r="AC275" s="219"/>
      <c r="AD275" s="276"/>
      <c r="AE275" s="223"/>
      <c r="AF275" s="218"/>
      <c r="AG275" s="219"/>
      <c r="AH275" s="276"/>
      <c r="AI275" s="223"/>
      <c r="AJ275" s="218"/>
      <c r="AK275" s="219"/>
      <c r="AL275" s="276"/>
      <c r="AM275" s="223"/>
      <c r="AN275" s="218"/>
      <c r="AO275" s="219"/>
      <c r="AP275" s="276"/>
      <c r="AQ275" s="223"/>
      <c r="AR275" s="218"/>
      <c r="AS275" s="219"/>
      <c r="AT275" s="276"/>
      <c r="AU275" s="223"/>
      <c r="AV275" s="252"/>
      <c r="AW275" s="219"/>
      <c r="AX275" s="277"/>
      <c r="AY275" s="223"/>
      <c r="AZ275" s="86"/>
      <c r="BA275" s="99"/>
      <c r="BB275" s="86"/>
      <c r="BC275" s="87"/>
      <c r="BD275" s="86"/>
      <c r="BE275" s="87"/>
      <c r="BF275" s="86"/>
      <c r="BG275" s="87"/>
      <c r="BH275" s="86"/>
      <c r="BI275" s="87"/>
      <c r="BJ275" s="86">
        <v>109</v>
      </c>
      <c r="BK275" s="87">
        <v>107</v>
      </c>
    </row>
    <row r="276" spans="1:63" ht="13" x14ac:dyDescent="0.3">
      <c r="A276" s="10">
        <v>4413</v>
      </c>
      <c r="B276" s="11" t="s">
        <v>783</v>
      </c>
      <c r="C276" s="365">
        <v>1073</v>
      </c>
      <c r="D276" s="41">
        <v>231</v>
      </c>
      <c r="E276" s="63">
        <f>SUM(D276/C276)</f>
        <v>0.21528424976700838</v>
      </c>
      <c r="F276" s="86">
        <v>142</v>
      </c>
      <c r="G276" s="99">
        <v>87</v>
      </c>
      <c r="H276" s="86"/>
      <c r="I276" s="98"/>
      <c r="J276" s="142"/>
      <c r="K276" s="99"/>
      <c r="L276" s="86"/>
      <c r="M276" s="98"/>
      <c r="N276" s="142"/>
      <c r="O276" s="99"/>
      <c r="P276" s="218"/>
      <c r="Q276" s="219"/>
      <c r="R276" s="276"/>
      <c r="S276" s="223"/>
      <c r="T276" s="218">
        <v>141</v>
      </c>
      <c r="U276" s="219">
        <v>86</v>
      </c>
      <c r="V276" s="276"/>
      <c r="W276" s="223"/>
      <c r="X276" s="218"/>
      <c r="Y276" s="219"/>
      <c r="Z276" s="276"/>
      <c r="AA276" s="223"/>
      <c r="AB276" s="218"/>
      <c r="AC276" s="219"/>
      <c r="AD276" s="276"/>
      <c r="AE276" s="223"/>
      <c r="AF276" s="218"/>
      <c r="AG276" s="219"/>
      <c r="AH276" s="276"/>
      <c r="AI276" s="223"/>
      <c r="AJ276" s="218"/>
      <c r="AK276" s="219"/>
      <c r="AL276" s="276"/>
      <c r="AM276" s="223"/>
      <c r="AN276" s="218"/>
      <c r="AO276" s="219"/>
      <c r="AP276" s="276"/>
      <c r="AQ276" s="223"/>
      <c r="AR276" s="218"/>
      <c r="AS276" s="219"/>
      <c r="AT276" s="276"/>
      <c r="AU276" s="223"/>
      <c r="AV276" s="252"/>
      <c r="AW276" s="219"/>
      <c r="AX276" s="277"/>
      <c r="AY276" s="223"/>
      <c r="AZ276" s="86"/>
      <c r="BA276" s="99"/>
      <c r="BB276" s="86"/>
      <c r="BC276" s="87"/>
      <c r="BD276" s="86"/>
      <c r="BE276" s="87"/>
      <c r="BF276" s="86"/>
      <c r="BG276" s="87"/>
      <c r="BH276" s="86"/>
      <c r="BI276" s="87"/>
      <c r="BJ276" s="86">
        <v>138</v>
      </c>
      <c r="BK276" s="87">
        <v>88</v>
      </c>
    </row>
    <row r="277" spans="1:63" ht="13" x14ac:dyDescent="0.3">
      <c r="A277" s="10">
        <v>4421</v>
      </c>
      <c r="B277" s="11" t="s">
        <v>400</v>
      </c>
      <c r="C277" s="365">
        <v>1023</v>
      </c>
      <c r="D277" s="41">
        <v>258</v>
      </c>
      <c r="E277" s="63">
        <f t="shared" si="3"/>
        <v>0.25219941348973607</v>
      </c>
      <c r="F277" s="86">
        <v>165</v>
      </c>
      <c r="G277" s="99">
        <v>93</v>
      </c>
      <c r="H277" s="86"/>
      <c r="I277" s="98"/>
      <c r="J277" s="142"/>
      <c r="K277" s="99"/>
      <c r="L277" s="86"/>
      <c r="M277" s="98"/>
      <c r="N277" s="142"/>
      <c r="O277" s="99"/>
      <c r="P277" s="218"/>
      <c r="Q277" s="219"/>
      <c r="R277" s="276"/>
      <c r="S277" s="223"/>
      <c r="T277" s="218">
        <v>180</v>
      </c>
      <c r="U277" s="219">
        <v>76</v>
      </c>
      <c r="V277" s="276"/>
      <c r="W277" s="223"/>
      <c r="X277" s="218"/>
      <c r="Y277" s="219"/>
      <c r="Z277" s="276"/>
      <c r="AA277" s="223"/>
      <c r="AB277" s="218"/>
      <c r="AC277" s="219"/>
      <c r="AD277" s="276"/>
      <c r="AE277" s="223"/>
      <c r="AF277" s="218"/>
      <c r="AG277" s="219"/>
      <c r="AH277" s="276"/>
      <c r="AI277" s="223"/>
      <c r="AJ277" s="218"/>
      <c r="AK277" s="219"/>
      <c r="AL277" s="276"/>
      <c r="AM277" s="223"/>
      <c r="AN277" s="218"/>
      <c r="AO277" s="219"/>
      <c r="AP277" s="276"/>
      <c r="AQ277" s="223"/>
      <c r="AR277" s="218"/>
      <c r="AS277" s="219"/>
      <c r="AT277" s="276"/>
      <c r="AU277" s="223"/>
      <c r="AV277" s="252"/>
      <c r="AW277" s="219"/>
      <c r="AX277" s="277"/>
      <c r="AY277" s="223"/>
      <c r="AZ277" s="86"/>
      <c r="BA277" s="99"/>
      <c r="BB277" s="86"/>
      <c r="BC277" s="87"/>
      <c r="BD277" s="86"/>
      <c r="BE277" s="87"/>
      <c r="BF277" s="86"/>
      <c r="BG277" s="87"/>
      <c r="BH277" s="86"/>
      <c r="BI277" s="87"/>
      <c r="BJ277" s="86">
        <v>158</v>
      </c>
      <c r="BK277" s="87">
        <v>99</v>
      </c>
    </row>
    <row r="278" spans="1:63" ht="13" x14ac:dyDescent="0.3">
      <c r="A278" s="10">
        <v>4422</v>
      </c>
      <c r="B278" s="11" t="s">
        <v>401</v>
      </c>
      <c r="C278" s="365">
        <v>1241</v>
      </c>
      <c r="D278" s="41">
        <v>262</v>
      </c>
      <c r="E278" s="63">
        <f t="shared" si="3"/>
        <v>0.21112006446414183</v>
      </c>
      <c r="F278" s="86">
        <v>171</v>
      </c>
      <c r="G278" s="99">
        <v>87</v>
      </c>
      <c r="H278" s="86"/>
      <c r="I278" s="98"/>
      <c r="J278" s="142"/>
      <c r="K278" s="99"/>
      <c r="L278" s="86"/>
      <c r="M278" s="98"/>
      <c r="N278" s="142"/>
      <c r="O278" s="99"/>
      <c r="P278" s="218"/>
      <c r="Q278" s="219"/>
      <c r="R278" s="276"/>
      <c r="S278" s="223"/>
      <c r="T278" s="218">
        <v>188</v>
      </c>
      <c r="U278" s="219">
        <v>67</v>
      </c>
      <c r="V278" s="276"/>
      <c r="W278" s="223"/>
      <c r="X278" s="218"/>
      <c r="Y278" s="219"/>
      <c r="Z278" s="276"/>
      <c r="AA278" s="223"/>
      <c r="AB278" s="218"/>
      <c r="AC278" s="219"/>
      <c r="AD278" s="276"/>
      <c r="AE278" s="223"/>
      <c r="AF278" s="218"/>
      <c r="AG278" s="219"/>
      <c r="AH278" s="276"/>
      <c r="AI278" s="223"/>
      <c r="AJ278" s="218"/>
      <c r="AK278" s="219"/>
      <c r="AL278" s="276"/>
      <c r="AM278" s="223"/>
      <c r="AN278" s="218"/>
      <c r="AO278" s="219"/>
      <c r="AP278" s="276"/>
      <c r="AQ278" s="223"/>
      <c r="AR278" s="218"/>
      <c r="AS278" s="219"/>
      <c r="AT278" s="276"/>
      <c r="AU278" s="223"/>
      <c r="AV278" s="252"/>
      <c r="AW278" s="219"/>
      <c r="AX278" s="277"/>
      <c r="AY278" s="223"/>
      <c r="AZ278" s="86"/>
      <c r="BA278" s="99"/>
      <c r="BB278" s="86"/>
      <c r="BC278" s="87"/>
      <c r="BD278" s="86"/>
      <c r="BE278" s="87"/>
      <c r="BF278" s="86"/>
      <c r="BG278" s="87"/>
      <c r="BH278" s="86"/>
      <c r="BI278" s="87"/>
      <c r="BJ278" s="86">
        <v>174</v>
      </c>
      <c r="BK278" s="87">
        <v>85</v>
      </c>
    </row>
    <row r="279" spans="1:63" ht="13" x14ac:dyDescent="0.3">
      <c r="A279" s="10">
        <v>4423</v>
      </c>
      <c r="B279" s="11" t="s">
        <v>402</v>
      </c>
      <c r="C279" s="365">
        <v>1052</v>
      </c>
      <c r="D279" s="41">
        <v>192</v>
      </c>
      <c r="E279" s="63">
        <f t="shared" si="3"/>
        <v>0.18250950570342206</v>
      </c>
      <c r="F279" s="86">
        <v>126</v>
      </c>
      <c r="G279" s="99">
        <v>62</v>
      </c>
      <c r="H279" s="86"/>
      <c r="I279" s="98"/>
      <c r="J279" s="142"/>
      <c r="K279" s="99"/>
      <c r="L279" s="86"/>
      <c r="M279" s="98"/>
      <c r="N279" s="142"/>
      <c r="O279" s="99"/>
      <c r="P279" s="218"/>
      <c r="Q279" s="219"/>
      <c r="R279" s="276"/>
      <c r="S279" s="223"/>
      <c r="T279" s="218">
        <v>134</v>
      </c>
      <c r="U279" s="219">
        <v>56</v>
      </c>
      <c r="V279" s="276"/>
      <c r="W279" s="223"/>
      <c r="X279" s="218"/>
      <c r="Y279" s="219"/>
      <c r="Z279" s="276"/>
      <c r="AA279" s="223"/>
      <c r="AB279" s="218"/>
      <c r="AC279" s="219"/>
      <c r="AD279" s="276"/>
      <c r="AE279" s="223"/>
      <c r="AF279" s="218"/>
      <c r="AG279" s="219"/>
      <c r="AH279" s="276"/>
      <c r="AI279" s="223"/>
      <c r="AJ279" s="218"/>
      <c r="AK279" s="219"/>
      <c r="AL279" s="276"/>
      <c r="AM279" s="223"/>
      <c r="AN279" s="218"/>
      <c r="AO279" s="219"/>
      <c r="AP279" s="276"/>
      <c r="AQ279" s="223"/>
      <c r="AR279" s="218"/>
      <c r="AS279" s="219"/>
      <c r="AT279" s="276"/>
      <c r="AU279" s="223"/>
      <c r="AV279" s="252"/>
      <c r="AW279" s="219"/>
      <c r="AX279" s="277"/>
      <c r="AY279" s="223"/>
      <c r="AZ279" s="86"/>
      <c r="BA279" s="99"/>
      <c r="BB279" s="86"/>
      <c r="BC279" s="87"/>
      <c r="BD279" s="86"/>
      <c r="BE279" s="87"/>
      <c r="BF279" s="86"/>
      <c r="BG279" s="87"/>
      <c r="BH279" s="86"/>
      <c r="BI279" s="87"/>
      <c r="BJ279" s="86">
        <v>118</v>
      </c>
      <c r="BK279" s="87">
        <v>70</v>
      </c>
    </row>
    <row r="280" spans="1:63" ht="13" x14ac:dyDescent="0.3">
      <c r="A280" s="10">
        <v>4431</v>
      </c>
      <c r="B280" s="11" t="s">
        <v>403</v>
      </c>
      <c r="C280" s="365">
        <v>955</v>
      </c>
      <c r="D280" s="41">
        <v>143</v>
      </c>
      <c r="E280" s="63">
        <f t="shared" ref="E280:E343" si="4">SUM(D280/C280)</f>
        <v>0.14973821989528796</v>
      </c>
      <c r="F280" s="86">
        <v>80</v>
      </c>
      <c r="G280" s="99">
        <v>61</v>
      </c>
      <c r="H280" s="86"/>
      <c r="I280" s="98"/>
      <c r="J280" s="142"/>
      <c r="K280" s="99"/>
      <c r="L280" s="86"/>
      <c r="M280" s="98"/>
      <c r="N280" s="142"/>
      <c r="O280" s="99"/>
      <c r="P280" s="218"/>
      <c r="Q280" s="219"/>
      <c r="R280" s="276"/>
      <c r="S280" s="223"/>
      <c r="T280" s="218">
        <v>79</v>
      </c>
      <c r="U280" s="219">
        <v>64</v>
      </c>
      <c r="V280" s="276"/>
      <c r="W280" s="223"/>
      <c r="X280" s="218"/>
      <c r="Y280" s="219"/>
      <c r="Z280" s="276"/>
      <c r="AA280" s="223"/>
      <c r="AB280" s="218"/>
      <c r="AC280" s="219"/>
      <c r="AD280" s="276"/>
      <c r="AE280" s="223"/>
      <c r="AF280" s="218"/>
      <c r="AG280" s="219"/>
      <c r="AH280" s="276"/>
      <c r="AI280" s="223"/>
      <c r="AJ280" s="218"/>
      <c r="AK280" s="219"/>
      <c r="AL280" s="276"/>
      <c r="AM280" s="223"/>
      <c r="AN280" s="218"/>
      <c r="AO280" s="219"/>
      <c r="AP280" s="276"/>
      <c r="AQ280" s="223"/>
      <c r="AR280" s="218"/>
      <c r="AS280" s="219"/>
      <c r="AT280" s="276"/>
      <c r="AU280" s="223"/>
      <c r="AV280" s="252"/>
      <c r="AW280" s="219"/>
      <c r="AX280" s="277"/>
      <c r="AY280" s="223"/>
      <c r="AZ280" s="86"/>
      <c r="BA280" s="99"/>
      <c r="BB280" s="86"/>
      <c r="BC280" s="87"/>
      <c r="BD280" s="86"/>
      <c r="BE280" s="87"/>
      <c r="BF280" s="86"/>
      <c r="BG280" s="87"/>
      <c r="BH280" s="86"/>
      <c r="BI280" s="87"/>
      <c r="BJ280" s="86">
        <v>85</v>
      </c>
      <c r="BK280" s="87">
        <v>56</v>
      </c>
    </row>
    <row r="281" spans="1:63" ht="13" x14ac:dyDescent="0.3">
      <c r="A281" s="10">
        <v>4432</v>
      </c>
      <c r="B281" s="11" t="s">
        <v>404</v>
      </c>
      <c r="C281" s="365">
        <v>864</v>
      </c>
      <c r="D281" s="41">
        <v>164</v>
      </c>
      <c r="E281" s="63">
        <f t="shared" si="4"/>
        <v>0.18981481481481483</v>
      </c>
      <c r="F281" s="86">
        <v>104</v>
      </c>
      <c r="G281" s="99">
        <v>57</v>
      </c>
      <c r="H281" s="86"/>
      <c r="I281" s="98"/>
      <c r="J281" s="142"/>
      <c r="K281" s="99"/>
      <c r="L281" s="86"/>
      <c r="M281" s="98"/>
      <c r="N281" s="142"/>
      <c r="O281" s="99"/>
      <c r="P281" s="218"/>
      <c r="Q281" s="219"/>
      <c r="R281" s="276"/>
      <c r="S281" s="223"/>
      <c r="T281" s="218">
        <v>109</v>
      </c>
      <c r="U281" s="219">
        <v>51</v>
      </c>
      <c r="V281" s="276"/>
      <c r="W281" s="223"/>
      <c r="X281" s="218"/>
      <c r="Y281" s="219"/>
      <c r="Z281" s="276"/>
      <c r="AA281" s="223"/>
      <c r="AB281" s="218"/>
      <c r="AC281" s="219"/>
      <c r="AD281" s="276"/>
      <c r="AE281" s="223"/>
      <c r="AF281" s="218"/>
      <c r="AG281" s="219"/>
      <c r="AH281" s="276"/>
      <c r="AI281" s="223"/>
      <c r="AJ281" s="218"/>
      <c r="AK281" s="219"/>
      <c r="AL281" s="276"/>
      <c r="AM281" s="223"/>
      <c r="AN281" s="218"/>
      <c r="AO281" s="219"/>
      <c r="AP281" s="276"/>
      <c r="AQ281" s="223"/>
      <c r="AR281" s="218"/>
      <c r="AS281" s="219"/>
      <c r="AT281" s="276"/>
      <c r="AU281" s="223"/>
      <c r="AV281" s="252"/>
      <c r="AW281" s="219"/>
      <c r="AX281" s="277"/>
      <c r="AY281" s="223"/>
      <c r="AZ281" s="86"/>
      <c r="BA281" s="99"/>
      <c r="BB281" s="86"/>
      <c r="BC281" s="87"/>
      <c r="BD281" s="86"/>
      <c r="BE281" s="87"/>
      <c r="BF281" s="86"/>
      <c r="BG281" s="87"/>
      <c r="BH281" s="86"/>
      <c r="BI281" s="87"/>
      <c r="BJ281" s="86">
        <v>91</v>
      </c>
      <c r="BK281" s="87">
        <v>71</v>
      </c>
    </row>
    <row r="282" spans="1:63" ht="13" x14ac:dyDescent="0.3">
      <c r="A282" s="10">
        <v>4433</v>
      </c>
      <c r="B282" s="11" t="s">
        <v>405</v>
      </c>
      <c r="C282" s="365">
        <v>1497</v>
      </c>
      <c r="D282" s="41">
        <v>341</v>
      </c>
      <c r="E282" s="63">
        <f t="shared" si="4"/>
        <v>0.22778891115564462</v>
      </c>
      <c r="F282" s="86">
        <v>164</v>
      </c>
      <c r="G282" s="99">
        <v>169</v>
      </c>
      <c r="H282" s="86"/>
      <c r="I282" s="98"/>
      <c r="J282" s="142"/>
      <c r="K282" s="99"/>
      <c r="L282" s="86"/>
      <c r="M282" s="98"/>
      <c r="N282" s="142"/>
      <c r="O282" s="99"/>
      <c r="P282" s="218"/>
      <c r="Q282" s="219"/>
      <c r="R282" s="276"/>
      <c r="S282" s="223"/>
      <c r="T282" s="218">
        <v>182</v>
      </c>
      <c r="U282" s="219">
        <v>154</v>
      </c>
      <c r="V282" s="276"/>
      <c r="W282" s="223"/>
      <c r="X282" s="218"/>
      <c r="Y282" s="219"/>
      <c r="Z282" s="276"/>
      <c r="AA282" s="223"/>
      <c r="AB282" s="218"/>
      <c r="AC282" s="219"/>
      <c r="AD282" s="276"/>
      <c r="AE282" s="223"/>
      <c r="AF282" s="218"/>
      <c r="AG282" s="219"/>
      <c r="AH282" s="276"/>
      <c r="AI282" s="223"/>
      <c r="AJ282" s="218"/>
      <c r="AK282" s="219"/>
      <c r="AL282" s="276"/>
      <c r="AM282" s="223"/>
      <c r="AN282" s="218"/>
      <c r="AO282" s="219"/>
      <c r="AP282" s="276"/>
      <c r="AQ282" s="223"/>
      <c r="AR282" s="218"/>
      <c r="AS282" s="219"/>
      <c r="AT282" s="276"/>
      <c r="AU282" s="223"/>
      <c r="AV282" s="252"/>
      <c r="AW282" s="219"/>
      <c r="AX282" s="277"/>
      <c r="AY282" s="223"/>
      <c r="AZ282" s="86"/>
      <c r="BA282" s="99"/>
      <c r="BB282" s="86"/>
      <c r="BC282" s="87"/>
      <c r="BD282" s="86"/>
      <c r="BE282" s="87"/>
      <c r="BF282" s="86"/>
      <c r="BG282" s="87"/>
      <c r="BH282" s="86"/>
      <c r="BI282" s="87"/>
      <c r="BJ282" s="86">
        <v>159</v>
      </c>
      <c r="BK282" s="87">
        <v>175</v>
      </c>
    </row>
    <row r="283" spans="1:63" ht="13" x14ac:dyDescent="0.3">
      <c r="A283" s="10">
        <v>4441</v>
      </c>
      <c r="B283" s="11" t="s">
        <v>406</v>
      </c>
      <c r="C283" s="365">
        <v>959</v>
      </c>
      <c r="D283" s="41">
        <v>130</v>
      </c>
      <c r="E283" s="63">
        <f t="shared" si="4"/>
        <v>0.13555787278415016</v>
      </c>
      <c r="F283" s="86">
        <v>67</v>
      </c>
      <c r="G283" s="99">
        <v>59</v>
      </c>
      <c r="H283" s="86"/>
      <c r="I283" s="98"/>
      <c r="J283" s="142"/>
      <c r="K283" s="99"/>
      <c r="L283" s="86"/>
      <c r="M283" s="98"/>
      <c r="N283" s="142"/>
      <c r="O283" s="99"/>
      <c r="P283" s="218"/>
      <c r="Q283" s="219"/>
      <c r="R283" s="276"/>
      <c r="S283" s="223"/>
      <c r="T283" s="218">
        <v>76</v>
      </c>
      <c r="U283" s="219">
        <v>54</v>
      </c>
      <c r="V283" s="276"/>
      <c r="W283" s="223"/>
      <c r="X283" s="218"/>
      <c r="Y283" s="219"/>
      <c r="Z283" s="276"/>
      <c r="AA283" s="223"/>
      <c r="AB283" s="218"/>
      <c r="AC283" s="219"/>
      <c r="AD283" s="276"/>
      <c r="AE283" s="223"/>
      <c r="AF283" s="218"/>
      <c r="AG283" s="219"/>
      <c r="AH283" s="276"/>
      <c r="AI283" s="223"/>
      <c r="AJ283" s="218"/>
      <c r="AK283" s="219"/>
      <c r="AL283" s="276"/>
      <c r="AM283" s="223"/>
      <c r="AN283" s="218"/>
      <c r="AO283" s="219"/>
      <c r="AP283" s="276"/>
      <c r="AQ283" s="223"/>
      <c r="AR283" s="218"/>
      <c r="AS283" s="219"/>
      <c r="AT283" s="276"/>
      <c r="AU283" s="223"/>
      <c r="AV283" s="252"/>
      <c r="AW283" s="219"/>
      <c r="AX283" s="277"/>
      <c r="AY283" s="223"/>
      <c r="AZ283" s="86"/>
      <c r="BA283" s="99"/>
      <c r="BB283" s="86"/>
      <c r="BC283" s="87"/>
      <c r="BD283" s="86"/>
      <c r="BE283" s="87"/>
      <c r="BF283" s="86"/>
      <c r="BG283" s="87"/>
      <c r="BH283" s="86"/>
      <c r="BI283" s="87"/>
      <c r="BJ283" s="86">
        <v>66</v>
      </c>
      <c r="BK283" s="87">
        <v>61</v>
      </c>
    </row>
    <row r="284" spans="1:63" ht="13" x14ac:dyDescent="0.3">
      <c r="A284" s="10">
        <v>4442</v>
      </c>
      <c r="B284" s="11" t="s">
        <v>407</v>
      </c>
      <c r="C284" s="365">
        <v>1138</v>
      </c>
      <c r="D284" s="41">
        <v>175</v>
      </c>
      <c r="E284" s="63">
        <f t="shared" si="4"/>
        <v>0.15377855887521968</v>
      </c>
      <c r="F284" s="86">
        <v>96</v>
      </c>
      <c r="G284" s="99">
        <v>76</v>
      </c>
      <c r="H284" s="86"/>
      <c r="I284" s="98"/>
      <c r="J284" s="142"/>
      <c r="K284" s="99"/>
      <c r="L284" s="86"/>
      <c r="M284" s="98"/>
      <c r="N284" s="142"/>
      <c r="O284" s="99"/>
      <c r="P284" s="218"/>
      <c r="Q284" s="219"/>
      <c r="R284" s="276"/>
      <c r="S284" s="223"/>
      <c r="T284" s="218">
        <v>100</v>
      </c>
      <c r="U284" s="219">
        <v>73</v>
      </c>
      <c r="V284" s="276"/>
      <c r="W284" s="223"/>
      <c r="X284" s="218"/>
      <c r="Y284" s="219"/>
      <c r="Z284" s="276"/>
      <c r="AA284" s="223"/>
      <c r="AB284" s="218"/>
      <c r="AC284" s="219"/>
      <c r="AD284" s="276"/>
      <c r="AE284" s="223"/>
      <c r="AF284" s="218"/>
      <c r="AG284" s="219"/>
      <c r="AH284" s="276"/>
      <c r="AI284" s="223"/>
      <c r="AJ284" s="218"/>
      <c r="AK284" s="219"/>
      <c r="AL284" s="276"/>
      <c r="AM284" s="223"/>
      <c r="AN284" s="218"/>
      <c r="AO284" s="219"/>
      <c r="AP284" s="276"/>
      <c r="AQ284" s="223"/>
      <c r="AR284" s="218"/>
      <c r="AS284" s="219"/>
      <c r="AT284" s="276"/>
      <c r="AU284" s="223"/>
      <c r="AV284" s="252"/>
      <c r="AW284" s="219"/>
      <c r="AX284" s="277"/>
      <c r="AY284" s="223"/>
      <c r="AZ284" s="86"/>
      <c r="BA284" s="99"/>
      <c r="BB284" s="86"/>
      <c r="BC284" s="87"/>
      <c r="BD284" s="86"/>
      <c r="BE284" s="87"/>
      <c r="BF284" s="86"/>
      <c r="BG284" s="87"/>
      <c r="BH284" s="86"/>
      <c r="BI284" s="87"/>
      <c r="BJ284" s="86">
        <v>96</v>
      </c>
      <c r="BK284" s="87">
        <v>75</v>
      </c>
    </row>
    <row r="285" spans="1:63" ht="13" x14ac:dyDescent="0.3">
      <c r="A285" s="10">
        <v>4443</v>
      </c>
      <c r="B285" s="11" t="s">
        <v>408</v>
      </c>
      <c r="C285" s="365">
        <v>1068</v>
      </c>
      <c r="D285" s="41">
        <v>235</v>
      </c>
      <c r="E285" s="63">
        <f t="shared" si="4"/>
        <v>0.22003745318352061</v>
      </c>
      <c r="F285" s="86">
        <v>125</v>
      </c>
      <c r="G285" s="99">
        <v>108</v>
      </c>
      <c r="H285" s="86"/>
      <c r="I285" s="98"/>
      <c r="J285" s="142"/>
      <c r="K285" s="99"/>
      <c r="L285" s="86"/>
      <c r="M285" s="98"/>
      <c r="N285" s="142"/>
      <c r="O285" s="99"/>
      <c r="P285" s="218"/>
      <c r="Q285" s="219"/>
      <c r="R285" s="276"/>
      <c r="S285" s="223"/>
      <c r="T285" s="218">
        <v>136</v>
      </c>
      <c r="U285" s="219">
        <v>99</v>
      </c>
      <c r="V285" s="276"/>
      <c r="W285" s="223"/>
      <c r="X285" s="218"/>
      <c r="Y285" s="219"/>
      <c r="Z285" s="276"/>
      <c r="AA285" s="223"/>
      <c r="AB285" s="218"/>
      <c r="AC285" s="219"/>
      <c r="AD285" s="276"/>
      <c r="AE285" s="223"/>
      <c r="AF285" s="218"/>
      <c r="AG285" s="219"/>
      <c r="AH285" s="276"/>
      <c r="AI285" s="223"/>
      <c r="AJ285" s="218"/>
      <c r="AK285" s="219"/>
      <c r="AL285" s="276"/>
      <c r="AM285" s="223"/>
      <c r="AN285" s="218"/>
      <c r="AO285" s="219"/>
      <c r="AP285" s="276"/>
      <c r="AQ285" s="223"/>
      <c r="AR285" s="218"/>
      <c r="AS285" s="219"/>
      <c r="AT285" s="276"/>
      <c r="AU285" s="223"/>
      <c r="AV285" s="252"/>
      <c r="AW285" s="219"/>
      <c r="AX285" s="277"/>
      <c r="AY285" s="223"/>
      <c r="AZ285" s="86"/>
      <c r="BA285" s="99"/>
      <c r="BB285" s="86"/>
      <c r="BC285" s="87"/>
      <c r="BD285" s="86"/>
      <c r="BE285" s="87"/>
      <c r="BF285" s="86"/>
      <c r="BG285" s="87"/>
      <c r="BH285" s="86"/>
      <c r="BI285" s="87"/>
      <c r="BJ285" s="86">
        <v>134</v>
      </c>
      <c r="BK285" s="87">
        <v>96</v>
      </c>
    </row>
    <row r="286" spans="1:63" ht="13" x14ac:dyDescent="0.3">
      <c r="A286" s="10">
        <v>4611</v>
      </c>
      <c r="B286" s="11" t="s">
        <v>409</v>
      </c>
      <c r="C286" s="365">
        <v>1313</v>
      </c>
      <c r="D286" s="41">
        <v>295</v>
      </c>
      <c r="E286" s="63">
        <f t="shared" si="4"/>
        <v>0.22467631378522468</v>
      </c>
      <c r="F286" s="86">
        <v>152</v>
      </c>
      <c r="G286" s="99">
        <v>136</v>
      </c>
      <c r="H286" s="86"/>
      <c r="I286" s="98"/>
      <c r="J286" s="142"/>
      <c r="K286" s="99"/>
      <c r="L286" s="86"/>
      <c r="M286" s="98"/>
      <c r="N286" s="142"/>
      <c r="O286" s="99"/>
      <c r="P286" s="218"/>
      <c r="Q286" s="219"/>
      <c r="R286" s="276"/>
      <c r="S286" s="223"/>
      <c r="T286" s="218"/>
      <c r="U286" s="219"/>
      <c r="V286" s="276">
        <v>204</v>
      </c>
      <c r="W286" s="223">
        <v>81</v>
      </c>
      <c r="X286" s="218"/>
      <c r="Y286" s="219"/>
      <c r="Z286" s="276"/>
      <c r="AA286" s="223"/>
      <c r="AB286" s="218"/>
      <c r="AC286" s="219"/>
      <c r="AD286" s="276"/>
      <c r="AE286" s="223"/>
      <c r="AF286" s="218"/>
      <c r="AG286" s="219"/>
      <c r="AH286" s="276"/>
      <c r="AI286" s="223"/>
      <c r="AJ286" s="218"/>
      <c r="AK286" s="219"/>
      <c r="AL286" s="276"/>
      <c r="AM286" s="223"/>
      <c r="AN286" s="218"/>
      <c r="AO286" s="219"/>
      <c r="AP286" s="276"/>
      <c r="AQ286" s="223"/>
      <c r="AR286" s="218"/>
      <c r="AS286" s="219"/>
      <c r="AT286" s="276"/>
      <c r="AU286" s="223"/>
      <c r="AV286" s="252"/>
      <c r="AW286" s="219"/>
      <c r="AX286" s="277"/>
      <c r="AY286" s="223"/>
      <c r="AZ286" s="86"/>
      <c r="BA286" s="99"/>
      <c r="BB286" s="86"/>
      <c r="BC286" s="87"/>
      <c r="BD286" s="86"/>
      <c r="BE286" s="87"/>
      <c r="BF286" s="86"/>
      <c r="BG286" s="87"/>
      <c r="BH286" s="86"/>
      <c r="BI286" s="87"/>
      <c r="BJ286" s="86">
        <v>170</v>
      </c>
      <c r="BK286" s="87">
        <v>119</v>
      </c>
    </row>
    <row r="287" spans="1:63" ht="13" x14ac:dyDescent="0.3">
      <c r="A287" s="10">
        <v>4612</v>
      </c>
      <c r="B287" s="11" t="s">
        <v>410</v>
      </c>
      <c r="C287" s="365">
        <v>580</v>
      </c>
      <c r="D287" s="41">
        <v>63</v>
      </c>
      <c r="E287" s="63">
        <f t="shared" si="4"/>
        <v>0.10862068965517241</v>
      </c>
      <c r="F287" s="86">
        <v>36</v>
      </c>
      <c r="G287" s="99">
        <v>26</v>
      </c>
      <c r="H287" s="86"/>
      <c r="I287" s="98"/>
      <c r="J287" s="142"/>
      <c r="K287" s="99"/>
      <c r="L287" s="86"/>
      <c r="M287" s="98"/>
      <c r="N287" s="142"/>
      <c r="O287" s="99"/>
      <c r="P287" s="218"/>
      <c r="Q287" s="219"/>
      <c r="R287" s="276"/>
      <c r="S287" s="223"/>
      <c r="T287" s="218"/>
      <c r="U287" s="219"/>
      <c r="V287" s="276"/>
      <c r="W287" s="223"/>
      <c r="X287" s="218"/>
      <c r="Y287" s="219"/>
      <c r="Z287" s="276"/>
      <c r="AA287" s="223"/>
      <c r="AB287" s="218"/>
      <c r="AC287" s="219"/>
      <c r="AD287" s="276"/>
      <c r="AE287" s="223"/>
      <c r="AF287" s="218"/>
      <c r="AG287" s="219"/>
      <c r="AH287" s="276"/>
      <c r="AI287" s="223"/>
      <c r="AJ287" s="218"/>
      <c r="AK287" s="219"/>
      <c r="AL287" s="276"/>
      <c r="AM287" s="223"/>
      <c r="AN287" s="218"/>
      <c r="AO287" s="219"/>
      <c r="AP287" s="276"/>
      <c r="AQ287" s="223"/>
      <c r="AR287" s="218"/>
      <c r="AS287" s="219"/>
      <c r="AT287" s="276"/>
      <c r="AU287" s="223"/>
      <c r="AV287" s="252"/>
      <c r="AW287" s="219"/>
      <c r="AX287" s="277"/>
      <c r="AY287" s="223"/>
      <c r="AZ287" s="86"/>
      <c r="BA287" s="99"/>
      <c r="BB287" s="86"/>
      <c r="BC287" s="87"/>
      <c r="BD287" s="86"/>
      <c r="BE287" s="87"/>
      <c r="BF287" s="86"/>
      <c r="BG287" s="87"/>
      <c r="BH287" s="86"/>
      <c r="BI287" s="87"/>
      <c r="BJ287" s="86">
        <v>33</v>
      </c>
      <c r="BK287" s="87">
        <v>29</v>
      </c>
    </row>
    <row r="288" spans="1:63" ht="13" x14ac:dyDescent="0.3">
      <c r="A288" s="10">
        <v>4621</v>
      </c>
      <c r="B288" s="11" t="s">
        <v>411</v>
      </c>
      <c r="C288" s="365">
        <v>949</v>
      </c>
      <c r="D288" s="41">
        <v>235</v>
      </c>
      <c r="E288" s="63">
        <f t="shared" si="4"/>
        <v>0.2476290832455216</v>
      </c>
      <c r="F288" s="86">
        <v>111</v>
      </c>
      <c r="G288" s="99">
        <v>119</v>
      </c>
      <c r="H288" s="86"/>
      <c r="I288" s="98"/>
      <c r="J288" s="142"/>
      <c r="K288" s="99"/>
      <c r="L288" s="86"/>
      <c r="M288" s="98"/>
      <c r="N288" s="142"/>
      <c r="O288" s="99"/>
      <c r="P288" s="218"/>
      <c r="Q288" s="219"/>
      <c r="R288" s="276"/>
      <c r="S288" s="223"/>
      <c r="T288" s="218"/>
      <c r="U288" s="219"/>
      <c r="V288" s="276"/>
      <c r="W288" s="223"/>
      <c r="X288" s="218"/>
      <c r="Y288" s="219"/>
      <c r="Z288" s="276"/>
      <c r="AA288" s="223"/>
      <c r="AB288" s="218"/>
      <c r="AC288" s="219"/>
      <c r="AD288" s="276"/>
      <c r="AE288" s="223"/>
      <c r="AF288" s="218"/>
      <c r="AG288" s="219"/>
      <c r="AH288" s="276"/>
      <c r="AI288" s="223"/>
      <c r="AJ288" s="218"/>
      <c r="AK288" s="219"/>
      <c r="AL288" s="276"/>
      <c r="AM288" s="223"/>
      <c r="AN288" s="218"/>
      <c r="AO288" s="219"/>
      <c r="AP288" s="276"/>
      <c r="AQ288" s="223"/>
      <c r="AR288" s="218"/>
      <c r="AS288" s="219"/>
      <c r="AT288" s="276"/>
      <c r="AU288" s="223"/>
      <c r="AV288" s="252"/>
      <c r="AW288" s="219"/>
      <c r="AX288" s="277"/>
      <c r="AY288" s="223"/>
      <c r="AZ288" s="86"/>
      <c r="BA288" s="99"/>
      <c r="BB288" s="86"/>
      <c r="BC288" s="87"/>
      <c r="BD288" s="86"/>
      <c r="BE288" s="87"/>
      <c r="BF288" s="86"/>
      <c r="BG288" s="87"/>
      <c r="BH288" s="86"/>
      <c r="BI288" s="87"/>
      <c r="BJ288" s="86">
        <v>124</v>
      </c>
      <c r="BK288" s="87">
        <v>101</v>
      </c>
    </row>
    <row r="289" spans="1:63" ht="13" x14ac:dyDescent="0.3">
      <c r="A289" s="10">
        <v>4622</v>
      </c>
      <c r="B289" s="11" t="s">
        <v>412</v>
      </c>
      <c r="C289" s="365">
        <v>555</v>
      </c>
      <c r="D289" s="41">
        <v>157</v>
      </c>
      <c r="E289" s="63">
        <f t="shared" si="4"/>
        <v>0.28288288288288288</v>
      </c>
      <c r="F289" s="86">
        <v>73</v>
      </c>
      <c r="G289" s="99">
        <v>74</v>
      </c>
      <c r="H289" s="86"/>
      <c r="I289" s="98"/>
      <c r="J289" s="142"/>
      <c r="K289" s="99"/>
      <c r="L289" s="86"/>
      <c r="M289" s="98"/>
      <c r="N289" s="142"/>
      <c r="O289" s="99"/>
      <c r="P289" s="218"/>
      <c r="Q289" s="219"/>
      <c r="R289" s="276"/>
      <c r="S289" s="223"/>
      <c r="T289" s="218"/>
      <c r="U289" s="219"/>
      <c r="V289" s="276"/>
      <c r="W289" s="223"/>
      <c r="X289" s="218"/>
      <c r="Y289" s="219"/>
      <c r="Z289" s="276"/>
      <c r="AA289" s="223"/>
      <c r="AB289" s="218"/>
      <c r="AC289" s="219"/>
      <c r="AD289" s="276"/>
      <c r="AE289" s="223"/>
      <c r="AF289" s="218"/>
      <c r="AG289" s="219"/>
      <c r="AH289" s="276"/>
      <c r="AI289" s="223"/>
      <c r="AJ289" s="218"/>
      <c r="AK289" s="219"/>
      <c r="AL289" s="276"/>
      <c r="AM289" s="223"/>
      <c r="AN289" s="218"/>
      <c r="AO289" s="219"/>
      <c r="AP289" s="276"/>
      <c r="AQ289" s="223"/>
      <c r="AR289" s="218"/>
      <c r="AS289" s="219"/>
      <c r="AT289" s="276"/>
      <c r="AU289" s="223"/>
      <c r="AV289" s="252"/>
      <c r="AW289" s="219"/>
      <c r="AX289" s="277"/>
      <c r="AY289" s="223"/>
      <c r="AZ289" s="86"/>
      <c r="BA289" s="99"/>
      <c r="BB289" s="86"/>
      <c r="BC289" s="87"/>
      <c r="BD289" s="86"/>
      <c r="BE289" s="87"/>
      <c r="BF289" s="86"/>
      <c r="BG289" s="87"/>
      <c r="BH289" s="86"/>
      <c r="BI289" s="87"/>
      <c r="BJ289" s="86">
        <v>83</v>
      </c>
      <c r="BK289" s="87">
        <v>65</v>
      </c>
    </row>
    <row r="290" spans="1:63" ht="13" x14ac:dyDescent="0.3">
      <c r="A290" s="10">
        <v>4631</v>
      </c>
      <c r="B290" s="11" t="s">
        <v>413</v>
      </c>
      <c r="C290" s="365">
        <v>1165</v>
      </c>
      <c r="D290" s="41">
        <v>254</v>
      </c>
      <c r="E290" s="63">
        <f t="shared" si="4"/>
        <v>0.21802575107296138</v>
      </c>
      <c r="F290" s="86">
        <v>128</v>
      </c>
      <c r="G290" s="99">
        <v>121</v>
      </c>
      <c r="H290" s="86"/>
      <c r="I290" s="98"/>
      <c r="J290" s="142"/>
      <c r="K290" s="99"/>
      <c r="L290" s="86"/>
      <c r="M290" s="98"/>
      <c r="N290" s="142"/>
      <c r="O290" s="99"/>
      <c r="P290" s="218"/>
      <c r="Q290" s="219"/>
      <c r="R290" s="276"/>
      <c r="S290" s="223"/>
      <c r="T290" s="218"/>
      <c r="U290" s="219"/>
      <c r="V290" s="276"/>
      <c r="W290" s="223"/>
      <c r="X290" s="218"/>
      <c r="Y290" s="219"/>
      <c r="Z290" s="276"/>
      <c r="AA290" s="223"/>
      <c r="AB290" s="218"/>
      <c r="AC290" s="219"/>
      <c r="AD290" s="276"/>
      <c r="AE290" s="223"/>
      <c r="AF290" s="218"/>
      <c r="AG290" s="219"/>
      <c r="AH290" s="276"/>
      <c r="AI290" s="223"/>
      <c r="AJ290" s="218"/>
      <c r="AK290" s="219"/>
      <c r="AL290" s="276"/>
      <c r="AM290" s="223"/>
      <c r="AN290" s="218"/>
      <c r="AO290" s="219"/>
      <c r="AP290" s="276"/>
      <c r="AQ290" s="223"/>
      <c r="AR290" s="218"/>
      <c r="AS290" s="219"/>
      <c r="AT290" s="276"/>
      <c r="AU290" s="223"/>
      <c r="AV290" s="252"/>
      <c r="AW290" s="219"/>
      <c r="AX290" s="277"/>
      <c r="AY290" s="223"/>
      <c r="AZ290" s="86"/>
      <c r="BA290" s="99"/>
      <c r="BB290" s="86"/>
      <c r="BC290" s="87"/>
      <c r="BD290" s="86"/>
      <c r="BE290" s="87"/>
      <c r="BF290" s="86"/>
      <c r="BG290" s="87"/>
      <c r="BH290" s="86"/>
      <c r="BI290" s="87"/>
      <c r="BJ290" s="86">
        <v>130</v>
      </c>
      <c r="BK290" s="87">
        <v>117</v>
      </c>
    </row>
    <row r="291" spans="1:63" ht="13" x14ac:dyDescent="0.3">
      <c r="A291" s="10">
        <v>4632</v>
      </c>
      <c r="B291" s="11" t="s">
        <v>414</v>
      </c>
      <c r="C291" s="365">
        <v>782</v>
      </c>
      <c r="D291" s="41">
        <v>234</v>
      </c>
      <c r="E291" s="63">
        <f t="shared" si="4"/>
        <v>0.29923273657289001</v>
      </c>
      <c r="F291" s="86">
        <v>101</v>
      </c>
      <c r="G291" s="99">
        <v>125</v>
      </c>
      <c r="H291" s="86"/>
      <c r="I291" s="98"/>
      <c r="J291" s="142"/>
      <c r="K291" s="99"/>
      <c r="L291" s="86"/>
      <c r="M291" s="98"/>
      <c r="N291" s="142"/>
      <c r="O291" s="99"/>
      <c r="P291" s="218"/>
      <c r="Q291" s="219"/>
      <c r="R291" s="276"/>
      <c r="S291" s="223"/>
      <c r="T291" s="218"/>
      <c r="U291" s="219"/>
      <c r="V291" s="276"/>
      <c r="W291" s="223"/>
      <c r="X291" s="218"/>
      <c r="Y291" s="219"/>
      <c r="Z291" s="276"/>
      <c r="AA291" s="223"/>
      <c r="AB291" s="218"/>
      <c r="AC291" s="219"/>
      <c r="AD291" s="276"/>
      <c r="AE291" s="223"/>
      <c r="AF291" s="218"/>
      <c r="AG291" s="219"/>
      <c r="AH291" s="276"/>
      <c r="AI291" s="223"/>
      <c r="AJ291" s="218"/>
      <c r="AK291" s="219"/>
      <c r="AL291" s="276"/>
      <c r="AM291" s="223"/>
      <c r="AN291" s="218"/>
      <c r="AO291" s="219"/>
      <c r="AP291" s="276"/>
      <c r="AQ291" s="223"/>
      <c r="AR291" s="218"/>
      <c r="AS291" s="219"/>
      <c r="AT291" s="276"/>
      <c r="AU291" s="223"/>
      <c r="AV291" s="252"/>
      <c r="AW291" s="219"/>
      <c r="AX291" s="277"/>
      <c r="AY291" s="223"/>
      <c r="AZ291" s="86"/>
      <c r="BA291" s="99"/>
      <c r="BB291" s="86"/>
      <c r="BC291" s="87"/>
      <c r="BD291" s="86"/>
      <c r="BE291" s="87"/>
      <c r="BF291" s="86"/>
      <c r="BG291" s="87"/>
      <c r="BH291" s="86"/>
      <c r="BI291" s="87"/>
      <c r="BJ291" s="86">
        <v>108</v>
      </c>
      <c r="BK291" s="87">
        <v>117</v>
      </c>
    </row>
    <row r="292" spans="1:63" ht="13" x14ac:dyDescent="0.3">
      <c r="A292" s="10">
        <v>4641</v>
      </c>
      <c r="B292" s="11" t="s">
        <v>415</v>
      </c>
      <c r="C292" s="365">
        <v>817</v>
      </c>
      <c r="D292" s="41">
        <v>270</v>
      </c>
      <c r="E292" s="63">
        <f t="shared" si="4"/>
        <v>0.33047735618115054</v>
      </c>
      <c r="F292" s="86">
        <v>133</v>
      </c>
      <c r="G292" s="99">
        <v>131</v>
      </c>
      <c r="H292" s="86"/>
      <c r="I292" s="98"/>
      <c r="J292" s="142"/>
      <c r="K292" s="99"/>
      <c r="L292" s="86"/>
      <c r="M292" s="98"/>
      <c r="N292" s="142"/>
      <c r="O292" s="99"/>
      <c r="P292" s="218"/>
      <c r="Q292" s="219"/>
      <c r="R292" s="276"/>
      <c r="S292" s="223"/>
      <c r="T292" s="218"/>
      <c r="U292" s="219"/>
      <c r="V292" s="276"/>
      <c r="W292" s="223"/>
      <c r="X292" s="218"/>
      <c r="Y292" s="219"/>
      <c r="Z292" s="276"/>
      <c r="AA292" s="223"/>
      <c r="AB292" s="218"/>
      <c r="AC292" s="219"/>
      <c r="AD292" s="276"/>
      <c r="AE292" s="223"/>
      <c r="AF292" s="218"/>
      <c r="AG292" s="219"/>
      <c r="AH292" s="276"/>
      <c r="AI292" s="223"/>
      <c r="AJ292" s="218"/>
      <c r="AK292" s="219"/>
      <c r="AL292" s="276"/>
      <c r="AM292" s="223"/>
      <c r="AN292" s="218"/>
      <c r="AO292" s="219"/>
      <c r="AP292" s="276"/>
      <c r="AQ292" s="223"/>
      <c r="AR292" s="218"/>
      <c r="AS292" s="219"/>
      <c r="AT292" s="276"/>
      <c r="AU292" s="223"/>
      <c r="AV292" s="252"/>
      <c r="AW292" s="219"/>
      <c r="AX292" s="277"/>
      <c r="AY292" s="223"/>
      <c r="AZ292" s="86"/>
      <c r="BA292" s="99"/>
      <c r="BB292" s="86"/>
      <c r="BC292" s="87"/>
      <c r="BD292" s="86"/>
      <c r="BE292" s="87"/>
      <c r="BF292" s="86"/>
      <c r="BG292" s="87"/>
      <c r="BH292" s="86"/>
      <c r="BI292" s="87"/>
      <c r="BJ292" s="86">
        <v>143</v>
      </c>
      <c r="BK292" s="87">
        <v>122</v>
      </c>
    </row>
    <row r="293" spans="1:63" ht="13" x14ac:dyDescent="0.3">
      <c r="A293" s="10">
        <v>4642</v>
      </c>
      <c r="B293" s="11" t="s">
        <v>416</v>
      </c>
      <c r="C293" s="365">
        <v>1088</v>
      </c>
      <c r="D293" s="41">
        <v>403</v>
      </c>
      <c r="E293" s="63">
        <f t="shared" si="4"/>
        <v>0.3704044117647059</v>
      </c>
      <c r="F293" s="86">
        <v>175</v>
      </c>
      <c r="G293" s="99">
        <v>213</v>
      </c>
      <c r="H293" s="86"/>
      <c r="I293" s="98"/>
      <c r="J293" s="142"/>
      <c r="K293" s="99"/>
      <c r="L293" s="86"/>
      <c r="M293" s="98"/>
      <c r="N293" s="142"/>
      <c r="O293" s="99"/>
      <c r="P293" s="218"/>
      <c r="Q293" s="219"/>
      <c r="R293" s="276"/>
      <c r="S293" s="223"/>
      <c r="T293" s="218"/>
      <c r="U293" s="219"/>
      <c r="V293" s="276"/>
      <c r="W293" s="223"/>
      <c r="X293" s="218"/>
      <c r="Y293" s="219"/>
      <c r="Z293" s="276"/>
      <c r="AA293" s="223"/>
      <c r="AB293" s="218"/>
      <c r="AC293" s="219"/>
      <c r="AD293" s="276"/>
      <c r="AE293" s="223"/>
      <c r="AF293" s="218"/>
      <c r="AG293" s="219"/>
      <c r="AH293" s="276"/>
      <c r="AI293" s="223"/>
      <c r="AJ293" s="218"/>
      <c r="AK293" s="219"/>
      <c r="AL293" s="276"/>
      <c r="AM293" s="223"/>
      <c r="AN293" s="218"/>
      <c r="AO293" s="219"/>
      <c r="AP293" s="276"/>
      <c r="AQ293" s="223"/>
      <c r="AR293" s="218"/>
      <c r="AS293" s="219"/>
      <c r="AT293" s="276"/>
      <c r="AU293" s="223"/>
      <c r="AV293" s="252"/>
      <c r="AW293" s="219"/>
      <c r="AX293" s="277"/>
      <c r="AY293" s="223"/>
      <c r="AZ293" s="86"/>
      <c r="BA293" s="99"/>
      <c r="BB293" s="86"/>
      <c r="BC293" s="87"/>
      <c r="BD293" s="86"/>
      <c r="BE293" s="87"/>
      <c r="BF293" s="86"/>
      <c r="BG293" s="87"/>
      <c r="BH293" s="86"/>
      <c r="BI293" s="87"/>
      <c r="BJ293" s="86">
        <v>159</v>
      </c>
      <c r="BK293" s="87">
        <v>225</v>
      </c>
    </row>
    <row r="294" spans="1:63" ht="13" x14ac:dyDescent="0.3">
      <c r="A294" s="10">
        <v>4911</v>
      </c>
      <c r="B294" s="11" t="s">
        <v>417</v>
      </c>
      <c r="C294" s="365">
        <v>1051</v>
      </c>
      <c r="D294" s="41">
        <v>103</v>
      </c>
      <c r="E294" s="63">
        <f t="shared" si="4"/>
        <v>9.800190294957184E-2</v>
      </c>
      <c r="F294" s="86">
        <v>59</v>
      </c>
      <c r="G294" s="99">
        <v>41</v>
      </c>
      <c r="H294" s="86"/>
      <c r="I294" s="98"/>
      <c r="J294" s="142"/>
      <c r="K294" s="99"/>
      <c r="L294" s="86"/>
      <c r="M294" s="98"/>
      <c r="N294" s="142"/>
      <c r="O294" s="99"/>
      <c r="P294" s="218"/>
      <c r="Q294" s="219"/>
      <c r="R294" s="276"/>
      <c r="S294" s="223"/>
      <c r="T294" s="218"/>
      <c r="U294" s="219"/>
      <c r="V294" s="276"/>
      <c r="W294" s="223"/>
      <c r="X294" s="218"/>
      <c r="Y294" s="219"/>
      <c r="Z294" s="276"/>
      <c r="AA294" s="223"/>
      <c r="AB294" s="218"/>
      <c r="AC294" s="219"/>
      <c r="AD294" s="276"/>
      <c r="AE294" s="223"/>
      <c r="AF294" s="218"/>
      <c r="AG294" s="219"/>
      <c r="AH294" s="276"/>
      <c r="AI294" s="223"/>
      <c r="AJ294" s="218"/>
      <c r="AK294" s="219"/>
      <c r="AL294" s="276"/>
      <c r="AM294" s="223"/>
      <c r="AN294" s="218"/>
      <c r="AO294" s="219"/>
      <c r="AP294" s="276"/>
      <c r="AQ294" s="223"/>
      <c r="AR294" s="218"/>
      <c r="AS294" s="219"/>
      <c r="AT294" s="276"/>
      <c r="AU294" s="223"/>
      <c r="AV294" s="252"/>
      <c r="AW294" s="219"/>
      <c r="AX294" s="277"/>
      <c r="AY294" s="223"/>
      <c r="AZ294" s="86"/>
      <c r="BA294" s="99"/>
      <c r="BB294" s="86"/>
      <c r="BC294" s="87"/>
      <c r="BD294" s="86"/>
      <c r="BE294" s="87"/>
      <c r="BF294" s="86"/>
      <c r="BG294" s="87"/>
      <c r="BH294" s="86"/>
      <c r="BI294" s="87"/>
      <c r="BJ294" s="86">
        <v>53</v>
      </c>
      <c r="BK294" s="87">
        <v>47</v>
      </c>
    </row>
    <row r="295" spans="1:63" ht="13" x14ac:dyDescent="0.3">
      <c r="A295" s="10">
        <v>4912</v>
      </c>
      <c r="B295" s="11" t="s">
        <v>418</v>
      </c>
      <c r="C295" s="365">
        <v>888</v>
      </c>
      <c r="D295" s="41">
        <v>97</v>
      </c>
      <c r="E295" s="63">
        <f t="shared" si="4"/>
        <v>0.10923423423423423</v>
      </c>
      <c r="F295" s="86">
        <v>56</v>
      </c>
      <c r="G295" s="99">
        <v>37</v>
      </c>
      <c r="H295" s="86"/>
      <c r="I295" s="98"/>
      <c r="J295" s="142"/>
      <c r="K295" s="99"/>
      <c r="L295" s="86"/>
      <c r="M295" s="98"/>
      <c r="N295" s="142"/>
      <c r="O295" s="99"/>
      <c r="P295" s="218"/>
      <c r="Q295" s="219"/>
      <c r="R295" s="276"/>
      <c r="S295" s="223"/>
      <c r="T295" s="218"/>
      <c r="U295" s="219"/>
      <c r="V295" s="276"/>
      <c r="W295" s="223"/>
      <c r="X295" s="218"/>
      <c r="Y295" s="219"/>
      <c r="Z295" s="276"/>
      <c r="AA295" s="223"/>
      <c r="AB295" s="218"/>
      <c r="AC295" s="219"/>
      <c r="AD295" s="276"/>
      <c r="AE295" s="223"/>
      <c r="AF295" s="218"/>
      <c r="AG295" s="219"/>
      <c r="AH295" s="276"/>
      <c r="AI295" s="223"/>
      <c r="AJ295" s="218"/>
      <c r="AK295" s="219"/>
      <c r="AL295" s="276"/>
      <c r="AM295" s="223"/>
      <c r="AN295" s="218"/>
      <c r="AO295" s="219"/>
      <c r="AP295" s="276"/>
      <c r="AQ295" s="223"/>
      <c r="AR295" s="218"/>
      <c r="AS295" s="219"/>
      <c r="AT295" s="276"/>
      <c r="AU295" s="223"/>
      <c r="AV295" s="252"/>
      <c r="AW295" s="219"/>
      <c r="AX295" s="277"/>
      <c r="AY295" s="223"/>
      <c r="AZ295" s="86"/>
      <c r="BA295" s="99"/>
      <c r="BB295" s="86"/>
      <c r="BC295" s="87"/>
      <c r="BD295" s="86"/>
      <c r="BE295" s="87"/>
      <c r="BF295" s="86"/>
      <c r="BG295" s="87"/>
      <c r="BH295" s="86"/>
      <c r="BI295" s="87"/>
      <c r="BJ295" s="86">
        <v>56</v>
      </c>
      <c r="BK295" s="87">
        <v>40</v>
      </c>
    </row>
    <row r="296" spans="1:63" ht="13" x14ac:dyDescent="0.3">
      <c r="A296" s="10">
        <v>4921</v>
      </c>
      <c r="B296" s="11" t="s">
        <v>419</v>
      </c>
      <c r="C296" s="365">
        <v>1121</v>
      </c>
      <c r="D296" s="41">
        <v>329</v>
      </c>
      <c r="E296" s="63">
        <f t="shared" si="4"/>
        <v>0.29348795718108833</v>
      </c>
      <c r="F296" s="86">
        <v>194</v>
      </c>
      <c r="G296" s="99">
        <v>132</v>
      </c>
      <c r="H296" s="86"/>
      <c r="I296" s="98"/>
      <c r="J296" s="142"/>
      <c r="K296" s="99"/>
      <c r="L296" s="86"/>
      <c r="M296" s="98"/>
      <c r="N296" s="142"/>
      <c r="O296" s="99"/>
      <c r="P296" s="218"/>
      <c r="Q296" s="219"/>
      <c r="R296" s="276"/>
      <c r="S296" s="223"/>
      <c r="T296" s="218"/>
      <c r="U296" s="219"/>
      <c r="V296" s="276"/>
      <c r="W296" s="223"/>
      <c r="X296" s="218"/>
      <c r="Y296" s="219"/>
      <c r="Z296" s="276"/>
      <c r="AA296" s="223"/>
      <c r="AB296" s="218"/>
      <c r="AC296" s="219"/>
      <c r="AD296" s="276"/>
      <c r="AE296" s="223"/>
      <c r="AF296" s="218"/>
      <c r="AG296" s="219"/>
      <c r="AH296" s="276"/>
      <c r="AI296" s="223"/>
      <c r="AJ296" s="218"/>
      <c r="AK296" s="219"/>
      <c r="AL296" s="276"/>
      <c r="AM296" s="223"/>
      <c r="AN296" s="218"/>
      <c r="AO296" s="219"/>
      <c r="AP296" s="276"/>
      <c r="AQ296" s="223"/>
      <c r="AR296" s="218"/>
      <c r="AS296" s="219"/>
      <c r="AT296" s="276"/>
      <c r="AU296" s="223"/>
      <c r="AV296" s="252"/>
      <c r="AW296" s="219"/>
      <c r="AX296" s="277"/>
      <c r="AY296" s="223"/>
      <c r="AZ296" s="86"/>
      <c r="BA296" s="99"/>
      <c r="BB296" s="86"/>
      <c r="BC296" s="87"/>
      <c r="BD296" s="86"/>
      <c r="BE296" s="87"/>
      <c r="BF296" s="86"/>
      <c r="BG296" s="87"/>
      <c r="BH296" s="86"/>
      <c r="BI296" s="87"/>
      <c r="BJ296" s="86">
        <v>177</v>
      </c>
      <c r="BK296" s="87">
        <v>148</v>
      </c>
    </row>
    <row r="297" spans="1:63" ht="13" x14ac:dyDescent="0.3">
      <c r="A297" s="10">
        <v>4931</v>
      </c>
      <c r="B297" s="11" t="s">
        <v>420</v>
      </c>
      <c r="C297" s="365">
        <v>1473</v>
      </c>
      <c r="D297" s="41">
        <v>343</v>
      </c>
      <c r="E297" s="63">
        <f t="shared" si="4"/>
        <v>0.23285811269517989</v>
      </c>
      <c r="F297" s="86">
        <v>180</v>
      </c>
      <c r="G297" s="99">
        <v>158</v>
      </c>
      <c r="H297" s="86"/>
      <c r="I297" s="98"/>
      <c r="J297" s="142"/>
      <c r="K297" s="99"/>
      <c r="L297" s="86"/>
      <c r="M297" s="98"/>
      <c r="N297" s="142"/>
      <c r="O297" s="99"/>
      <c r="P297" s="218"/>
      <c r="Q297" s="219"/>
      <c r="R297" s="276"/>
      <c r="S297" s="223"/>
      <c r="T297" s="218"/>
      <c r="U297" s="219"/>
      <c r="V297" s="276"/>
      <c r="W297" s="223"/>
      <c r="X297" s="218"/>
      <c r="Y297" s="219"/>
      <c r="Z297" s="276"/>
      <c r="AA297" s="223"/>
      <c r="AB297" s="218"/>
      <c r="AC297" s="219"/>
      <c r="AD297" s="276"/>
      <c r="AE297" s="223"/>
      <c r="AF297" s="218"/>
      <c r="AG297" s="219"/>
      <c r="AH297" s="276"/>
      <c r="AI297" s="223"/>
      <c r="AJ297" s="218"/>
      <c r="AK297" s="219"/>
      <c r="AL297" s="276"/>
      <c r="AM297" s="223"/>
      <c r="AN297" s="218"/>
      <c r="AO297" s="219"/>
      <c r="AP297" s="276"/>
      <c r="AQ297" s="223"/>
      <c r="AR297" s="218"/>
      <c r="AS297" s="219"/>
      <c r="AT297" s="276"/>
      <c r="AU297" s="223"/>
      <c r="AV297" s="252"/>
      <c r="AW297" s="219"/>
      <c r="AX297" s="277"/>
      <c r="AY297" s="223"/>
      <c r="AZ297" s="86"/>
      <c r="BA297" s="99"/>
      <c r="BB297" s="86"/>
      <c r="BC297" s="87"/>
      <c r="BD297" s="86"/>
      <c r="BE297" s="87"/>
      <c r="BF297" s="86"/>
      <c r="BG297" s="87"/>
      <c r="BH297" s="86"/>
      <c r="BI297" s="87"/>
      <c r="BJ297" s="86">
        <v>158</v>
      </c>
      <c r="BK297" s="87">
        <v>180</v>
      </c>
    </row>
    <row r="298" spans="1:63" ht="13" x14ac:dyDescent="0.3">
      <c r="A298" s="10">
        <v>4932</v>
      </c>
      <c r="B298" s="11" t="s">
        <v>421</v>
      </c>
      <c r="C298" s="365">
        <v>1215</v>
      </c>
      <c r="D298" s="41">
        <v>292</v>
      </c>
      <c r="E298" s="63">
        <f t="shared" si="4"/>
        <v>0.2403292181069959</v>
      </c>
      <c r="F298" s="86">
        <v>143</v>
      </c>
      <c r="G298" s="99">
        <v>149</v>
      </c>
      <c r="H298" s="86"/>
      <c r="I298" s="98"/>
      <c r="J298" s="142"/>
      <c r="K298" s="99"/>
      <c r="L298" s="86"/>
      <c r="M298" s="98"/>
      <c r="N298" s="142"/>
      <c r="O298" s="99"/>
      <c r="P298" s="218"/>
      <c r="Q298" s="219"/>
      <c r="R298" s="276"/>
      <c r="S298" s="223"/>
      <c r="T298" s="218"/>
      <c r="U298" s="219"/>
      <c r="V298" s="276"/>
      <c r="W298" s="223"/>
      <c r="X298" s="218"/>
      <c r="Y298" s="219"/>
      <c r="Z298" s="276"/>
      <c r="AA298" s="223"/>
      <c r="AB298" s="218"/>
      <c r="AC298" s="219"/>
      <c r="AD298" s="276"/>
      <c r="AE298" s="223"/>
      <c r="AF298" s="218"/>
      <c r="AG298" s="219"/>
      <c r="AH298" s="276"/>
      <c r="AI298" s="223"/>
      <c r="AJ298" s="218"/>
      <c r="AK298" s="219"/>
      <c r="AL298" s="276"/>
      <c r="AM298" s="223"/>
      <c r="AN298" s="218"/>
      <c r="AO298" s="219"/>
      <c r="AP298" s="276"/>
      <c r="AQ298" s="223"/>
      <c r="AR298" s="218"/>
      <c r="AS298" s="219"/>
      <c r="AT298" s="276"/>
      <c r="AU298" s="223"/>
      <c r="AV298" s="252"/>
      <c r="AW298" s="219"/>
      <c r="AX298" s="277"/>
      <c r="AY298" s="223"/>
      <c r="AZ298" s="86"/>
      <c r="BA298" s="99"/>
      <c r="BB298" s="86"/>
      <c r="BC298" s="87"/>
      <c r="BD298" s="86"/>
      <c r="BE298" s="87"/>
      <c r="BF298" s="86"/>
      <c r="BG298" s="87"/>
      <c r="BH298" s="86"/>
      <c r="BI298" s="87"/>
      <c r="BJ298" s="86">
        <v>125</v>
      </c>
      <c r="BK298" s="87">
        <v>165</v>
      </c>
    </row>
    <row r="299" spans="1:63" ht="13" x14ac:dyDescent="0.3">
      <c r="A299" s="10">
        <v>4941</v>
      </c>
      <c r="B299" s="11" t="s">
        <v>422</v>
      </c>
      <c r="C299" s="365">
        <v>1001</v>
      </c>
      <c r="D299" s="41">
        <v>242</v>
      </c>
      <c r="E299" s="63">
        <f t="shared" si="4"/>
        <v>0.24175824175824176</v>
      </c>
      <c r="F299" s="86">
        <v>125</v>
      </c>
      <c r="G299" s="99">
        <v>114</v>
      </c>
      <c r="H299" s="86"/>
      <c r="I299" s="98"/>
      <c r="J299" s="142"/>
      <c r="K299" s="99"/>
      <c r="L299" s="86"/>
      <c r="M299" s="98"/>
      <c r="N299" s="142"/>
      <c r="O299" s="99"/>
      <c r="P299" s="218"/>
      <c r="Q299" s="219"/>
      <c r="R299" s="276"/>
      <c r="S299" s="223"/>
      <c r="T299" s="218"/>
      <c r="U299" s="219"/>
      <c r="V299" s="276"/>
      <c r="W299" s="223"/>
      <c r="X299" s="218"/>
      <c r="Y299" s="219"/>
      <c r="Z299" s="276"/>
      <c r="AA299" s="223"/>
      <c r="AB299" s="218"/>
      <c r="AC299" s="219"/>
      <c r="AD299" s="276"/>
      <c r="AE299" s="223"/>
      <c r="AF299" s="218"/>
      <c r="AG299" s="219"/>
      <c r="AH299" s="276"/>
      <c r="AI299" s="223"/>
      <c r="AJ299" s="218"/>
      <c r="AK299" s="219"/>
      <c r="AL299" s="276"/>
      <c r="AM299" s="223"/>
      <c r="AN299" s="218"/>
      <c r="AO299" s="219"/>
      <c r="AP299" s="276"/>
      <c r="AQ299" s="223"/>
      <c r="AR299" s="218"/>
      <c r="AS299" s="219"/>
      <c r="AT299" s="276"/>
      <c r="AU299" s="223"/>
      <c r="AV299" s="252"/>
      <c r="AW299" s="219"/>
      <c r="AX299" s="277"/>
      <c r="AY299" s="223"/>
      <c r="AZ299" s="86"/>
      <c r="BA299" s="99"/>
      <c r="BB299" s="86"/>
      <c r="BC299" s="87"/>
      <c r="BD299" s="86"/>
      <c r="BE299" s="87"/>
      <c r="BF299" s="86"/>
      <c r="BG299" s="87"/>
      <c r="BH299" s="86"/>
      <c r="BI299" s="87"/>
      <c r="BJ299" s="86">
        <v>102</v>
      </c>
      <c r="BK299" s="87">
        <v>139</v>
      </c>
    </row>
    <row r="300" spans="1:63" ht="13" x14ac:dyDescent="0.3">
      <c r="A300" s="10">
        <v>4942</v>
      </c>
      <c r="B300" s="11" t="s">
        <v>423</v>
      </c>
      <c r="C300" s="365">
        <v>1050</v>
      </c>
      <c r="D300" s="41">
        <v>193</v>
      </c>
      <c r="E300" s="63">
        <f t="shared" si="4"/>
        <v>0.18380952380952381</v>
      </c>
      <c r="F300" s="86">
        <v>92</v>
      </c>
      <c r="G300" s="99">
        <v>99</v>
      </c>
      <c r="H300" s="86"/>
      <c r="I300" s="98"/>
      <c r="J300" s="142"/>
      <c r="K300" s="99"/>
      <c r="L300" s="86"/>
      <c r="M300" s="98"/>
      <c r="N300" s="142"/>
      <c r="O300" s="99"/>
      <c r="P300" s="218"/>
      <c r="Q300" s="219"/>
      <c r="R300" s="276"/>
      <c r="S300" s="223"/>
      <c r="T300" s="218"/>
      <c r="U300" s="219"/>
      <c r="V300" s="276"/>
      <c r="W300" s="223"/>
      <c r="X300" s="218"/>
      <c r="Y300" s="219"/>
      <c r="Z300" s="276"/>
      <c r="AA300" s="223"/>
      <c r="AB300" s="218"/>
      <c r="AC300" s="219"/>
      <c r="AD300" s="276"/>
      <c r="AE300" s="223"/>
      <c r="AF300" s="218"/>
      <c r="AG300" s="219"/>
      <c r="AH300" s="276"/>
      <c r="AI300" s="223"/>
      <c r="AJ300" s="218"/>
      <c r="AK300" s="219"/>
      <c r="AL300" s="276"/>
      <c r="AM300" s="223"/>
      <c r="AN300" s="218"/>
      <c r="AO300" s="219"/>
      <c r="AP300" s="276"/>
      <c r="AQ300" s="223"/>
      <c r="AR300" s="218"/>
      <c r="AS300" s="219"/>
      <c r="AT300" s="276"/>
      <c r="AU300" s="223"/>
      <c r="AV300" s="252"/>
      <c r="AW300" s="219"/>
      <c r="AX300" s="277"/>
      <c r="AY300" s="223"/>
      <c r="AZ300" s="86"/>
      <c r="BA300" s="99"/>
      <c r="BB300" s="86"/>
      <c r="BC300" s="87"/>
      <c r="BD300" s="86"/>
      <c r="BE300" s="87"/>
      <c r="BF300" s="86"/>
      <c r="BG300" s="87"/>
      <c r="BH300" s="86"/>
      <c r="BI300" s="87"/>
      <c r="BJ300" s="86">
        <v>81</v>
      </c>
      <c r="BK300" s="87">
        <v>111</v>
      </c>
    </row>
    <row r="301" spans="1:63" ht="13" x14ac:dyDescent="0.3">
      <c r="A301" s="10">
        <v>5201</v>
      </c>
      <c r="B301" s="11" t="s">
        <v>424</v>
      </c>
      <c r="C301" s="365">
        <v>711</v>
      </c>
      <c r="D301" s="41">
        <v>158</v>
      </c>
      <c r="E301" s="63">
        <f t="shared" si="4"/>
        <v>0.22222222222222221</v>
      </c>
      <c r="F301" s="86">
        <v>98</v>
      </c>
      <c r="G301" s="99">
        <v>58</v>
      </c>
      <c r="H301" s="86"/>
      <c r="I301" s="98"/>
      <c r="J301" s="142"/>
      <c r="K301" s="99"/>
      <c r="L301" s="86"/>
      <c r="M301" s="98"/>
      <c r="N301" s="142"/>
      <c r="O301" s="99"/>
      <c r="P301" s="218"/>
      <c r="Q301" s="219"/>
      <c r="R301" s="276"/>
      <c r="S301" s="223"/>
      <c r="T301" s="218"/>
      <c r="U301" s="219"/>
      <c r="V301" s="276"/>
      <c r="W301" s="223"/>
      <c r="X301" s="218">
        <v>85</v>
      </c>
      <c r="Y301" s="219">
        <v>70</v>
      </c>
      <c r="Z301" s="276">
        <v>96</v>
      </c>
      <c r="AA301" s="223">
        <v>54</v>
      </c>
      <c r="AB301" s="218"/>
      <c r="AC301" s="219"/>
      <c r="AD301" s="276"/>
      <c r="AE301" s="223"/>
      <c r="AF301" s="218"/>
      <c r="AG301" s="219"/>
      <c r="AH301" s="276"/>
      <c r="AI301" s="223"/>
      <c r="AJ301" s="218"/>
      <c r="AK301" s="219"/>
      <c r="AL301" s="276"/>
      <c r="AM301" s="223"/>
      <c r="AN301" s="218"/>
      <c r="AO301" s="219"/>
      <c r="AP301" s="276"/>
      <c r="AQ301" s="223"/>
      <c r="AR301" s="218"/>
      <c r="AS301" s="219"/>
      <c r="AT301" s="276"/>
      <c r="AU301" s="223"/>
      <c r="AV301" s="252"/>
      <c r="AW301" s="219"/>
      <c r="AX301" s="277"/>
      <c r="AY301" s="223"/>
      <c r="AZ301" s="86"/>
      <c r="BA301" s="99"/>
      <c r="BB301" s="86"/>
      <c r="BC301" s="87"/>
      <c r="BD301" s="86"/>
      <c r="BE301" s="87"/>
      <c r="BF301" s="86"/>
      <c r="BG301" s="87"/>
      <c r="BH301" s="86"/>
      <c r="BI301" s="87"/>
      <c r="BJ301" s="86">
        <v>92</v>
      </c>
      <c r="BK301" s="87">
        <v>62</v>
      </c>
    </row>
    <row r="302" spans="1:63" ht="13" x14ac:dyDescent="0.3">
      <c r="A302" s="10">
        <v>5202</v>
      </c>
      <c r="B302" s="11" t="s">
        <v>425</v>
      </c>
      <c r="C302" s="365">
        <v>936</v>
      </c>
      <c r="D302" s="41">
        <v>199</v>
      </c>
      <c r="E302" s="63">
        <f t="shared" si="4"/>
        <v>0.2126068376068376</v>
      </c>
      <c r="F302" s="86">
        <v>127</v>
      </c>
      <c r="G302" s="99">
        <v>71</v>
      </c>
      <c r="H302" s="86"/>
      <c r="I302" s="98"/>
      <c r="J302" s="142"/>
      <c r="K302" s="99"/>
      <c r="L302" s="86"/>
      <c r="M302" s="98"/>
      <c r="N302" s="142"/>
      <c r="O302" s="99"/>
      <c r="P302" s="218"/>
      <c r="Q302" s="219"/>
      <c r="R302" s="276"/>
      <c r="S302" s="223"/>
      <c r="T302" s="218"/>
      <c r="U302" s="219"/>
      <c r="V302" s="276"/>
      <c r="W302" s="223"/>
      <c r="X302" s="218">
        <v>105</v>
      </c>
      <c r="Y302" s="219">
        <v>85</v>
      </c>
      <c r="Z302" s="276">
        <v>120</v>
      </c>
      <c r="AA302" s="223">
        <v>65</v>
      </c>
      <c r="AB302" s="218"/>
      <c r="AC302" s="219"/>
      <c r="AD302" s="276"/>
      <c r="AE302" s="223"/>
      <c r="AF302" s="218"/>
      <c r="AG302" s="219"/>
      <c r="AH302" s="276"/>
      <c r="AI302" s="223"/>
      <c r="AJ302" s="218"/>
      <c r="AK302" s="219"/>
      <c r="AL302" s="276"/>
      <c r="AM302" s="223"/>
      <c r="AN302" s="218"/>
      <c r="AO302" s="219"/>
      <c r="AP302" s="276"/>
      <c r="AQ302" s="223"/>
      <c r="AR302" s="218"/>
      <c r="AS302" s="219"/>
      <c r="AT302" s="276"/>
      <c r="AU302" s="223"/>
      <c r="AV302" s="252"/>
      <c r="AW302" s="219"/>
      <c r="AX302" s="277"/>
      <c r="AY302" s="223"/>
      <c r="AZ302" s="86"/>
      <c r="BA302" s="99"/>
      <c r="BB302" s="86"/>
      <c r="BC302" s="87"/>
      <c r="BD302" s="86"/>
      <c r="BE302" s="87"/>
      <c r="BF302" s="86"/>
      <c r="BG302" s="87"/>
      <c r="BH302" s="86"/>
      <c r="BI302" s="87"/>
      <c r="BJ302" s="86">
        <v>113</v>
      </c>
      <c r="BK302" s="87">
        <v>84</v>
      </c>
    </row>
    <row r="303" spans="1:63" ht="13" x14ac:dyDescent="0.3">
      <c r="A303" s="10">
        <v>5203</v>
      </c>
      <c r="B303" s="11" t="s">
        <v>426</v>
      </c>
      <c r="C303" s="365">
        <v>1002</v>
      </c>
      <c r="D303" s="41">
        <v>198</v>
      </c>
      <c r="E303" s="63">
        <f t="shared" si="4"/>
        <v>0.19760479041916168</v>
      </c>
      <c r="F303" s="86">
        <v>149</v>
      </c>
      <c r="G303" s="99">
        <v>45</v>
      </c>
      <c r="H303" s="86"/>
      <c r="I303" s="98"/>
      <c r="J303" s="142"/>
      <c r="K303" s="99"/>
      <c r="L303" s="86"/>
      <c r="M303" s="98"/>
      <c r="N303" s="142"/>
      <c r="O303" s="99"/>
      <c r="P303" s="218"/>
      <c r="Q303" s="219"/>
      <c r="R303" s="276"/>
      <c r="S303" s="223"/>
      <c r="T303" s="218"/>
      <c r="U303" s="219"/>
      <c r="V303" s="276"/>
      <c r="W303" s="223"/>
      <c r="X303" s="218">
        <v>138</v>
      </c>
      <c r="Y303" s="219">
        <v>38</v>
      </c>
      <c r="Z303" s="276">
        <v>149</v>
      </c>
      <c r="AA303" s="223">
        <v>22</v>
      </c>
      <c r="AB303" s="218"/>
      <c r="AC303" s="219"/>
      <c r="AD303" s="276"/>
      <c r="AE303" s="223"/>
      <c r="AF303" s="218"/>
      <c r="AG303" s="219"/>
      <c r="AH303" s="276"/>
      <c r="AI303" s="223"/>
      <c r="AJ303" s="218"/>
      <c r="AK303" s="219"/>
      <c r="AL303" s="276"/>
      <c r="AM303" s="223"/>
      <c r="AN303" s="218"/>
      <c r="AO303" s="219"/>
      <c r="AP303" s="276"/>
      <c r="AQ303" s="223"/>
      <c r="AR303" s="218"/>
      <c r="AS303" s="219"/>
      <c r="AT303" s="276"/>
      <c r="AU303" s="223"/>
      <c r="AV303" s="252"/>
      <c r="AW303" s="219"/>
      <c r="AX303" s="277"/>
      <c r="AY303" s="223"/>
      <c r="AZ303" s="86"/>
      <c r="BA303" s="99"/>
      <c r="BB303" s="86"/>
      <c r="BC303" s="87"/>
      <c r="BD303" s="86"/>
      <c r="BE303" s="87"/>
      <c r="BF303" s="86"/>
      <c r="BG303" s="87"/>
      <c r="BH303" s="86"/>
      <c r="BI303" s="87"/>
      <c r="BJ303" s="86">
        <v>141</v>
      </c>
      <c r="BK303" s="87">
        <v>56</v>
      </c>
    </row>
    <row r="304" spans="1:63" ht="13" x14ac:dyDescent="0.3">
      <c r="A304" s="10">
        <v>5204</v>
      </c>
      <c r="B304" s="11" t="s">
        <v>427</v>
      </c>
      <c r="C304" s="365">
        <v>797</v>
      </c>
      <c r="D304" s="41">
        <v>112</v>
      </c>
      <c r="E304" s="63">
        <f t="shared" si="4"/>
        <v>0.14052697616060225</v>
      </c>
      <c r="F304" s="86">
        <v>56</v>
      </c>
      <c r="G304" s="99">
        <v>55</v>
      </c>
      <c r="H304" s="86"/>
      <c r="I304" s="98"/>
      <c r="J304" s="142"/>
      <c r="K304" s="99"/>
      <c r="L304" s="86"/>
      <c r="M304" s="98"/>
      <c r="N304" s="142"/>
      <c r="O304" s="99"/>
      <c r="P304" s="218"/>
      <c r="Q304" s="219"/>
      <c r="R304" s="276"/>
      <c r="S304" s="223"/>
      <c r="T304" s="218"/>
      <c r="U304" s="219"/>
      <c r="V304" s="276"/>
      <c r="W304" s="223"/>
      <c r="X304" s="218">
        <v>65</v>
      </c>
      <c r="Y304" s="219">
        <v>45</v>
      </c>
      <c r="Z304" s="276">
        <v>73</v>
      </c>
      <c r="AA304" s="223">
        <v>38</v>
      </c>
      <c r="AB304" s="218"/>
      <c r="AC304" s="219"/>
      <c r="AD304" s="276"/>
      <c r="AE304" s="223"/>
      <c r="AF304" s="218"/>
      <c r="AG304" s="219"/>
      <c r="AH304" s="276"/>
      <c r="AI304" s="223"/>
      <c r="AJ304" s="218"/>
      <c r="AK304" s="219"/>
      <c r="AL304" s="276"/>
      <c r="AM304" s="223"/>
      <c r="AN304" s="218"/>
      <c r="AO304" s="219"/>
      <c r="AP304" s="276"/>
      <c r="AQ304" s="223"/>
      <c r="AR304" s="218"/>
      <c r="AS304" s="219"/>
      <c r="AT304" s="276"/>
      <c r="AU304" s="223"/>
      <c r="AV304" s="252"/>
      <c r="AW304" s="219"/>
      <c r="AX304" s="277"/>
      <c r="AY304" s="223"/>
      <c r="AZ304" s="86"/>
      <c r="BA304" s="99"/>
      <c r="BB304" s="86"/>
      <c r="BC304" s="87"/>
      <c r="BD304" s="86"/>
      <c r="BE304" s="87"/>
      <c r="BF304" s="86"/>
      <c r="BG304" s="87"/>
      <c r="BH304" s="86"/>
      <c r="BI304" s="87"/>
      <c r="BJ304" s="86">
        <v>55</v>
      </c>
      <c r="BK304" s="87">
        <v>57</v>
      </c>
    </row>
    <row r="305" spans="1:63" ht="13" x14ac:dyDescent="0.3">
      <c r="A305" s="10">
        <v>5205</v>
      </c>
      <c r="B305" s="11" t="s">
        <v>428</v>
      </c>
      <c r="C305" s="365">
        <v>928</v>
      </c>
      <c r="D305" s="41">
        <v>149</v>
      </c>
      <c r="E305" s="63">
        <f t="shared" si="4"/>
        <v>0.16056034482758622</v>
      </c>
      <c r="F305" s="86">
        <v>62</v>
      </c>
      <c r="G305" s="99">
        <v>84</v>
      </c>
      <c r="H305" s="86"/>
      <c r="I305" s="98"/>
      <c r="J305" s="142"/>
      <c r="K305" s="99"/>
      <c r="L305" s="86"/>
      <c r="M305" s="98"/>
      <c r="N305" s="142"/>
      <c r="O305" s="99"/>
      <c r="P305" s="218"/>
      <c r="Q305" s="219"/>
      <c r="R305" s="276"/>
      <c r="S305" s="223"/>
      <c r="T305" s="218"/>
      <c r="U305" s="219"/>
      <c r="V305" s="276"/>
      <c r="W305" s="223"/>
      <c r="X305" s="218">
        <v>88</v>
      </c>
      <c r="Y305" s="219">
        <v>56</v>
      </c>
      <c r="Z305" s="276">
        <v>89</v>
      </c>
      <c r="AA305" s="223">
        <v>50</v>
      </c>
      <c r="AB305" s="218"/>
      <c r="AC305" s="219"/>
      <c r="AD305" s="276"/>
      <c r="AE305" s="223"/>
      <c r="AF305" s="218"/>
      <c r="AG305" s="219"/>
      <c r="AH305" s="276"/>
      <c r="AI305" s="223"/>
      <c r="AJ305" s="218"/>
      <c r="AK305" s="219"/>
      <c r="AL305" s="276"/>
      <c r="AM305" s="223"/>
      <c r="AN305" s="218"/>
      <c r="AO305" s="219"/>
      <c r="AP305" s="276"/>
      <c r="AQ305" s="223"/>
      <c r="AR305" s="218"/>
      <c r="AS305" s="219"/>
      <c r="AT305" s="276"/>
      <c r="AU305" s="223"/>
      <c r="AV305" s="252"/>
      <c r="AW305" s="219"/>
      <c r="AX305" s="277"/>
      <c r="AY305" s="223"/>
      <c r="AZ305" s="86"/>
      <c r="BA305" s="99"/>
      <c r="BB305" s="86"/>
      <c r="BC305" s="87"/>
      <c r="BD305" s="86"/>
      <c r="BE305" s="87"/>
      <c r="BF305" s="86"/>
      <c r="BG305" s="87"/>
      <c r="BH305" s="86"/>
      <c r="BI305" s="87"/>
      <c r="BJ305" s="86">
        <v>63</v>
      </c>
      <c r="BK305" s="87">
        <v>82</v>
      </c>
    </row>
    <row r="306" spans="1:63" ht="13" x14ac:dyDescent="0.3">
      <c r="A306" s="10">
        <v>5206</v>
      </c>
      <c r="B306" s="11" t="s">
        <v>429</v>
      </c>
      <c r="C306" s="365">
        <v>781</v>
      </c>
      <c r="D306" s="41">
        <v>135</v>
      </c>
      <c r="E306" s="63">
        <f t="shared" si="4"/>
        <v>0.17285531370038412</v>
      </c>
      <c r="F306" s="86">
        <v>68</v>
      </c>
      <c r="G306" s="99">
        <v>67</v>
      </c>
      <c r="H306" s="86"/>
      <c r="I306" s="98"/>
      <c r="J306" s="142"/>
      <c r="K306" s="99"/>
      <c r="L306" s="86"/>
      <c r="M306" s="98"/>
      <c r="N306" s="142"/>
      <c r="O306" s="99"/>
      <c r="P306" s="218"/>
      <c r="Q306" s="219"/>
      <c r="R306" s="276"/>
      <c r="S306" s="223"/>
      <c r="T306" s="218"/>
      <c r="U306" s="219"/>
      <c r="V306" s="276"/>
      <c r="W306" s="223"/>
      <c r="X306" s="218">
        <v>72</v>
      </c>
      <c r="Y306" s="219">
        <v>58</v>
      </c>
      <c r="Z306" s="276">
        <v>88</v>
      </c>
      <c r="AA306" s="223">
        <v>44</v>
      </c>
      <c r="AB306" s="218"/>
      <c r="AC306" s="219"/>
      <c r="AD306" s="276"/>
      <c r="AE306" s="223"/>
      <c r="AF306" s="218"/>
      <c r="AG306" s="219"/>
      <c r="AH306" s="276"/>
      <c r="AI306" s="223"/>
      <c r="AJ306" s="218"/>
      <c r="AK306" s="219"/>
      <c r="AL306" s="276"/>
      <c r="AM306" s="223"/>
      <c r="AN306" s="218"/>
      <c r="AO306" s="219"/>
      <c r="AP306" s="276"/>
      <c r="AQ306" s="223"/>
      <c r="AR306" s="218"/>
      <c r="AS306" s="219"/>
      <c r="AT306" s="276"/>
      <c r="AU306" s="223"/>
      <c r="AV306" s="252"/>
      <c r="AW306" s="219"/>
      <c r="AX306" s="277"/>
      <c r="AY306" s="223"/>
      <c r="AZ306" s="86"/>
      <c r="BA306" s="99"/>
      <c r="BB306" s="86"/>
      <c r="BC306" s="87"/>
      <c r="BD306" s="86"/>
      <c r="BE306" s="87"/>
      <c r="BF306" s="86"/>
      <c r="BG306" s="87"/>
      <c r="BH306" s="86"/>
      <c r="BI306" s="87"/>
      <c r="BJ306" s="86">
        <v>58</v>
      </c>
      <c r="BK306" s="87">
        <v>77</v>
      </c>
    </row>
    <row r="307" spans="1:63" ht="13" x14ac:dyDescent="0.3">
      <c r="A307" s="10">
        <v>5207</v>
      </c>
      <c r="B307" s="11" t="s">
        <v>430</v>
      </c>
      <c r="C307" s="365">
        <v>694</v>
      </c>
      <c r="D307" s="41">
        <v>107</v>
      </c>
      <c r="E307" s="63">
        <f t="shared" si="4"/>
        <v>0.15417867435158503</v>
      </c>
      <c r="F307" s="86">
        <v>63</v>
      </c>
      <c r="G307" s="99">
        <v>42</v>
      </c>
      <c r="H307" s="86"/>
      <c r="I307" s="98"/>
      <c r="J307" s="142"/>
      <c r="K307" s="99"/>
      <c r="L307" s="86"/>
      <c r="M307" s="98"/>
      <c r="N307" s="142"/>
      <c r="O307" s="99"/>
      <c r="P307" s="218"/>
      <c r="Q307" s="219"/>
      <c r="R307" s="276"/>
      <c r="S307" s="223"/>
      <c r="T307" s="218"/>
      <c r="U307" s="219"/>
      <c r="V307" s="276"/>
      <c r="W307" s="223"/>
      <c r="X307" s="218">
        <v>56</v>
      </c>
      <c r="Y307" s="219">
        <v>46</v>
      </c>
      <c r="Z307" s="276">
        <v>67</v>
      </c>
      <c r="AA307" s="223">
        <v>33</v>
      </c>
      <c r="AB307" s="218"/>
      <c r="AC307" s="219"/>
      <c r="AD307" s="276"/>
      <c r="AE307" s="223"/>
      <c r="AF307" s="218"/>
      <c r="AG307" s="219"/>
      <c r="AH307" s="276"/>
      <c r="AI307" s="223"/>
      <c r="AJ307" s="218"/>
      <c r="AK307" s="219"/>
      <c r="AL307" s="276"/>
      <c r="AM307" s="223"/>
      <c r="AN307" s="218"/>
      <c r="AO307" s="219"/>
      <c r="AP307" s="276"/>
      <c r="AQ307" s="223"/>
      <c r="AR307" s="218"/>
      <c r="AS307" s="219"/>
      <c r="AT307" s="276"/>
      <c r="AU307" s="223"/>
      <c r="AV307" s="252"/>
      <c r="AW307" s="219"/>
      <c r="AX307" s="277"/>
      <c r="AY307" s="223"/>
      <c r="AZ307" s="86"/>
      <c r="BA307" s="99"/>
      <c r="BB307" s="86"/>
      <c r="BC307" s="87"/>
      <c r="BD307" s="86"/>
      <c r="BE307" s="87"/>
      <c r="BF307" s="86"/>
      <c r="BG307" s="87"/>
      <c r="BH307" s="86"/>
      <c r="BI307" s="87"/>
      <c r="BJ307" s="86">
        <v>57</v>
      </c>
      <c r="BK307" s="87">
        <v>49</v>
      </c>
    </row>
    <row r="308" spans="1:63" ht="13" x14ac:dyDescent="0.3">
      <c r="A308" s="10">
        <v>5208</v>
      </c>
      <c r="B308" s="11" t="s">
        <v>431</v>
      </c>
      <c r="C308" s="365">
        <v>874</v>
      </c>
      <c r="D308" s="41">
        <v>208</v>
      </c>
      <c r="E308" s="63">
        <f t="shared" si="4"/>
        <v>0.23798627002288331</v>
      </c>
      <c r="F308" s="86">
        <v>136</v>
      </c>
      <c r="G308" s="99">
        <v>70</v>
      </c>
      <c r="H308" s="86"/>
      <c r="I308" s="98"/>
      <c r="J308" s="142"/>
      <c r="K308" s="99"/>
      <c r="L308" s="86"/>
      <c r="M308" s="98"/>
      <c r="N308" s="142"/>
      <c r="O308" s="99"/>
      <c r="P308" s="218"/>
      <c r="Q308" s="219"/>
      <c r="R308" s="276"/>
      <c r="S308" s="223"/>
      <c r="T308" s="218"/>
      <c r="U308" s="219"/>
      <c r="V308" s="276"/>
      <c r="W308" s="223"/>
      <c r="X308" s="218">
        <v>120</v>
      </c>
      <c r="Y308" s="219">
        <v>85</v>
      </c>
      <c r="Z308" s="276">
        <v>144</v>
      </c>
      <c r="AA308" s="223">
        <v>58</v>
      </c>
      <c r="AB308" s="218"/>
      <c r="AC308" s="219"/>
      <c r="AD308" s="276"/>
      <c r="AE308" s="223"/>
      <c r="AF308" s="218"/>
      <c r="AG308" s="219"/>
      <c r="AH308" s="276"/>
      <c r="AI308" s="223"/>
      <c r="AJ308" s="218"/>
      <c r="AK308" s="219"/>
      <c r="AL308" s="276"/>
      <c r="AM308" s="223"/>
      <c r="AN308" s="218"/>
      <c r="AO308" s="219"/>
      <c r="AP308" s="276"/>
      <c r="AQ308" s="223"/>
      <c r="AR308" s="218"/>
      <c r="AS308" s="219"/>
      <c r="AT308" s="276"/>
      <c r="AU308" s="223"/>
      <c r="AV308" s="252"/>
      <c r="AW308" s="219"/>
      <c r="AX308" s="277"/>
      <c r="AY308" s="223"/>
      <c r="AZ308" s="86"/>
      <c r="BA308" s="99"/>
      <c r="BB308" s="86"/>
      <c r="BC308" s="87"/>
      <c r="BD308" s="86"/>
      <c r="BE308" s="87"/>
      <c r="BF308" s="86"/>
      <c r="BG308" s="87"/>
      <c r="BH308" s="86"/>
      <c r="BI308" s="87"/>
      <c r="BJ308" s="86">
        <v>124</v>
      </c>
      <c r="BK308" s="87">
        <v>83</v>
      </c>
    </row>
    <row r="309" spans="1:63" ht="13" x14ac:dyDescent="0.3">
      <c r="A309" s="10">
        <v>5301</v>
      </c>
      <c r="B309" s="11" t="s">
        <v>432</v>
      </c>
      <c r="C309" s="365">
        <v>1391</v>
      </c>
      <c r="D309" s="41">
        <v>797</v>
      </c>
      <c r="E309" s="63">
        <f t="shared" si="4"/>
        <v>0.5729690869877786</v>
      </c>
      <c r="F309" s="86">
        <v>536</v>
      </c>
      <c r="G309" s="99">
        <v>242</v>
      </c>
      <c r="H309" s="86"/>
      <c r="I309" s="98"/>
      <c r="J309" s="142"/>
      <c r="K309" s="99"/>
      <c r="L309" s="86"/>
      <c r="M309" s="98"/>
      <c r="N309" s="142"/>
      <c r="O309" s="99"/>
      <c r="P309" s="218"/>
      <c r="Q309" s="219"/>
      <c r="R309" s="276"/>
      <c r="S309" s="223"/>
      <c r="T309" s="218"/>
      <c r="U309" s="219"/>
      <c r="V309" s="276"/>
      <c r="W309" s="223"/>
      <c r="X309" s="218"/>
      <c r="Y309" s="219"/>
      <c r="Z309" s="276"/>
      <c r="AA309" s="223"/>
      <c r="AB309" s="218">
        <v>491</v>
      </c>
      <c r="AC309" s="219">
        <v>265</v>
      </c>
      <c r="AD309" s="276"/>
      <c r="AE309" s="223"/>
      <c r="AF309" s="218"/>
      <c r="AG309" s="219"/>
      <c r="AH309" s="276"/>
      <c r="AI309" s="223"/>
      <c r="AJ309" s="218"/>
      <c r="AK309" s="219"/>
      <c r="AL309" s="276"/>
      <c r="AM309" s="223"/>
      <c r="AN309" s="218"/>
      <c r="AO309" s="219"/>
      <c r="AP309" s="276"/>
      <c r="AQ309" s="223"/>
      <c r="AR309" s="218"/>
      <c r="AS309" s="219"/>
      <c r="AT309" s="276"/>
      <c r="AU309" s="223"/>
      <c r="AV309" s="252"/>
      <c r="AW309" s="219"/>
      <c r="AX309" s="277"/>
      <c r="AY309" s="223"/>
      <c r="AZ309" s="86"/>
      <c r="BA309" s="99"/>
      <c r="BB309" s="86"/>
      <c r="BC309" s="87"/>
      <c r="BD309" s="86"/>
      <c r="BE309" s="87"/>
      <c r="BF309" s="86"/>
      <c r="BG309" s="87"/>
      <c r="BH309" s="86">
        <v>9</v>
      </c>
      <c r="BI309" s="87">
        <v>48</v>
      </c>
      <c r="BJ309" s="86">
        <v>496</v>
      </c>
      <c r="BK309" s="87">
        <v>274</v>
      </c>
    </row>
    <row r="310" spans="1:63" ht="13" x14ac:dyDescent="0.3">
      <c r="A310" s="10">
        <v>5302</v>
      </c>
      <c r="B310" s="11" t="s">
        <v>433</v>
      </c>
      <c r="C310" s="365">
        <v>1416</v>
      </c>
      <c r="D310" s="41">
        <v>814</v>
      </c>
      <c r="E310" s="63">
        <f t="shared" si="4"/>
        <v>0.57485875706214684</v>
      </c>
      <c r="F310" s="86">
        <v>560</v>
      </c>
      <c r="G310" s="99">
        <v>228</v>
      </c>
      <c r="H310" s="86"/>
      <c r="I310" s="98"/>
      <c r="J310" s="142"/>
      <c r="K310" s="99"/>
      <c r="L310" s="86"/>
      <c r="M310" s="98"/>
      <c r="N310" s="142"/>
      <c r="O310" s="99"/>
      <c r="P310" s="218"/>
      <c r="Q310" s="219"/>
      <c r="R310" s="276"/>
      <c r="S310" s="223"/>
      <c r="T310" s="218"/>
      <c r="U310" s="219"/>
      <c r="V310" s="276"/>
      <c r="W310" s="223"/>
      <c r="X310" s="218"/>
      <c r="Y310" s="219"/>
      <c r="Z310" s="276"/>
      <c r="AA310" s="223"/>
      <c r="AB310" s="218">
        <v>533</v>
      </c>
      <c r="AC310" s="219">
        <v>242</v>
      </c>
      <c r="AD310" s="276"/>
      <c r="AE310" s="223"/>
      <c r="AF310" s="218"/>
      <c r="AG310" s="219"/>
      <c r="AH310" s="276"/>
      <c r="AI310" s="223"/>
      <c r="AJ310" s="218"/>
      <c r="AK310" s="219"/>
      <c r="AL310" s="276"/>
      <c r="AM310" s="223"/>
      <c r="AN310" s="218"/>
      <c r="AO310" s="219"/>
      <c r="AP310" s="276"/>
      <c r="AQ310" s="223"/>
      <c r="AR310" s="218"/>
      <c r="AS310" s="219"/>
      <c r="AT310" s="276"/>
      <c r="AU310" s="223"/>
      <c r="AV310" s="252"/>
      <c r="AW310" s="219"/>
      <c r="AX310" s="277"/>
      <c r="AY310" s="223"/>
      <c r="AZ310" s="86"/>
      <c r="BA310" s="99"/>
      <c r="BB310" s="86"/>
      <c r="BC310" s="87"/>
      <c r="BD310" s="86"/>
      <c r="BE310" s="87"/>
      <c r="BF310" s="86"/>
      <c r="BG310" s="87"/>
      <c r="BH310" s="86"/>
      <c r="BI310" s="87"/>
      <c r="BJ310" s="86">
        <v>519</v>
      </c>
      <c r="BK310" s="87">
        <v>273</v>
      </c>
    </row>
    <row r="311" spans="1:63" ht="13" x14ac:dyDescent="0.3">
      <c r="A311" s="10">
        <v>5303</v>
      </c>
      <c r="B311" s="11" t="s">
        <v>434</v>
      </c>
      <c r="C311" s="365">
        <v>1412</v>
      </c>
      <c r="D311" s="41">
        <v>725</v>
      </c>
      <c r="E311" s="63">
        <f t="shared" si="4"/>
        <v>0.51345609065155806</v>
      </c>
      <c r="F311" s="86">
        <v>537</v>
      </c>
      <c r="G311" s="99">
        <v>179</v>
      </c>
      <c r="H311" s="86"/>
      <c r="I311" s="98"/>
      <c r="J311" s="142"/>
      <c r="K311" s="99"/>
      <c r="L311" s="86"/>
      <c r="M311" s="98"/>
      <c r="N311" s="142"/>
      <c r="O311" s="99"/>
      <c r="P311" s="218"/>
      <c r="Q311" s="219"/>
      <c r="R311" s="276"/>
      <c r="S311" s="223"/>
      <c r="T311" s="218"/>
      <c r="U311" s="219"/>
      <c r="V311" s="276"/>
      <c r="W311" s="223"/>
      <c r="X311" s="218"/>
      <c r="Y311" s="219"/>
      <c r="Z311" s="276"/>
      <c r="AA311" s="223"/>
      <c r="AB311" s="218">
        <v>493</v>
      </c>
      <c r="AC311" s="219">
        <v>205</v>
      </c>
      <c r="AD311" s="276"/>
      <c r="AE311" s="223"/>
      <c r="AF311" s="218"/>
      <c r="AG311" s="219"/>
      <c r="AH311" s="276"/>
      <c r="AI311" s="223"/>
      <c r="AJ311" s="218"/>
      <c r="AK311" s="219"/>
      <c r="AL311" s="276"/>
      <c r="AM311" s="223"/>
      <c r="AN311" s="218"/>
      <c r="AO311" s="219"/>
      <c r="AP311" s="276"/>
      <c r="AQ311" s="223"/>
      <c r="AR311" s="218"/>
      <c r="AS311" s="219"/>
      <c r="AT311" s="276"/>
      <c r="AU311" s="223"/>
      <c r="AV311" s="252"/>
      <c r="AW311" s="219"/>
      <c r="AX311" s="277"/>
      <c r="AY311" s="223"/>
      <c r="AZ311" s="86"/>
      <c r="BA311" s="99"/>
      <c r="BB311" s="86"/>
      <c r="BC311" s="87"/>
      <c r="BD311" s="86"/>
      <c r="BE311" s="87"/>
      <c r="BF311" s="86"/>
      <c r="BG311" s="87"/>
      <c r="BH311" s="86"/>
      <c r="BI311" s="87"/>
      <c r="BJ311" s="86">
        <v>513</v>
      </c>
      <c r="BK311" s="87">
        <v>206</v>
      </c>
    </row>
    <row r="312" spans="1:63" ht="13" x14ac:dyDescent="0.3">
      <c r="A312" s="10">
        <v>5304</v>
      </c>
      <c r="B312" s="11" t="s">
        <v>435</v>
      </c>
      <c r="C312" s="365">
        <v>1392</v>
      </c>
      <c r="D312" s="41">
        <v>564</v>
      </c>
      <c r="E312" s="63">
        <f t="shared" si="4"/>
        <v>0.40517241379310343</v>
      </c>
      <c r="F312" s="86">
        <v>401</v>
      </c>
      <c r="G312" s="99">
        <v>148</v>
      </c>
      <c r="H312" s="86"/>
      <c r="I312" s="98"/>
      <c r="J312" s="142"/>
      <c r="K312" s="99"/>
      <c r="L312" s="86"/>
      <c r="M312" s="98"/>
      <c r="N312" s="142"/>
      <c r="O312" s="99"/>
      <c r="P312" s="218"/>
      <c r="Q312" s="219"/>
      <c r="R312" s="276"/>
      <c r="S312" s="223"/>
      <c r="T312" s="218"/>
      <c r="U312" s="219"/>
      <c r="V312" s="276"/>
      <c r="W312" s="223"/>
      <c r="X312" s="86"/>
      <c r="Y312" s="98"/>
      <c r="Z312" s="276"/>
      <c r="AA312" s="223"/>
      <c r="AB312" s="218">
        <v>348</v>
      </c>
      <c r="AC312" s="219">
        <v>191</v>
      </c>
      <c r="AD312" s="276"/>
      <c r="AE312" s="223"/>
      <c r="AF312" s="218"/>
      <c r="AG312" s="219"/>
      <c r="AH312" s="276"/>
      <c r="AI312" s="223"/>
      <c r="AJ312" s="218"/>
      <c r="AK312" s="219"/>
      <c r="AL312" s="276"/>
      <c r="AM312" s="223"/>
      <c r="AN312" s="218"/>
      <c r="AO312" s="219"/>
      <c r="AP312" s="276"/>
      <c r="AQ312" s="223"/>
      <c r="AR312" s="218"/>
      <c r="AS312" s="219"/>
      <c r="AT312" s="276"/>
      <c r="AU312" s="223"/>
      <c r="AV312" s="252"/>
      <c r="AW312" s="219"/>
      <c r="AX312" s="277"/>
      <c r="AY312" s="223"/>
      <c r="AZ312" s="86"/>
      <c r="BA312" s="99"/>
      <c r="BB312" s="86"/>
      <c r="BC312" s="87"/>
      <c r="BD312" s="86"/>
      <c r="BE312" s="87"/>
      <c r="BF312" s="86"/>
      <c r="BG312" s="87"/>
      <c r="BH312" s="86"/>
      <c r="BI312" s="87"/>
      <c r="BJ312" s="86">
        <v>386</v>
      </c>
      <c r="BK312" s="87">
        <v>170</v>
      </c>
    </row>
    <row r="313" spans="1:63" ht="13" x14ac:dyDescent="0.3">
      <c r="A313" s="10">
        <v>5305</v>
      </c>
      <c r="B313" s="11" t="s">
        <v>436</v>
      </c>
      <c r="C313" s="365">
        <v>1343</v>
      </c>
      <c r="D313" s="41">
        <v>743</v>
      </c>
      <c r="E313" s="63">
        <f t="shared" si="4"/>
        <v>0.55323901712583767</v>
      </c>
      <c r="F313" s="86">
        <v>522</v>
      </c>
      <c r="G313" s="99">
        <v>209</v>
      </c>
      <c r="H313" s="86"/>
      <c r="I313" s="98"/>
      <c r="J313" s="142"/>
      <c r="K313" s="99"/>
      <c r="L313" s="86"/>
      <c r="M313" s="98"/>
      <c r="N313" s="142"/>
      <c r="O313" s="99"/>
      <c r="P313" s="218"/>
      <c r="Q313" s="219"/>
      <c r="R313" s="276"/>
      <c r="S313" s="223"/>
      <c r="T313" s="218"/>
      <c r="U313" s="219"/>
      <c r="V313" s="276"/>
      <c r="W313" s="223"/>
      <c r="X313" s="218"/>
      <c r="Y313" s="219"/>
      <c r="Z313" s="276"/>
      <c r="AA313" s="223"/>
      <c r="AB313" s="218">
        <v>480</v>
      </c>
      <c r="AC313" s="219">
        <v>235</v>
      </c>
      <c r="AD313" s="276"/>
      <c r="AE313" s="223"/>
      <c r="AF313" s="218"/>
      <c r="AG313" s="219"/>
      <c r="AH313" s="276"/>
      <c r="AI313" s="223"/>
      <c r="AJ313" s="218"/>
      <c r="AK313" s="219"/>
      <c r="AL313" s="276"/>
      <c r="AM313" s="223"/>
      <c r="AN313" s="218"/>
      <c r="AO313" s="219"/>
      <c r="AP313" s="276"/>
      <c r="AQ313" s="223"/>
      <c r="AR313" s="218"/>
      <c r="AS313" s="219"/>
      <c r="AT313" s="276"/>
      <c r="AU313" s="223"/>
      <c r="AV313" s="252"/>
      <c r="AW313" s="219"/>
      <c r="AX313" s="277"/>
      <c r="AY313" s="223"/>
      <c r="AZ313" s="86"/>
      <c r="BA313" s="99"/>
      <c r="BB313" s="86"/>
      <c r="BC313" s="87"/>
      <c r="BD313" s="86"/>
      <c r="BE313" s="87"/>
      <c r="BF313" s="86"/>
      <c r="BG313" s="87"/>
      <c r="BH313" s="86"/>
      <c r="BI313" s="87"/>
      <c r="BJ313" s="86">
        <v>511</v>
      </c>
      <c r="BK313" s="87">
        <v>219</v>
      </c>
    </row>
    <row r="314" spans="1:63" ht="13" x14ac:dyDescent="0.3">
      <c r="A314" s="10">
        <v>5501</v>
      </c>
      <c r="B314" s="11" t="s">
        <v>439</v>
      </c>
      <c r="C314" s="365">
        <v>812</v>
      </c>
      <c r="D314" s="41">
        <v>270</v>
      </c>
      <c r="E314" s="63">
        <f t="shared" si="4"/>
        <v>0.33251231527093594</v>
      </c>
      <c r="F314" s="86">
        <v>185</v>
      </c>
      <c r="G314" s="99">
        <v>82</v>
      </c>
      <c r="H314" s="86"/>
      <c r="I314" s="98"/>
      <c r="J314" s="142"/>
      <c r="K314" s="99"/>
      <c r="L314" s="86"/>
      <c r="M314" s="98"/>
      <c r="N314" s="142"/>
      <c r="O314" s="99"/>
      <c r="P314" s="218"/>
      <c r="Q314" s="219"/>
      <c r="R314" s="276"/>
      <c r="S314" s="223"/>
      <c r="T314" s="218"/>
      <c r="U314" s="219"/>
      <c r="V314" s="276"/>
      <c r="W314" s="223"/>
      <c r="X314" s="218"/>
      <c r="Y314" s="219"/>
      <c r="Z314" s="276"/>
      <c r="AA314" s="223"/>
      <c r="AB314" s="218"/>
      <c r="AC314" s="219"/>
      <c r="AD314" s="276"/>
      <c r="AE314" s="223"/>
      <c r="AF314" s="218"/>
      <c r="AG314" s="219"/>
      <c r="AH314" s="276"/>
      <c r="AI314" s="223"/>
      <c r="AJ314" s="218"/>
      <c r="AK314" s="219"/>
      <c r="AL314" s="276"/>
      <c r="AM314" s="223"/>
      <c r="AN314" s="218"/>
      <c r="AO314" s="219"/>
      <c r="AP314" s="276"/>
      <c r="AQ314" s="223"/>
      <c r="AR314" s="218"/>
      <c r="AS314" s="219"/>
      <c r="AT314" s="276"/>
      <c r="AU314" s="223"/>
      <c r="AV314" s="252"/>
      <c r="AW314" s="219"/>
      <c r="AX314" s="277"/>
      <c r="AY314" s="223"/>
      <c r="AZ314" s="86"/>
      <c r="BA314" s="99"/>
      <c r="BB314" s="86"/>
      <c r="BC314" s="87"/>
      <c r="BD314" s="86"/>
      <c r="BE314" s="87"/>
      <c r="BF314" s="86"/>
      <c r="BG314" s="87"/>
      <c r="BH314" s="86"/>
      <c r="BI314" s="87"/>
      <c r="BJ314" s="86">
        <v>140</v>
      </c>
      <c r="BK314" s="87">
        <v>126</v>
      </c>
    </row>
    <row r="315" spans="1:63" ht="13" x14ac:dyDescent="0.3">
      <c r="A315" s="10">
        <v>5502</v>
      </c>
      <c r="B315" s="11" t="s">
        <v>440</v>
      </c>
      <c r="C315" s="365">
        <v>794</v>
      </c>
      <c r="D315" s="41">
        <v>269</v>
      </c>
      <c r="E315" s="63">
        <f t="shared" si="4"/>
        <v>0.33879093198992444</v>
      </c>
      <c r="F315" s="86">
        <v>157</v>
      </c>
      <c r="G315" s="99">
        <v>110</v>
      </c>
      <c r="H315" s="86"/>
      <c r="I315" s="98"/>
      <c r="J315" s="142"/>
      <c r="K315" s="99"/>
      <c r="L315" s="86"/>
      <c r="M315" s="98"/>
      <c r="N315" s="142"/>
      <c r="O315" s="99"/>
      <c r="P315" s="218"/>
      <c r="Q315" s="219"/>
      <c r="R315" s="276"/>
      <c r="S315" s="223"/>
      <c r="T315" s="218"/>
      <c r="U315" s="219"/>
      <c r="V315" s="276"/>
      <c r="W315" s="223"/>
      <c r="X315" s="218"/>
      <c r="Y315" s="219"/>
      <c r="Z315" s="276"/>
      <c r="AA315" s="223"/>
      <c r="AB315" s="218"/>
      <c r="AC315" s="219"/>
      <c r="AD315" s="276"/>
      <c r="AE315" s="223"/>
      <c r="AF315" s="218"/>
      <c r="AG315" s="219"/>
      <c r="AH315" s="276"/>
      <c r="AI315" s="223"/>
      <c r="AJ315" s="218"/>
      <c r="AK315" s="219"/>
      <c r="AL315" s="276"/>
      <c r="AM315" s="223"/>
      <c r="AN315" s="218"/>
      <c r="AO315" s="219"/>
      <c r="AP315" s="276"/>
      <c r="AQ315" s="223"/>
      <c r="AR315" s="218"/>
      <c r="AS315" s="219"/>
      <c r="AT315" s="276"/>
      <c r="AU315" s="223"/>
      <c r="AV315" s="252"/>
      <c r="AW315" s="219"/>
      <c r="AX315" s="277"/>
      <c r="AY315" s="223"/>
      <c r="AZ315" s="86"/>
      <c r="BA315" s="99"/>
      <c r="BB315" s="86"/>
      <c r="BC315" s="87"/>
      <c r="BD315" s="86"/>
      <c r="BE315" s="87"/>
      <c r="BF315" s="86"/>
      <c r="BG315" s="87"/>
      <c r="BH315" s="86"/>
      <c r="BI315" s="87"/>
      <c r="BJ315" s="86">
        <v>138</v>
      </c>
      <c r="BK315" s="87">
        <v>128</v>
      </c>
    </row>
    <row r="316" spans="1:63" ht="13" x14ac:dyDescent="0.3">
      <c r="A316" s="10">
        <v>5503</v>
      </c>
      <c r="B316" s="11" t="s">
        <v>441</v>
      </c>
      <c r="C316" s="365">
        <v>635</v>
      </c>
      <c r="D316" s="41">
        <v>223</v>
      </c>
      <c r="E316" s="63">
        <f t="shared" si="4"/>
        <v>0.35118110236220473</v>
      </c>
      <c r="F316" s="86">
        <v>122</v>
      </c>
      <c r="G316" s="99">
        <v>98</v>
      </c>
      <c r="H316" s="86"/>
      <c r="I316" s="98"/>
      <c r="J316" s="142"/>
      <c r="K316" s="99"/>
      <c r="L316" s="86"/>
      <c r="M316" s="98"/>
      <c r="N316" s="142"/>
      <c r="O316" s="99"/>
      <c r="P316" s="218"/>
      <c r="Q316" s="219"/>
      <c r="R316" s="276"/>
      <c r="S316" s="223"/>
      <c r="T316" s="218"/>
      <c r="U316" s="219"/>
      <c r="V316" s="276"/>
      <c r="W316" s="223"/>
      <c r="X316" s="218"/>
      <c r="Y316" s="219"/>
      <c r="Z316" s="276"/>
      <c r="AA316" s="223"/>
      <c r="AB316" s="218"/>
      <c r="AC316" s="219"/>
      <c r="AD316" s="276"/>
      <c r="AE316" s="223"/>
      <c r="AF316" s="218"/>
      <c r="AG316" s="219"/>
      <c r="AH316" s="276"/>
      <c r="AI316" s="223"/>
      <c r="AJ316" s="218"/>
      <c r="AK316" s="219"/>
      <c r="AL316" s="276"/>
      <c r="AM316" s="223"/>
      <c r="AN316" s="218"/>
      <c r="AO316" s="219"/>
      <c r="AP316" s="276"/>
      <c r="AQ316" s="223"/>
      <c r="AR316" s="218"/>
      <c r="AS316" s="219"/>
      <c r="AT316" s="276"/>
      <c r="AU316" s="223"/>
      <c r="AV316" s="252"/>
      <c r="AW316" s="219"/>
      <c r="AX316" s="277"/>
      <c r="AY316" s="223"/>
      <c r="AZ316" s="86"/>
      <c r="BA316" s="99"/>
      <c r="BB316" s="86"/>
      <c r="BC316" s="87"/>
      <c r="BD316" s="86"/>
      <c r="BE316" s="87"/>
      <c r="BF316" s="86"/>
      <c r="BG316" s="87"/>
      <c r="BH316" s="86"/>
      <c r="BI316" s="87"/>
      <c r="BJ316" s="86">
        <v>110</v>
      </c>
      <c r="BK316" s="87">
        <v>111</v>
      </c>
    </row>
    <row r="317" spans="1:63" ht="13" x14ac:dyDescent="0.3">
      <c r="A317" s="10">
        <v>5504</v>
      </c>
      <c r="B317" s="11" t="s">
        <v>442</v>
      </c>
      <c r="C317" s="365">
        <v>865</v>
      </c>
      <c r="D317" s="41">
        <v>278</v>
      </c>
      <c r="E317" s="63">
        <f t="shared" si="4"/>
        <v>0.32138728323699423</v>
      </c>
      <c r="F317" s="86">
        <v>186</v>
      </c>
      <c r="G317" s="99">
        <v>91</v>
      </c>
      <c r="H317" s="86"/>
      <c r="I317" s="98"/>
      <c r="J317" s="142"/>
      <c r="K317" s="99"/>
      <c r="L317" s="86"/>
      <c r="M317" s="98"/>
      <c r="N317" s="142"/>
      <c r="O317" s="99"/>
      <c r="P317" s="218"/>
      <c r="Q317" s="219"/>
      <c r="R317" s="276"/>
      <c r="S317" s="223"/>
      <c r="T317" s="218"/>
      <c r="U317" s="219"/>
      <c r="V317" s="276"/>
      <c r="W317" s="223"/>
      <c r="X317" s="218"/>
      <c r="Y317" s="219"/>
      <c r="Z317" s="276"/>
      <c r="AA317" s="223"/>
      <c r="AB317" s="218"/>
      <c r="AC317" s="219"/>
      <c r="AD317" s="276"/>
      <c r="AE317" s="223"/>
      <c r="AF317" s="218"/>
      <c r="AG317" s="219"/>
      <c r="AH317" s="276"/>
      <c r="AI317" s="223"/>
      <c r="AJ317" s="218"/>
      <c r="AK317" s="219"/>
      <c r="AL317" s="276"/>
      <c r="AM317" s="223"/>
      <c r="AN317" s="218"/>
      <c r="AO317" s="219"/>
      <c r="AP317" s="276"/>
      <c r="AQ317" s="223"/>
      <c r="AR317" s="218"/>
      <c r="AS317" s="219"/>
      <c r="AT317" s="276"/>
      <c r="AU317" s="223"/>
      <c r="AV317" s="252"/>
      <c r="AW317" s="219"/>
      <c r="AX317" s="277"/>
      <c r="AY317" s="223"/>
      <c r="AZ317" s="86"/>
      <c r="BA317" s="99"/>
      <c r="BB317" s="86"/>
      <c r="BC317" s="87"/>
      <c r="BD317" s="86"/>
      <c r="BE317" s="87"/>
      <c r="BF317" s="86"/>
      <c r="BG317" s="87"/>
      <c r="BH317" s="86"/>
      <c r="BI317" s="87"/>
      <c r="BJ317" s="86">
        <v>155</v>
      </c>
      <c r="BK317" s="87">
        <v>121</v>
      </c>
    </row>
    <row r="318" spans="1:63" ht="13" x14ac:dyDescent="0.3">
      <c r="A318" s="10">
        <v>5601</v>
      </c>
      <c r="B318" s="11" t="s">
        <v>443</v>
      </c>
      <c r="C318" s="365">
        <v>1040</v>
      </c>
      <c r="D318" s="41">
        <v>412</v>
      </c>
      <c r="E318" s="63">
        <f t="shared" si="4"/>
        <v>0.39615384615384613</v>
      </c>
      <c r="F318" s="86">
        <v>221</v>
      </c>
      <c r="G318" s="99">
        <v>181</v>
      </c>
      <c r="H318" s="86"/>
      <c r="I318" s="98"/>
      <c r="J318" s="142"/>
      <c r="K318" s="99"/>
      <c r="L318" s="86"/>
      <c r="M318" s="98"/>
      <c r="N318" s="142"/>
      <c r="O318" s="99"/>
      <c r="P318" s="218"/>
      <c r="Q318" s="219"/>
      <c r="R318" s="276"/>
      <c r="S318" s="223"/>
      <c r="T318" s="218"/>
      <c r="U318" s="219"/>
      <c r="V318" s="276"/>
      <c r="W318" s="223"/>
      <c r="X318" s="218"/>
      <c r="Y318" s="219"/>
      <c r="Z318" s="276"/>
      <c r="AA318" s="223"/>
      <c r="AB318" s="218"/>
      <c r="AC318" s="219"/>
      <c r="AD318" s="276"/>
      <c r="AE318" s="223"/>
      <c r="AF318" s="218"/>
      <c r="AG318" s="219"/>
      <c r="AH318" s="276"/>
      <c r="AI318" s="223"/>
      <c r="AJ318" s="218"/>
      <c r="AK318" s="219"/>
      <c r="AL318" s="276"/>
      <c r="AM318" s="223"/>
      <c r="AN318" s="218"/>
      <c r="AO318" s="219"/>
      <c r="AP318" s="276"/>
      <c r="AQ318" s="223"/>
      <c r="AR318" s="218"/>
      <c r="AS318" s="219"/>
      <c r="AT318" s="276"/>
      <c r="AU318" s="223"/>
      <c r="AV318" s="252"/>
      <c r="AW318" s="219"/>
      <c r="AX318" s="277"/>
      <c r="AY318" s="223"/>
      <c r="AZ318" s="86"/>
      <c r="BA318" s="99"/>
      <c r="BB318" s="86"/>
      <c r="BC318" s="87"/>
      <c r="BD318" s="86"/>
      <c r="BE318" s="87"/>
      <c r="BF318" s="86"/>
      <c r="BG318" s="87"/>
      <c r="BH318" s="86"/>
      <c r="BI318" s="87"/>
      <c r="BJ318" s="86">
        <v>195</v>
      </c>
      <c r="BK318" s="87">
        <v>203</v>
      </c>
    </row>
    <row r="319" spans="1:63" ht="13" x14ac:dyDescent="0.3">
      <c r="A319" s="10">
        <v>5602</v>
      </c>
      <c r="B319" s="11" t="s">
        <v>444</v>
      </c>
      <c r="C319" s="365">
        <v>1005</v>
      </c>
      <c r="D319" s="41">
        <v>363</v>
      </c>
      <c r="E319" s="63">
        <f t="shared" si="4"/>
        <v>0.36119402985074628</v>
      </c>
      <c r="F319" s="86">
        <v>214</v>
      </c>
      <c r="G319" s="99">
        <v>144</v>
      </c>
      <c r="H319" s="86"/>
      <c r="I319" s="98"/>
      <c r="J319" s="142"/>
      <c r="K319" s="99"/>
      <c r="L319" s="86"/>
      <c r="M319" s="98"/>
      <c r="N319" s="142"/>
      <c r="O319" s="99"/>
      <c r="P319" s="218"/>
      <c r="Q319" s="219"/>
      <c r="R319" s="276"/>
      <c r="S319" s="223"/>
      <c r="T319" s="218"/>
      <c r="U319" s="219"/>
      <c r="V319" s="276"/>
      <c r="W319" s="223"/>
      <c r="X319" s="218"/>
      <c r="Y319" s="219"/>
      <c r="Z319" s="276"/>
      <c r="AA319" s="223"/>
      <c r="AB319" s="218"/>
      <c r="AC319" s="219"/>
      <c r="AD319" s="276"/>
      <c r="AE319" s="223"/>
      <c r="AF319" s="218"/>
      <c r="AG319" s="219"/>
      <c r="AH319" s="276"/>
      <c r="AI319" s="223"/>
      <c r="AJ319" s="218"/>
      <c r="AK319" s="219"/>
      <c r="AL319" s="276"/>
      <c r="AM319" s="223"/>
      <c r="AN319" s="218"/>
      <c r="AO319" s="219"/>
      <c r="AP319" s="276"/>
      <c r="AQ319" s="223"/>
      <c r="AR319" s="218"/>
      <c r="AS319" s="219"/>
      <c r="AT319" s="276"/>
      <c r="AU319" s="223"/>
      <c r="AV319" s="252"/>
      <c r="AW319" s="219"/>
      <c r="AX319" s="277"/>
      <c r="AY319" s="223"/>
      <c r="AZ319" s="86"/>
      <c r="BA319" s="99"/>
      <c r="BB319" s="86"/>
      <c r="BC319" s="87"/>
      <c r="BD319" s="86"/>
      <c r="BE319" s="87"/>
      <c r="BF319" s="86"/>
      <c r="BG319" s="87"/>
      <c r="BH319" s="86"/>
      <c r="BI319" s="87"/>
      <c r="BJ319" s="86">
        <v>163</v>
      </c>
      <c r="BK319" s="87">
        <v>186</v>
      </c>
    </row>
    <row r="320" spans="1:63" ht="13" x14ac:dyDescent="0.3">
      <c r="A320" s="10">
        <v>5603</v>
      </c>
      <c r="B320" s="11" t="s">
        <v>445</v>
      </c>
      <c r="C320" s="365">
        <v>1374</v>
      </c>
      <c r="D320" s="41">
        <v>565</v>
      </c>
      <c r="E320" s="63">
        <f t="shared" si="4"/>
        <v>0.41120815138282385</v>
      </c>
      <c r="F320" s="86">
        <v>335</v>
      </c>
      <c r="G320" s="99">
        <v>220</v>
      </c>
      <c r="H320" s="86"/>
      <c r="I320" s="98"/>
      <c r="J320" s="142"/>
      <c r="K320" s="99"/>
      <c r="L320" s="86"/>
      <c r="M320" s="98"/>
      <c r="N320" s="142"/>
      <c r="O320" s="99"/>
      <c r="P320" s="218"/>
      <c r="Q320" s="219"/>
      <c r="R320" s="276"/>
      <c r="S320" s="223"/>
      <c r="T320" s="218"/>
      <c r="U320" s="219"/>
      <c r="V320" s="276"/>
      <c r="W320" s="223"/>
      <c r="X320" s="218"/>
      <c r="Y320" s="219"/>
      <c r="Z320" s="276"/>
      <c r="AA320" s="223"/>
      <c r="AB320" s="218"/>
      <c r="AC320" s="219"/>
      <c r="AD320" s="276"/>
      <c r="AE320" s="223"/>
      <c r="AF320" s="218"/>
      <c r="AG320" s="219"/>
      <c r="AH320" s="276"/>
      <c r="AI320" s="223"/>
      <c r="AJ320" s="218"/>
      <c r="AK320" s="219"/>
      <c r="AL320" s="276"/>
      <c r="AM320" s="223"/>
      <c r="AN320" s="218"/>
      <c r="AO320" s="219"/>
      <c r="AP320" s="276"/>
      <c r="AQ320" s="223"/>
      <c r="AR320" s="218"/>
      <c r="AS320" s="219"/>
      <c r="AT320" s="276"/>
      <c r="AU320" s="223"/>
      <c r="AV320" s="252"/>
      <c r="AW320" s="219"/>
      <c r="AX320" s="277"/>
      <c r="AY320" s="223"/>
      <c r="AZ320" s="86"/>
      <c r="BA320" s="99"/>
      <c r="BB320" s="86"/>
      <c r="BC320" s="87"/>
      <c r="BD320" s="86"/>
      <c r="BE320" s="87"/>
      <c r="BF320" s="86"/>
      <c r="BG320" s="87"/>
      <c r="BH320" s="86"/>
      <c r="BI320" s="87"/>
      <c r="BJ320" s="86">
        <v>300</v>
      </c>
      <c r="BK320" s="87">
        <v>252</v>
      </c>
    </row>
    <row r="321" spans="1:63" ht="13" x14ac:dyDescent="0.3">
      <c r="A321" s="10">
        <v>5604</v>
      </c>
      <c r="B321" s="11" t="s">
        <v>446</v>
      </c>
      <c r="C321" s="365">
        <v>1312</v>
      </c>
      <c r="D321" s="41">
        <v>606</v>
      </c>
      <c r="E321" s="63">
        <f t="shared" si="4"/>
        <v>0.46189024390243905</v>
      </c>
      <c r="F321" s="86">
        <v>294</v>
      </c>
      <c r="G321" s="99">
        <v>300</v>
      </c>
      <c r="H321" s="86"/>
      <c r="I321" s="98"/>
      <c r="J321" s="142"/>
      <c r="K321" s="99"/>
      <c r="L321" s="86"/>
      <c r="M321" s="98"/>
      <c r="N321" s="142"/>
      <c r="O321" s="99"/>
      <c r="P321" s="218"/>
      <c r="Q321" s="219"/>
      <c r="R321" s="276"/>
      <c r="S321" s="223"/>
      <c r="T321" s="218"/>
      <c r="U321" s="219"/>
      <c r="V321" s="276"/>
      <c r="W321" s="223"/>
      <c r="X321" s="218"/>
      <c r="Y321" s="219"/>
      <c r="Z321" s="276"/>
      <c r="AA321" s="223"/>
      <c r="AB321" s="218"/>
      <c r="AC321" s="219"/>
      <c r="AD321" s="276"/>
      <c r="AE321" s="223"/>
      <c r="AF321" s="218"/>
      <c r="AG321" s="219"/>
      <c r="AH321" s="276"/>
      <c r="AI321" s="223"/>
      <c r="AJ321" s="218"/>
      <c r="AK321" s="219"/>
      <c r="AL321" s="276"/>
      <c r="AM321" s="223"/>
      <c r="AN321" s="218"/>
      <c r="AO321" s="219"/>
      <c r="AP321" s="276"/>
      <c r="AQ321" s="223"/>
      <c r="AR321" s="218"/>
      <c r="AS321" s="219"/>
      <c r="AT321" s="276"/>
      <c r="AU321" s="223"/>
      <c r="AV321" s="252"/>
      <c r="AW321" s="219"/>
      <c r="AX321" s="277"/>
      <c r="AY321" s="223"/>
      <c r="AZ321" s="86"/>
      <c r="BA321" s="99"/>
      <c r="BB321" s="86"/>
      <c r="BC321" s="87"/>
      <c r="BD321" s="86"/>
      <c r="BE321" s="87"/>
      <c r="BF321" s="86"/>
      <c r="BG321" s="87"/>
      <c r="BH321" s="86"/>
      <c r="BI321" s="87"/>
      <c r="BJ321" s="86">
        <v>253</v>
      </c>
      <c r="BK321" s="87">
        <v>342</v>
      </c>
    </row>
    <row r="322" spans="1:63" ht="13" x14ac:dyDescent="0.3">
      <c r="A322" s="10">
        <v>5605</v>
      </c>
      <c r="B322" s="11" t="s">
        <v>447</v>
      </c>
      <c r="C322" s="365">
        <v>1236</v>
      </c>
      <c r="D322" s="41">
        <v>464</v>
      </c>
      <c r="E322" s="63">
        <f t="shared" si="4"/>
        <v>0.37540453074433655</v>
      </c>
      <c r="F322" s="86">
        <v>240</v>
      </c>
      <c r="G322" s="99">
        <v>214</v>
      </c>
      <c r="H322" s="86"/>
      <c r="I322" s="98"/>
      <c r="J322" s="142"/>
      <c r="K322" s="99"/>
      <c r="L322" s="86"/>
      <c r="M322" s="98"/>
      <c r="N322" s="142"/>
      <c r="O322" s="99"/>
      <c r="P322" s="218"/>
      <c r="Q322" s="219"/>
      <c r="R322" s="276"/>
      <c r="S322" s="223"/>
      <c r="T322" s="218"/>
      <c r="U322" s="219"/>
      <c r="V322" s="276"/>
      <c r="W322" s="223"/>
      <c r="X322" s="218"/>
      <c r="Y322" s="219"/>
      <c r="Z322" s="276"/>
      <c r="AA322" s="223"/>
      <c r="AB322" s="218"/>
      <c r="AC322" s="219"/>
      <c r="AD322" s="276"/>
      <c r="AE322" s="223"/>
      <c r="AF322" s="218"/>
      <c r="AG322" s="219"/>
      <c r="AH322" s="276"/>
      <c r="AI322" s="223"/>
      <c r="AJ322" s="218"/>
      <c r="AK322" s="219"/>
      <c r="AL322" s="276"/>
      <c r="AM322" s="223"/>
      <c r="AN322" s="218"/>
      <c r="AO322" s="219"/>
      <c r="AP322" s="276"/>
      <c r="AQ322" s="223"/>
      <c r="AR322" s="218"/>
      <c r="AS322" s="219"/>
      <c r="AT322" s="276"/>
      <c r="AU322" s="223"/>
      <c r="AV322" s="252"/>
      <c r="AW322" s="219"/>
      <c r="AX322" s="277"/>
      <c r="AY322" s="223"/>
      <c r="AZ322" s="86"/>
      <c r="BA322" s="99"/>
      <c r="BB322" s="86"/>
      <c r="BC322" s="87"/>
      <c r="BD322" s="86"/>
      <c r="BE322" s="87"/>
      <c r="BF322" s="86"/>
      <c r="BG322" s="87"/>
      <c r="BH322" s="86"/>
      <c r="BI322" s="87"/>
      <c r="BJ322" s="86">
        <v>223</v>
      </c>
      <c r="BK322" s="87">
        <v>228</v>
      </c>
    </row>
    <row r="323" spans="1:63" ht="13" x14ac:dyDescent="0.3">
      <c r="A323" s="10">
        <v>5606</v>
      </c>
      <c r="B323" s="11" t="s">
        <v>448</v>
      </c>
      <c r="C323" s="365">
        <v>1250</v>
      </c>
      <c r="D323" s="41">
        <v>546</v>
      </c>
      <c r="E323" s="63">
        <f t="shared" si="4"/>
        <v>0.43680000000000002</v>
      </c>
      <c r="F323" s="86">
        <v>292</v>
      </c>
      <c r="G323" s="99">
        <v>248</v>
      </c>
      <c r="H323" s="86"/>
      <c r="I323" s="98"/>
      <c r="J323" s="142"/>
      <c r="K323" s="99"/>
      <c r="L323" s="86"/>
      <c r="M323" s="98"/>
      <c r="N323" s="142"/>
      <c r="O323" s="99"/>
      <c r="P323" s="218"/>
      <c r="Q323" s="219"/>
      <c r="R323" s="276"/>
      <c r="S323" s="223"/>
      <c r="T323" s="218"/>
      <c r="U323" s="219"/>
      <c r="V323" s="276"/>
      <c r="W323" s="223"/>
      <c r="X323" s="218"/>
      <c r="Y323" s="219"/>
      <c r="Z323" s="276"/>
      <c r="AA323" s="223"/>
      <c r="AB323" s="218"/>
      <c r="AC323" s="219"/>
      <c r="AD323" s="276"/>
      <c r="AE323" s="223"/>
      <c r="AF323" s="218"/>
      <c r="AG323" s="219"/>
      <c r="AH323" s="276"/>
      <c r="AI323" s="223"/>
      <c r="AJ323" s="218"/>
      <c r="AK323" s="219"/>
      <c r="AL323" s="276"/>
      <c r="AM323" s="223"/>
      <c r="AN323" s="218"/>
      <c r="AO323" s="219"/>
      <c r="AP323" s="276"/>
      <c r="AQ323" s="223"/>
      <c r="AR323" s="218"/>
      <c r="AS323" s="219"/>
      <c r="AT323" s="276"/>
      <c r="AU323" s="223"/>
      <c r="AV323" s="252"/>
      <c r="AW323" s="219"/>
      <c r="AX323" s="277"/>
      <c r="AY323" s="223"/>
      <c r="AZ323" s="86"/>
      <c r="BA323" s="99"/>
      <c r="BB323" s="86"/>
      <c r="BC323" s="87"/>
      <c r="BD323" s="86"/>
      <c r="BE323" s="87"/>
      <c r="BF323" s="86"/>
      <c r="BG323" s="87"/>
      <c r="BH323" s="86"/>
      <c r="BI323" s="87"/>
      <c r="BJ323" s="86">
        <v>262</v>
      </c>
      <c r="BK323" s="87">
        <v>276</v>
      </c>
    </row>
    <row r="324" spans="1:63" ht="13" x14ac:dyDescent="0.3">
      <c r="A324" s="10">
        <v>5607</v>
      </c>
      <c r="B324" s="11" t="s">
        <v>449</v>
      </c>
      <c r="C324" s="365">
        <v>1341</v>
      </c>
      <c r="D324" s="41">
        <v>486</v>
      </c>
      <c r="E324" s="63">
        <f t="shared" si="4"/>
        <v>0.36241610738255031</v>
      </c>
      <c r="F324" s="86">
        <v>225</v>
      </c>
      <c r="G324" s="99">
        <v>255</v>
      </c>
      <c r="H324" s="86"/>
      <c r="I324" s="98"/>
      <c r="J324" s="142"/>
      <c r="K324" s="99"/>
      <c r="L324" s="86"/>
      <c r="M324" s="98"/>
      <c r="N324" s="142"/>
      <c r="O324" s="99"/>
      <c r="P324" s="218"/>
      <c r="Q324" s="219"/>
      <c r="R324" s="276"/>
      <c r="S324" s="223"/>
      <c r="T324" s="218"/>
      <c r="U324" s="219"/>
      <c r="V324" s="276"/>
      <c r="W324" s="223"/>
      <c r="X324" s="218"/>
      <c r="Y324" s="219"/>
      <c r="Z324" s="276"/>
      <c r="AA324" s="223"/>
      <c r="AB324" s="218"/>
      <c r="AC324" s="219"/>
      <c r="AD324" s="276"/>
      <c r="AE324" s="223"/>
      <c r="AF324" s="218"/>
      <c r="AG324" s="219"/>
      <c r="AH324" s="276"/>
      <c r="AI324" s="223"/>
      <c r="AJ324" s="218"/>
      <c r="AK324" s="219"/>
      <c r="AL324" s="276"/>
      <c r="AM324" s="223"/>
      <c r="AN324" s="218"/>
      <c r="AO324" s="219"/>
      <c r="AP324" s="276"/>
      <c r="AQ324" s="223"/>
      <c r="AR324" s="218"/>
      <c r="AS324" s="219"/>
      <c r="AT324" s="276"/>
      <c r="AU324" s="223"/>
      <c r="AV324" s="252"/>
      <c r="AW324" s="219"/>
      <c r="AX324" s="277"/>
      <c r="AY324" s="223"/>
      <c r="AZ324" s="86"/>
      <c r="BA324" s="99"/>
      <c r="BB324" s="86"/>
      <c r="BC324" s="87"/>
      <c r="BD324" s="86"/>
      <c r="BE324" s="87"/>
      <c r="BF324" s="86"/>
      <c r="BG324" s="87"/>
      <c r="BH324" s="86"/>
      <c r="BI324" s="87"/>
      <c r="BJ324" s="86">
        <v>208</v>
      </c>
      <c r="BK324" s="87">
        <v>264</v>
      </c>
    </row>
    <row r="325" spans="1:63" ht="13" x14ac:dyDescent="0.3">
      <c r="A325" s="10">
        <v>5608</v>
      </c>
      <c r="B325" s="11" t="s">
        <v>450</v>
      </c>
      <c r="C325" s="365">
        <v>1236</v>
      </c>
      <c r="D325" s="41">
        <v>503</v>
      </c>
      <c r="E325" s="63">
        <f t="shared" si="4"/>
        <v>0.40695792880258902</v>
      </c>
      <c r="F325" s="86">
        <v>271</v>
      </c>
      <c r="G325" s="99">
        <v>224</v>
      </c>
      <c r="H325" s="86"/>
      <c r="I325" s="98"/>
      <c r="J325" s="142"/>
      <c r="K325" s="99"/>
      <c r="L325" s="86"/>
      <c r="M325" s="98"/>
      <c r="N325" s="142"/>
      <c r="O325" s="99"/>
      <c r="P325" s="218"/>
      <c r="Q325" s="219"/>
      <c r="R325" s="276"/>
      <c r="S325" s="223"/>
      <c r="T325" s="218"/>
      <c r="U325" s="219"/>
      <c r="V325" s="276"/>
      <c r="W325" s="223"/>
      <c r="X325" s="218"/>
      <c r="Y325" s="219"/>
      <c r="Z325" s="276"/>
      <c r="AA325" s="223"/>
      <c r="AB325" s="218"/>
      <c r="AC325" s="219"/>
      <c r="AD325" s="276"/>
      <c r="AE325" s="223"/>
      <c r="AF325" s="218"/>
      <c r="AG325" s="219"/>
      <c r="AH325" s="276"/>
      <c r="AI325" s="223"/>
      <c r="AJ325" s="218"/>
      <c r="AK325" s="219"/>
      <c r="AL325" s="276"/>
      <c r="AM325" s="223"/>
      <c r="AN325" s="218"/>
      <c r="AO325" s="219"/>
      <c r="AP325" s="276"/>
      <c r="AQ325" s="223"/>
      <c r="AR325" s="218"/>
      <c r="AS325" s="219"/>
      <c r="AT325" s="276"/>
      <c r="AU325" s="223"/>
      <c r="AV325" s="252"/>
      <c r="AW325" s="219"/>
      <c r="AX325" s="277"/>
      <c r="AY325" s="223"/>
      <c r="AZ325" s="86"/>
      <c r="BA325" s="99"/>
      <c r="BB325" s="86"/>
      <c r="BC325" s="87"/>
      <c r="BD325" s="86"/>
      <c r="BE325" s="87"/>
      <c r="BF325" s="86"/>
      <c r="BG325" s="87"/>
      <c r="BH325" s="86"/>
      <c r="BI325" s="87"/>
      <c r="BJ325" s="86">
        <v>246</v>
      </c>
      <c r="BK325" s="87">
        <v>247</v>
      </c>
    </row>
    <row r="326" spans="1:63" ht="13" x14ac:dyDescent="0.3">
      <c r="A326" s="10">
        <v>5609</v>
      </c>
      <c r="B326" s="11" t="s">
        <v>451</v>
      </c>
      <c r="C326" s="365">
        <v>1358</v>
      </c>
      <c r="D326" s="41">
        <v>575</v>
      </c>
      <c r="E326" s="63">
        <f t="shared" si="4"/>
        <v>0.42341678939617083</v>
      </c>
      <c r="F326" s="86">
        <v>332</v>
      </c>
      <c r="G326" s="99">
        <v>238</v>
      </c>
      <c r="H326" s="86"/>
      <c r="I326" s="98"/>
      <c r="J326" s="142"/>
      <c r="K326" s="99"/>
      <c r="L326" s="86"/>
      <c r="M326" s="98"/>
      <c r="N326" s="142"/>
      <c r="O326" s="99"/>
      <c r="P326" s="218"/>
      <c r="Q326" s="219"/>
      <c r="R326" s="276"/>
      <c r="S326" s="223"/>
      <c r="T326" s="218"/>
      <c r="U326" s="219"/>
      <c r="V326" s="276"/>
      <c r="W326" s="223"/>
      <c r="X326" s="218"/>
      <c r="Y326" s="219"/>
      <c r="Z326" s="276"/>
      <c r="AA326" s="223"/>
      <c r="AB326" s="218"/>
      <c r="AC326" s="219"/>
      <c r="AD326" s="276"/>
      <c r="AE326" s="223"/>
      <c r="AF326" s="218"/>
      <c r="AG326" s="219"/>
      <c r="AH326" s="276"/>
      <c r="AI326" s="223"/>
      <c r="AJ326" s="218"/>
      <c r="AK326" s="219"/>
      <c r="AL326" s="276"/>
      <c r="AM326" s="223"/>
      <c r="AN326" s="218"/>
      <c r="AO326" s="219"/>
      <c r="AP326" s="276"/>
      <c r="AQ326" s="223"/>
      <c r="AR326" s="218"/>
      <c r="AS326" s="219"/>
      <c r="AT326" s="276"/>
      <c r="AU326" s="223"/>
      <c r="AV326" s="252"/>
      <c r="AW326" s="219"/>
      <c r="AX326" s="277"/>
      <c r="AY326" s="223"/>
      <c r="AZ326" s="86"/>
      <c r="BA326" s="99"/>
      <c r="BB326" s="86"/>
      <c r="BC326" s="87"/>
      <c r="BD326" s="86"/>
      <c r="BE326" s="87"/>
      <c r="BF326" s="86"/>
      <c r="BG326" s="87"/>
      <c r="BH326" s="86"/>
      <c r="BI326" s="87"/>
      <c r="BJ326" s="86">
        <v>287</v>
      </c>
      <c r="BK326" s="87">
        <v>279</v>
      </c>
    </row>
    <row r="327" spans="1:63" ht="13" x14ac:dyDescent="0.3">
      <c r="A327" s="10">
        <v>5610</v>
      </c>
      <c r="B327" s="11" t="s">
        <v>452</v>
      </c>
      <c r="C327" s="365">
        <v>977</v>
      </c>
      <c r="D327" s="41">
        <v>418</v>
      </c>
      <c r="E327" s="63">
        <f t="shared" si="4"/>
        <v>0.42784032753326512</v>
      </c>
      <c r="F327" s="86">
        <v>194</v>
      </c>
      <c r="G327" s="99">
        <v>212</v>
      </c>
      <c r="H327" s="86"/>
      <c r="I327" s="98"/>
      <c r="J327" s="142"/>
      <c r="K327" s="99"/>
      <c r="L327" s="86"/>
      <c r="M327" s="98"/>
      <c r="N327" s="142"/>
      <c r="O327" s="99"/>
      <c r="P327" s="218"/>
      <c r="Q327" s="219"/>
      <c r="R327" s="276"/>
      <c r="S327" s="223"/>
      <c r="T327" s="218"/>
      <c r="U327" s="219"/>
      <c r="V327" s="276"/>
      <c r="W327" s="223"/>
      <c r="X327" s="218"/>
      <c r="Y327" s="219"/>
      <c r="Z327" s="276"/>
      <c r="AA327" s="223"/>
      <c r="AB327" s="218"/>
      <c r="AC327" s="219"/>
      <c r="AD327" s="276"/>
      <c r="AE327" s="223"/>
      <c r="AF327" s="218"/>
      <c r="AG327" s="219"/>
      <c r="AH327" s="276"/>
      <c r="AI327" s="223"/>
      <c r="AJ327" s="218"/>
      <c r="AK327" s="219"/>
      <c r="AL327" s="276"/>
      <c r="AM327" s="223"/>
      <c r="AN327" s="218"/>
      <c r="AO327" s="219"/>
      <c r="AP327" s="276"/>
      <c r="AQ327" s="223"/>
      <c r="AR327" s="218"/>
      <c r="AS327" s="219"/>
      <c r="AT327" s="276"/>
      <c r="AU327" s="223"/>
      <c r="AV327" s="252"/>
      <c r="AW327" s="219"/>
      <c r="AX327" s="277"/>
      <c r="AY327" s="223"/>
      <c r="AZ327" s="86"/>
      <c r="BA327" s="99"/>
      <c r="BB327" s="86"/>
      <c r="BC327" s="87"/>
      <c r="BD327" s="86"/>
      <c r="BE327" s="87"/>
      <c r="BF327" s="86"/>
      <c r="BG327" s="87"/>
      <c r="BH327" s="86"/>
      <c r="BI327" s="87"/>
      <c r="BJ327" s="86">
        <v>166</v>
      </c>
      <c r="BK327" s="87">
        <v>236</v>
      </c>
    </row>
    <row r="328" spans="1:63" ht="13" x14ac:dyDescent="0.3">
      <c r="A328" s="10">
        <v>5611</v>
      </c>
      <c r="B328" s="11" t="s">
        <v>453</v>
      </c>
      <c r="C328" s="365">
        <v>1436</v>
      </c>
      <c r="D328" s="41">
        <v>467</v>
      </c>
      <c r="E328" s="63">
        <f t="shared" si="4"/>
        <v>0.32520891364902504</v>
      </c>
      <c r="F328" s="86">
        <v>256</v>
      </c>
      <c r="G328" s="99">
        <v>200</v>
      </c>
      <c r="H328" s="86"/>
      <c r="I328" s="98"/>
      <c r="J328" s="142"/>
      <c r="K328" s="99"/>
      <c r="L328" s="86"/>
      <c r="M328" s="98"/>
      <c r="N328" s="142"/>
      <c r="O328" s="99"/>
      <c r="P328" s="218"/>
      <c r="Q328" s="219"/>
      <c r="R328" s="276"/>
      <c r="S328" s="223"/>
      <c r="T328" s="218"/>
      <c r="U328" s="219"/>
      <c r="V328" s="276"/>
      <c r="W328" s="223"/>
      <c r="X328" s="218"/>
      <c r="Y328" s="219"/>
      <c r="Z328" s="276"/>
      <c r="AA328" s="223"/>
      <c r="AB328" s="218"/>
      <c r="AC328" s="219"/>
      <c r="AD328" s="276"/>
      <c r="AE328" s="223"/>
      <c r="AF328" s="218"/>
      <c r="AG328" s="219"/>
      <c r="AH328" s="276"/>
      <c r="AI328" s="223"/>
      <c r="AJ328" s="218"/>
      <c r="AK328" s="219"/>
      <c r="AL328" s="276"/>
      <c r="AM328" s="223"/>
      <c r="AN328" s="218"/>
      <c r="AO328" s="219"/>
      <c r="AP328" s="276"/>
      <c r="AQ328" s="223"/>
      <c r="AR328" s="218"/>
      <c r="AS328" s="219"/>
      <c r="AT328" s="276"/>
      <c r="AU328" s="223"/>
      <c r="AV328" s="252"/>
      <c r="AW328" s="219"/>
      <c r="AX328" s="277"/>
      <c r="AY328" s="223"/>
      <c r="AZ328" s="86"/>
      <c r="BA328" s="99"/>
      <c r="BB328" s="86"/>
      <c r="BC328" s="87"/>
      <c r="BD328" s="86"/>
      <c r="BE328" s="87"/>
      <c r="BF328" s="86"/>
      <c r="BG328" s="87"/>
      <c r="BH328" s="86"/>
      <c r="BI328" s="87"/>
      <c r="BJ328" s="86">
        <v>224</v>
      </c>
      <c r="BK328" s="87">
        <v>231</v>
      </c>
    </row>
    <row r="329" spans="1:63" ht="13" x14ac:dyDescent="0.3">
      <c r="A329" s="10">
        <v>5612</v>
      </c>
      <c r="B329" s="11" t="s">
        <v>454</v>
      </c>
      <c r="C329" s="365">
        <v>1378</v>
      </c>
      <c r="D329" s="41">
        <v>521</v>
      </c>
      <c r="E329" s="63">
        <f t="shared" si="4"/>
        <v>0.37808417997097243</v>
      </c>
      <c r="F329" s="86">
        <v>288</v>
      </c>
      <c r="G329" s="99">
        <v>226</v>
      </c>
      <c r="H329" s="86"/>
      <c r="I329" s="98"/>
      <c r="J329" s="142"/>
      <c r="K329" s="99"/>
      <c r="L329" s="86"/>
      <c r="M329" s="98"/>
      <c r="N329" s="142"/>
      <c r="O329" s="99"/>
      <c r="P329" s="218"/>
      <c r="Q329" s="219"/>
      <c r="R329" s="276"/>
      <c r="S329" s="223"/>
      <c r="T329" s="218"/>
      <c r="U329" s="219"/>
      <c r="V329" s="276"/>
      <c r="W329" s="223"/>
      <c r="X329" s="218"/>
      <c r="Y329" s="219"/>
      <c r="Z329" s="276"/>
      <c r="AA329" s="223"/>
      <c r="AB329" s="218"/>
      <c r="AC329" s="219"/>
      <c r="AD329" s="276"/>
      <c r="AE329" s="223"/>
      <c r="AF329" s="218"/>
      <c r="AG329" s="219"/>
      <c r="AH329" s="276"/>
      <c r="AI329" s="223"/>
      <c r="AJ329" s="218"/>
      <c r="AK329" s="219"/>
      <c r="AL329" s="276"/>
      <c r="AM329" s="223"/>
      <c r="AN329" s="218"/>
      <c r="AO329" s="219"/>
      <c r="AP329" s="276"/>
      <c r="AQ329" s="223"/>
      <c r="AR329" s="218"/>
      <c r="AS329" s="219"/>
      <c r="AT329" s="276"/>
      <c r="AU329" s="223"/>
      <c r="AV329" s="252"/>
      <c r="AW329" s="219"/>
      <c r="AX329" s="277"/>
      <c r="AY329" s="223"/>
      <c r="AZ329" s="86"/>
      <c r="BA329" s="99"/>
      <c r="BB329" s="86"/>
      <c r="BC329" s="87"/>
      <c r="BD329" s="86"/>
      <c r="BE329" s="87"/>
      <c r="BF329" s="86"/>
      <c r="BG329" s="87"/>
      <c r="BH329" s="86"/>
      <c r="BI329" s="87"/>
      <c r="BJ329" s="86">
        <v>252</v>
      </c>
      <c r="BK329" s="87">
        <v>261</v>
      </c>
    </row>
    <row r="330" spans="1:63" ht="13" x14ac:dyDescent="0.3">
      <c r="A330" s="10">
        <v>5613</v>
      </c>
      <c r="B330" s="11" t="s">
        <v>455</v>
      </c>
      <c r="C330" s="365">
        <v>773</v>
      </c>
      <c r="D330" s="41">
        <v>294</v>
      </c>
      <c r="E330" s="63">
        <f t="shared" si="4"/>
        <v>0.38033635187580855</v>
      </c>
      <c r="F330" s="86">
        <v>130</v>
      </c>
      <c r="G330" s="99">
        <v>161</v>
      </c>
      <c r="H330" s="86"/>
      <c r="I330" s="98"/>
      <c r="J330" s="142"/>
      <c r="K330" s="99"/>
      <c r="L330" s="86"/>
      <c r="M330" s="98"/>
      <c r="N330" s="142"/>
      <c r="O330" s="99"/>
      <c r="P330" s="218"/>
      <c r="Q330" s="219"/>
      <c r="R330" s="276"/>
      <c r="S330" s="223"/>
      <c r="T330" s="218"/>
      <c r="U330" s="219"/>
      <c r="V330" s="276"/>
      <c r="W330" s="223"/>
      <c r="X330" s="218"/>
      <c r="Y330" s="219"/>
      <c r="Z330" s="276"/>
      <c r="AA330" s="223"/>
      <c r="AB330" s="218"/>
      <c r="AC330" s="219"/>
      <c r="AD330" s="276"/>
      <c r="AE330" s="223"/>
      <c r="AF330" s="218"/>
      <c r="AG330" s="219"/>
      <c r="AH330" s="276"/>
      <c r="AI330" s="223"/>
      <c r="AJ330" s="218"/>
      <c r="AK330" s="219"/>
      <c r="AL330" s="276"/>
      <c r="AM330" s="223"/>
      <c r="AN330" s="218"/>
      <c r="AO330" s="219"/>
      <c r="AP330" s="276"/>
      <c r="AQ330" s="223"/>
      <c r="AR330" s="218"/>
      <c r="AS330" s="219"/>
      <c r="AT330" s="276"/>
      <c r="AU330" s="223"/>
      <c r="AV330" s="252"/>
      <c r="AW330" s="219"/>
      <c r="AX330" s="277"/>
      <c r="AY330" s="223"/>
      <c r="AZ330" s="86"/>
      <c r="BA330" s="99"/>
      <c r="BB330" s="86"/>
      <c r="BC330" s="87"/>
      <c r="BD330" s="86"/>
      <c r="BE330" s="87"/>
      <c r="BF330" s="86"/>
      <c r="BG330" s="87"/>
      <c r="BH330" s="86"/>
      <c r="BI330" s="87"/>
      <c r="BJ330" s="86">
        <v>117</v>
      </c>
      <c r="BK330" s="87">
        <v>173</v>
      </c>
    </row>
    <row r="331" spans="1:63" ht="13" x14ac:dyDescent="0.3">
      <c r="A331" s="10">
        <v>5614</v>
      </c>
      <c r="B331" s="11" t="s">
        <v>456</v>
      </c>
      <c r="C331" s="365">
        <v>1241</v>
      </c>
      <c r="D331" s="41">
        <v>507</v>
      </c>
      <c r="E331" s="63">
        <f t="shared" si="4"/>
        <v>0.40854149879129736</v>
      </c>
      <c r="F331" s="86">
        <v>332</v>
      </c>
      <c r="G331" s="99">
        <v>172</v>
      </c>
      <c r="H331" s="86"/>
      <c r="I331" s="98"/>
      <c r="J331" s="142"/>
      <c r="K331" s="99"/>
      <c r="L331" s="86"/>
      <c r="M331" s="98"/>
      <c r="N331" s="142"/>
      <c r="O331" s="99"/>
      <c r="P331" s="218"/>
      <c r="Q331" s="219"/>
      <c r="R331" s="276"/>
      <c r="S331" s="223"/>
      <c r="T331" s="218"/>
      <c r="U331" s="219"/>
      <c r="V331" s="276"/>
      <c r="W331" s="223"/>
      <c r="X331" s="218"/>
      <c r="Y331" s="219"/>
      <c r="Z331" s="276"/>
      <c r="AA331" s="223"/>
      <c r="AB331" s="218"/>
      <c r="AC331" s="219"/>
      <c r="AD331" s="276"/>
      <c r="AE331" s="223"/>
      <c r="AF331" s="218"/>
      <c r="AG331" s="219"/>
      <c r="AH331" s="276"/>
      <c r="AI331" s="223"/>
      <c r="AJ331" s="218"/>
      <c r="AK331" s="219"/>
      <c r="AL331" s="276"/>
      <c r="AM331" s="223"/>
      <c r="AN331" s="218"/>
      <c r="AO331" s="219"/>
      <c r="AP331" s="276"/>
      <c r="AQ331" s="223"/>
      <c r="AR331" s="218"/>
      <c r="AS331" s="219"/>
      <c r="AT331" s="276"/>
      <c r="AU331" s="223"/>
      <c r="AV331" s="252"/>
      <c r="AW331" s="219"/>
      <c r="AX331" s="277"/>
      <c r="AY331" s="223"/>
      <c r="AZ331" s="86"/>
      <c r="BA331" s="99"/>
      <c r="BB331" s="86"/>
      <c r="BC331" s="87"/>
      <c r="BD331" s="86"/>
      <c r="BE331" s="87"/>
      <c r="BF331" s="86"/>
      <c r="BG331" s="87"/>
      <c r="BH331" s="86"/>
      <c r="BI331" s="87"/>
      <c r="BJ331" s="86">
        <v>275</v>
      </c>
      <c r="BK331" s="87">
        <v>224</v>
      </c>
    </row>
    <row r="332" spans="1:63" ht="13" x14ac:dyDescent="0.3">
      <c r="A332" s="10">
        <v>5615</v>
      </c>
      <c r="B332" s="11" t="s">
        <v>457</v>
      </c>
      <c r="C332" s="365">
        <v>1311</v>
      </c>
      <c r="D332" s="41">
        <v>445</v>
      </c>
      <c r="E332" s="63">
        <f t="shared" si="4"/>
        <v>0.33943554538520215</v>
      </c>
      <c r="F332" s="86">
        <v>225</v>
      </c>
      <c r="G332" s="99">
        <v>215</v>
      </c>
      <c r="H332" s="86"/>
      <c r="I332" s="98"/>
      <c r="J332" s="142"/>
      <c r="K332" s="99"/>
      <c r="L332" s="86"/>
      <c r="M332" s="98"/>
      <c r="N332" s="142"/>
      <c r="O332" s="99"/>
      <c r="P332" s="218"/>
      <c r="Q332" s="219"/>
      <c r="R332" s="276"/>
      <c r="S332" s="223"/>
      <c r="T332" s="218"/>
      <c r="U332" s="219"/>
      <c r="V332" s="276"/>
      <c r="W332" s="223"/>
      <c r="X332" s="218"/>
      <c r="Y332" s="219"/>
      <c r="Z332" s="276"/>
      <c r="AA332" s="223"/>
      <c r="AB332" s="218"/>
      <c r="AC332" s="219"/>
      <c r="AD332" s="276"/>
      <c r="AE332" s="223"/>
      <c r="AF332" s="218"/>
      <c r="AG332" s="219"/>
      <c r="AH332" s="276"/>
      <c r="AI332" s="223"/>
      <c r="AJ332" s="218"/>
      <c r="AK332" s="219"/>
      <c r="AL332" s="276"/>
      <c r="AM332" s="223"/>
      <c r="AN332" s="218"/>
      <c r="AO332" s="219"/>
      <c r="AP332" s="276"/>
      <c r="AQ332" s="223"/>
      <c r="AR332" s="218"/>
      <c r="AS332" s="219"/>
      <c r="AT332" s="276"/>
      <c r="AU332" s="223"/>
      <c r="AV332" s="252"/>
      <c r="AW332" s="219"/>
      <c r="AX332" s="277"/>
      <c r="AY332" s="223"/>
      <c r="AZ332" s="86"/>
      <c r="BA332" s="99"/>
      <c r="BB332" s="86"/>
      <c r="BC332" s="87"/>
      <c r="BD332" s="86"/>
      <c r="BE332" s="87"/>
      <c r="BF332" s="86"/>
      <c r="BG332" s="87"/>
      <c r="BH332" s="86"/>
      <c r="BI332" s="87"/>
      <c r="BJ332" s="86">
        <v>202</v>
      </c>
      <c r="BK332" s="87">
        <v>225</v>
      </c>
    </row>
    <row r="333" spans="1:63" ht="13" x14ac:dyDescent="0.3">
      <c r="A333" s="10">
        <v>5616</v>
      </c>
      <c r="B333" s="11" t="s">
        <v>458</v>
      </c>
      <c r="C333" s="365">
        <v>534</v>
      </c>
      <c r="D333" s="41">
        <v>241</v>
      </c>
      <c r="E333" s="63">
        <f t="shared" si="4"/>
        <v>0.45131086142322097</v>
      </c>
      <c r="F333" s="86">
        <v>154</v>
      </c>
      <c r="G333" s="99">
        <v>85</v>
      </c>
      <c r="H333" s="86"/>
      <c r="I333" s="98"/>
      <c r="J333" s="142"/>
      <c r="K333" s="99"/>
      <c r="L333" s="86"/>
      <c r="M333" s="98"/>
      <c r="N333" s="142"/>
      <c r="O333" s="99"/>
      <c r="P333" s="218"/>
      <c r="Q333" s="219"/>
      <c r="R333" s="276"/>
      <c r="S333" s="223"/>
      <c r="T333" s="218"/>
      <c r="U333" s="219"/>
      <c r="V333" s="276"/>
      <c r="W333" s="223"/>
      <c r="X333" s="218"/>
      <c r="Y333" s="219"/>
      <c r="Z333" s="276"/>
      <c r="AA333" s="223"/>
      <c r="AB333" s="218"/>
      <c r="AC333" s="219"/>
      <c r="AD333" s="276"/>
      <c r="AE333" s="223"/>
      <c r="AF333" s="218"/>
      <c r="AG333" s="219"/>
      <c r="AH333" s="276"/>
      <c r="AI333" s="223"/>
      <c r="AJ333" s="218"/>
      <c r="AK333" s="219"/>
      <c r="AL333" s="276"/>
      <c r="AM333" s="223"/>
      <c r="AN333" s="218"/>
      <c r="AO333" s="219"/>
      <c r="AP333" s="276"/>
      <c r="AQ333" s="223"/>
      <c r="AR333" s="218"/>
      <c r="AS333" s="219"/>
      <c r="AT333" s="276"/>
      <c r="AU333" s="223"/>
      <c r="AV333" s="252"/>
      <c r="AW333" s="219"/>
      <c r="AX333" s="277"/>
      <c r="AY333" s="223"/>
      <c r="AZ333" s="86"/>
      <c r="BA333" s="99"/>
      <c r="BB333" s="86"/>
      <c r="BC333" s="87"/>
      <c r="BD333" s="86"/>
      <c r="BE333" s="87"/>
      <c r="BF333" s="86"/>
      <c r="BG333" s="87"/>
      <c r="BH333" s="86"/>
      <c r="BI333" s="87"/>
      <c r="BJ333" s="86">
        <v>128</v>
      </c>
      <c r="BK333" s="87">
        <v>108</v>
      </c>
    </row>
    <row r="334" spans="1:63" ht="13" x14ac:dyDescent="0.3">
      <c r="A334" s="10">
        <v>5617</v>
      </c>
      <c r="B334" s="11" t="s">
        <v>459</v>
      </c>
      <c r="C334" s="365">
        <v>1294</v>
      </c>
      <c r="D334" s="41">
        <v>549</v>
      </c>
      <c r="E334" s="63">
        <f t="shared" si="4"/>
        <v>0.42426584234930448</v>
      </c>
      <c r="F334" s="86">
        <v>302</v>
      </c>
      <c r="G334" s="99">
        <v>237</v>
      </c>
      <c r="H334" s="86"/>
      <c r="I334" s="98"/>
      <c r="J334" s="142"/>
      <c r="K334" s="99"/>
      <c r="L334" s="86"/>
      <c r="M334" s="98"/>
      <c r="N334" s="142"/>
      <c r="O334" s="99"/>
      <c r="P334" s="218"/>
      <c r="Q334" s="219"/>
      <c r="R334" s="276"/>
      <c r="S334" s="223"/>
      <c r="T334" s="218"/>
      <c r="U334" s="219"/>
      <c r="V334" s="276"/>
      <c r="W334" s="223"/>
      <c r="X334" s="218"/>
      <c r="Y334" s="219"/>
      <c r="Z334" s="276"/>
      <c r="AA334" s="223"/>
      <c r="AB334" s="218"/>
      <c r="AC334" s="219"/>
      <c r="AD334" s="276"/>
      <c r="AE334" s="223"/>
      <c r="AF334" s="218"/>
      <c r="AG334" s="219"/>
      <c r="AH334" s="276"/>
      <c r="AI334" s="223"/>
      <c r="AJ334" s="218"/>
      <c r="AK334" s="219"/>
      <c r="AL334" s="276"/>
      <c r="AM334" s="223"/>
      <c r="AN334" s="218"/>
      <c r="AO334" s="219"/>
      <c r="AP334" s="276"/>
      <c r="AQ334" s="223"/>
      <c r="AR334" s="218"/>
      <c r="AS334" s="219"/>
      <c r="AT334" s="276"/>
      <c r="AU334" s="223"/>
      <c r="AV334" s="252"/>
      <c r="AW334" s="219"/>
      <c r="AX334" s="277"/>
      <c r="AY334" s="223"/>
      <c r="AZ334" s="86"/>
      <c r="BA334" s="99"/>
      <c r="BB334" s="86"/>
      <c r="BC334" s="87"/>
      <c r="BD334" s="86"/>
      <c r="BE334" s="87"/>
      <c r="BF334" s="86"/>
      <c r="BG334" s="87"/>
      <c r="BH334" s="86"/>
      <c r="BI334" s="87"/>
      <c r="BJ334" s="86">
        <v>248</v>
      </c>
      <c r="BK334" s="87">
        <v>282</v>
      </c>
    </row>
    <row r="335" spans="1:63" ht="13" x14ac:dyDescent="0.3">
      <c r="A335" s="10">
        <v>5618</v>
      </c>
      <c r="B335" s="11" t="s">
        <v>460</v>
      </c>
      <c r="C335" s="365">
        <v>1170</v>
      </c>
      <c r="D335" s="41">
        <v>499</v>
      </c>
      <c r="E335" s="63">
        <f t="shared" si="4"/>
        <v>0.42649572649572648</v>
      </c>
      <c r="F335" s="86">
        <v>258</v>
      </c>
      <c r="G335" s="99">
        <v>233</v>
      </c>
      <c r="H335" s="86"/>
      <c r="I335" s="98"/>
      <c r="J335" s="142"/>
      <c r="K335" s="99"/>
      <c r="L335" s="86"/>
      <c r="M335" s="98"/>
      <c r="N335" s="142"/>
      <c r="O335" s="99"/>
      <c r="P335" s="218"/>
      <c r="Q335" s="219"/>
      <c r="R335" s="276"/>
      <c r="S335" s="223"/>
      <c r="T335" s="218"/>
      <c r="U335" s="219"/>
      <c r="V335" s="276"/>
      <c r="W335" s="223"/>
      <c r="X335" s="218"/>
      <c r="Y335" s="219"/>
      <c r="Z335" s="276"/>
      <c r="AA335" s="223"/>
      <c r="AB335" s="218"/>
      <c r="AC335" s="219"/>
      <c r="AD335" s="276"/>
      <c r="AE335" s="223"/>
      <c r="AF335" s="218"/>
      <c r="AG335" s="219"/>
      <c r="AH335" s="276"/>
      <c r="AI335" s="223"/>
      <c r="AJ335" s="218"/>
      <c r="AK335" s="219"/>
      <c r="AL335" s="276"/>
      <c r="AM335" s="223"/>
      <c r="AN335" s="218"/>
      <c r="AO335" s="219"/>
      <c r="AP335" s="276"/>
      <c r="AQ335" s="223"/>
      <c r="AR335" s="218"/>
      <c r="AS335" s="219"/>
      <c r="AT335" s="276"/>
      <c r="AU335" s="223"/>
      <c r="AV335" s="252"/>
      <c r="AW335" s="219"/>
      <c r="AX335" s="277"/>
      <c r="AY335" s="223"/>
      <c r="AZ335" s="86"/>
      <c r="BA335" s="99"/>
      <c r="BB335" s="86"/>
      <c r="BC335" s="87"/>
      <c r="BD335" s="86"/>
      <c r="BE335" s="87"/>
      <c r="BF335" s="86"/>
      <c r="BG335" s="87"/>
      <c r="BH335" s="86"/>
      <c r="BI335" s="87"/>
      <c r="BJ335" s="86">
        <v>209</v>
      </c>
      <c r="BK335" s="87">
        <v>275</v>
      </c>
    </row>
    <row r="336" spans="1:63" ht="13" x14ac:dyDescent="0.3">
      <c r="A336" s="10">
        <v>5619</v>
      </c>
      <c r="B336" s="11" t="s">
        <v>461</v>
      </c>
      <c r="C336" s="365">
        <v>742</v>
      </c>
      <c r="D336" s="41">
        <v>309</v>
      </c>
      <c r="E336" s="63">
        <f t="shared" si="4"/>
        <v>0.4164420485175202</v>
      </c>
      <c r="F336" s="86">
        <v>165</v>
      </c>
      <c r="G336" s="99">
        <v>141</v>
      </c>
      <c r="H336" s="86"/>
      <c r="I336" s="98"/>
      <c r="J336" s="142"/>
      <c r="K336" s="99"/>
      <c r="L336" s="86"/>
      <c r="M336" s="98"/>
      <c r="N336" s="142"/>
      <c r="O336" s="99"/>
      <c r="P336" s="218"/>
      <c r="Q336" s="219"/>
      <c r="R336" s="276"/>
      <c r="S336" s="223"/>
      <c r="T336" s="218"/>
      <c r="U336" s="219"/>
      <c r="V336" s="276"/>
      <c r="W336" s="223"/>
      <c r="X336" s="218"/>
      <c r="Y336" s="219"/>
      <c r="Z336" s="276"/>
      <c r="AA336" s="223"/>
      <c r="AB336" s="218"/>
      <c r="AC336" s="219"/>
      <c r="AD336" s="276"/>
      <c r="AE336" s="223"/>
      <c r="AF336" s="218"/>
      <c r="AG336" s="219"/>
      <c r="AH336" s="276"/>
      <c r="AI336" s="223"/>
      <c r="AJ336" s="218"/>
      <c r="AK336" s="219"/>
      <c r="AL336" s="276"/>
      <c r="AM336" s="223"/>
      <c r="AN336" s="218"/>
      <c r="AO336" s="219"/>
      <c r="AP336" s="276"/>
      <c r="AQ336" s="223"/>
      <c r="AR336" s="218"/>
      <c r="AS336" s="219"/>
      <c r="AT336" s="276"/>
      <c r="AU336" s="223"/>
      <c r="AV336" s="252"/>
      <c r="AW336" s="219"/>
      <c r="AX336" s="277"/>
      <c r="AY336" s="223"/>
      <c r="AZ336" s="86"/>
      <c r="BA336" s="99"/>
      <c r="BB336" s="86"/>
      <c r="BC336" s="87"/>
      <c r="BD336" s="86"/>
      <c r="BE336" s="87"/>
      <c r="BF336" s="86"/>
      <c r="BG336" s="87"/>
      <c r="BH336" s="86"/>
      <c r="BI336" s="87"/>
      <c r="BJ336" s="86">
        <v>156</v>
      </c>
      <c r="BK336" s="87">
        <v>147</v>
      </c>
    </row>
    <row r="337" spans="1:63" ht="13" x14ac:dyDescent="0.3">
      <c r="A337" s="10">
        <v>5620</v>
      </c>
      <c r="B337" s="11" t="s">
        <v>462</v>
      </c>
      <c r="C337" s="365">
        <v>709</v>
      </c>
      <c r="D337" s="41">
        <v>291</v>
      </c>
      <c r="E337" s="63">
        <f t="shared" si="4"/>
        <v>0.41043723554301831</v>
      </c>
      <c r="F337" s="86">
        <v>156</v>
      </c>
      <c r="G337" s="99">
        <v>127</v>
      </c>
      <c r="H337" s="86"/>
      <c r="I337" s="98"/>
      <c r="J337" s="142"/>
      <c r="K337" s="99"/>
      <c r="L337" s="86"/>
      <c r="M337" s="98"/>
      <c r="N337" s="142"/>
      <c r="O337" s="99"/>
      <c r="P337" s="218"/>
      <c r="Q337" s="219"/>
      <c r="R337" s="276"/>
      <c r="S337" s="223"/>
      <c r="T337" s="218"/>
      <c r="U337" s="219"/>
      <c r="V337" s="276"/>
      <c r="W337" s="223"/>
      <c r="X337" s="218"/>
      <c r="Y337" s="219"/>
      <c r="Z337" s="276"/>
      <c r="AA337" s="223"/>
      <c r="AB337" s="218"/>
      <c r="AC337" s="219"/>
      <c r="AD337" s="276"/>
      <c r="AE337" s="223"/>
      <c r="AF337" s="218"/>
      <c r="AG337" s="219"/>
      <c r="AH337" s="276"/>
      <c r="AI337" s="223"/>
      <c r="AJ337" s="218"/>
      <c r="AK337" s="219"/>
      <c r="AL337" s="276"/>
      <c r="AM337" s="223"/>
      <c r="AN337" s="218"/>
      <c r="AO337" s="219"/>
      <c r="AP337" s="276"/>
      <c r="AQ337" s="223"/>
      <c r="AR337" s="218"/>
      <c r="AS337" s="219"/>
      <c r="AT337" s="276"/>
      <c r="AU337" s="223"/>
      <c r="AV337" s="252"/>
      <c r="AW337" s="219"/>
      <c r="AX337" s="277"/>
      <c r="AY337" s="223"/>
      <c r="AZ337" s="86"/>
      <c r="BA337" s="99"/>
      <c r="BB337" s="86"/>
      <c r="BC337" s="87"/>
      <c r="BD337" s="86"/>
      <c r="BE337" s="87"/>
      <c r="BF337" s="86"/>
      <c r="BG337" s="87"/>
      <c r="BH337" s="86"/>
      <c r="BI337" s="87"/>
      <c r="BJ337" s="86">
        <v>149</v>
      </c>
      <c r="BK337" s="87">
        <v>139</v>
      </c>
    </row>
    <row r="338" spans="1:63" ht="13" x14ac:dyDescent="0.3">
      <c r="A338" s="10">
        <v>5621</v>
      </c>
      <c r="B338" s="11" t="s">
        <v>463</v>
      </c>
      <c r="C338" s="365">
        <v>1056</v>
      </c>
      <c r="D338" s="41">
        <v>486</v>
      </c>
      <c r="E338" s="63">
        <f t="shared" si="4"/>
        <v>0.46022727272727271</v>
      </c>
      <c r="F338" s="86">
        <v>270</v>
      </c>
      <c r="G338" s="99">
        <v>206</v>
      </c>
      <c r="H338" s="86"/>
      <c r="I338" s="98"/>
      <c r="J338" s="142"/>
      <c r="K338" s="99"/>
      <c r="L338" s="86"/>
      <c r="M338" s="98"/>
      <c r="N338" s="142"/>
      <c r="O338" s="99"/>
      <c r="P338" s="218"/>
      <c r="Q338" s="219"/>
      <c r="R338" s="276"/>
      <c r="S338" s="223"/>
      <c r="T338" s="218"/>
      <c r="U338" s="219"/>
      <c r="V338" s="276"/>
      <c r="W338" s="223"/>
      <c r="X338" s="218"/>
      <c r="Y338" s="219"/>
      <c r="Z338" s="276"/>
      <c r="AA338" s="223"/>
      <c r="AB338" s="218"/>
      <c r="AC338" s="219"/>
      <c r="AD338" s="276"/>
      <c r="AE338" s="223"/>
      <c r="AF338" s="218"/>
      <c r="AG338" s="219"/>
      <c r="AH338" s="276"/>
      <c r="AI338" s="223"/>
      <c r="AJ338" s="218"/>
      <c r="AK338" s="219"/>
      <c r="AL338" s="276"/>
      <c r="AM338" s="223"/>
      <c r="AN338" s="218"/>
      <c r="AO338" s="219"/>
      <c r="AP338" s="276"/>
      <c r="AQ338" s="223"/>
      <c r="AR338" s="218"/>
      <c r="AS338" s="219"/>
      <c r="AT338" s="276"/>
      <c r="AU338" s="223"/>
      <c r="AV338" s="252"/>
      <c r="AW338" s="219"/>
      <c r="AX338" s="277"/>
      <c r="AY338" s="223"/>
      <c r="AZ338" s="86"/>
      <c r="BA338" s="99"/>
      <c r="BB338" s="86"/>
      <c r="BC338" s="87"/>
      <c r="BD338" s="86"/>
      <c r="BE338" s="87"/>
      <c r="BF338" s="86"/>
      <c r="BG338" s="87"/>
      <c r="BH338" s="86"/>
      <c r="BI338" s="87"/>
      <c r="BJ338" s="86">
        <v>218</v>
      </c>
      <c r="BK338" s="87">
        <v>258</v>
      </c>
    </row>
    <row r="339" spans="1:63" ht="13" x14ac:dyDescent="0.3">
      <c r="A339" s="10">
        <v>5622</v>
      </c>
      <c r="B339" s="11" t="s">
        <v>464</v>
      </c>
      <c r="C339" s="365">
        <v>714</v>
      </c>
      <c r="D339" s="41">
        <v>303</v>
      </c>
      <c r="E339" s="63">
        <f t="shared" si="4"/>
        <v>0.42436974789915966</v>
      </c>
      <c r="F339" s="86">
        <v>144</v>
      </c>
      <c r="G339" s="99">
        <v>150</v>
      </c>
      <c r="H339" s="86"/>
      <c r="I339" s="98"/>
      <c r="J339" s="142"/>
      <c r="K339" s="99"/>
      <c r="L339" s="86"/>
      <c r="M339" s="98"/>
      <c r="N339" s="142"/>
      <c r="O339" s="99"/>
      <c r="P339" s="218"/>
      <c r="Q339" s="219"/>
      <c r="R339" s="276"/>
      <c r="S339" s="223"/>
      <c r="T339" s="218"/>
      <c r="U339" s="219"/>
      <c r="V339" s="276"/>
      <c r="W339" s="223"/>
      <c r="X339" s="218"/>
      <c r="Y339" s="219"/>
      <c r="Z339" s="276"/>
      <c r="AA339" s="223"/>
      <c r="AB339" s="218"/>
      <c r="AC339" s="219"/>
      <c r="AD339" s="276"/>
      <c r="AE339" s="223"/>
      <c r="AF339" s="218"/>
      <c r="AG339" s="219"/>
      <c r="AH339" s="276"/>
      <c r="AI339" s="223"/>
      <c r="AJ339" s="218"/>
      <c r="AK339" s="219"/>
      <c r="AL339" s="276"/>
      <c r="AM339" s="223"/>
      <c r="AN339" s="218"/>
      <c r="AO339" s="219"/>
      <c r="AP339" s="276"/>
      <c r="AQ339" s="223"/>
      <c r="AR339" s="218"/>
      <c r="AS339" s="219"/>
      <c r="AT339" s="276"/>
      <c r="AU339" s="223"/>
      <c r="AV339" s="252"/>
      <c r="AW339" s="219"/>
      <c r="AX339" s="277"/>
      <c r="AY339" s="223"/>
      <c r="AZ339" s="86"/>
      <c r="BA339" s="99"/>
      <c r="BB339" s="86"/>
      <c r="BC339" s="87"/>
      <c r="BD339" s="86"/>
      <c r="BE339" s="87"/>
      <c r="BF339" s="86"/>
      <c r="BG339" s="87"/>
      <c r="BH339" s="86"/>
      <c r="BI339" s="87"/>
      <c r="BJ339" s="86">
        <v>128</v>
      </c>
      <c r="BK339" s="87">
        <v>166</v>
      </c>
    </row>
    <row r="340" spans="1:63" ht="13" x14ac:dyDescent="0.3">
      <c r="A340" s="10">
        <v>5623</v>
      </c>
      <c r="B340" s="11" t="s">
        <v>465</v>
      </c>
      <c r="C340" s="365">
        <v>852</v>
      </c>
      <c r="D340" s="41">
        <v>314</v>
      </c>
      <c r="E340" s="63">
        <f t="shared" si="4"/>
        <v>0.36854460093896713</v>
      </c>
      <c r="F340" s="86">
        <v>190</v>
      </c>
      <c r="G340" s="99">
        <v>116</v>
      </c>
      <c r="H340" s="86"/>
      <c r="I340" s="98"/>
      <c r="J340" s="142"/>
      <c r="K340" s="99"/>
      <c r="L340" s="86"/>
      <c r="M340" s="98"/>
      <c r="N340" s="142"/>
      <c r="O340" s="99"/>
      <c r="P340" s="218"/>
      <c r="Q340" s="219"/>
      <c r="R340" s="276"/>
      <c r="S340" s="223"/>
      <c r="T340" s="218"/>
      <c r="U340" s="219"/>
      <c r="V340" s="276"/>
      <c r="W340" s="223"/>
      <c r="X340" s="218"/>
      <c r="Y340" s="219"/>
      <c r="Z340" s="276"/>
      <c r="AA340" s="223"/>
      <c r="AB340" s="218"/>
      <c r="AC340" s="219"/>
      <c r="AD340" s="276"/>
      <c r="AE340" s="223"/>
      <c r="AF340" s="218"/>
      <c r="AG340" s="219"/>
      <c r="AH340" s="276"/>
      <c r="AI340" s="223"/>
      <c r="AJ340" s="218"/>
      <c r="AK340" s="219"/>
      <c r="AL340" s="276"/>
      <c r="AM340" s="223"/>
      <c r="AN340" s="218"/>
      <c r="AO340" s="219"/>
      <c r="AP340" s="276"/>
      <c r="AQ340" s="223"/>
      <c r="AR340" s="218"/>
      <c r="AS340" s="219"/>
      <c r="AT340" s="276"/>
      <c r="AU340" s="223"/>
      <c r="AV340" s="252"/>
      <c r="AW340" s="219"/>
      <c r="AX340" s="277"/>
      <c r="AY340" s="223"/>
      <c r="AZ340" s="86"/>
      <c r="BA340" s="99"/>
      <c r="BB340" s="86"/>
      <c r="BC340" s="87"/>
      <c r="BD340" s="86"/>
      <c r="BE340" s="87"/>
      <c r="BF340" s="86"/>
      <c r="BG340" s="87"/>
      <c r="BH340" s="86"/>
      <c r="BI340" s="87"/>
      <c r="BJ340" s="86">
        <v>155</v>
      </c>
      <c r="BK340" s="87">
        <v>150</v>
      </c>
    </row>
    <row r="341" spans="1:63" ht="13" x14ac:dyDescent="0.3">
      <c r="A341" s="10">
        <v>5624</v>
      </c>
      <c r="B341" s="11" t="s">
        <v>466</v>
      </c>
      <c r="C341" s="365">
        <v>738</v>
      </c>
      <c r="D341" s="41">
        <v>272</v>
      </c>
      <c r="E341" s="63">
        <f t="shared" si="4"/>
        <v>0.36856368563685638</v>
      </c>
      <c r="F341" s="86">
        <v>140</v>
      </c>
      <c r="G341" s="99">
        <v>130</v>
      </c>
      <c r="H341" s="86"/>
      <c r="I341" s="98"/>
      <c r="J341" s="142"/>
      <c r="K341" s="99"/>
      <c r="L341" s="86"/>
      <c r="M341" s="98"/>
      <c r="N341" s="142"/>
      <c r="O341" s="99"/>
      <c r="P341" s="218"/>
      <c r="Q341" s="219"/>
      <c r="R341" s="276"/>
      <c r="S341" s="223"/>
      <c r="T341" s="218"/>
      <c r="U341" s="219"/>
      <c r="V341" s="276"/>
      <c r="W341" s="223"/>
      <c r="X341" s="218"/>
      <c r="Y341" s="219"/>
      <c r="Z341" s="276"/>
      <c r="AA341" s="223"/>
      <c r="AB341" s="218"/>
      <c r="AC341" s="219"/>
      <c r="AD341" s="276"/>
      <c r="AE341" s="223"/>
      <c r="AF341" s="218"/>
      <c r="AG341" s="219"/>
      <c r="AH341" s="276"/>
      <c r="AI341" s="223"/>
      <c r="AJ341" s="218"/>
      <c r="AK341" s="219"/>
      <c r="AL341" s="276"/>
      <c r="AM341" s="223"/>
      <c r="AN341" s="218"/>
      <c r="AO341" s="219"/>
      <c r="AP341" s="276"/>
      <c r="AQ341" s="223"/>
      <c r="AR341" s="218"/>
      <c r="AS341" s="219"/>
      <c r="AT341" s="276"/>
      <c r="AU341" s="223"/>
      <c r="AV341" s="252"/>
      <c r="AW341" s="219"/>
      <c r="AX341" s="277"/>
      <c r="AY341" s="223"/>
      <c r="AZ341" s="86"/>
      <c r="BA341" s="99"/>
      <c r="BB341" s="86"/>
      <c r="BC341" s="87"/>
      <c r="BD341" s="86"/>
      <c r="BE341" s="87"/>
      <c r="BF341" s="86"/>
      <c r="BG341" s="87"/>
      <c r="BH341" s="86"/>
      <c r="BI341" s="87"/>
      <c r="BJ341" s="86">
        <v>132</v>
      </c>
      <c r="BK341" s="87">
        <v>134</v>
      </c>
    </row>
    <row r="342" spans="1:63" ht="13" x14ac:dyDescent="0.3">
      <c r="A342" s="10">
        <v>5625</v>
      </c>
      <c r="B342" s="11" t="s">
        <v>467</v>
      </c>
      <c r="C342" s="365">
        <v>660</v>
      </c>
      <c r="D342" s="41">
        <v>182</v>
      </c>
      <c r="E342" s="63">
        <f t="shared" si="4"/>
        <v>0.27575757575757576</v>
      </c>
      <c r="F342" s="86">
        <v>86</v>
      </c>
      <c r="G342" s="99">
        <v>95</v>
      </c>
      <c r="H342" s="86"/>
      <c r="I342" s="98"/>
      <c r="J342" s="142"/>
      <c r="K342" s="99"/>
      <c r="L342" s="86"/>
      <c r="M342" s="98"/>
      <c r="N342" s="142"/>
      <c r="O342" s="99"/>
      <c r="P342" s="218"/>
      <c r="Q342" s="219"/>
      <c r="R342" s="276"/>
      <c r="S342" s="223"/>
      <c r="T342" s="218"/>
      <c r="U342" s="219"/>
      <c r="V342" s="276"/>
      <c r="W342" s="223"/>
      <c r="X342" s="218"/>
      <c r="Y342" s="219"/>
      <c r="Z342" s="276"/>
      <c r="AA342" s="223"/>
      <c r="AB342" s="218"/>
      <c r="AC342" s="219"/>
      <c r="AD342" s="276"/>
      <c r="AE342" s="223"/>
      <c r="AF342" s="218"/>
      <c r="AG342" s="219"/>
      <c r="AH342" s="276"/>
      <c r="AI342" s="223"/>
      <c r="AJ342" s="218"/>
      <c r="AK342" s="219"/>
      <c r="AL342" s="276"/>
      <c r="AM342" s="223"/>
      <c r="AN342" s="218"/>
      <c r="AO342" s="219"/>
      <c r="AP342" s="276"/>
      <c r="AQ342" s="223"/>
      <c r="AR342" s="218"/>
      <c r="AS342" s="219"/>
      <c r="AT342" s="276"/>
      <c r="AU342" s="223"/>
      <c r="AV342" s="252"/>
      <c r="AW342" s="219"/>
      <c r="AX342" s="277"/>
      <c r="AY342" s="223"/>
      <c r="AZ342" s="86"/>
      <c r="BA342" s="99"/>
      <c r="BB342" s="86"/>
      <c r="BC342" s="87"/>
      <c r="BD342" s="86"/>
      <c r="BE342" s="87"/>
      <c r="BF342" s="86"/>
      <c r="BG342" s="87"/>
      <c r="BH342" s="86"/>
      <c r="BI342" s="87"/>
      <c r="BJ342" s="86">
        <v>69</v>
      </c>
      <c r="BK342" s="87">
        <v>106</v>
      </c>
    </row>
    <row r="343" spans="1:63" ht="13" x14ac:dyDescent="0.3">
      <c r="A343" s="10">
        <v>5626</v>
      </c>
      <c r="B343" s="11" t="s">
        <v>468</v>
      </c>
      <c r="C343" s="365">
        <v>1072</v>
      </c>
      <c r="D343" s="41">
        <v>402</v>
      </c>
      <c r="E343" s="63">
        <f t="shared" si="4"/>
        <v>0.375</v>
      </c>
      <c r="F343" s="86">
        <v>251</v>
      </c>
      <c r="G343" s="99">
        <v>149</v>
      </c>
      <c r="H343" s="86"/>
      <c r="I343" s="98"/>
      <c r="J343" s="142"/>
      <c r="K343" s="99"/>
      <c r="L343" s="86"/>
      <c r="M343" s="98"/>
      <c r="N343" s="142"/>
      <c r="O343" s="99"/>
      <c r="P343" s="218"/>
      <c r="Q343" s="219"/>
      <c r="R343" s="276"/>
      <c r="S343" s="223"/>
      <c r="T343" s="218"/>
      <c r="U343" s="219"/>
      <c r="V343" s="276"/>
      <c r="W343" s="223"/>
      <c r="X343" s="218"/>
      <c r="Y343" s="219"/>
      <c r="Z343" s="276"/>
      <c r="AA343" s="223"/>
      <c r="AB343" s="218"/>
      <c r="AC343" s="219"/>
      <c r="AD343" s="276"/>
      <c r="AE343" s="223"/>
      <c r="AF343" s="218"/>
      <c r="AG343" s="219"/>
      <c r="AH343" s="276"/>
      <c r="AI343" s="223"/>
      <c r="AJ343" s="218"/>
      <c r="AK343" s="219"/>
      <c r="AL343" s="276"/>
      <c r="AM343" s="223"/>
      <c r="AN343" s="218"/>
      <c r="AO343" s="219"/>
      <c r="AP343" s="276"/>
      <c r="AQ343" s="223"/>
      <c r="AR343" s="218"/>
      <c r="AS343" s="219"/>
      <c r="AT343" s="276"/>
      <c r="AU343" s="223"/>
      <c r="AV343" s="252"/>
      <c r="AW343" s="219"/>
      <c r="AX343" s="277"/>
      <c r="AY343" s="223"/>
      <c r="AZ343" s="86"/>
      <c r="BA343" s="99"/>
      <c r="BB343" s="86"/>
      <c r="BC343" s="87"/>
      <c r="BD343" s="86"/>
      <c r="BE343" s="87"/>
      <c r="BF343" s="86"/>
      <c r="BG343" s="87"/>
      <c r="BH343" s="86"/>
      <c r="BI343" s="87"/>
      <c r="BJ343" s="86">
        <v>209</v>
      </c>
      <c r="BK343" s="87">
        <v>190</v>
      </c>
    </row>
    <row r="344" spans="1:63" ht="13" x14ac:dyDescent="0.3">
      <c r="A344" s="10">
        <v>5627</v>
      </c>
      <c r="B344" s="11" t="s">
        <v>469</v>
      </c>
      <c r="C344" s="365">
        <v>1120</v>
      </c>
      <c r="D344" s="41">
        <v>486</v>
      </c>
      <c r="E344" s="63">
        <f t="shared" ref="E344:E407" si="5">SUM(D344/C344)</f>
        <v>0.43392857142857144</v>
      </c>
      <c r="F344" s="86">
        <v>277</v>
      </c>
      <c r="G344" s="99">
        <v>204</v>
      </c>
      <c r="H344" s="86"/>
      <c r="I344" s="98"/>
      <c r="J344" s="142"/>
      <c r="K344" s="99"/>
      <c r="L344" s="86"/>
      <c r="M344" s="98"/>
      <c r="N344" s="142"/>
      <c r="O344" s="99"/>
      <c r="P344" s="218"/>
      <c r="Q344" s="219"/>
      <c r="R344" s="276"/>
      <c r="S344" s="223"/>
      <c r="T344" s="218"/>
      <c r="U344" s="219"/>
      <c r="V344" s="276"/>
      <c r="W344" s="223"/>
      <c r="X344" s="218"/>
      <c r="Y344" s="219"/>
      <c r="Z344" s="276"/>
      <c r="AA344" s="223"/>
      <c r="AB344" s="218"/>
      <c r="AC344" s="219"/>
      <c r="AD344" s="276"/>
      <c r="AE344" s="223"/>
      <c r="AF344" s="218"/>
      <c r="AG344" s="219"/>
      <c r="AH344" s="276"/>
      <c r="AI344" s="223"/>
      <c r="AJ344" s="218"/>
      <c r="AK344" s="219"/>
      <c r="AL344" s="276"/>
      <c r="AM344" s="223"/>
      <c r="AN344" s="218"/>
      <c r="AO344" s="219"/>
      <c r="AP344" s="276"/>
      <c r="AQ344" s="223"/>
      <c r="AR344" s="218"/>
      <c r="AS344" s="219"/>
      <c r="AT344" s="276"/>
      <c r="AU344" s="223"/>
      <c r="AV344" s="252"/>
      <c r="AW344" s="219"/>
      <c r="AX344" s="277"/>
      <c r="AY344" s="223"/>
      <c r="AZ344" s="86"/>
      <c r="BA344" s="99"/>
      <c r="BB344" s="86"/>
      <c r="BC344" s="87"/>
      <c r="BD344" s="86"/>
      <c r="BE344" s="87"/>
      <c r="BF344" s="86"/>
      <c r="BG344" s="87"/>
      <c r="BH344" s="86"/>
      <c r="BI344" s="87"/>
      <c r="BJ344" s="86">
        <v>215</v>
      </c>
      <c r="BK344" s="87">
        <v>254</v>
      </c>
    </row>
    <row r="345" spans="1:63" ht="13" x14ac:dyDescent="0.3">
      <c r="A345" s="10">
        <v>5628</v>
      </c>
      <c r="B345" s="11" t="s">
        <v>470</v>
      </c>
      <c r="C345" s="365">
        <v>903</v>
      </c>
      <c r="D345" s="41">
        <v>359</v>
      </c>
      <c r="E345" s="63">
        <f t="shared" si="5"/>
        <v>0.39756367663344405</v>
      </c>
      <c r="F345" s="86">
        <v>207</v>
      </c>
      <c r="G345" s="99">
        <v>150</v>
      </c>
      <c r="H345" s="86"/>
      <c r="I345" s="98"/>
      <c r="J345" s="142"/>
      <c r="K345" s="99"/>
      <c r="L345" s="86"/>
      <c r="M345" s="98"/>
      <c r="N345" s="142"/>
      <c r="O345" s="99"/>
      <c r="P345" s="218"/>
      <c r="Q345" s="219"/>
      <c r="R345" s="276"/>
      <c r="S345" s="223"/>
      <c r="T345" s="218"/>
      <c r="U345" s="219"/>
      <c r="V345" s="276"/>
      <c r="W345" s="223"/>
      <c r="X345" s="218"/>
      <c r="Y345" s="219"/>
      <c r="Z345" s="276"/>
      <c r="AA345" s="223"/>
      <c r="AB345" s="218"/>
      <c r="AC345" s="219"/>
      <c r="AD345" s="276"/>
      <c r="AE345" s="223"/>
      <c r="AF345" s="218"/>
      <c r="AG345" s="219"/>
      <c r="AH345" s="276"/>
      <c r="AI345" s="223"/>
      <c r="AJ345" s="218"/>
      <c r="AK345" s="219"/>
      <c r="AL345" s="276"/>
      <c r="AM345" s="223"/>
      <c r="AN345" s="218"/>
      <c r="AO345" s="219"/>
      <c r="AP345" s="276"/>
      <c r="AQ345" s="223"/>
      <c r="AR345" s="218"/>
      <c r="AS345" s="219"/>
      <c r="AT345" s="276"/>
      <c r="AU345" s="223"/>
      <c r="AV345" s="252"/>
      <c r="AW345" s="219"/>
      <c r="AX345" s="277"/>
      <c r="AY345" s="223"/>
      <c r="AZ345" s="86"/>
      <c r="BA345" s="99"/>
      <c r="BB345" s="86"/>
      <c r="BC345" s="87"/>
      <c r="BD345" s="86"/>
      <c r="BE345" s="87"/>
      <c r="BF345" s="86"/>
      <c r="BG345" s="87"/>
      <c r="BH345" s="86"/>
      <c r="BI345" s="87"/>
      <c r="BJ345" s="86">
        <v>160</v>
      </c>
      <c r="BK345" s="87">
        <v>197</v>
      </c>
    </row>
    <row r="346" spans="1:63" ht="13" x14ac:dyDescent="0.3">
      <c r="A346" s="10">
        <v>5629</v>
      </c>
      <c r="B346" s="11" t="s">
        <v>471</v>
      </c>
      <c r="C346" s="365">
        <v>663</v>
      </c>
      <c r="D346" s="41">
        <v>318</v>
      </c>
      <c r="E346" s="63">
        <f t="shared" si="5"/>
        <v>0.47963800904977377</v>
      </c>
      <c r="F346" s="86">
        <v>174</v>
      </c>
      <c r="G346" s="99">
        <v>139</v>
      </c>
      <c r="H346" s="86"/>
      <c r="I346" s="98"/>
      <c r="J346" s="142"/>
      <c r="K346" s="99"/>
      <c r="L346" s="86"/>
      <c r="M346" s="98"/>
      <c r="N346" s="142"/>
      <c r="O346" s="99"/>
      <c r="P346" s="218"/>
      <c r="Q346" s="219"/>
      <c r="R346" s="276"/>
      <c r="S346" s="223"/>
      <c r="T346" s="218"/>
      <c r="U346" s="219"/>
      <c r="V346" s="276"/>
      <c r="W346" s="223"/>
      <c r="X346" s="218"/>
      <c r="Y346" s="219"/>
      <c r="Z346" s="276"/>
      <c r="AA346" s="223"/>
      <c r="AB346" s="218"/>
      <c r="AC346" s="219"/>
      <c r="AD346" s="276"/>
      <c r="AE346" s="223"/>
      <c r="AF346" s="218"/>
      <c r="AG346" s="219"/>
      <c r="AH346" s="276"/>
      <c r="AI346" s="223"/>
      <c r="AJ346" s="218"/>
      <c r="AK346" s="219"/>
      <c r="AL346" s="276"/>
      <c r="AM346" s="223"/>
      <c r="AN346" s="218"/>
      <c r="AO346" s="219"/>
      <c r="AP346" s="276"/>
      <c r="AQ346" s="223"/>
      <c r="AR346" s="218"/>
      <c r="AS346" s="219"/>
      <c r="AT346" s="276"/>
      <c r="AU346" s="223"/>
      <c r="AV346" s="252"/>
      <c r="AW346" s="219"/>
      <c r="AX346" s="277"/>
      <c r="AY346" s="223"/>
      <c r="AZ346" s="86"/>
      <c r="BA346" s="99"/>
      <c r="BB346" s="86"/>
      <c r="BC346" s="87"/>
      <c r="BD346" s="86"/>
      <c r="BE346" s="87"/>
      <c r="BF346" s="86"/>
      <c r="BG346" s="87"/>
      <c r="BH346" s="86"/>
      <c r="BI346" s="87"/>
      <c r="BJ346" s="86">
        <v>141</v>
      </c>
      <c r="BK346" s="87">
        <v>162</v>
      </c>
    </row>
    <row r="347" spans="1:63" ht="13" x14ac:dyDescent="0.3">
      <c r="A347" s="10">
        <v>5630</v>
      </c>
      <c r="B347" s="11" t="s">
        <v>472</v>
      </c>
      <c r="C347" s="365">
        <v>1231</v>
      </c>
      <c r="D347" s="41">
        <v>503</v>
      </c>
      <c r="E347" s="63">
        <f t="shared" si="5"/>
        <v>0.40861088545897645</v>
      </c>
      <c r="F347" s="86">
        <v>268</v>
      </c>
      <c r="G347" s="99">
        <v>228</v>
      </c>
      <c r="H347" s="86"/>
      <c r="I347" s="98"/>
      <c r="J347" s="142"/>
      <c r="K347" s="99"/>
      <c r="L347" s="86"/>
      <c r="M347" s="98"/>
      <c r="N347" s="142"/>
      <c r="O347" s="99"/>
      <c r="P347" s="218"/>
      <c r="Q347" s="219"/>
      <c r="R347" s="276"/>
      <c r="S347" s="223"/>
      <c r="T347" s="218"/>
      <c r="U347" s="219"/>
      <c r="V347" s="276"/>
      <c r="W347" s="223"/>
      <c r="X347" s="218"/>
      <c r="Y347" s="219"/>
      <c r="Z347" s="276"/>
      <c r="AA347" s="223"/>
      <c r="AB347" s="218"/>
      <c r="AC347" s="219"/>
      <c r="AD347" s="276"/>
      <c r="AE347" s="223"/>
      <c r="AF347" s="218"/>
      <c r="AG347" s="219"/>
      <c r="AH347" s="276"/>
      <c r="AI347" s="223"/>
      <c r="AJ347" s="218"/>
      <c r="AK347" s="219"/>
      <c r="AL347" s="276"/>
      <c r="AM347" s="223"/>
      <c r="AN347" s="218"/>
      <c r="AO347" s="219"/>
      <c r="AP347" s="276"/>
      <c r="AQ347" s="223"/>
      <c r="AR347" s="218"/>
      <c r="AS347" s="219"/>
      <c r="AT347" s="276"/>
      <c r="AU347" s="223"/>
      <c r="AV347" s="252"/>
      <c r="AW347" s="219"/>
      <c r="AX347" s="277"/>
      <c r="AY347" s="223"/>
      <c r="AZ347" s="86"/>
      <c r="BA347" s="99"/>
      <c r="BB347" s="86"/>
      <c r="BC347" s="87"/>
      <c r="BD347" s="86"/>
      <c r="BE347" s="87"/>
      <c r="BF347" s="86"/>
      <c r="BG347" s="87"/>
      <c r="BH347" s="86"/>
      <c r="BI347" s="87"/>
      <c r="BJ347" s="86">
        <v>238</v>
      </c>
      <c r="BK347" s="87">
        <v>251</v>
      </c>
    </row>
    <row r="348" spans="1:63" ht="13" x14ac:dyDescent="0.3">
      <c r="A348" s="10">
        <v>5631</v>
      </c>
      <c r="B348" s="11" t="s">
        <v>473</v>
      </c>
      <c r="C348" s="365">
        <v>767</v>
      </c>
      <c r="D348" s="41">
        <v>314</v>
      </c>
      <c r="E348" s="63">
        <f t="shared" si="5"/>
        <v>0.409387222946545</v>
      </c>
      <c r="F348" s="86">
        <v>182</v>
      </c>
      <c r="G348" s="99">
        <v>123</v>
      </c>
      <c r="H348" s="86"/>
      <c r="I348" s="98"/>
      <c r="J348" s="142"/>
      <c r="K348" s="99"/>
      <c r="L348" s="86"/>
      <c r="M348" s="98"/>
      <c r="N348" s="142"/>
      <c r="O348" s="99"/>
      <c r="P348" s="218"/>
      <c r="Q348" s="219"/>
      <c r="R348" s="276"/>
      <c r="S348" s="223"/>
      <c r="T348" s="218"/>
      <c r="U348" s="219"/>
      <c r="V348" s="276"/>
      <c r="W348" s="223"/>
      <c r="X348" s="218"/>
      <c r="Y348" s="219"/>
      <c r="Z348" s="276"/>
      <c r="AA348" s="223"/>
      <c r="AB348" s="218"/>
      <c r="AC348" s="219"/>
      <c r="AD348" s="276"/>
      <c r="AE348" s="223"/>
      <c r="AF348" s="218"/>
      <c r="AG348" s="219"/>
      <c r="AH348" s="276"/>
      <c r="AI348" s="223"/>
      <c r="AJ348" s="218"/>
      <c r="AK348" s="219"/>
      <c r="AL348" s="276"/>
      <c r="AM348" s="223"/>
      <c r="AN348" s="218"/>
      <c r="AO348" s="219"/>
      <c r="AP348" s="276"/>
      <c r="AQ348" s="223"/>
      <c r="AR348" s="218"/>
      <c r="AS348" s="219"/>
      <c r="AT348" s="276"/>
      <c r="AU348" s="223"/>
      <c r="AV348" s="252"/>
      <c r="AW348" s="219"/>
      <c r="AX348" s="277"/>
      <c r="AY348" s="223"/>
      <c r="AZ348" s="86"/>
      <c r="BA348" s="99"/>
      <c r="BB348" s="86"/>
      <c r="BC348" s="87"/>
      <c r="BD348" s="86"/>
      <c r="BE348" s="87"/>
      <c r="BF348" s="86"/>
      <c r="BG348" s="87"/>
      <c r="BH348" s="86"/>
      <c r="BI348" s="87"/>
      <c r="BJ348" s="86">
        <v>160</v>
      </c>
      <c r="BK348" s="87">
        <v>141</v>
      </c>
    </row>
    <row r="349" spans="1:63" ht="13" x14ac:dyDescent="0.3">
      <c r="A349" s="10">
        <v>5632</v>
      </c>
      <c r="B349" s="11" t="s">
        <v>474</v>
      </c>
      <c r="C349" s="365">
        <v>1270</v>
      </c>
      <c r="D349" s="41">
        <v>422</v>
      </c>
      <c r="E349" s="63">
        <f t="shared" si="5"/>
        <v>0.33228346456692914</v>
      </c>
      <c r="F349" s="86">
        <v>235</v>
      </c>
      <c r="G349" s="99">
        <v>182</v>
      </c>
      <c r="H349" s="86"/>
      <c r="I349" s="98"/>
      <c r="J349" s="142"/>
      <c r="K349" s="99"/>
      <c r="L349" s="86"/>
      <c r="M349" s="98"/>
      <c r="N349" s="142"/>
      <c r="O349" s="99"/>
      <c r="P349" s="218"/>
      <c r="Q349" s="219"/>
      <c r="R349" s="276"/>
      <c r="S349" s="223"/>
      <c r="T349" s="218"/>
      <c r="U349" s="219"/>
      <c r="V349" s="276"/>
      <c r="W349" s="223"/>
      <c r="X349" s="218"/>
      <c r="Y349" s="219"/>
      <c r="Z349" s="276"/>
      <c r="AA349" s="223"/>
      <c r="AB349" s="218"/>
      <c r="AC349" s="219"/>
      <c r="AD349" s="276"/>
      <c r="AE349" s="223"/>
      <c r="AF349" s="218"/>
      <c r="AG349" s="219"/>
      <c r="AH349" s="276"/>
      <c r="AI349" s="223"/>
      <c r="AJ349" s="218"/>
      <c r="AK349" s="219"/>
      <c r="AL349" s="276"/>
      <c r="AM349" s="223"/>
      <c r="AN349" s="218"/>
      <c r="AO349" s="219"/>
      <c r="AP349" s="276"/>
      <c r="AQ349" s="223"/>
      <c r="AR349" s="218"/>
      <c r="AS349" s="219"/>
      <c r="AT349" s="276"/>
      <c r="AU349" s="223"/>
      <c r="AV349" s="252"/>
      <c r="AW349" s="219"/>
      <c r="AX349" s="277"/>
      <c r="AY349" s="223"/>
      <c r="AZ349" s="86"/>
      <c r="BA349" s="99"/>
      <c r="BB349" s="86"/>
      <c r="BC349" s="87"/>
      <c r="BD349" s="86"/>
      <c r="BE349" s="87"/>
      <c r="BF349" s="86"/>
      <c r="BG349" s="87"/>
      <c r="BH349" s="86"/>
      <c r="BI349" s="87"/>
      <c r="BJ349" s="86">
        <v>221</v>
      </c>
      <c r="BK349" s="87">
        <v>198</v>
      </c>
    </row>
    <row r="350" spans="1:63" ht="13" x14ac:dyDescent="0.3">
      <c r="A350" s="10">
        <v>5801</v>
      </c>
      <c r="B350" s="11" t="s">
        <v>475</v>
      </c>
      <c r="C350" s="365">
        <v>502</v>
      </c>
      <c r="D350" s="41">
        <v>83</v>
      </c>
      <c r="E350" s="63">
        <f t="shared" si="5"/>
        <v>0.16533864541832669</v>
      </c>
      <c r="F350" s="86">
        <v>27</v>
      </c>
      <c r="G350" s="99">
        <v>56</v>
      </c>
      <c r="H350" s="86"/>
      <c r="I350" s="98"/>
      <c r="J350" s="142"/>
      <c r="K350" s="99"/>
      <c r="L350" s="86"/>
      <c r="M350" s="98"/>
      <c r="N350" s="142"/>
      <c r="O350" s="99"/>
      <c r="P350" s="218"/>
      <c r="Q350" s="219"/>
      <c r="R350" s="276"/>
      <c r="S350" s="223"/>
      <c r="T350" s="218"/>
      <c r="U350" s="219"/>
      <c r="V350" s="276"/>
      <c r="W350" s="223"/>
      <c r="X350" s="218"/>
      <c r="Y350" s="219"/>
      <c r="Z350" s="276"/>
      <c r="AA350" s="223"/>
      <c r="AB350" s="218"/>
      <c r="AC350" s="219"/>
      <c r="AD350" s="276"/>
      <c r="AE350" s="223"/>
      <c r="AF350" s="218"/>
      <c r="AG350" s="219"/>
      <c r="AH350" s="276"/>
      <c r="AI350" s="223"/>
      <c r="AJ350" s="218"/>
      <c r="AK350" s="219"/>
      <c r="AL350" s="276"/>
      <c r="AM350" s="223"/>
      <c r="AN350" s="218"/>
      <c r="AO350" s="219"/>
      <c r="AP350" s="276"/>
      <c r="AQ350" s="223"/>
      <c r="AR350" s="218"/>
      <c r="AS350" s="219"/>
      <c r="AT350" s="276"/>
      <c r="AU350" s="223"/>
      <c r="AV350" s="252"/>
      <c r="AW350" s="219"/>
      <c r="AX350" s="277"/>
      <c r="AY350" s="223"/>
      <c r="AZ350" s="86"/>
      <c r="BA350" s="99"/>
      <c r="BB350" s="86"/>
      <c r="BC350" s="87"/>
      <c r="BD350" s="86"/>
      <c r="BE350" s="87"/>
      <c r="BF350" s="86"/>
      <c r="BG350" s="87"/>
      <c r="BH350" s="86"/>
      <c r="BI350" s="87"/>
      <c r="BJ350" s="86">
        <v>27</v>
      </c>
      <c r="BK350" s="87">
        <v>53</v>
      </c>
    </row>
    <row r="351" spans="1:63" ht="13" x14ac:dyDescent="0.3">
      <c r="A351" s="10">
        <v>5901</v>
      </c>
      <c r="B351" s="11" t="s">
        <v>476</v>
      </c>
      <c r="C351" s="365">
        <v>1181</v>
      </c>
      <c r="D351" s="41">
        <v>471</v>
      </c>
      <c r="E351" s="63">
        <f t="shared" si="5"/>
        <v>0.39881456392887382</v>
      </c>
      <c r="F351" s="86">
        <v>110</v>
      </c>
      <c r="G351" s="99">
        <v>354</v>
      </c>
      <c r="H351" s="86"/>
      <c r="I351" s="98"/>
      <c r="J351" s="142"/>
      <c r="K351" s="99"/>
      <c r="L351" s="86"/>
      <c r="M351" s="98"/>
      <c r="N351" s="142"/>
      <c r="O351" s="99"/>
      <c r="P351" s="218"/>
      <c r="Q351" s="219"/>
      <c r="R351" s="276"/>
      <c r="S351" s="223"/>
      <c r="T351" s="218"/>
      <c r="U351" s="219"/>
      <c r="V351" s="276"/>
      <c r="W351" s="223"/>
      <c r="X351" s="218"/>
      <c r="Y351" s="219"/>
      <c r="Z351" s="276"/>
      <c r="AA351" s="223"/>
      <c r="AB351" s="218"/>
      <c r="AC351" s="219"/>
      <c r="AD351" s="276"/>
      <c r="AE351" s="223"/>
      <c r="AF351" s="218"/>
      <c r="AG351" s="219"/>
      <c r="AH351" s="276"/>
      <c r="AI351" s="223"/>
      <c r="AJ351" s="218"/>
      <c r="AK351" s="219"/>
      <c r="AL351" s="276"/>
      <c r="AM351" s="223"/>
      <c r="AN351" s="218"/>
      <c r="AO351" s="219"/>
      <c r="AP351" s="276"/>
      <c r="AQ351" s="223"/>
      <c r="AR351" s="218"/>
      <c r="AS351" s="219"/>
      <c r="AT351" s="276"/>
      <c r="AU351" s="223"/>
      <c r="AV351" s="252"/>
      <c r="AW351" s="219"/>
      <c r="AX351" s="277"/>
      <c r="AY351" s="223"/>
      <c r="AZ351" s="86"/>
      <c r="BA351" s="99"/>
      <c r="BB351" s="86"/>
      <c r="BC351" s="87"/>
      <c r="BD351" s="86"/>
      <c r="BE351" s="87"/>
      <c r="BF351" s="86"/>
      <c r="BG351" s="87"/>
      <c r="BH351" s="86"/>
      <c r="BI351" s="87"/>
      <c r="BJ351" s="86">
        <v>114</v>
      </c>
      <c r="BK351" s="87">
        <v>349</v>
      </c>
    </row>
    <row r="352" spans="1:63" ht="13" x14ac:dyDescent="0.3">
      <c r="A352" s="10">
        <v>5902</v>
      </c>
      <c r="B352" s="11" t="s">
        <v>477</v>
      </c>
      <c r="C352" s="365">
        <v>1111</v>
      </c>
      <c r="D352" s="41">
        <v>179</v>
      </c>
      <c r="E352" s="63">
        <f t="shared" si="5"/>
        <v>0.16111611161116113</v>
      </c>
      <c r="F352" s="86">
        <v>73</v>
      </c>
      <c r="G352" s="99">
        <v>105</v>
      </c>
      <c r="H352" s="86"/>
      <c r="I352" s="98"/>
      <c r="J352" s="142"/>
      <c r="K352" s="99"/>
      <c r="L352" s="86"/>
      <c r="M352" s="98"/>
      <c r="N352" s="142"/>
      <c r="O352" s="99"/>
      <c r="P352" s="218"/>
      <c r="Q352" s="219"/>
      <c r="R352" s="276"/>
      <c r="S352" s="223"/>
      <c r="T352" s="218"/>
      <c r="U352" s="219"/>
      <c r="V352" s="276"/>
      <c r="W352" s="223"/>
      <c r="X352" s="218"/>
      <c r="Y352" s="219"/>
      <c r="Z352" s="276"/>
      <c r="AA352" s="223"/>
      <c r="AB352" s="218"/>
      <c r="AC352" s="219"/>
      <c r="AD352" s="276"/>
      <c r="AE352" s="223"/>
      <c r="AF352" s="218"/>
      <c r="AG352" s="219"/>
      <c r="AH352" s="276"/>
      <c r="AI352" s="223"/>
      <c r="AJ352" s="218"/>
      <c r="AK352" s="219"/>
      <c r="AL352" s="276"/>
      <c r="AM352" s="223"/>
      <c r="AN352" s="218"/>
      <c r="AO352" s="219"/>
      <c r="AP352" s="276"/>
      <c r="AQ352" s="223"/>
      <c r="AR352" s="218"/>
      <c r="AS352" s="219"/>
      <c r="AT352" s="276"/>
      <c r="AU352" s="223"/>
      <c r="AV352" s="252"/>
      <c r="AW352" s="219"/>
      <c r="AX352" s="277"/>
      <c r="AY352" s="223"/>
      <c r="AZ352" s="86"/>
      <c r="BA352" s="99"/>
      <c r="BB352" s="86"/>
      <c r="BC352" s="87"/>
      <c r="BD352" s="86"/>
      <c r="BE352" s="87"/>
      <c r="BF352" s="86"/>
      <c r="BG352" s="87"/>
      <c r="BH352" s="86"/>
      <c r="BI352" s="87"/>
      <c r="BJ352" s="86">
        <v>64</v>
      </c>
      <c r="BK352" s="87">
        <v>113</v>
      </c>
    </row>
    <row r="353" spans="1:63" ht="13" x14ac:dyDescent="0.3">
      <c r="A353" s="10">
        <v>5903</v>
      </c>
      <c r="B353" s="11" t="s">
        <v>478</v>
      </c>
      <c r="C353" s="365">
        <v>1199</v>
      </c>
      <c r="D353" s="41">
        <v>199</v>
      </c>
      <c r="E353" s="63">
        <f t="shared" si="5"/>
        <v>0.16597164303586323</v>
      </c>
      <c r="F353" s="86">
        <v>92</v>
      </c>
      <c r="G353" s="99">
        <v>107</v>
      </c>
      <c r="H353" s="86"/>
      <c r="I353" s="98"/>
      <c r="J353" s="142"/>
      <c r="K353" s="99"/>
      <c r="L353" s="86"/>
      <c r="M353" s="98"/>
      <c r="N353" s="142"/>
      <c r="O353" s="99"/>
      <c r="P353" s="218"/>
      <c r="Q353" s="219"/>
      <c r="R353" s="276"/>
      <c r="S353" s="223"/>
      <c r="T353" s="218"/>
      <c r="U353" s="219"/>
      <c r="V353" s="276"/>
      <c r="W353" s="223"/>
      <c r="X353" s="218"/>
      <c r="Y353" s="219"/>
      <c r="Z353" s="276"/>
      <c r="AA353" s="223"/>
      <c r="AB353" s="218"/>
      <c r="AC353" s="219"/>
      <c r="AD353" s="276"/>
      <c r="AE353" s="223"/>
      <c r="AF353" s="218"/>
      <c r="AG353" s="219"/>
      <c r="AH353" s="276"/>
      <c r="AI353" s="223"/>
      <c r="AJ353" s="218"/>
      <c r="AK353" s="219"/>
      <c r="AL353" s="276"/>
      <c r="AM353" s="223"/>
      <c r="AN353" s="218"/>
      <c r="AO353" s="219"/>
      <c r="AP353" s="276"/>
      <c r="AQ353" s="223"/>
      <c r="AR353" s="218"/>
      <c r="AS353" s="219"/>
      <c r="AT353" s="276"/>
      <c r="AU353" s="223"/>
      <c r="AV353" s="252"/>
      <c r="AW353" s="219"/>
      <c r="AX353" s="277"/>
      <c r="AY353" s="223"/>
      <c r="AZ353" s="86"/>
      <c r="BA353" s="99"/>
      <c r="BB353" s="86"/>
      <c r="BC353" s="87"/>
      <c r="BD353" s="86"/>
      <c r="BE353" s="87"/>
      <c r="BF353" s="86"/>
      <c r="BG353" s="87"/>
      <c r="BH353" s="86"/>
      <c r="BI353" s="87"/>
      <c r="BJ353" s="86">
        <v>94</v>
      </c>
      <c r="BK353" s="87">
        <v>102</v>
      </c>
    </row>
    <row r="354" spans="1:63" ht="13" x14ac:dyDescent="0.3">
      <c r="A354" s="10">
        <v>5904</v>
      </c>
      <c r="B354" s="11" t="s">
        <v>479</v>
      </c>
      <c r="C354" s="365">
        <v>1089</v>
      </c>
      <c r="D354" s="41">
        <v>131</v>
      </c>
      <c r="E354" s="63">
        <f t="shared" si="5"/>
        <v>0.12029384756657484</v>
      </c>
      <c r="F354" s="86">
        <v>54</v>
      </c>
      <c r="G354" s="99">
        <v>75</v>
      </c>
      <c r="H354" s="86"/>
      <c r="I354" s="98"/>
      <c r="J354" s="142"/>
      <c r="K354" s="99"/>
      <c r="L354" s="86"/>
      <c r="M354" s="98"/>
      <c r="N354" s="142"/>
      <c r="O354" s="99"/>
      <c r="P354" s="218"/>
      <c r="Q354" s="219"/>
      <c r="R354" s="276"/>
      <c r="S354" s="223"/>
      <c r="T354" s="218"/>
      <c r="U354" s="219"/>
      <c r="V354" s="276"/>
      <c r="W354" s="223"/>
      <c r="X354" s="218"/>
      <c r="Y354" s="219"/>
      <c r="Z354" s="276"/>
      <c r="AA354" s="223"/>
      <c r="AB354" s="218"/>
      <c r="AC354" s="219"/>
      <c r="AD354" s="276"/>
      <c r="AE354" s="223"/>
      <c r="AF354" s="218"/>
      <c r="AG354" s="219"/>
      <c r="AH354" s="276"/>
      <c r="AI354" s="223"/>
      <c r="AJ354" s="218"/>
      <c r="AK354" s="219"/>
      <c r="AL354" s="276"/>
      <c r="AM354" s="223"/>
      <c r="AN354" s="218"/>
      <c r="AO354" s="219"/>
      <c r="AP354" s="276"/>
      <c r="AQ354" s="223"/>
      <c r="AR354" s="218"/>
      <c r="AS354" s="219"/>
      <c r="AT354" s="276"/>
      <c r="AU354" s="223"/>
      <c r="AV354" s="252"/>
      <c r="AW354" s="219"/>
      <c r="AX354" s="277"/>
      <c r="AY354" s="223"/>
      <c r="AZ354" s="86"/>
      <c r="BA354" s="99"/>
      <c r="BB354" s="86"/>
      <c r="BC354" s="87"/>
      <c r="BD354" s="86"/>
      <c r="BE354" s="87"/>
      <c r="BF354" s="86"/>
      <c r="BG354" s="87"/>
      <c r="BH354" s="86"/>
      <c r="BI354" s="87"/>
      <c r="BJ354" s="86">
        <v>58</v>
      </c>
      <c r="BK354" s="87">
        <v>72</v>
      </c>
    </row>
    <row r="355" spans="1:63" ht="13" x14ac:dyDescent="0.3">
      <c r="A355" s="10">
        <v>5905</v>
      </c>
      <c r="B355" s="11" t="s">
        <v>480</v>
      </c>
      <c r="C355" s="365">
        <v>1327</v>
      </c>
      <c r="D355" s="41">
        <v>414</v>
      </c>
      <c r="E355" s="63">
        <f t="shared" si="5"/>
        <v>0.31198191409193671</v>
      </c>
      <c r="F355" s="86">
        <v>137</v>
      </c>
      <c r="G355" s="99">
        <v>273</v>
      </c>
      <c r="H355" s="86"/>
      <c r="I355" s="98"/>
      <c r="J355" s="142"/>
      <c r="K355" s="99"/>
      <c r="L355" s="86"/>
      <c r="M355" s="98"/>
      <c r="N355" s="142"/>
      <c r="O355" s="99"/>
      <c r="P355" s="218"/>
      <c r="Q355" s="219"/>
      <c r="R355" s="276"/>
      <c r="S355" s="223"/>
      <c r="T355" s="218"/>
      <c r="U355" s="219"/>
      <c r="V355" s="276"/>
      <c r="W355" s="223"/>
      <c r="X355" s="218"/>
      <c r="Y355" s="219"/>
      <c r="Z355" s="276"/>
      <c r="AA355" s="223"/>
      <c r="AB355" s="218"/>
      <c r="AC355" s="219"/>
      <c r="AD355" s="276"/>
      <c r="AE355" s="223"/>
      <c r="AF355" s="218"/>
      <c r="AG355" s="219"/>
      <c r="AH355" s="276"/>
      <c r="AI355" s="223"/>
      <c r="AJ355" s="218"/>
      <c r="AK355" s="219"/>
      <c r="AL355" s="276"/>
      <c r="AM355" s="223"/>
      <c r="AN355" s="218"/>
      <c r="AO355" s="219"/>
      <c r="AP355" s="276"/>
      <c r="AQ355" s="223"/>
      <c r="AR355" s="218"/>
      <c r="AS355" s="219"/>
      <c r="AT355" s="276"/>
      <c r="AU355" s="223"/>
      <c r="AV355" s="252"/>
      <c r="AW355" s="219"/>
      <c r="AX355" s="277"/>
      <c r="AY355" s="223"/>
      <c r="AZ355" s="86"/>
      <c r="BA355" s="99"/>
      <c r="BB355" s="86"/>
      <c r="BC355" s="87"/>
      <c r="BD355" s="86"/>
      <c r="BE355" s="87"/>
      <c r="BF355" s="86"/>
      <c r="BG355" s="87"/>
      <c r="BH355" s="86"/>
      <c r="BI355" s="87"/>
      <c r="BJ355" s="86">
        <v>123</v>
      </c>
      <c r="BK355" s="87">
        <v>289</v>
      </c>
    </row>
    <row r="356" spans="1:63" ht="13" x14ac:dyDescent="0.3">
      <c r="A356" s="10">
        <v>5906</v>
      </c>
      <c r="B356" s="11" t="s">
        <v>481</v>
      </c>
      <c r="C356" s="365">
        <v>1261</v>
      </c>
      <c r="D356" s="41">
        <v>369</v>
      </c>
      <c r="E356" s="63">
        <f t="shared" si="5"/>
        <v>0.29262490087232357</v>
      </c>
      <c r="F356" s="86">
        <v>102</v>
      </c>
      <c r="G356" s="99">
        <v>264</v>
      </c>
      <c r="H356" s="86"/>
      <c r="I356" s="98"/>
      <c r="J356" s="142"/>
      <c r="K356" s="99"/>
      <c r="L356" s="86"/>
      <c r="M356" s="98"/>
      <c r="N356" s="142"/>
      <c r="O356" s="99"/>
      <c r="P356" s="218"/>
      <c r="Q356" s="219"/>
      <c r="R356" s="276"/>
      <c r="S356" s="223"/>
      <c r="T356" s="218"/>
      <c r="U356" s="219"/>
      <c r="V356" s="276"/>
      <c r="W356" s="223"/>
      <c r="X356" s="218"/>
      <c r="Y356" s="219"/>
      <c r="Z356" s="276"/>
      <c r="AA356" s="223"/>
      <c r="AB356" s="218"/>
      <c r="AC356" s="219"/>
      <c r="AD356" s="276"/>
      <c r="AE356" s="223"/>
      <c r="AF356" s="218"/>
      <c r="AG356" s="219"/>
      <c r="AH356" s="276"/>
      <c r="AI356" s="223"/>
      <c r="AJ356" s="218"/>
      <c r="AK356" s="219"/>
      <c r="AL356" s="276"/>
      <c r="AM356" s="223"/>
      <c r="AN356" s="218"/>
      <c r="AO356" s="219"/>
      <c r="AP356" s="276"/>
      <c r="AQ356" s="223"/>
      <c r="AR356" s="218"/>
      <c r="AS356" s="219"/>
      <c r="AT356" s="276"/>
      <c r="AU356" s="223"/>
      <c r="AV356" s="252"/>
      <c r="AW356" s="219"/>
      <c r="AX356" s="277"/>
      <c r="AY356" s="223"/>
      <c r="AZ356" s="86"/>
      <c r="BA356" s="99"/>
      <c r="BB356" s="86"/>
      <c r="BC356" s="87"/>
      <c r="BD356" s="86"/>
      <c r="BE356" s="87"/>
      <c r="BF356" s="86"/>
      <c r="BG356" s="87"/>
      <c r="BH356" s="86"/>
      <c r="BI356" s="87"/>
      <c r="BJ356" s="86">
        <v>80</v>
      </c>
      <c r="BK356" s="87">
        <v>287</v>
      </c>
    </row>
    <row r="357" spans="1:63" ht="13" x14ac:dyDescent="0.3">
      <c r="A357" s="10">
        <v>5907</v>
      </c>
      <c r="B357" s="11" t="s">
        <v>482</v>
      </c>
      <c r="C357" s="365">
        <v>1158</v>
      </c>
      <c r="D357" s="41">
        <v>394</v>
      </c>
      <c r="E357" s="63">
        <f t="shared" si="5"/>
        <v>0.34024179620034545</v>
      </c>
      <c r="F357" s="86">
        <v>147</v>
      </c>
      <c r="G357" s="99">
        <v>238</v>
      </c>
      <c r="H357" s="86"/>
      <c r="I357" s="98"/>
      <c r="J357" s="142"/>
      <c r="K357" s="99"/>
      <c r="L357" s="86"/>
      <c r="M357" s="98"/>
      <c r="N357" s="142"/>
      <c r="O357" s="99"/>
      <c r="P357" s="218"/>
      <c r="Q357" s="219"/>
      <c r="R357" s="276"/>
      <c r="S357" s="223"/>
      <c r="T357" s="218"/>
      <c r="U357" s="219"/>
      <c r="V357" s="276"/>
      <c r="W357" s="223"/>
      <c r="X357" s="218"/>
      <c r="Y357" s="219"/>
      <c r="Z357" s="276"/>
      <c r="AA357" s="223"/>
      <c r="AB357" s="218"/>
      <c r="AC357" s="219"/>
      <c r="AD357" s="276"/>
      <c r="AE357" s="223"/>
      <c r="AF357" s="218"/>
      <c r="AG357" s="219"/>
      <c r="AH357" s="276"/>
      <c r="AI357" s="223"/>
      <c r="AJ357" s="218"/>
      <c r="AK357" s="219"/>
      <c r="AL357" s="276"/>
      <c r="AM357" s="223"/>
      <c r="AN357" s="218"/>
      <c r="AO357" s="219"/>
      <c r="AP357" s="276"/>
      <c r="AQ357" s="223"/>
      <c r="AR357" s="218"/>
      <c r="AS357" s="219"/>
      <c r="AT357" s="276"/>
      <c r="AU357" s="223"/>
      <c r="AV357" s="252"/>
      <c r="AW357" s="219"/>
      <c r="AX357" s="277"/>
      <c r="AY357" s="223"/>
      <c r="AZ357" s="86"/>
      <c r="BA357" s="99"/>
      <c r="BB357" s="86"/>
      <c r="BC357" s="87"/>
      <c r="BD357" s="86"/>
      <c r="BE357" s="87"/>
      <c r="BF357" s="86"/>
      <c r="BG357" s="87"/>
      <c r="BH357" s="86"/>
      <c r="BI357" s="87"/>
      <c r="BJ357" s="86">
        <v>137</v>
      </c>
      <c r="BK357" s="87">
        <v>246</v>
      </c>
    </row>
    <row r="358" spans="1:63" ht="13" x14ac:dyDescent="0.3">
      <c r="A358" s="10">
        <v>5908</v>
      </c>
      <c r="B358" s="11" t="s">
        <v>483</v>
      </c>
      <c r="C358" s="365">
        <v>1356</v>
      </c>
      <c r="D358" s="41">
        <v>338</v>
      </c>
      <c r="E358" s="63">
        <f t="shared" si="5"/>
        <v>0.24926253687315633</v>
      </c>
      <c r="F358" s="86">
        <v>116</v>
      </c>
      <c r="G358" s="99">
        <v>217</v>
      </c>
      <c r="H358" s="86"/>
      <c r="I358" s="98"/>
      <c r="J358" s="142"/>
      <c r="K358" s="99"/>
      <c r="L358" s="86"/>
      <c r="M358" s="98"/>
      <c r="N358" s="142"/>
      <c r="O358" s="99"/>
      <c r="P358" s="218"/>
      <c r="Q358" s="219"/>
      <c r="R358" s="276"/>
      <c r="S358" s="223"/>
      <c r="T358" s="218"/>
      <c r="U358" s="219"/>
      <c r="V358" s="276"/>
      <c r="W358" s="223"/>
      <c r="X358" s="218"/>
      <c r="Y358" s="219"/>
      <c r="Z358" s="276"/>
      <c r="AA358" s="223"/>
      <c r="AB358" s="218"/>
      <c r="AC358" s="219"/>
      <c r="AD358" s="276"/>
      <c r="AE358" s="223"/>
      <c r="AF358" s="218"/>
      <c r="AG358" s="219"/>
      <c r="AH358" s="276"/>
      <c r="AI358" s="223"/>
      <c r="AJ358" s="218"/>
      <c r="AK358" s="219"/>
      <c r="AL358" s="276"/>
      <c r="AM358" s="223"/>
      <c r="AN358" s="218"/>
      <c r="AO358" s="219"/>
      <c r="AP358" s="276"/>
      <c r="AQ358" s="223"/>
      <c r="AR358" s="218"/>
      <c r="AS358" s="219"/>
      <c r="AT358" s="276"/>
      <c r="AU358" s="223"/>
      <c r="AV358" s="252"/>
      <c r="AW358" s="219"/>
      <c r="AX358" s="277"/>
      <c r="AY358" s="223"/>
      <c r="AZ358" s="86"/>
      <c r="BA358" s="99"/>
      <c r="BB358" s="86"/>
      <c r="BC358" s="87"/>
      <c r="BD358" s="86"/>
      <c r="BE358" s="87"/>
      <c r="BF358" s="86"/>
      <c r="BG358" s="87"/>
      <c r="BH358" s="86"/>
      <c r="BI358" s="87"/>
      <c r="BJ358" s="86">
        <v>120</v>
      </c>
      <c r="BK358" s="87">
        <v>214</v>
      </c>
    </row>
    <row r="359" spans="1:63" ht="13" x14ac:dyDescent="0.3">
      <c r="A359" s="10">
        <v>5909</v>
      </c>
      <c r="B359" s="11" t="s">
        <v>484</v>
      </c>
      <c r="C359" s="365">
        <v>847</v>
      </c>
      <c r="D359" s="41">
        <v>304</v>
      </c>
      <c r="E359" s="63">
        <f t="shared" si="5"/>
        <v>0.35891381345926798</v>
      </c>
      <c r="F359" s="86">
        <v>88</v>
      </c>
      <c r="G359" s="99">
        <v>215</v>
      </c>
      <c r="H359" s="86"/>
      <c r="I359" s="98"/>
      <c r="J359" s="142"/>
      <c r="K359" s="99"/>
      <c r="L359" s="86"/>
      <c r="M359" s="98"/>
      <c r="N359" s="142"/>
      <c r="O359" s="99"/>
      <c r="P359" s="218"/>
      <c r="Q359" s="219"/>
      <c r="R359" s="276"/>
      <c r="S359" s="223"/>
      <c r="T359" s="218"/>
      <c r="U359" s="219"/>
      <c r="V359" s="276"/>
      <c r="W359" s="223"/>
      <c r="X359" s="218"/>
      <c r="Y359" s="219"/>
      <c r="Z359" s="276"/>
      <c r="AA359" s="223"/>
      <c r="AB359" s="218"/>
      <c r="AC359" s="219"/>
      <c r="AD359" s="276"/>
      <c r="AE359" s="223"/>
      <c r="AF359" s="218"/>
      <c r="AG359" s="219"/>
      <c r="AH359" s="276"/>
      <c r="AI359" s="223"/>
      <c r="AJ359" s="218"/>
      <c r="AK359" s="219"/>
      <c r="AL359" s="276"/>
      <c r="AM359" s="223"/>
      <c r="AN359" s="218"/>
      <c r="AO359" s="219"/>
      <c r="AP359" s="276"/>
      <c r="AQ359" s="223"/>
      <c r="AR359" s="218"/>
      <c r="AS359" s="219"/>
      <c r="AT359" s="276"/>
      <c r="AU359" s="223"/>
      <c r="AV359" s="252"/>
      <c r="AW359" s="219"/>
      <c r="AX359" s="277"/>
      <c r="AY359" s="223"/>
      <c r="AZ359" s="86"/>
      <c r="BA359" s="99"/>
      <c r="BB359" s="86"/>
      <c r="BC359" s="87"/>
      <c r="BD359" s="86"/>
      <c r="BE359" s="87"/>
      <c r="BF359" s="86"/>
      <c r="BG359" s="87"/>
      <c r="BH359" s="86"/>
      <c r="BI359" s="87"/>
      <c r="BJ359" s="86">
        <v>84</v>
      </c>
      <c r="BK359" s="87">
        <v>218</v>
      </c>
    </row>
    <row r="360" spans="1:63" ht="13" x14ac:dyDescent="0.3">
      <c r="A360" s="10">
        <v>5910</v>
      </c>
      <c r="B360" s="11" t="s">
        <v>485</v>
      </c>
      <c r="C360" s="365">
        <v>1330</v>
      </c>
      <c r="D360" s="41">
        <v>227</v>
      </c>
      <c r="E360" s="63">
        <f t="shared" si="5"/>
        <v>0.17067669172932332</v>
      </c>
      <c r="F360" s="86">
        <v>97</v>
      </c>
      <c r="G360" s="99">
        <v>127</v>
      </c>
      <c r="H360" s="86"/>
      <c r="I360" s="98"/>
      <c r="J360" s="142"/>
      <c r="K360" s="99"/>
      <c r="L360" s="86"/>
      <c r="M360" s="98"/>
      <c r="N360" s="142"/>
      <c r="O360" s="99"/>
      <c r="P360" s="218"/>
      <c r="Q360" s="219"/>
      <c r="R360" s="276"/>
      <c r="S360" s="223"/>
      <c r="T360" s="218"/>
      <c r="U360" s="219"/>
      <c r="V360" s="276"/>
      <c r="W360" s="223"/>
      <c r="X360" s="218"/>
      <c r="Y360" s="219"/>
      <c r="Z360" s="276"/>
      <c r="AA360" s="223"/>
      <c r="AB360" s="218"/>
      <c r="AC360" s="219"/>
      <c r="AD360" s="276"/>
      <c r="AE360" s="223"/>
      <c r="AF360" s="218"/>
      <c r="AG360" s="219"/>
      <c r="AH360" s="276"/>
      <c r="AI360" s="223"/>
      <c r="AJ360" s="218"/>
      <c r="AK360" s="219"/>
      <c r="AL360" s="276"/>
      <c r="AM360" s="223"/>
      <c r="AN360" s="218"/>
      <c r="AO360" s="219"/>
      <c r="AP360" s="276"/>
      <c r="AQ360" s="223"/>
      <c r="AR360" s="218"/>
      <c r="AS360" s="219"/>
      <c r="AT360" s="276"/>
      <c r="AU360" s="223"/>
      <c r="AV360" s="252"/>
      <c r="AW360" s="219"/>
      <c r="AX360" s="277"/>
      <c r="AY360" s="223"/>
      <c r="AZ360" s="86"/>
      <c r="BA360" s="99"/>
      <c r="BB360" s="86"/>
      <c r="BC360" s="87"/>
      <c r="BD360" s="86"/>
      <c r="BE360" s="87"/>
      <c r="BF360" s="86"/>
      <c r="BG360" s="87"/>
      <c r="BH360" s="86"/>
      <c r="BI360" s="87"/>
      <c r="BJ360" s="86">
        <v>81</v>
      </c>
      <c r="BK360" s="87">
        <v>144</v>
      </c>
    </row>
    <row r="361" spans="1:63" ht="13" x14ac:dyDescent="0.3">
      <c r="A361" s="10">
        <v>5911</v>
      </c>
      <c r="B361" s="11" t="s">
        <v>486</v>
      </c>
      <c r="C361" s="365">
        <v>849</v>
      </c>
      <c r="D361" s="41">
        <v>176</v>
      </c>
      <c r="E361" s="63">
        <f t="shared" si="5"/>
        <v>0.20730270906949352</v>
      </c>
      <c r="F361" s="86">
        <v>76</v>
      </c>
      <c r="G361" s="99">
        <v>99</v>
      </c>
      <c r="H361" s="86"/>
      <c r="I361" s="98"/>
      <c r="J361" s="142"/>
      <c r="K361" s="99"/>
      <c r="L361" s="86"/>
      <c r="M361" s="98"/>
      <c r="N361" s="142"/>
      <c r="O361" s="99"/>
      <c r="P361" s="218"/>
      <c r="Q361" s="219"/>
      <c r="R361" s="276"/>
      <c r="S361" s="223"/>
      <c r="T361" s="218"/>
      <c r="U361" s="219"/>
      <c r="V361" s="276"/>
      <c r="W361" s="223"/>
      <c r="X361" s="218"/>
      <c r="Y361" s="219"/>
      <c r="Z361" s="276"/>
      <c r="AA361" s="223"/>
      <c r="AB361" s="218"/>
      <c r="AC361" s="219"/>
      <c r="AD361" s="276"/>
      <c r="AE361" s="223"/>
      <c r="AF361" s="218"/>
      <c r="AG361" s="219"/>
      <c r="AH361" s="276"/>
      <c r="AI361" s="223"/>
      <c r="AJ361" s="218"/>
      <c r="AK361" s="219"/>
      <c r="AL361" s="276"/>
      <c r="AM361" s="223"/>
      <c r="AN361" s="218"/>
      <c r="AO361" s="219"/>
      <c r="AP361" s="276"/>
      <c r="AQ361" s="223"/>
      <c r="AR361" s="218"/>
      <c r="AS361" s="219"/>
      <c r="AT361" s="276"/>
      <c r="AU361" s="223"/>
      <c r="AV361" s="252"/>
      <c r="AW361" s="219"/>
      <c r="AX361" s="277"/>
      <c r="AY361" s="223"/>
      <c r="AZ361" s="86"/>
      <c r="BA361" s="99"/>
      <c r="BB361" s="86"/>
      <c r="BC361" s="87"/>
      <c r="BD361" s="86"/>
      <c r="BE361" s="87"/>
      <c r="BF361" s="86"/>
      <c r="BG361" s="87"/>
      <c r="BH361" s="86"/>
      <c r="BI361" s="87"/>
      <c r="BJ361" s="86">
        <v>69</v>
      </c>
      <c r="BK361" s="87">
        <v>96</v>
      </c>
    </row>
    <row r="362" spans="1:63" ht="13" x14ac:dyDescent="0.3">
      <c r="A362" s="10">
        <v>5912</v>
      </c>
      <c r="B362" s="11" t="s">
        <v>487</v>
      </c>
      <c r="C362" s="365">
        <v>1186</v>
      </c>
      <c r="D362" s="41">
        <v>410</v>
      </c>
      <c r="E362" s="63">
        <f t="shared" si="5"/>
        <v>0.34569983136593591</v>
      </c>
      <c r="F362" s="86">
        <v>136</v>
      </c>
      <c r="G362" s="99">
        <v>267</v>
      </c>
      <c r="H362" s="86"/>
      <c r="I362" s="98"/>
      <c r="J362" s="142"/>
      <c r="K362" s="99"/>
      <c r="L362" s="86"/>
      <c r="M362" s="98"/>
      <c r="N362" s="142"/>
      <c r="O362" s="99"/>
      <c r="P362" s="218"/>
      <c r="Q362" s="219"/>
      <c r="R362" s="276"/>
      <c r="S362" s="223"/>
      <c r="T362" s="218"/>
      <c r="U362" s="219"/>
      <c r="V362" s="276"/>
      <c r="W362" s="223"/>
      <c r="X362" s="218"/>
      <c r="Y362" s="219"/>
      <c r="Z362" s="276"/>
      <c r="AA362" s="223"/>
      <c r="AB362" s="218"/>
      <c r="AC362" s="219"/>
      <c r="AD362" s="276"/>
      <c r="AE362" s="223"/>
      <c r="AF362" s="218"/>
      <c r="AG362" s="219"/>
      <c r="AH362" s="276"/>
      <c r="AI362" s="223"/>
      <c r="AJ362" s="218"/>
      <c r="AK362" s="219"/>
      <c r="AL362" s="276"/>
      <c r="AM362" s="223"/>
      <c r="AN362" s="218"/>
      <c r="AO362" s="219"/>
      <c r="AP362" s="276"/>
      <c r="AQ362" s="223"/>
      <c r="AR362" s="218"/>
      <c r="AS362" s="219"/>
      <c r="AT362" s="276"/>
      <c r="AU362" s="223"/>
      <c r="AV362" s="252"/>
      <c r="AW362" s="219"/>
      <c r="AX362" s="277"/>
      <c r="AY362" s="223"/>
      <c r="AZ362" s="86"/>
      <c r="BA362" s="99"/>
      <c r="BB362" s="86"/>
      <c r="BC362" s="87"/>
      <c r="BD362" s="86"/>
      <c r="BE362" s="87"/>
      <c r="BF362" s="86"/>
      <c r="BG362" s="87"/>
      <c r="BH362" s="86"/>
      <c r="BI362" s="87"/>
      <c r="BJ362" s="86">
        <v>115</v>
      </c>
      <c r="BK362" s="87">
        <v>285</v>
      </c>
    </row>
    <row r="363" spans="1:63" ht="13" x14ac:dyDescent="0.3">
      <c r="A363" s="10">
        <v>5913</v>
      </c>
      <c r="B363" s="11" t="s">
        <v>488</v>
      </c>
      <c r="C363" s="365">
        <v>1077</v>
      </c>
      <c r="D363" s="41">
        <v>144</v>
      </c>
      <c r="E363" s="63">
        <f t="shared" si="5"/>
        <v>0.13370473537604458</v>
      </c>
      <c r="F363" s="86">
        <v>61</v>
      </c>
      <c r="G363" s="99">
        <v>80</v>
      </c>
      <c r="H363" s="86"/>
      <c r="I363" s="98"/>
      <c r="J363" s="142"/>
      <c r="K363" s="99"/>
      <c r="L363" s="86"/>
      <c r="M363" s="98"/>
      <c r="N363" s="142"/>
      <c r="O363" s="99"/>
      <c r="P363" s="218"/>
      <c r="Q363" s="219"/>
      <c r="R363" s="276"/>
      <c r="S363" s="223"/>
      <c r="T363" s="218"/>
      <c r="U363" s="219"/>
      <c r="V363" s="276"/>
      <c r="W363" s="223"/>
      <c r="X363" s="218"/>
      <c r="Y363" s="219"/>
      <c r="Z363" s="276"/>
      <c r="AA363" s="223"/>
      <c r="AB363" s="218"/>
      <c r="AC363" s="219"/>
      <c r="AD363" s="276"/>
      <c r="AE363" s="223"/>
      <c r="AF363" s="218"/>
      <c r="AG363" s="219"/>
      <c r="AH363" s="276"/>
      <c r="AI363" s="223"/>
      <c r="AJ363" s="218"/>
      <c r="AK363" s="219"/>
      <c r="AL363" s="276"/>
      <c r="AM363" s="223"/>
      <c r="AN363" s="218"/>
      <c r="AO363" s="219"/>
      <c r="AP363" s="276"/>
      <c r="AQ363" s="223"/>
      <c r="AR363" s="218"/>
      <c r="AS363" s="219"/>
      <c r="AT363" s="276"/>
      <c r="AU363" s="223"/>
      <c r="AV363" s="252"/>
      <c r="AW363" s="219"/>
      <c r="AX363" s="277"/>
      <c r="AY363" s="223"/>
      <c r="AZ363" s="86"/>
      <c r="BA363" s="99"/>
      <c r="BB363" s="86"/>
      <c r="BC363" s="87"/>
      <c r="BD363" s="86"/>
      <c r="BE363" s="87"/>
      <c r="BF363" s="86"/>
      <c r="BG363" s="87"/>
      <c r="BH363" s="86"/>
      <c r="BI363" s="87"/>
      <c r="BJ363" s="86">
        <v>65</v>
      </c>
      <c r="BK363" s="87">
        <v>75</v>
      </c>
    </row>
    <row r="364" spans="1:63" ht="13" x14ac:dyDescent="0.3">
      <c r="A364" s="10">
        <v>5914</v>
      </c>
      <c r="B364" s="11" t="s">
        <v>489</v>
      </c>
      <c r="C364" s="365">
        <v>1388</v>
      </c>
      <c r="D364" s="41">
        <v>366</v>
      </c>
      <c r="E364" s="63">
        <f t="shared" si="5"/>
        <v>0.26368876080691644</v>
      </c>
      <c r="F364" s="86">
        <v>148</v>
      </c>
      <c r="G364" s="99">
        <v>218</v>
      </c>
      <c r="H364" s="86"/>
      <c r="I364" s="98"/>
      <c r="J364" s="142"/>
      <c r="K364" s="99"/>
      <c r="L364" s="86"/>
      <c r="M364" s="98"/>
      <c r="N364" s="142"/>
      <c r="O364" s="99"/>
      <c r="P364" s="218"/>
      <c r="Q364" s="219"/>
      <c r="R364" s="276"/>
      <c r="S364" s="223"/>
      <c r="T364" s="218"/>
      <c r="U364" s="219"/>
      <c r="V364" s="276"/>
      <c r="W364" s="223"/>
      <c r="X364" s="218"/>
      <c r="Y364" s="219"/>
      <c r="Z364" s="276"/>
      <c r="AA364" s="223"/>
      <c r="AB364" s="218"/>
      <c r="AC364" s="219"/>
      <c r="AD364" s="276"/>
      <c r="AE364" s="223"/>
      <c r="AF364" s="218"/>
      <c r="AG364" s="219"/>
      <c r="AH364" s="276"/>
      <c r="AI364" s="223"/>
      <c r="AJ364" s="218"/>
      <c r="AK364" s="219"/>
      <c r="AL364" s="276"/>
      <c r="AM364" s="223"/>
      <c r="AN364" s="218"/>
      <c r="AO364" s="219"/>
      <c r="AP364" s="276"/>
      <c r="AQ364" s="223"/>
      <c r="AR364" s="218"/>
      <c r="AS364" s="219"/>
      <c r="AT364" s="276"/>
      <c r="AU364" s="223"/>
      <c r="AV364" s="252"/>
      <c r="AW364" s="219"/>
      <c r="AX364" s="277"/>
      <c r="AY364" s="223"/>
      <c r="AZ364" s="86"/>
      <c r="BA364" s="99"/>
      <c r="BB364" s="86"/>
      <c r="BC364" s="87"/>
      <c r="BD364" s="86"/>
      <c r="BE364" s="87"/>
      <c r="BF364" s="86"/>
      <c r="BG364" s="87"/>
      <c r="BH364" s="86"/>
      <c r="BI364" s="87"/>
      <c r="BJ364" s="86">
        <v>123</v>
      </c>
      <c r="BK364" s="87">
        <v>236</v>
      </c>
    </row>
    <row r="365" spans="1:63" ht="13" x14ac:dyDescent="0.3">
      <c r="A365" s="10">
        <v>5915</v>
      </c>
      <c r="B365" s="11" t="s">
        <v>490</v>
      </c>
      <c r="C365" s="365">
        <v>573</v>
      </c>
      <c r="D365" s="41">
        <v>133</v>
      </c>
      <c r="E365" s="63">
        <f t="shared" si="5"/>
        <v>0.23211169284467714</v>
      </c>
      <c r="F365" s="86">
        <v>63</v>
      </c>
      <c r="G365" s="99">
        <v>66</v>
      </c>
      <c r="H365" s="86"/>
      <c r="I365" s="98"/>
      <c r="J365" s="142"/>
      <c r="K365" s="99"/>
      <c r="L365" s="86"/>
      <c r="M365" s="98"/>
      <c r="N365" s="142"/>
      <c r="O365" s="99"/>
      <c r="P365" s="218"/>
      <c r="Q365" s="219"/>
      <c r="R365" s="276"/>
      <c r="S365" s="223"/>
      <c r="T365" s="218"/>
      <c r="U365" s="219"/>
      <c r="V365" s="276"/>
      <c r="W365" s="223"/>
      <c r="X365" s="218"/>
      <c r="Y365" s="219"/>
      <c r="Z365" s="276"/>
      <c r="AA365" s="223"/>
      <c r="AB365" s="218"/>
      <c r="AC365" s="219"/>
      <c r="AD365" s="276"/>
      <c r="AE365" s="223"/>
      <c r="AF365" s="218"/>
      <c r="AG365" s="219"/>
      <c r="AH365" s="276"/>
      <c r="AI365" s="223"/>
      <c r="AJ365" s="218"/>
      <c r="AK365" s="219"/>
      <c r="AL365" s="276"/>
      <c r="AM365" s="223"/>
      <c r="AN365" s="218"/>
      <c r="AO365" s="219"/>
      <c r="AP365" s="276"/>
      <c r="AQ365" s="223"/>
      <c r="AR365" s="218"/>
      <c r="AS365" s="219"/>
      <c r="AT365" s="276"/>
      <c r="AU365" s="223"/>
      <c r="AV365" s="252"/>
      <c r="AW365" s="219"/>
      <c r="AX365" s="277"/>
      <c r="AY365" s="223"/>
      <c r="AZ365" s="86"/>
      <c r="BA365" s="99"/>
      <c r="BB365" s="86"/>
      <c r="BC365" s="87"/>
      <c r="BD365" s="86"/>
      <c r="BE365" s="87"/>
      <c r="BF365" s="86"/>
      <c r="BG365" s="87"/>
      <c r="BH365" s="86"/>
      <c r="BI365" s="87"/>
      <c r="BJ365" s="86">
        <v>56</v>
      </c>
      <c r="BK365" s="87">
        <v>74</v>
      </c>
    </row>
    <row r="366" spans="1:63" ht="13" x14ac:dyDescent="0.3">
      <c r="A366" s="10">
        <v>5916</v>
      </c>
      <c r="B366" s="11" t="s">
        <v>491</v>
      </c>
      <c r="C366" s="365">
        <v>502</v>
      </c>
      <c r="D366" s="41">
        <v>102</v>
      </c>
      <c r="E366" s="63">
        <f t="shared" si="5"/>
        <v>0.20318725099601595</v>
      </c>
      <c r="F366" s="86">
        <v>53</v>
      </c>
      <c r="G366" s="99">
        <v>48</v>
      </c>
      <c r="H366" s="86"/>
      <c r="I366" s="98"/>
      <c r="J366" s="142"/>
      <c r="K366" s="99"/>
      <c r="L366" s="86"/>
      <c r="M366" s="98"/>
      <c r="N366" s="142"/>
      <c r="O366" s="99"/>
      <c r="P366" s="218"/>
      <c r="Q366" s="219"/>
      <c r="R366" s="276"/>
      <c r="S366" s="223"/>
      <c r="T366" s="218"/>
      <c r="U366" s="219"/>
      <c r="V366" s="276"/>
      <c r="W366" s="223"/>
      <c r="X366" s="218"/>
      <c r="Y366" s="219"/>
      <c r="Z366" s="276"/>
      <c r="AA366" s="223"/>
      <c r="AB366" s="218"/>
      <c r="AC366" s="219"/>
      <c r="AD366" s="276"/>
      <c r="AE366" s="223"/>
      <c r="AF366" s="218"/>
      <c r="AG366" s="219"/>
      <c r="AH366" s="276"/>
      <c r="AI366" s="223"/>
      <c r="AJ366" s="218"/>
      <c r="AK366" s="219"/>
      <c r="AL366" s="276"/>
      <c r="AM366" s="223"/>
      <c r="AN366" s="218"/>
      <c r="AO366" s="219"/>
      <c r="AP366" s="276"/>
      <c r="AQ366" s="223"/>
      <c r="AR366" s="218"/>
      <c r="AS366" s="219"/>
      <c r="AT366" s="276"/>
      <c r="AU366" s="223"/>
      <c r="AV366" s="252"/>
      <c r="AW366" s="219"/>
      <c r="AX366" s="277"/>
      <c r="AY366" s="223"/>
      <c r="AZ366" s="86"/>
      <c r="BA366" s="99"/>
      <c r="BB366" s="86"/>
      <c r="BC366" s="87"/>
      <c r="BD366" s="86"/>
      <c r="BE366" s="87"/>
      <c r="BF366" s="86"/>
      <c r="BG366" s="87"/>
      <c r="BH366" s="86"/>
      <c r="BI366" s="87"/>
      <c r="BJ366" s="86">
        <v>51</v>
      </c>
      <c r="BK366" s="87">
        <v>49</v>
      </c>
    </row>
    <row r="367" spans="1:63" ht="13" x14ac:dyDescent="0.3">
      <c r="A367" s="10">
        <v>5917</v>
      </c>
      <c r="B367" s="11" t="s">
        <v>492</v>
      </c>
      <c r="C367" s="365">
        <v>1172</v>
      </c>
      <c r="D367" s="41">
        <v>414</v>
      </c>
      <c r="E367" s="63">
        <f t="shared" si="5"/>
        <v>0.35324232081911261</v>
      </c>
      <c r="F367" s="86">
        <v>149</v>
      </c>
      <c r="G367" s="99">
        <v>260</v>
      </c>
      <c r="H367" s="86"/>
      <c r="I367" s="98"/>
      <c r="J367" s="142"/>
      <c r="K367" s="99"/>
      <c r="L367" s="86"/>
      <c r="M367" s="98"/>
      <c r="N367" s="142"/>
      <c r="O367" s="99"/>
      <c r="P367" s="218"/>
      <c r="Q367" s="219"/>
      <c r="R367" s="276"/>
      <c r="S367" s="223"/>
      <c r="T367" s="218"/>
      <c r="U367" s="219"/>
      <c r="V367" s="276"/>
      <c r="W367" s="223"/>
      <c r="X367" s="218"/>
      <c r="Y367" s="219"/>
      <c r="Z367" s="276"/>
      <c r="AA367" s="223"/>
      <c r="AB367" s="218"/>
      <c r="AC367" s="219"/>
      <c r="AD367" s="276"/>
      <c r="AE367" s="223"/>
      <c r="AF367" s="218"/>
      <c r="AG367" s="219"/>
      <c r="AH367" s="276"/>
      <c r="AI367" s="223"/>
      <c r="AJ367" s="218"/>
      <c r="AK367" s="219"/>
      <c r="AL367" s="276"/>
      <c r="AM367" s="223"/>
      <c r="AN367" s="218"/>
      <c r="AO367" s="219"/>
      <c r="AP367" s="276"/>
      <c r="AQ367" s="223"/>
      <c r="AR367" s="218"/>
      <c r="AS367" s="219"/>
      <c r="AT367" s="276"/>
      <c r="AU367" s="223"/>
      <c r="AV367" s="252"/>
      <c r="AW367" s="219"/>
      <c r="AX367" s="277"/>
      <c r="AY367" s="223"/>
      <c r="AZ367" s="86"/>
      <c r="BA367" s="99"/>
      <c r="BB367" s="86"/>
      <c r="BC367" s="87"/>
      <c r="BD367" s="86"/>
      <c r="BE367" s="87"/>
      <c r="BF367" s="86"/>
      <c r="BG367" s="87"/>
      <c r="BH367" s="86"/>
      <c r="BI367" s="87"/>
      <c r="BJ367" s="86">
        <v>129</v>
      </c>
      <c r="BK367" s="87">
        <v>280</v>
      </c>
    </row>
    <row r="368" spans="1:63" ht="13" x14ac:dyDescent="0.3">
      <c r="A368" s="10">
        <v>5918</v>
      </c>
      <c r="B368" s="11" t="s">
        <v>493</v>
      </c>
      <c r="C368" s="365">
        <v>1214</v>
      </c>
      <c r="D368" s="41">
        <v>226</v>
      </c>
      <c r="E368" s="63">
        <f t="shared" si="5"/>
        <v>0.18616144975288304</v>
      </c>
      <c r="F368" s="86">
        <v>98</v>
      </c>
      <c r="G368" s="99">
        <v>126</v>
      </c>
      <c r="H368" s="86"/>
      <c r="I368" s="98"/>
      <c r="J368" s="142"/>
      <c r="K368" s="99"/>
      <c r="L368" s="86"/>
      <c r="M368" s="98"/>
      <c r="N368" s="142"/>
      <c r="O368" s="99"/>
      <c r="P368" s="218"/>
      <c r="Q368" s="219"/>
      <c r="R368" s="276"/>
      <c r="S368" s="223"/>
      <c r="T368" s="218"/>
      <c r="U368" s="219"/>
      <c r="V368" s="276"/>
      <c r="W368" s="223"/>
      <c r="X368" s="218"/>
      <c r="Y368" s="219"/>
      <c r="Z368" s="276"/>
      <c r="AA368" s="223"/>
      <c r="AB368" s="218"/>
      <c r="AC368" s="219"/>
      <c r="AD368" s="276"/>
      <c r="AE368" s="223"/>
      <c r="AF368" s="218"/>
      <c r="AG368" s="219"/>
      <c r="AH368" s="276"/>
      <c r="AI368" s="223"/>
      <c r="AJ368" s="218"/>
      <c r="AK368" s="219"/>
      <c r="AL368" s="276"/>
      <c r="AM368" s="223"/>
      <c r="AN368" s="218"/>
      <c r="AO368" s="219"/>
      <c r="AP368" s="276"/>
      <c r="AQ368" s="223"/>
      <c r="AR368" s="218"/>
      <c r="AS368" s="219"/>
      <c r="AT368" s="276"/>
      <c r="AU368" s="223"/>
      <c r="AV368" s="252"/>
      <c r="AW368" s="219"/>
      <c r="AX368" s="277"/>
      <c r="AY368" s="223"/>
      <c r="AZ368" s="86"/>
      <c r="BA368" s="99"/>
      <c r="BB368" s="86"/>
      <c r="BC368" s="87"/>
      <c r="BD368" s="86"/>
      <c r="BE368" s="87"/>
      <c r="BF368" s="86"/>
      <c r="BG368" s="87"/>
      <c r="BH368" s="86"/>
      <c r="BI368" s="87"/>
      <c r="BJ368" s="86">
        <v>90</v>
      </c>
      <c r="BK368" s="87">
        <v>133</v>
      </c>
    </row>
    <row r="369" spans="1:63" ht="13" x14ac:dyDescent="0.3">
      <c r="A369" s="10">
        <v>5919</v>
      </c>
      <c r="B369" s="11" t="s">
        <v>494</v>
      </c>
      <c r="C369" s="365">
        <v>1156</v>
      </c>
      <c r="D369" s="41">
        <v>400</v>
      </c>
      <c r="E369" s="63">
        <f t="shared" si="5"/>
        <v>0.34602076124567471</v>
      </c>
      <c r="F369" s="86">
        <v>160</v>
      </c>
      <c r="G369" s="99">
        <v>236</v>
      </c>
      <c r="H369" s="86"/>
      <c r="I369" s="98"/>
      <c r="J369" s="142"/>
      <c r="K369" s="99"/>
      <c r="L369" s="86"/>
      <c r="M369" s="98"/>
      <c r="N369" s="142"/>
      <c r="O369" s="99"/>
      <c r="P369" s="218"/>
      <c r="Q369" s="219"/>
      <c r="R369" s="276"/>
      <c r="S369" s="223"/>
      <c r="T369" s="218"/>
      <c r="U369" s="219"/>
      <c r="V369" s="276"/>
      <c r="W369" s="223"/>
      <c r="X369" s="218"/>
      <c r="Y369" s="219"/>
      <c r="Z369" s="276"/>
      <c r="AA369" s="223"/>
      <c r="AB369" s="218"/>
      <c r="AC369" s="219"/>
      <c r="AD369" s="276"/>
      <c r="AE369" s="223"/>
      <c r="AF369" s="218"/>
      <c r="AG369" s="219"/>
      <c r="AH369" s="276"/>
      <c r="AI369" s="223"/>
      <c r="AJ369" s="218"/>
      <c r="AK369" s="219"/>
      <c r="AL369" s="276"/>
      <c r="AM369" s="223"/>
      <c r="AN369" s="218"/>
      <c r="AO369" s="219"/>
      <c r="AP369" s="276"/>
      <c r="AQ369" s="223"/>
      <c r="AR369" s="218"/>
      <c r="AS369" s="219"/>
      <c r="AT369" s="276"/>
      <c r="AU369" s="223"/>
      <c r="AV369" s="252"/>
      <c r="AW369" s="219"/>
      <c r="AX369" s="277"/>
      <c r="AY369" s="223"/>
      <c r="AZ369" s="86"/>
      <c r="BA369" s="99"/>
      <c r="BB369" s="86"/>
      <c r="BC369" s="87"/>
      <c r="BD369" s="86"/>
      <c r="BE369" s="87"/>
      <c r="BF369" s="86"/>
      <c r="BG369" s="87"/>
      <c r="BH369" s="86"/>
      <c r="BI369" s="87"/>
      <c r="BJ369" s="86">
        <v>144</v>
      </c>
      <c r="BK369" s="87">
        <v>244</v>
      </c>
    </row>
    <row r="370" spans="1:63" ht="13" x14ac:dyDescent="0.3">
      <c r="A370" s="10">
        <v>5920</v>
      </c>
      <c r="B370" s="11" t="s">
        <v>495</v>
      </c>
      <c r="C370" s="365">
        <v>1183</v>
      </c>
      <c r="D370" s="41">
        <v>217</v>
      </c>
      <c r="E370" s="63">
        <f t="shared" si="5"/>
        <v>0.18343195266272189</v>
      </c>
      <c r="F370" s="86">
        <v>104</v>
      </c>
      <c r="G370" s="99">
        <v>113</v>
      </c>
      <c r="H370" s="86"/>
      <c r="I370" s="98"/>
      <c r="J370" s="142"/>
      <c r="K370" s="99"/>
      <c r="L370" s="86"/>
      <c r="M370" s="98"/>
      <c r="N370" s="142"/>
      <c r="O370" s="99"/>
      <c r="P370" s="218"/>
      <c r="Q370" s="219"/>
      <c r="R370" s="276"/>
      <c r="S370" s="223"/>
      <c r="T370" s="218"/>
      <c r="U370" s="219"/>
      <c r="V370" s="276"/>
      <c r="W370" s="223"/>
      <c r="X370" s="218"/>
      <c r="Y370" s="219"/>
      <c r="Z370" s="276"/>
      <c r="AA370" s="223"/>
      <c r="AB370" s="218"/>
      <c r="AC370" s="219"/>
      <c r="AD370" s="276"/>
      <c r="AE370" s="223"/>
      <c r="AF370" s="218"/>
      <c r="AG370" s="219"/>
      <c r="AH370" s="276"/>
      <c r="AI370" s="223"/>
      <c r="AJ370" s="218"/>
      <c r="AK370" s="219"/>
      <c r="AL370" s="276"/>
      <c r="AM370" s="223"/>
      <c r="AN370" s="218"/>
      <c r="AO370" s="219"/>
      <c r="AP370" s="276"/>
      <c r="AQ370" s="223"/>
      <c r="AR370" s="218"/>
      <c r="AS370" s="219"/>
      <c r="AT370" s="276"/>
      <c r="AU370" s="223"/>
      <c r="AV370" s="252"/>
      <c r="AW370" s="219"/>
      <c r="AX370" s="277"/>
      <c r="AY370" s="223"/>
      <c r="AZ370" s="86"/>
      <c r="BA370" s="99"/>
      <c r="BB370" s="86"/>
      <c r="BC370" s="87"/>
      <c r="BD370" s="86"/>
      <c r="BE370" s="87"/>
      <c r="BF370" s="86"/>
      <c r="BG370" s="87"/>
      <c r="BH370" s="86"/>
      <c r="BI370" s="87"/>
      <c r="BJ370" s="86">
        <v>102</v>
      </c>
      <c r="BK370" s="87">
        <v>114</v>
      </c>
    </row>
    <row r="371" spans="1:63" ht="13" x14ac:dyDescent="0.3">
      <c r="A371" s="10">
        <v>5921</v>
      </c>
      <c r="B371" s="11" t="s">
        <v>496</v>
      </c>
      <c r="C371" s="365">
        <v>957</v>
      </c>
      <c r="D371" s="41">
        <v>196</v>
      </c>
      <c r="E371" s="63">
        <f t="shared" si="5"/>
        <v>0.20480668756530826</v>
      </c>
      <c r="F371" s="86">
        <v>88</v>
      </c>
      <c r="G371" s="99">
        <v>106</v>
      </c>
      <c r="H371" s="86"/>
      <c r="I371" s="98"/>
      <c r="J371" s="142"/>
      <c r="K371" s="99"/>
      <c r="L371" s="86"/>
      <c r="M371" s="98"/>
      <c r="N371" s="142"/>
      <c r="O371" s="99"/>
      <c r="P371" s="218"/>
      <c r="Q371" s="219"/>
      <c r="R371" s="276"/>
      <c r="S371" s="223"/>
      <c r="T371" s="218"/>
      <c r="U371" s="219"/>
      <c r="V371" s="276"/>
      <c r="W371" s="223"/>
      <c r="X371" s="218"/>
      <c r="Y371" s="219"/>
      <c r="Z371" s="276"/>
      <c r="AA371" s="223"/>
      <c r="AB371" s="218"/>
      <c r="AC371" s="219"/>
      <c r="AD371" s="276"/>
      <c r="AE371" s="223"/>
      <c r="AF371" s="218"/>
      <c r="AG371" s="219"/>
      <c r="AH371" s="276"/>
      <c r="AI371" s="223"/>
      <c r="AJ371" s="218"/>
      <c r="AK371" s="219"/>
      <c r="AL371" s="276"/>
      <c r="AM371" s="223"/>
      <c r="AN371" s="218"/>
      <c r="AO371" s="219"/>
      <c r="AP371" s="276"/>
      <c r="AQ371" s="223"/>
      <c r="AR371" s="218"/>
      <c r="AS371" s="219"/>
      <c r="AT371" s="276"/>
      <c r="AU371" s="223"/>
      <c r="AV371" s="252"/>
      <c r="AW371" s="219"/>
      <c r="AX371" s="277"/>
      <c r="AY371" s="223"/>
      <c r="AZ371" s="86"/>
      <c r="BA371" s="99"/>
      <c r="BB371" s="86"/>
      <c r="BC371" s="87"/>
      <c r="BD371" s="86"/>
      <c r="BE371" s="87"/>
      <c r="BF371" s="86"/>
      <c r="BG371" s="87"/>
      <c r="BH371" s="86"/>
      <c r="BI371" s="87"/>
      <c r="BJ371" s="86">
        <v>72</v>
      </c>
      <c r="BK371" s="87">
        <v>118</v>
      </c>
    </row>
    <row r="372" spans="1:63" ht="13" x14ac:dyDescent="0.3">
      <c r="A372" s="10">
        <v>5922</v>
      </c>
      <c r="B372" s="11" t="s">
        <v>497</v>
      </c>
      <c r="C372" s="365">
        <v>1111</v>
      </c>
      <c r="D372" s="41">
        <v>211</v>
      </c>
      <c r="E372" s="63">
        <f t="shared" si="5"/>
        <v>0.18991899189918993</v>
      </c>
      <c r="F372" s="86">
        <v>94</v>
      </c>
      <c r="G372" s="99">
        <v>115</v>
      </c>
      <c r="H372" s="86"/>
      <c r="I372" s="98"/>
      <c r="J372" s="142"/>
      <c r="K372" s="99"/>
      <c r="L372" s="86"/>
      <c r="M372" s="98"/>
      <c r="N372" s="142"/>
      <c r="O372" s="99"/>
      <c r="P372" s="218"/>
      <c r="Q372" s="219"/>
      <c r="R372" s="276"/>
      <c r="S372" s="223"/>
      <c r="T372" s="218"/>
      <c r="U372" s="219"/>
      <c r="V372" s="276"/>
      <c r="W372" s="223"/>
      <c r="X372" s="218"/>
      <c r="Y372" s="219"/>
      <c r="Z372" s="276"/>
      <c r="AA372" s="223"/>
      <c r="AB372" s="218"/>
      <c r="AC372" s="219"/>
      <c r="AD372" s="276"/>
      <c r="AE372" s="223"/>
      <c r="AF372" s="218"/>
      <c r="AG372" s="219"/>
      <c r="AH372" s="276"/>
      <c r="AI372" s="223"/>
      <c r="AJ372" s="218"/>
      <c r="AK372" s="219"/>
      <c r="AL372" s="276"/>
      <c r="AM372" s="223"/>
      <c r="AN372" s="218"/>
      <c r="AO372" s="219"/>
      <c r="AP372" s="276"/>
      <c r="AQ372" s="223"/>
      <c r="AR372" s="218"/>
      <c r="AS372" s="219"/>
      <c r="AT372" s="276"/>
      <c r="AU372" s="223"/>
      <c r="AV372" s="252"/>
      <c r="AW372" s="219"/>
      <c r="AX372" s="277"/>
      <c r="AY372" s="223"/>
      <c r="AZ372" s="86"/>
      <c r="BA372" s="99"/>
      <c r="BB372" s="86"/>
      <c r="BC372" s="87"/>
      <c r="BD372" s="86"/>
      <c r="BE372" s="87"/>
      <c r="BF372" s="86"/>
      <c r="BG372" s="87"/>
      <c r="BH372" s="86"/>
      <c r="BI372" s="87"/>
      <c r="BJ372" s="86">
        <v>79</v>
      </c>
      <c r="BK372" s="87">
        <v>131</v>
      </c>
    </row>
    <row r="373" spans="1:63" ht="13" x14ac:dyDescent="0.3">
      <c r="A373" s="10">
        <v>5923</v>
      </c>
      <c r="B373" s="11" t="s">
        <v>498</v>
      </c>
      <c r="C373" s="365">
        <v>704</v>
      </c>
      <c r="D373" s="41">
        <v>61</v>
      </c>
      <c r="E373" s="63">
        <f t="shared" si="5"/>
        <v>8.6647727272727279E-2</v>
      </c>
      <c r="F373" s="86">
        <v>29</v>
      </c>
      <c r="G373" s="99">
        <v>32</v>
      </c>
      <c r="H373" s="86"/>
      <c r="I373" s="98"/>
      <c r="J373" s="142"/>
      <c r="K373" s="99"/>
      <c r="L373" s="86"/>
      <c r="M373" s="98"/>
      <c r="N373" s="142"/>
      <c r="O373" s="99"/>
      <c r="P373" s="218"/>
      <c r="Q373" s="219"/>
      <c r="R373" s="276"/>
      <c r="S373" s="223"/>
      <c r="T373" s="218"/>
      <c r="U373" s="219"/>
      <c r="V373" s="276"/>
      <c r="W373" s="223"/>
      <c r="X373" s="218"/>
      <c r="Y373" s="219"/>
      <c r="Z373" s="276"/>
      <c r="AA373" s="223"/>
      <c r="AB373" s="218"/>
      <c r="AC373" s="219"/>
      <c r="AD373" s="276"/>
      <c r="AE373" s="223"/>
      <c r="AF373" s="218"/>
      <c r="AG373" s="219"/>
      <c r="AH373" s="276"/>
      <c r="AI373" s="223"/>
      <c r="AJ373" s="218"/>
      <c r="AK373" s="219"/>
      <c r="AL373" s="276"/>
      <c r="AM373" s="223"/>
      <c r="AN373" s="218"/>
      <c r="AO373" s="219"/>
      <c r="AP373" s="276"/>
      <c r="AQ373" s="223"/>
      <c r="AR373" s="218"/>
      <c r="AS373" s="219"/>
      <c r="AT373" s="276"/>
      <c r="AU373" s="223"/>
      <c r="AV373" s="252"/>
      <c r="AW373" s="219"/>
      <c r="AX373" s="277"/>
      <c r="AY373" s="223"/>
      <c r="AZ373" s="86"/>
      <c r="BA373" s="99"/>
      <c r="BB373" s="86"/>
      <c r="BC373" s="87"/>
      <c r="BD373" s="86"/>
      <c r="BE373" s="87"/>
      <c r="BF373" s="86"/>
      <c r="BG373" s="87"/>
      <c r="BH373" s="86"/>
      <c r="BI373" s="87"/>
      <c r="BJ373" s="86">
        <v>25</v>
      </c>
      <c r="BK373" s="87">
        <v>33</v>
      </c>
    </row>
    <row r="374" spans="1:63" ht="13" x14ac:dyDescent="0.3">
      <c r="A374" s="10">
        <v>5924</v>
      </c>
      <c r="B374" s="11" t="s">
        <v>499</v>
      </c>
      <c r="C374" s="365">
        <v>1089</v>
      </c>
      <c r="D374" s="41">
        <v>183</v>
      </c>
      <c r="E374" s="63">
        <f t="shared" si="5"/>
        <v>0.16804407713498623</v>
      </c>
      <c r="F374" s="86">
        <v>95</v>
      </c>
      <c r="G374" s="99">
        <v>85</v>
      </c>
      <c r="H374" s="86"/>
      <c r="I374" s="98"/>
      <c r="J374" s="142"/>
      <c r="K374" s="99"/>
      <c r="L374" s="86"/>
      <c r="M374" s="98"/>
      <c r="N374" s="142"/>
      <c r="O374" s="99"/>
      <c r="P374" s="218"/>
      <c r="Q374" s="219"/>
      <c r="R374" s="276"/>
      <c r="S374" s="223"/>
      <c r="T374" s="218"/>
      <c r="U374" s="219"/>
      <c r="V374" s="276"/>
      <c r="W374" s="223"/>
      <c r="X374" s="218"/>
      <c r="Y374" s="219"/>
      <c r="Z374" s="276"/>
      <c r="AA374" s="223"/>
      <c r="AB374" s="218"/>
      <c r="AC374" s="219"/>
      <c r="AD374" s="276"/>
      <c r="AE374" s="223"/>
      <c r="AF374" s="218"/>
      <c r="AG374" s="219"/>
      <c r="AH374" s="276"/>
      <c r="AI374" s="223"/>
      <c r="AJ374" s="218"/>
      <c r="AK374" s="219"/>
      <c r="AL374" s="276"/>
      <c r="AM374" s="223"/>
      <c r="AN374" s="218"/>
      <c r="AO374" s="219"/>
      <c r="AP374" s="276"/>
      <c r="AQ374" s="223"/>
      <c r="AR374" s="218"/>
      <c r="AS374" s="219"/>
      <c r="AT374" s="276"/>
      <c r="AU374" s="223"/>
      <c r="AV374" s="252"/>
      <c r="AW374" s="219"/>
      <c r="AX374" s="277"/>
      <c r="AY374" s="223"/>
      <c r="AZ374" s="86"/>
      <c r="BA374" s="99"/>
      <c r="BB374" s="86"/>
      <c r="BC374" s="87"/>
      <c r="BD374" s="86"/>
      <c r="BE374" s="87"/>
      <c r="BF374" s="86"/>
      <c r="BG374" s="87"/>
      <c r="BH374" s="86"/>
      <c r="BI374" s="87"/>
      <c r="BJ374" s="86">
        <v>88</v>
      </c>
      <c r="BK374" s="87">
        <v>92</v>
      </c>
    </row>
    <row r="375" spans="1:63" ht="13" x14ac:dyDescent="0.3">
      <c r="A375" s="10">
        <v>5925</v>
      </c>
      <c r="B375" s="11" t="s">
        <v>500</v>
      </c>
      <c r="C375" s="365">
        <v>1257</v>
      </c>
      <c r="D375" s="41">
        <v>189</v>
      </c>
      <c r="E375" s="63">
        <f t="shared" si="5"/>
        <v>0.15035799522673032</v>
      </c>
      <c r="F375" s="86">
        <v>81</v>
      </c>
      <c r="G375" s="99">
        <v>107</v>
      </c>
      <c r="H375" s="86"/>
      <c r="I375" s="98"/>
      <c r="J375" s="142"/>
      <c r="K375" s="99"/>
      <c r="L375" s="86"/>
      <c r="M375" s="98"/>
      <c r="N375" s="142"/>
      <c r="O375" s="99"/>
      <c r="P375" s="218"/>
      <c r="Q375" s="219"/>
      <c r="R375" s="276"/>
      <c r="S375" s="223"/>
      <c r="T375" s="218"/>
      <c r="U375" s="219"/>
      <c r="V375" s="276"/>
      <c r="W375" s="223"/>
      <c r="X375" s="218"/>
      <c r="Y375" s="219"/>
      <c r="Z375" s="276"/>
      <c r="AA375" s="223"/>
      <c r="AB375" s="218"/>
      <c r="AC375" s="219"/>
      <c r="AD375" s="276"/>
      <c r="AE375" s="223"/>
      <c r="AF375" s="218"/>
      <c r="AG375" s="219"/>
      <c r="AH375" s="276"/>
      <c r="AI375" s="223"/>
      <c r="AJ375" s="218"/>
      <c r="AK375" s="219"/>
      <c r="AL375" s="276"/>
      <c r="AM375" s="223"/>
      <c r="AN375" s="218"/>
      <c r="AO375" s="219"/>
      <c r="AP375" s="276"/>
      <c r="AQ375" s="223"/>
      <c r="AR375" s="218"/>
      <c r="AS375" s="219"/>
      <c r="AT375" s="276"/>
      <c r="AU375" s="223"/>
      <c r="AV375" s="252"/>
      <c r="AW375" s="219"/>
      <c r="AX375" s="277"/>
      <c r="AY375" s="223"/>
      <c r="AZ375" s="86"/>
      <c r="BA375" s="99"/>
      <c r="BB375" s="86"/>
      <c r="BC375" s="87"/>
      <c r="BD375" s="86"/>
      <c r="BE375" s="87"/>
      <c r="BF375" s="86"/>
      <c r="BG375" s="87"/>
      <c r="BH375" s="86"/>
      <c r="BI375" s="87"/>
      <c r="BJ375" s="86">
        <v>70</v>
      </c>
      <c r="BK375" s="87">
        <v>118</v>
      </c>
    </row>
    <row r="376" spans="1:63" ht="13" x14ac:dyDescent="0.3">
      <c r="A376" s="10">
        <v>5926</v>
      </c>
      <c r="B376" s="11" t="s">
        <v>501</v>
      </c>
      <c r="C376" s="365">
        <v>1299</v>
      </c>
      <c r="D376" s="41">
        <v>174</v>
      </c>
      <c r="E376" s="63">
        <f t="shared" si="5"/>
        <v>0.13394919168591224</v>
      </c>
      <c r="F376" s="86">
        <v>72</v>
      </c>
      <c r="G376" s="99">
        <v>101</v>
      </c>
      <c r="H376" s="86"/>
      <c r="I376" s="98"/>
      <c r="J376" s="142"/>
      <c r="K376" s="99"/>
      <c r="L376" s="86"/>
      <c r="M376" s="98"/>
      <c r="N376" s="142"/>
      <c r="O376" s="99"/>
      <c r="P376" s="218"/>
      <c r="Q376" s="219"/>
      <c r="R376" s="276"/>
      <c r="S376" s="223"/>
      <c r="T376" s="218"/>
      <c r="U376" s="219"/>
      <c r="V376" s="276"/>
      <c r="W376" s="223"/>
      <c r="X376" s="218"/>
      <c r="Y376" s="219"/>
      <c r="Z376" s="276"/>
      <c r="AA376" s="223"/>
      <c r="AB376" s="218"/>
      <c r="AC376" s="219"/>
      <c r="AD376" s="276"/>
      <c r="AE376" s="223"/>
      <c r="AF376" s="218"/>
      <c r="AG376" s="219"/>
      <c r="AH376" s="276"/>
      <c r="AI376" s="223"/>
      <c r="AJ376" s="218"/>
      <c r="AK376" s="219"/>
      <c r="AL376" s="276"/>
      <c r="AM376" s="223"/>
      <c r="AN376" s="218"/>
      <c r="AO376" s="219"/>
      <c r="AP376" s="276"/>
      <c r="AQ376" s="223"/>
      <c r="AR376" s="218"/>
      <c r="AS376" s="219"/>
      <c r="AT376" s="276"/>
      <c r="AU376" s="223"/>
      <c r="AV376" s="252"/>
      <c r="AW376" s="219"/>
      <c r="AX376" s="277"/>
      <c r="AY376" s="223"/>
      <c r="AZ376" s="86"/>
      <c r="BA376" s="99"/>
      <c r="BB376" s="86"/>
      <c r="BC376" s="87"/>
      <c r="BD376" s="86"/>
      <c r="BE376" s="87"/>
      <c r="BF376" s="86"/>
      <c r="BG376" s="87"/>
      <c r="BH376" s="86"/>
      <c r="BI376" s="87"/>
      <c r="BJ376" s="86">
        <v>70</v>
      </c>
      <c r="BK376" s="87">
        <v>101</v>
      </c>
    </row>
    <row r="377" spans="1:63" ht="13" x14ac:dyDescent="0.3">
      <c r="A377" s="10">
        <v>5927</v>
      </c>
      <c r="B377" s="11" t="s">
        <v>502</v>
      </c>
      <c r="C377" s="365">
        <v>1159</v>
      </c>
      <c r="D377" s="41">
        <v>383</v>
      </c>
      <c r="E377" s="63">
        <f t="shared" si="5"/>
        <v>0.33045729076790337</v>
      </c>
      <c r="F377" s="86">
        <v>130</v>
      </c>
      <c r="G377" s="99">
        <v>251</v>
      </c>
      <c r="H377" s="86"/>
      <c r="I377" s="98"/>
      <c r="J377" s="142"/>
      <c r="K377" s="99"/>
      <c r="L377" s="86"/>
      <c r="M377" s="98"/>
      <c r="N377" s="142"/>
      <c r="O377" s="99"/>
      <c r="P377" s="218"/>
      <c r="Q377" s="219"/>
      <c r="R377" s="276"/>
      <c r="S377" s="223"/>
      <c r="T377" s="218"/>
      <c r="U377" s="219"/>
      <c r="V377" s="276"/>
      <c r="W377" s="223"/>
      <c r="X377" s="218"/>
      <c r="Y377" s="219"/>
      <c r="Z377" s="276"/>
      <c r="AA377" s="223"/>
      <c r="AB377" s="218"/>
      <c r="AC377" s="219"/>
      <c r="AD377" s="276"/>
      <c r="AE377" s="223"/>
      <c r="AF377" s="218"/>
      <c r="AG377" s="219"/>
      <c r="AH377" s="276"/>
      <c r="AI377" s="223"/>
      <c r="AJ377" s="218"/>
      <c r="AK377" s="219"/>
      <c r="AL377" s="276"/>
      <c r="AM377" s="223"/>
      <c r="AN377" s="218"/>
      <c r="AO377" s="219"/>
      <c r="AP377" s="276"/>
      <c r="AQ377" s="223"/>
      <c r="AR377" s="218"/>
      <c r="AS377" s="219"/>
      <c r="AT377" s="276"/>
      <c r="AU377" s="223"/>
      <c r="AV377" s="252"/>
      <c r="AW377" s="219"/>
      <c r="AX377" s="277"/>
      <c r="AY377" s="223"/>
      <c r="AZ377" s="86"/>
      <c r="BA377" s="99"/>
      <c r="BB377" s="86"/>
      <c r="BC377" s="87"/>
      <c r="BD377" s="86"/>
      <c r="BE377" s="87"/>
      <c r="BF377" s="86"/>
      <c r="BG377" s="87"/>
      <c r="BH377" s="86"/>
      <c r="BI377" s="87"/>
      <c r="BJ377" s="86">
        <v>95</v>
      </c>
      <c r="BK377" s="87">
        <v>283</v>
      </c>
    </row>
    <row r="378" spans="1:63" ht="13" x14ac:dyDescent="0.3">
      <c r="A378" s="10">
        <v>5928</v>
      </c>
      <c r="B378" s="11" t="s">
        <v>503</v>
      </c>
      <c r="C378" s="365">
        <v>1306</v>
      </c>
      <c r="D378" s="41">
        <v>339</v>
      </c>
      <c r="E378" s="63">
        <f t="shared" si="5"/>
        <v>0.25957120980091886</v>
      </c>
      <c r="F378" s="86">
        <v>88</v>
      </c>
      <c r="G378" s="99">
        <v>249</v>
      </c>
      <c r="H378" s="86"/>
      <c r="I378" s="98"/>
      <c r="J378" s="142"/>
      <c r="K378" s="99"/>
      <c r="L378" s="86"/>
      <c r="M378" s="98"/>
      <c r="N378" s="142"/>
      <c r="O378" s="99"/>
      <c r="P378" s="218"/>
      <c r="Q378" s="219"/>
      <c r="R378" s="276"/>
      <c r="S378" s="223"/>
      <c r="T378" s="218"/>
      <c r="U378" s="219"/>
      <c r="V378" s="276"/>
      <c r="W378" s="223"/>
      <c r="X378" s="218"/>
      <c r="Y378" s="219"/>
      <c r="Z378" s="276"/>
      <c r="AA378" s="223"/>
      <c r="AB378" s="218"/>
      <c r="AC378" s="219"/>
      <c r="AD378" s="276"/>
      <c r="AE378" s="223"/>
      <c r="AF378" s="218"/>
      <c r="AG378" s="219"/>
      <c r="AH378" s="276"/>
      <c r="AI378" s="223"/>
      <c r="AJ378" s="218"/>
      <c r="AK378" s="219"/>
      <c r="AL378" s="276"/>
      <c r="AM378" s="223"/>
      <c r="AN378" s="218"/>
      <c r="AO378" s="219"/>
      <c r="AP378" s="276"/>
      <c r="AQ378" s="223"/>
      <c r="AR378" s="218"/>
      <c r="AS378" s="219"/>
      <c r="AT378" s="276"/>
      <c r="AU378" s="223"/>
      <c r="AV378" s="252"/>
      <c r="AW378" s="219"/>
      <c r="AX378" s="277"/>
      <c r="AY378" s="223"/>
      <c r="AZ378" s="86"/>
      <c r="BA378" s="99"/>
      <c r="BB378" s="86"/>
      <c r="BC378" s="87"/>
      <c r="BD378" s="86"/>
      <c r="BE378" s="87"/>
      <c r="BF378" s="86"/>
      <c r="BG378" s="87"/>
      <c r="BH378" s="86"/>
      <c r="BI378" s="87"/>
      <c r="BJ378" s="86">
        <v>77</v>
      </c>
      <c r="BK378" s="87">
        <v>260</v>
      </c>
    </row>
    <row r="379" spans="1:63" ht="13" x14ac:dyDescent="0.3">
      <c r="A379" s="10">
        <v>5929</v>
      </c>
      <c r="B379" s="11" t="s">
        <v>504</v>
      </c>
      <c r="C379" s="365">
        <v>1163</v>
      </c>
      <c r="D379" s="41">
        <v>91</v>
      </c>
      <c r="E379" s="63">
        <f t="shared" si="5"/>
        <v>7.8245915735167676E-2</v>
      </c>
      <c r="F379" s="86">
        <v>52</v>
      </c>
      <c r="G379" s="99">
        <v>39</v>
      </c>
      <c r="H379" s="86"/>
      <c r="I379" s="98"/>
      <c r="J379" s="142"/>
      <c r="K379" s="99"/>
      <c r="L379" s="86"/>
      <c r="M379" s="98"/>
      <c r="N379" s="142"/>
      <c r="O379" s="99"/>
      <c r="P379" s="218"/>
      <c r="Q379" s="219"/>
      <c r="R379" s="276"/>
      <c r="S379" s="223"/>
      <c r="T379" s="218"/>
      <c r="U379" s="219"/>
      <c r="V379" s="276"/>
      <c r="W379" s="223"/>
      <c r="X379" s="218"/>
      <c r="Y379" s="219"/>
      <c r="Z379" s="276"/>
      <c r="AA379" s="223"/>
      <c r="AB379" s="218"/>
      <c r="AC379" s="219"/>
      <c r="AD379" s="276"/>
      <c r="AE379" s="223"/>
      <c r="AF379" s="218"/>
      <c r="AG379" s="219"/>
      <c r="AH379" s="276"/>
      <c r="AI379" s="223"/>
      <c r="AJ379" s="218"/>
      <c r="AK379" s="219"/>
      <c r="AL379" s="276"/>
      <c r="AM379" s="223"/>
      <c r="AN379" s="218"/>
      <c r="AO379" s="219"/>
      <c r="AP379" s="276"/>
      <c r="AQ379" s="223"/>
      <c r="AR379" s="218"/>
      <c r="AS379" s="219"/>
      <c r="AT379" s="276"/>
      <c r="AU379" s="223"/>
      <c r="AV379" s="252"/>
      <c r="AW379" s="219"/>
      <c r="AX379" s="277"/>
      <c r="AY379" s="223"/>
      <c r="AZ379" s="86"/>
      <c r="BA379" s="99"/>
      <c r="BB379" s="86"/>
      <c r="BC379" s="87"/>
      <c r="BD379" s="86"/>
      <c r="BE379" s="87"/>
      <c r="BF379" s="86"/>
      <c r="BG379" s="87"/>
      <c r="BH379" s="86"/>
      <c r="BI379" s="87"/>
      <c r="BJ379" s="86">
        <v>45</v>
      </c>
      <c r="BK379" s="87">
        <v>45</v>
      </c>
    </row>
    <row r="380" spans="1:63" ht="13" x14ac:dyDescent="0.3">
      <c r="A380" s="10">
        <v>5930</v>
      </c>
      <c r="B380" s="11" t="s">
        <v>505</v>
      </c>
      <c r="C380" s="365">
        <v>931</v>
      </c>
      <c r="D380" s="41">
        <v>130</v>
      </c>
      <c r="E380" s="63">
        <f t="shared" si="5"/>
        <v>0.13963480128893663</v>
      </c>
      <c r="F380" s="86">
        <v>62</v>
      </c>
      <c r="G380" s="99">
        <v>66</v>
      </c>
      <c r="H380" s="86"/>
      <c r="I380" s="98"/>
      <c r="J380" s="142"/>
      <c r="K380" s="99"/>
      <c r="L380" s="86"/>
      <c r="M380" s="98"/>
      <c r="N380" s="142"/>
      <c r="O380" s="99"/>
      <c r="P380" s="218"/>
      <c r="Q380" s="219"/>
      <c r="R380" s="276"/>
      <c r="S380" s="223"/>
      <c r="T380" s="218"/>
      <c r="U380" s="219"/>
      <c r="V380" s="276"/>
      <c r="W380" s="223"/>
      <c r="X380" s="218"/>
      <c r="Y380" s="219"/>
      <c r="Z380" s="276"/>
      <c r="AA380" s="223"/>
      <c r="AB380" s="218"/>
      <c r="AC380" s="219"/>
      <c r="AD380" s="276"/>
      <c r="AE380" s="223"/>
      <c r="AF380" s="218"/>
      <c r="AG380" s="219"/>
      <c r="AH380" s="276"/>
      <c r="AI380" s="223"/>
      <c r="AJ380" s="218"/>
      <c r="AK380" s="219"/>
      <c r="AL380" s="276"/>
      <c r="AM380" s="223"/>
      <c r="AN380" s="218"/>
      <c r="AO380" s="219"/>
      <c r="AP380" s="276"/>
      <c r="AQ380" s="223"/>
      <c r="AR380" s="218"/>
      <c r="AS380" s="219"/>
      <c r="AT380" s="276"/>
      <c r="AU380" s="223"/>
      <c r="AV380" s="252"/>
      <c r="AW380" s="219"/>
      <c r="AX380" s="277"/>
      <c r="AY380" s="223"/>
      <c r="AZ380" s="86"/>
      <c r="BA380" s="99"/>
      <c r="BB380" s="86"/>
      <c r="BC380" s="87"/>
      <c r="BD380" s="86"/>
      <c r="BE380" s="87"/>
      <c r="BF380" s="86"/>
      <c r="BG380" s="87"/>
      <c r="BH380" s="86"/>
      <c r="BI380" s="87"/>
      <c r="BJ380" s="86">
        <v>63</v>
      </c>
      <c r="BK380" s="87">
        <v>63</v>
      </c>
    </row>
    <row r="381" spans="1:63" ht="13" x14ac:dyDescent="0.3">
      <c r="A381" s="10">
        <v>5931</v>
      </c>
      <c r="B381" s="11" t="s">
        <v>506</v>
      </c>
      <c r="C381" s="365">
        <v>1212</v>
      </c>
      <c r="D381" s="41">
        <v>216</v>
      </c>
      <c r="E381" s="63">
        <f t="shared" si="5"/>
        <v>0.17821782178217821</v>
      </c>
      <c r="F381" s="86">
        <v>90</v>
      </c>
      <c r="G381" s="99">
        <v>122</v>
      </c>
      <c r="H381" s="86"/>
      <c r="I381" s="98"/>
      <c r="J381" s="142"/>
      <c r="K381" s="99"/>
      <c r="L381" s="86"/>
      <c r="M381" s="98"/>
      <c r="N381" s="142"/>
      <c r="O381" s="99"/>
      <c r="P381" s="218"/>
      <c r="Q381" s="219"/>
      <c r="R381" s="276"/>
      <c r="S381" s="223"/>
      <c r="T381" s="218"/>
      <c r="U381" s="219"/>
      <c r="V381" s="276"/>
      <c r="W381" s="223"/>
      <c r="X381" s="218"/>
      <c r="Y381" s="219"/>
      <c r="Z381" s="276"/>
      <c r="AA381" s="223"/>
      <c r="AB381" s="218"/>
      <c r="AC381" s="219"/>
      <c r="AD381" s="276"/>
      <c r="AE381" s="223"/>
      <c r="AF381" s="218"/>
      <c r="AG381" s="219"/>
      <c r="AH381" s="276"/>
      <c r="AI381" s="223"/>
      <c r="AJ381" s="218"/>
      <c r="AK381" s="219"/>
      <c r="AL381" s="276"/>
      <c r="AM381" s="223"/>
      <c r="AN381" s="218"/>
      <c r="AO381" s="219"/>
      <c r="AP381" s="276"/>
      <c r="AQ381" s="223"/>
      <c r="AR381" s="218"/>
      <c r="AS381" s="219"/>
      <c r="AT381" s="276"/>
      <c r="AU381" s="223"/>
      <c r="AV381" s="252"/>
      <c r="AW381" s="219"/>
      <c r="AX381" s="277"/>
      <c r="AY381" s="223"/>
      <c r="AZ381" s="86"/>
      <c r="BA381" s="99"/>
      <c r="BB381" s="86"/>
      <c r="BC381" s="87"/>
      <c r="BD381" s="86"/>
      <c r="BE381" s="87"/>
      <c r="BF381" s="86"/>
      <c r="BG381" s="87"/>
      <c r="BH381" s="86"/>
      <c r="BI381" s="87"/>
      <c r="BJ381" s="86">
        <v>80</v>
      </c>
      <c r="BK381" s="87">
        <v>130</v>
      </c>
    </row>
    <row r="382" spans="1:63" ht="13" x14ac:dyDescent="0.3">
      <c r="A382" s="10">
        <v>5932</v>
      </c>
      <c r="B382" s="11" t="s">
        <v>507</v>
      </c>
      <c r="C382" s="365">
        <v>498</v>
      </c>
      <c r="D382" s="41">
        <v>76</v>
      </c>
      <c r="E382" s="63">
        <f t="shared" si="5"/>
        <v>0.15261044176706828</v>
      </c>
      <c r="F382" s="86">
        <v>32</v>
      </c>
      <c r="G382" s="99">
        <v>44</v>
      </c>
      <c r="H382" s="86"/>
      <c r="I382" s="98"/>
      <c r="J382" s="142"/>
      <c r="K382" s="99"/>
      <c r="L382" s="86"/>
      <c r="M382" s="98"/>
      <c r="N382" s="142"/>
      <c r="O382" s="99"/>
      <c r="P382" s="218"/>
      <c r="Q382" s="219"/>
      <c r="R382" s="276"/>
      <c r="S382" s="223"/>
      <c r="T382" s="218"/>
      <c r="U382" s="219"/>
      <c r="V382" s="276"/>
      <c r="W382" s="223"/>
      <c r="X382" s="218"/>
      <c r="Y382" s="219"/>
      <c r="Z382" s="276"/>
      <c r="AA382" s="223"/>
      <c r="AB382" s="218"/>
      <c r="AC382" s="219"/>
      <c r="AD382" s="276"/>
      <c r="AE382" s="223"/>
      <c r="AF382" s="218"/>
      <c r="AG382" s="219"/>
      <c r="AH382" s="276"/>
      <c r="AI382" s="223"/>
      <c r="AJ382" s="218"/>
      <c r="AK382" s="219"/>
      <c r="AL382" s="276"/>
      <c r="AM382" s="223"/>
      <c r="AN382" s="218"/>
      <c r="AO382" s="219"/>
      <c r="AP382" s="276"/>
      <c r="AQ382" s="223"/>
      <c r="AR382" s="218"/>
      <c r="AS382" s="219"/>
      <c r="AT382" s="276"/>
      <c r="AU382" s="223"/>
      <c r="AV382" s="252"/>
      <c r="AW382" s="219"/>
      <c r="AX382" s="277"/>
      <c r="AY382" s="223"/>
      <c r="AZ382" s="86"/>
      <c r="BA382" s="99"/>
      <c r="BB382" s="86"/>
      <c r="BC382" s="87"/>
      <c r="BD382" s="86"/>
      <c r="BE382" s="87"/>
      <c r="BF382" s="86"/>
      <c r="BG382" s="87"/>
      <c r="BH382" s="86"/>
      <c r="BI382" s="87"/>
      <c r="BJ382" s="86">
        <v>23</v>
      </c>
      <c r="BK382" s="87">
        <v>53</v>
      </c>
    </row>
    <row r="383" spans="1:63" ht="13" x14ac:dyDescent="0.3">
      <c r="A383" s="10">
        <v>5933</v>
      </c>
      <c r="B383" s="11" t="s">
        <v>508</v>
      </c>
      <c r="C383" s="365">
        <v>1180</v>
      </c>
      <c r="D383" s="41">
        <v>177</v>
      </c>
      <c r="E383" s="63">
        <f t="shared" si="5"/>
        <v>0.15</v>
      </c>
      <c r="F383" s="86">
        <v>71</v>
      </c>
      <c r="G383" s="99">
        <v>105</v>
      </c>
      <c r="H383" s="86"/>
      <c r="I383" s="98"/>
      <c r="J383" s="142"/>
      <c r="K383" s="99"/>
      <c r="L383" s="86"/>
      <c r="M383" s="98"/>
      <c r="N383" s="142"/>
      <c r="O383" s="99"/>
      <c r="P383" s="218"/>
      <c r="Q383" s="219"/>
      <c r="R383" s="276"/>
      <c r="S383" s="223"/>
      <c r="T383" s="218"/>
      <c r="U383" s="219"/>
      <c r="V383" s="276"/>
      <c r="W383" s="223"/>
      <c r="X383" s="218"/>
      <c r="Y383" s="219"/>
      <c r="Z383" s="276"/>
      <c r="AA383" s="223"/>
      <c r="AB383" s="218"/>
      <c r="AC383" s="219"/>
      <c r="AD383" s="276"/>
      <c r="AE383" s="223"/>
      <c r="AF383" s="218"/>
      <c r="AG383" s="219"/>
      <c r="AH383" s="276"/>
      <c r="AI383" s="223"/>
      <c r="AJ383" s="218"/>
      <c r="AK383" s="219"/>
      <c r="AL383" s="276"/>
      <c r="AM383" s="223"/>
      <c r="AN383" s="218"/>
      <c r="AO383" s="219"/>
      <c r="AP383" s="276"/>
      <c r="AQ383" s="223"/>
      <c r="AR383" s="218"/>
      <c r="AS383" s="219"/>
      <c r="AT383" s="276"/>
      <c r="AU383" s="223"/>
      <c r="AV383" s="252"/>
      <c r="AW383" s="219"/>
      <c r="AX383" s="277"/>
      <c r="AY383" s="223"/>
      <c r="AZ383" s="86"/>
      <c r="BA383" s="99"/>
      <c r="BB383" s="86"/>
      <c r="BC383" s="87"/>
      <c r="BD383" s="86"/>
      <c r="BE383" s="87"/>
      <c r="BF383" s="86"/>
      <c r="BG383" s="87"/>
      <c r="BH383" s="86"/>
      <c r="BI383" s="87"/>
      <c r="BJ383" s="86">
        <v>72</v>
      </c>
      <c r="BK383" s="87">
        <v>104</v>
      </c>
    </row>
    <row r="384" spans="1:63" ht="13" x14ac:dyDescent="0.3">
      <c r="A384" s="10">
        <v>5934</v>
      </c>
      <c r="B384" s="11" t="s">
        <v>509</v>
      </c>
      <c r="C384" s="365">
        <v>1047</v>
      </c>
      <c r="D384" s="41">
        <v>146</v>
      </c>
      <c r="E384" s="63">
        <f t="shared" si="5"/>
        <v>0.13944603629417382</v>
      </c>
      <c r="F384" s="86">
        <v>67</v>
      </c>
      <c r="G384" s="99">
        <v>76</v>
      </c>
      <c r="H384" s="86"/>
      <c r="I384" s="98"/>
      <c r="J384" s="142"/>
      <c r="K384" s="99"/>
      <c r="L384" s="86"/>
      <c r="M384" s="98"/>
      <c r="N384" s="142"/>
      <c r="O384" s="99"/>
      <c r="P384" s="218"/>
      <c r="Q384" s="219"/>
      <c r="R384" s="276"/>
      <c r="S384" s="223"/>
      <c r="T384" s="218"/>
      <c r="U384" s="219"/>
      <c r="V384" s="276"/>
      <c r="W384" s="223"/>
      <c r="X384" s="218"/>
      <c r="Y384" s="219"/>
      <c r="Z384" s="276"/>
      <c r="AA384" s="223"/>
      <c r="AB384" s="218"/>
      <c r="AC384" s="219"/>
      <c r="AD384" s="276"/>
      <c r="AE384" s="223"/>
      <c r="AF384" s="218"/>
      <c r="AG384" s="219"/>
      <c r="AH384" s="276"/>
      <c r="AI384" s="223"/>
      <c r="AJ384" s="218"/>
      <c r="AK384" s="219"/>
      <c r="AL384" s="276"/>
      <c r="AM384" s="223"/>
      <c r="AN384" s="218"/>
      <c r="AO384" s="219"/>
      <c r="AP384" s="276"/>
      <c r="AQ384" s="223"/>
      <c r="AR384" s="218"/>
      <c r="AS384" s="219"/>
      <c r="AT384" s="276"/>
      <c r="AU384" s="223"/>
      <c r="AV384" s="252"/>
      <c r="AW384" s="219"/>
      <c r="AX384" s="277"/>
      <c r="AY384" s="223"/>
      <c r="AZ384" s="86"/>
      <c r="BA384" s="99"/>
      <c r="BB384" s="86"/>
      <c r="BC384" s="87"/>
      <c r="BD384" s="86"/>
      <c r="BE384" s="87"/>
      <c r="BF384" s="86"/>
      <c r="BG384" s="87"/>
      <c r="BH384" s="86"/>
      <c r="BI384" s="87"/>
      <c r="BJ384" s="86">
        <v>73</v>
      </c>
      <c r="BK384" s="87">
        <v>73</v>
      </c>
    </row>
    <row r="385" spans="1:63" ht="13" x14ac:dyDescent="0.3">
      <c r="A385" s="10">
        <v>5935</v>
      </c>
      <c r="B385" s="11" t="s">
        <v>510</v>
      </c>
      <c r="C385" s="365">
        <v>473</v>
      </c>
      <c r="D385" s="41">
        <v>132</v>
      </c>
      <c r="E385" s="63">
        <f t="shared" si="5"/>
        <v>0.27906976744186046</v>
      </c>
      <c r="F385" s="86">
        <v>46</v>
      </c>
      <c r="G385" s="99">
        <v>85</v>
      </c>
      <c r="H385" s="86"/>
      <c r="I385" s="98"/>
      <c r="J385" s="142"/>
      <c r="K385" s="99"/>
      <c r="L385" s="86"/>
      <c r="M385" s="98"/>
      <c r="N385" s="142"/>
      <c r="O385" s="99"/>
      <c r="P385" s="218"/>
      <c r="Q385" s="219"/>
      <c r="R385" s="276"/>
      <c r="S385" s="223"/>
      <c r="T385" s="218"/>
      <c r="U385" s="219"/>
      <c r="V385" s="276"/>
      <c r="W385" s="223"/>
      <c r="X385" s="218"/>
      <c r="Y385" s="219"/>
      <c r="Z385" s="276"/>
      <c r="AA385" s="223"/>
      <c r="AB385" s="218"/>
      <c r="AC385" s="219"/>
      <c r="AD385" s="276"/>
      <c r="AE385" s="223"/>
      <c r="AF385" s="218"/>
      <c r="AG385" s="219"/>
      <c r="AH385" s="276"/>
      <c r="AI385" s="223"/>
      <c r="AJ385" s="218"/>
      <c r="AK385" s="219"/>
      <c r="AL385" s="276"/>
      <c r="AM385" s="223"/>
      <c r="AN385" s="218"/>
      <c r="AO385" s="219"/>
      <c r="AP385" s="276"/>
      <c r="AQ385" s="223"/>
      <c r="AR385" s="218"/>
      <c r="AS385" s="219"/>
      <c r="AT385" s="276"/>
      <c r="AU385" s="223"/>
      <c r="AV385" s="252"/>
      <c r="AW385" s="219"/>
      <c r="AX385" s="277"/>
      <c r="AY385" s="223"/>
      <c r="AZ385" s="86"/>
      <c r="BA385" s="99"/>
      <c r="BB385" s="86"/>
      <c r="BC385" s="87"/>
      <c r="BD385" s="86"/>
      <c r="BE385" s="87"/>
      <c r="BF385" s="86"/>
      <c r="BG385" s="87"/>
      <c r="BH385" s="86"/>
      <c r="BI385" s="87"/>
      <c r="BJ385" s="86">
        <v>38</v>
      </c>
      <c r="BK385" s="87">
        <v>93</v>
      </c>
    </row>
    <row r="386" spans="1:63" ht="13" x14ac:dyDescent="0.3">
      <c r="A386" s="10">
        <v>5936</v>
      </c>
      <c r="B386" s="11" t="s">
        <v>511</v>
      </c>
      <c r="C386" s="365">
        <v>1270</v>
      </c>
      <c r="D386" s="41">
        <v>228</v>
      </c>
      <c r="E386" s="63">
        <f t="shared" si="5"/>
        <v>0.17952755905511811</v>
      </c>
      <c r="F386" s="86">
        <v>99</v>
      </c>
      <c r="G386" s="99">
        <v>127</v>
      </c>
      <c r="H386" s="86"/>
      <c r="I386" s="98"/>
      <c r="J386" s="142"/>
      <c r="K386" s="99"/>
      <c r="L386" s="86"/>
      <c r="M386" s="98"/>
      <c r="N386" s="142"/>
      <c r="O386" s="99"/>
      <c r="P386" s="218"/>
      <c r="Q386" s="219"/>
      <c r="R386" s="276"/>
      <c r="S386" s="223"/>
      <c r="T386" s="218"/>
      <c r="U386" s="219"/>
      <c r="V386" s="276"/>
      <c r="W386" s="223"/>
      <c r="X386" s="218"/>
      <c r="Y386" s="219"/>
      <c r="Z386" s="276"/>
      <c r="AA386" s="223"/>
      <c r="AB386" s="218"/>
      <c r="AC386" s="219"/>
      <c r="AD386" s="276"/>
      <c r="AE386" s="223"/>
      <c r="AF386" s="218"/>
      <c r="AG386" s="219"/>
      <c r="AH386" s="276"/>
      <c r="AI386" s="223"/>
      <c r="AJ386" s="218"/>
      <c r="AK386" s="219"/>
      <c r="AL386" s="276"/>
      <c r="AM386" s="223"/>
      <c r="AN386" s="218"/>
      <c r="AO386" s="219"/>
      <c r="AP386" s="276"/>
      <c r="AQ386" s="223"/>
      <c r="AR386" s="218"/>
      <c r="AS386" s="219"/>
      <c r="AT386" s="276"/>
      <c r="AU386" s="223"/>
      <c r="AV386" s="252"/>
      <c r="AW386" s="219"/>
      <c r="AX386" s="277"/>
      <c r="AY386" s="223"/>
      <c r="AZ386" s="86"/>
      <c r="BA386" s="99"/>
      <c r="BB386" s="86"/>
      <c r="BC386" s="87"/>
      <c r="BD386" s="86"/>
      <c r="BE386" s="87"/>
      <c r="BF386" s="86"/>
      <c r="BG386" s="87"/>
      <c r="BH386" s="86"/>
      <c r="BI386" s="87"/>
      <c r="BJ386" s="86">
        <v>93</v>
      </c>
      <c r="BK386" s="87">
        <v>130</v>
      </c>
    </row>
    <row r="387" spans="1:63" ht="13" x14ac:dyDescent="0.3">
      <c r="A387" s="10">
        <v>5937</v>
      </c>
      <c r="B387" s="11" t="s">
        <v>512</v>
      </c>
      <c r="C387" s="365">
        <v>1363</v>
      </c>
      <c r="D387" s="41">
        <v>209</v>
      </c>
      <c r="E387" s="63">
        <f t="shared" si="5"/>
        <v>0.15333822450476889</v>
      </c>
      <c r="F387" s="86">
        <v>119</v>
      </c>
      <c r="G387" s="99">
        <v>87</v>
      </c>
      <c r="H387" s="86"/>
      <c r="I387" s="98"/>
      <c r="J387" s="142"/>
      <c r="K387" s="99"/>
      <c r="L387" s="86"/>
      <c r="M387" s="98"/>
      <c r="N387" s="142"/>
      <c r="O387" s="99"/>
      <c r="P387" s="218"/>
      <c r="Q387" s="219"/>
      <c r="R387" s="276"/>
      <c r="S387" s="223"/>
      <c r="T387" s="218"/>
      <c r="U387" s="219"/>
      <c r="V387" s="276"/>
      <c r="W387" s="223"/>
      <c r="X387" s="218"/>
      <c r="Y387" s="219"/>
      <c r="Z387" s="276"/>
      <c r="AA387" s="223"/>
      <c r="AB387" s="218"/>
      <c r="AC387" s="219"/>
      <c r="AD387" s="276"/>
      <c r="AE387" s="223"/>
      <c r="AF387" s="218"/>
      <c r="AG387" s="219"/>
      <c r="AH387" s="276"/>
      <c r="AI387" s="223"/>
      <c r="AJ387" s="218"/>
      <c r="AK387" s="219"/>
      <c r="AL387" s="276"/>
      <c r="AM387" s="223"/>
      <c r="AN387" s="218"/>
      <c r="AO387" s="219"/>
      <c r="AP387" s="276"/>
      <c r="AQ387" s="223"/>
      <c r="AR387" s="218"/>
      <c r="AS387" s="219"/>
      <c r="AT387" s="276"/>
      <c r="AU387" s="223"/>
      <c r="AV387" s="252"/>
      <c r="AW387" s="219"/>
      <c r="AX387" s="277"/>
      <c r="AY387" s="223"/>
      <c r="AZ387" s="86"/>
      <c r="BA387" s="99"/>
      <c r="BB387" s="86"/>
      <c r="BC387" s="87"/>
      <c r="BD387" s="86"/>
      <c r="BE387" s="87"/>
      <c r="BF387" s="86"/>
      <c r="BG387" s="87"/>
      <c r="BH387" s="86"/>
      <c r="BI387" s="87"/>
      <c r="BJ387" s="86">
        <v>106</v>
      </c>
      <c r="BK387" s="87">
        <v>95</v>
      </c>
    </row>
    <row r="388" spans="1:63" ht="13" x14ac:dyDescent="0.3">
      <c r="A388" s="10">
        <v>5938</v>
      </c>
      <c r="B388" s="11" t="s">
        <v>513</v>
      </c>
      <c r="C388" s="365">
        <v>706</v>
      </c>
      <c r="D388" s="41">
        <v>150</v>
      </c>
      <c r="E388" s="63">
        <f t="shared" si="5"/>
        <v>0.21246458923512748</v>
      </c>
      <c r="F388" s="86">
        <v>60</v>
      </c>
      <c r="G388" s="99">
        <v>89</v>
      </c>
      <c r="H388" s="86"/>
      <c r="I388" s="98"/>
      <c r="J388" s="142"/>
      <c r="K388" s="99"/>
      <c r="L388" s="86"/>
      <c r="M388" s="98"/>
      <c r="N388" s="142"/>
      <c r="O388" s="99"/>
      <c r="P388" s="218"/>
      <c r="Q388" s="219"/>
      <c r="R388" s="276"/>
      <c r="S388" s="223"/>
      <c r="T388" s="218"/>
      <c r="U388" s="219"/>
      <c r="V388" s="276"/>
      <c r="W388" s="223"/>
      <c r="X388" s="218"/>
      <c r="Y388" s="219"/>
      <c r="Z388" s="276"/>
      <c r="AA388" s="223"/>
      <c r="AB388" s="218"/>
      <c r="AC388" s="219"/>
      <c r="AD388" s="276"/>
      <c r="AE388" s="223"/>
      <c r="AF388" s="218"/>
      <c r="AG388" s="219"/>
      <c r="AH388" s="276"/>
      <c r="AI388" s="223"/>
      <c r="AJ388" s="218"/>
      <c r="AK388" s="219"/>
      <c r="AL388" s="276"/>
      <c r="AM388" s="223"/>
      <c r="AN388" s="218"/>
      <c r="AO388" s="219"/>
      <c r="AP388" s="276"/>
      <c r="AQ388" s="223"/>
      <c r="AR388" s="218"/>
      <c r="AS388" s="219"/>
      <c r="AT388" s="276"/>
      <c r="AU388" s="223"/>
      <c r="AV388" s="252"/>
      <c r="AW388" s="219"/>
      <c r="AX388" s="277"/>
      <c r="AY388" s="223"/>
      <c r="AZ388" s="86"/>
      <c r="BA388" s="99"/>
      <c r="BB388" s="86"/>
      <c r="BC388" s="87"/>
      <c r="BD388" s="86"/>
      <c r="BE388" s="87"/>
      <c r="BF388" s="86"/>
      <c r="BG388" s="87"/>
      <c r="BH388" s="86"/>
      <c r="BI388" s="87"/>
      <c r="BJ388" s="86">
        <v>44</v>
      </c>
      <c r="BK388" s="87">
        <v>102</v>
      </c>
    </row>
    <row r="389" spans="1:63" ht="13" x14ac:dyDescent="0.3">
      <c r="A389" s="10">
        <v>6201</v>
      </c>
      <c r="B389" s="11" t="s">
        <v>514</v>
      </c>
      <c r="C389" s="365">
        <v>164</v>
      </c>
      <c r="D389" s="41">
        <v>59</v>
      </c>
      <c r="E389" s="63">
        <f t="shared" si="5"/>
        <v>0.3597560975609756</v>
      </c>
      <c r="F389" s="86">
        <v>44</v>
      </c>
      <c r="G389" s="99">
        <v>15</v>
      </c>
      <c r="H389" s="86"/>
      <c r="I389" s="98"/>
      <c r="J389" s="142"/>
      <c r="K389" s="99"/>
      <c r="L389" s="86"/>
      <c r="M389" s="98"/>
      <c r="N389" s="142"/>
      <c r="O389" s="99"/>
      <c r="P389" s="218"/>
      <c r="Q389" s="219"/>
      <c r="R389" s="276"/>
      <c r="S389" s="223"/>
      <c r="T389" s="218"/>
      <c r="U389" s="219"/>
      <c r="V389" s="276"/>
      <c r="W389" s="223"/>
      <c r="X389" s="218"/>
      <c r="Y389" s="219"/>
      <c r="Z389" s="276"/>
      <c r="AA389" s="223"/>
      <c r="AB389" s="218"/>
      <c r="AC389" s="219"/>
      <c r="AD389" s="276"/>
      <c r="AE389" s="223"/>
      <c r="AF389" s="218"/>
      <c r="AG389" s="219"/>
      <c r="AH389" s="276"/>
      <c r="AI389" s="223"/>
      <c r="AJ389" s="218"/>
      <c r="AK389" s="219"/>
      <c r="AL389" s="276"/>
      <c r="AM389" s="223"/>
      <c r="AN389" s="218"/>
      <c r="AO389" s="219"/>
      <c r="AP389" s="276"/>
      <c r="AQ389" s="223"/>
      <c r="AR389" s="218"/>
      <c r="AS389" s="219"/>
      <c r="AT389" s="276"/>
      <c r="AU389" s="223"/>
      <c r="AV389" s="252"/>
      <c r="AW389" s="219"/>
      <c r="AX389" s="277">
        <v>50</v>
      </c>
      <c r="AY389" s="223">
        <v>8</v>
      </c>
      <c r="AZ389" s="86"/>
      <c r="BA389" s="99"/>
      <c r="BB389" s="86"/>
      <c r="BC389" s="87"/>
      <c r="BD389" s="86"/>
      <c r="BE389" s="87"/>
      <c r="BF389" s="86"/>
      <c r="BG389" s="87"/>
      <c r="BH389" s="86"/>
      <c r="BI389" s="87"/>
      <c r="BJ389" s="86">
        <v>35</v>
      </c>
      <c r="BK389" s="87">
        <v>23</v>
      </c>
    </row>
    <row r="390" spans="1:63" ht="13" x14ac:dyDescent="0.3">
      <c r="A390" s="10">
        <v>6202</v>
      </c>
      <c r="B390" s="11" t="s">
        <v>515</v>
      </c>
      <c r="C390" s="365">
        <v>377</v>
      </c>
      <c r="D390" s="41">
        <v>132</v>
      </c>
      <c r="E390" s="63">
        <f t="shared" si="5"/>
        <v>0.35013262599469497</v>
      </c>
      <c r="F390" s="86">
        <v>69</v>
      </c>
      <c r="G390" s="99">
        <v>61</v>
      </c>
      <c r="H390" s="86"/>
      <c r="I390" s="98"/>
      <c r="J390" s="142"/>
      <c r="K390" s="99"/>
      <c r="L390" s="86"/>
      <c r="M390" s="98"/>
      <c r="N390" s="142"/>
      <c r="O390" s="99"/>
      <c r="P390" s="218"/>
      <c r="Q390" s="219"/>
      <c r="R390" s="276"/>
      <c r="S390" s="223"/>
      <c r="T390" s="218"/>
      <c r="U390" s="219"/>
      <c r="V390" s="276"/>
      <c r="W390" s="223"/>
      <c r="X390" s="218"/>
      <c r="Y390" s="219"/>
      <c r="Z390" s="276"/>
      <c r="AA390" s="223"/>
      <c r="AB390" s="218"/>
      <c r="AC390" s="219"/>
      <c r="AD390" s="276"/>
      <c r="AE390" s="223"/>
      <c r="AF390" s="218"/>
      <c r="AG390" s="219"/>
      <c r="AH390" s="276"/>
      <c r="AI390" s="223"/>
      <c r="AJ390" s="218"/>
      <c r="AK390" s="219"/>
      <c r="AL390" s="276"/>
      <c r="AM390" s="223"/>
      <c r="AN390" s="218"/>
      <c r="AO390" s="219"/>
      <c r="AP390" s="276"/>
      <c r="AQ390" s="223"/>
      <c r="AR390" s="218"/>
      <c r="AS390" s="219"/>
      <c r="AT390" s="276"/>
      <c r="AU390" s="223"/>
      <c r="AV390" s="252"/>
      <c r="AW390" s="219"/>
      <c r="AX390" s="277">
        <v>110</v>
      </c>
      <c r="AY390" s="223">
        <v>22</v>
      </c>
      <c r="AZ390" s="86"/>
      <c r="BA390" s="99"/>
      <c r="BB390" s="86"/>
      <c r="BC390" s="87"/>
      <c r="BD390" s="86"/>
      <c r="BE390" s="87"/>
      <c r="BF390" s="86"/>
      <c r="BG390" s="87"/>
      <c r="BH390" s="86"/>
      <c r="BI390" s="87"/>
      <c r="BJ390" s="86">
        <v>70</v>
      </c>
      <c r="BK390" s="87">
        <v>62</v>
      </c>
    </row>
    <row r="391" spans="1:63" ht="13" x14ac:dyDescent="0.3">
      <c r="A391" s="10">
        <v>6203</v>
      </c>
      <c r="B391" s="11" t="s">
        <v>516</v>
      </c>
      <c r="C391" s="365">
        <v>408</v>
      </c>
      <c r="D391" s="41">
        <v>191</v>
      </c>
      <c r="E391" s="63">
        <f t="shared" si="5"/>
        <v>0.46813725490196079</v>
      </c>
      <c r="F391" s="86">
        <v>146</v>
      </c>
      <c r="G391" s="99">
        <v>44</v>
      </c>
      <c r="H391" s="86"/>
      <c r="I391" s="98"/>
      <c r="J391" s="142"/>
      <c r="K391" s="99"/>
      <c r="L391" s="86"/>
      <c r="M391" s="98"/>
      <c r="N391" s="142"/>
      <c r="O391" s="99"/>
      <c r="P391" s="218"/>
      <c r="Q391" s="219"/>
      <c r="R391" s="276"/>
      <c r="S391" s="223"/>
      <c r="T391" s="218"/>
      <c r="U391" s="219"/>
      <c r="V391" s="276"/>
      <c r="W391" s="223"/>
      <c r="X391" s="218"/>
      <c r="Y391" s="219"/>
      <c r="Z391" s="276"/>
      <c r="AA391" s="223"/>
      <c r="AB391" s="218"/>
      <c r="AC391" s="219"/>
      <c r="AD391" s="276"/>
      <c r="AE391" s="223"/>
      <c r="AF391" s="218"/>
      <c r="AG391" s="219"/>
      <c r="AH391" s="276"/>
      <c r="AI391" s="223"/>
      <c r="AJ391" s="218"/>
      <c r="AK391" s="219"/>
      <c r="AL391" s="276"/>
      <c r="AM391" s="223"/>
      <c r="AN391" s="218"/>
      <c r="AO391" s="219"/>
      <c r="AP391" s="276"/>
      <c r="AQ391" s="223"/>
      <c r="AR391" s="218"/>
      <c r="AS391" s="219"/>
      <c r="AT391" s="276"/>
      <c r="AU391" s="223"/>
      <c r="AV391" s="252"/>
      <c r="AW391" s="219"/>
      <c r="AX391" s="277">
        <v>178</v>
      </c>
      <c r="AY391" s="223">
        <v>11</v>
      </c>
      <c r="AZ391" s="86"/>
      <c r="BA391" s="99"/>
      <c r="BB391" s="86"/>
      <c r="BC391" s="87"/>
      <c r="BD391" s="86"/>
      <c r="BE391" s="87"/>
      <c r="BF391" s="86"/>
      <c r="BG391" s="87"/>
      <c r="BH391" s="86"/>
      <c r="BI391" s="87"/>
      <c r="BJ391" s="86">
        <v>135</v>
      </c>
      <c r="BK391" s="87">
        <v>55</v>
      </c>
    </row>
    <row r="392" spans="1:63" ht="13" x14ac:dyDescent="0.3">
      <c r="A392" s="10">
        <v>6204</v>
      </c>
      <c r="B392" s="11" t="s">
        <v>517</v>
      </c>
      <c r="C392" s="365">
        <v>598</v>
      </c>
      <c r="D392" s="41">
        <v>89</v>
      </c>
      <c r="E392" s="63">
        <f t="shared" si="5"/>
        <v>0.1488294314381271</v>
      </c>
      <c r="F392" s="86">
        <v>64</v>
      </c>
      <c r="G392" s="99">
        <v>23</v>
      </c>
      <c r="H392" s="86"/>
      <c r="I392" s="98"/>
      <c r="J392" s="142"/>
      <c r="K392" s="99"/>
      <c r="L392" s="86"/>
      <c r="M392" s="98"/>
      <c r="N392" s="142"/>
      <c r="O392" s="99"/>
      <c r="P392" s="218"/>
      <c r="Q392" s="219"/>
      <c r="R392" s="276"/>
      <c r="S392" s="223"/>
      <c r="T392" s="218"/>
      <c r="U392" s="219"/>
      <c r="V392" s="276"/>
      <c r="W392" s="223"/>
      <c r="X392" s="218"/>
      <c r="Y392" s="219"/>
      <c r="Z392" s="276"/>
      <c r="AA392" s="223"/>
      <c r="AB392" s="218"/>
      <c r="AC392" s="219"/>
      <c r="AD392" s="276"/>
      <c r="AE392" s="223"/>
      <c r="AF392" s="218"/>
      <c r="AG392" s="219"/>
      <c r="AH392" s="276"/>
      <c r="AI392" s="223"/>
      <c r="AJ392" s="218"/>
      <c r="AK392" s="219"/>
      <c r="AL392" s="276"/>
      <c r="AM392" s="223"/>
      <c r="AN392" s="218"/>
      <c r="AO392" s="219"/>
      <c r="AP392" s="276"/>
      <c r="AQ392" s="223"/>
      <c r="AR392" s="218"/>
      <c r="AS392" s="219"/>
      <c r="AT392" s="276"/>
      <c r="AU392" s="223"/>
      <c r="AV392" s="252"/>
      <c r="AW392" s="219"/>
      <c r="AX392" s="277">
        <v>67</v>
      </c>
      <c r="AY392" s="223">
        <v>18</v>
      </c>
      <c r="AZ392" s="86"/>
      <c r="BA392" s="99"/>
      <c r="BB392" s="86"/>
      <c r="BC392" s="87"/>
      <c r="BD392" s="86"/>
      <c r="BE392" s="87"/>
      <c r="BF392" s="86"/>
      <c r="BG392" s="87"/>
      <c r="BH392" s="86"/>
      <c r="BI392" s="87"/>
      <c r="BJ392" s="86">
        <v>61</v>
      </c>
      <c r="BK392" s="87">
        <v>26</v>
      </c>
    </row>
    <row r="393" spans="1:63" ht="13" x14ac:dyDescent="0.3">
      <c r="A393" s="10">
        <v>6205</v>
      </c>
      <c r="B393" s="11" t="s">
        <v>518</v>
      </c>
      <c r="C393" s="365">
        <v>342</v>
      </c>
      <c r="D393" s="41">
        <v>99</v>
      </c>
      <c r="E393" s="63">
        <f t="shared" si="5"/>
        <v>0.28947368421052633</v>
      </c>
      <c r="F393" s="86">
        <v>68</v>
      </c>
      <c r="G393" s="99">
        <v>31</v>
      </c>
      <c r="H393" s="86"/>
      <c r="I393" s="98"/>
      <c r="J393" s="142"/>
      <c r="K393" s="99"/>
      <c r="L393" s="86"/>
      <c r="M393" s="98"/>
      <c r="N393" s="142"/>
      <c r="O393" s="99"/>
      <c r="P393" s="218"/>
      <c r="Q393" s="219"/>
      <c r="R393" s="276"/>
      <c r="S393" s="223"/>
      <c r="T393" s="218"/>
      <c r="U393" s="219"/>
      <c r="V393" s="276"/>
      <c r="W393" s="223"/>
      <c r="X393" s="218"/>
      <c r="Y393" s="219"/>
      <c r="Z393" s="276"/>
      <c r="AA393" s="223"/>
      <c r="AB393" s="218"/>
      <c r="AC393" s="219"/>
      <c r="AD393" s="276"/>
      <c r="AE393" s="223"/>
      <c r="AF393" s="218"/>
      <c r="AG393" s="219"/>
      <c r="AH393" s="276"/>
      <c r="AI393" s="223"/>
      <c r="AJ393" s="218"/>
      <c r="AK393" s="219"/>
      <c r="AL393" s="276"/>
      <c r="AM393" s="223"/>
      <c r="AN393" s="218"/>
      <c r="AO393" s="219"/>
      <c r="AP393" s="276"/>
      <c r="AQ393" s="223"/>
      <c r="AR393" s="218"/>
      <c r="AS393" s="219"/>
      <c r="AT393" s="276"/>
      <c r="AU393" s="223"/>
      <c r="AV393" s="252"/>
      <c r="AW393" s="219"/>
      <c r="AX393" s="277">
        <v>87</v>
      </c>
      <c r="AY393" s="223">
        <v>12</v>
      </c>
      <c r="AZ393" s="86"/>
      <c r="BA393" s="99"/>
      <c r="BB393" s="86"/>
      <c r="BC393" s="87"/>
      <c r="BD393" s="86"/>
      <c r="BE393" s="87"/>
      <c r="BF393" s="86"/>
      <c r="BG393" s="87"/>
      <c r="BH393" s="86"/>
      <c r="BI393" s="87"/>
      <c r="BJ393" s="86">
        <v>50</v>
      </c>
      <c r="BK393" s="87">
        <v>49</v>
      </c>
    </row>
    <row r="394" spans="1:63" ht="13" x14ac:dyDescent="0.3">
      <c r="A394" s="10">
        <v>6206</v>
      </c>
      <c r="B394" s="11" t="s">
        <v>519</v>
      </c>
      <c r="C394" s="365">
        <v>634</v>
      </c>
      <c r="D394" s="41">
        <v>178</v>
      </c>
      <c r="E394" s="63">
        <f t="shared" si="5"/>
        <v>0.28075709779179808</v>
      </c>
      <c r="F394" s="86">
        <v>98</v>
      </c>
      <c r="G394" s="99">
        <v>67</v>
      </c>
      <c r="H394" s="86"/>
      <c r="I394" s="98"/>
      <c r="J394" s="142"/>
      <c r="K394" s="99"/>
      <c r="L394" s="86"/>
      <c r="M394" s="98"/>
      <c r="N394" s="142"/>
      <c r="O394" s="99"/>
      <c r="P394" s="218"/>
      <c r="Q394" s="219"/>
      <c r="R394" s="276"/>
      <c r="S394" s="223"/>
      <c r="T394" s="218"/>
      <c r="U394" s="219"/>
      <c r="V394" s="276"/>
      <c r="W394" s="223"/>
      <c r="X394" s="218"/>
      <c r="Y394" s="219"/>
      <c r="Z394" s="276"/>
      <c r="AA394" s="223"/>
      <c r="AB394" s="218"/>
      <c r="AC394" s="219"/>
      <c r="AD394" s="276"/>
      <c r="AE394" s="223"/>
      <c r="AF394" s="218"/>
      <c r="AG394" s="219"/>
      <c r="AH394" s="276"/>
      <c r="AI394" s="223"/>
      <c r="AJ394" s="218"/>
      <c r="AK394" s="219"/>
      <c r="AL394" s="276"/>
      <c r="AM394" s="223"/>
      <c r="AN394" s="218"/>
      <c r="AO394" s="219"/>
      <c r="AP394" s="276"/>
      <c r="AQ394" s="223"/>
      <c r="AR394" s="218"/>
      <c r="AS394" s="219"/>
      <c r="AT394" s="276"/>
      <c r="AU394" s="223"/>
      <c r="AV394" s="252"/>
      <c r="AW394" s="219"/>
      <c r="AX394" s="277">
        <v>144</v>
      </c>
      <c r="AY394" s="223">
        <v>25</v>
      </c>
      <c r="AZ394" s="86"/>
      <c r="BA394" s="99"/>
      <c r="BB394" s="86"/>
      <c r="BC394" s="87"/>
      <c r="BD394" s="86"/>
      <c r="BE394" s="87"/>
      <c r="BF394" s="86"/>
      <c r="BG394" s="87"/>
      <c r="BH394" s="86"/>
      <c r="BI394" s="87"/>
      <c r="BJ394" s="86">
        <v>99</v>
      </c>
      <c r="BK394" s="87">
        <v>74</v>
      </c>
    </row>
    <row r="395" spans="1:63" ht="13" x14ac:dyDescent="0.3">
      <c r="A395" s="10">
        <v>6207</v>
      </c>
      <c r="B395" s="11" t="s">
        <v>520</v>
      </c>
      <c r="C395" s="365">
        <v>767</v>
      </c>
      <c r="D395" s="41">
        <v>257</v>
      </c>
      <c r="E395" s="63">
        <f t="shared" si="5"/>
        <v>0.3350717079530639</v>
      </c>
      <c r="F395" s="86">
        <v>144</v>
      </c>
      <c r="G395" s="99">
        <v>105</v>
      </c>
      <c r="H395" s="86"/>
      <c r="I395" s="98"/>
      <c r="J395" s="142"/>
      <c r="K395" s="99"/>
      <c r="L395" s="86"/>
      <c r="M395" s="98"/>
      <c r="N395" s="142"/>
      <c r="O395" s="99"/>
      <c r="P395" s="218"/>
      <c r="Q395" s="219"/>
      <c r="R395" s="276"/>
      <c r="S395" s="223"/>
      <c r="T395" s="218"/>
      <c r="U395" s="219"/>
      <c r="V395" s="276"/>
      <c r="W395" s="223"/>
      <c r="X395" s="218"/>
      <c r="Y395" s="219"/>
      <c r="Z395" s="276"/>
      <c r="AA395" s="223"/>
      <c r="AB395" s="218"/>
      <c r="AC395" s="219"/>
      <c r="AD395" s="276"/>
      <c r="AE395" s="223"/>
      <c r="AF395" s="218"/>
      <c r="AG395" s="219"/>
      <c r="AH395" s="276"/>
      <c r="AI395" s="223"/>
      <c r="AJ395" s="218"/>
      <c r="AK395" s="219"/>
      <c r="AL395" s="276"/>
      <c r="AM395" s="223"/>
      <c r="AN395" s="218"/>
      <c r="AO395" s="219"/>
      <c r="AP395" s="276"/>
      <c r="AQ395" s="223"/>
      <c r="AR395" s="218"/>
      <c r="AS395" s="219"/>
      <c r="AT395" s="276"/>
      <c r="AU395" s="223"/>
      <c r="AV395" s="252"/>
      <c r="AW395" s="219"/>
      <c r="AX395" s="277">
        <v>211</v>
      </c>
      <c r="AY395" s="223">
        <v>36</v>
      </c>
      <c r="AZ395" s="86"/>
      <c r="BA395" s="99"/>
      <c r="BB395" s="86"/>
      <c r="BC395" s="87"/>
      <c r="BD395" s="86"/>
      <c r="BE395" s="87"/>
      <c r="BF395" s="86"/>
      <c r="BG395" s="87"/>
      <c r="BH395" s="86"/>
      <c r="BI395" s="87"/>
      <c r="BJ395" s="86">
        <v>151</v>
      </c>
      <c r="BK395" s="87">
        <v>100</v>
      </c>
    </row>
    <row r="396" spans="1:63" ht="13" x14ac:dyDescent="0.3">
      <c r="A396" s="10">
        <v>6208</v>
      </c>
      <c r="B396" s="11" t="s">
        <v>521</v>
      </c>
      <c r="C396" s="365">
        <v>2</v>
      </c>
      <c r="D396" s="41">
        <v>1</v>
      </c>
      <c r="E396" s="63">
        <f t="shared" si="5"/>
        <v>0.5</v>
      </c>
      <c r="F396" s="86">
        <v>1</v>
      </c>
      <c r="G396" s="99">
        <v>0</v>
      </c>
      <c r="H396" s="86"/>
      <c r="I396" s="98"/>
      <c r="J396" s="142"/>
      <c r="K396" s="99"/>
      <c r="L396" s="86"/>
      <c r="M396" s="98"/>
      <c r="N396" s="142"/>
      <c r="O396" s="99"/>
      <c r="P396" s="218"/>
      <c r="Q396" s="219"/>
      <c r="R396" s="276"/>
      <c r="S396" s="223"/>
      <c r="T396" s="218"/>
      <c r="U396" s="219"/>
      <c r="V396" s="276"/>
      <c r="W396" s="223"/>
      <c r="X396" s="218"/>
      <c r="Y396" s="219"/>
      <c r="Z396" s="276"/>
      <c r="AA396" s="223"/>
      <c r="AB396" s="218"/>
      <c r="AC396" s="219"/>
      <c r="AD396" s="276"/>
      <c r="AE396" s="223"/>
      <c r="AF396" s="218"/>
      <c r="AG396" s="219"/>
      <c r="AH396" s="276"/>
      <c r="AI396" s="223"/>
      <c r="AJ396" s="218"/>
      <c r="AK396" s="219"/>
      <c r="AL396" s="276"/>
      <c r="AM396" s="223"/>
      <c r="AN396" s="218"/>
      <c r="AO396" s="219"/>
      <c r="AP396" s="276"/>
      <c r="AQ396" s="223"/>
      <c r="AR396" s="218"/>
      <c r="AS396" s="219"/>
      <c r="AT396" s="276"/>
      <c r="AU396" s="223"/>
      <c r="AV396" s="252"/>
      <c r="AW396" s="219"/>
      <c r="AX396" s="277">
        <v>0</v>
      </c>
      <c r="AY396" s="223">
        <v>1</v>
      </c>
      <c r="AZ396" s="86"/>
      <c r="BA396" s="99"/>
      <c r="BB396" s="86"/>
      <c r="BC396" s="87"/>
      <c r="BD396" s="86"/>
      <c r="BE396" s="87"/>
      <c r="BF396" s="86"/>
      <c r="BG396" s="87"/>
      <c r="BH396" s="86"/>
      <c r="BI396" s="87"/>
      <c r="BJ396" s="86">
        <v>0</v>
      </c>
      <c r="BK396" s="87">
        <v>1</v>
      </c>
    </row>
    <row r="397" spans="1:63" ht="13" x14ac:dyDescent="0.3">
      <c r="A397" s="10">
        <v>6209</v>
      </c>
      <c r="B397" s="11" t="s">
        <v>522</v>
      </c>
      <c r="C397" s="365">
        <v>10</v>
      </c>
      <c r="D397" s="41">
        <v>5</v>
      </c>
      <c r="E397" s="63">
        <f t="shared" si="5"/>
        <v>0.5</v>
      </c>
      <c r="F397" s="86">
        <v>2</v>
      </c>
      <c r="G397" s="99">
        <v>3</v>
      </c>
      <c r="H397" s="86"/>
      <c r="I397" s="98"/>
      <c r="J397" s="142"/>
      <c r="K397" s="99"/>
      <c r="L397" s="86"/>
      <c r="M397" s="98"/>
      <c r="N397" s="142">
        <v>0</v>
      </c>
      <c r="O397" s="99">
        <v>5</v>
      </c>
      <c r="P397" s="218">
        <v>1</v>
      </c>
      <c r="Q397" s="219">
        <v>4</v>
      </c>
      <c r="R397" s="276"/>
      <c r="S397" s="223"/>
      <c r="T397" s="218"/>
      <c r="U397" s="219"/>
      <c r="V397" s="276"/>
      <c r="W397" s="223"/>
      <c r="X397" s="218"/>
      <c r="Y397" s="219"/>
      <c r="Z397" s="276"/>
      <c r="AA397" s="223"/>
      <c r="AB397" s="218"/>
      <c r="AC397" s="219"/>
      <c r="AD397" s="276"/>
      <c r="AE397" s="223"/>
      <c r="AF397" s="218"/>
      <c r="AG397" s="219"/>
      <c r="AH397" s="276"/>
      <c r="AI397" s="223"/>
      <c r="AJ397" s="218"/>
      <c r="AK397" s="219"/>
      <c r="AL397" s="276"/>
      <c r="AM397" s="223"/>
      <c r="AN397" s="218"/>
      <c r="AO397" s="219"/>
      <c r="AP397" s="276"/>
      <c r="AQ397" s="223"/>
      <c r="AR397" s="218"/>
      <c r="AS397" s="219"/>
      <c r="AT397" s="276"/>
      <c r="AU397" s="223"/>
      <c r="AV397" s="252"/>
      <c r="AW397" s="219"/>
      <c r="AX397" s="277"/>
      <c r="AY397" s="223"/>
      <c r="AZ397" s="86"/>
      <c r="BA397" s="99"/>
      <c r="BB397" s="86"/>
      <c r="BC397" s="87"/>
      <c r="BD397" s="86"/>
      <c r="BE397" s="87"/>
      <c r="BF397" s="86"/>
      <c r="BG397" s="87"/>
      <c r="BH397" s="86"/>
      <c r="BI397" s="87"/>
      <c r="BJ397" s="86">
        <v>2</v>
      </c>
      <c r="BK397" s="87">
        <v>3</v>
      </c>
    </row>
    <row r="398" spans="1:63" ht="13" x14ac:dyDescent="0.3">
      <c r="A398" s="10">
        <v>6210</v>
      </c>
      <c r="B398" s="11" t="s">
        <v>523</v>
      </c>
      <c r="C398" s="365">
        <v>4</v>
      </c>
      <c r="D398" s="41">
        <v>0</v>
      </c>
      <c r="E398" s="63">
        <f t="shared" si="5"/>
        <v>0</v>
      </c>
      <c r="F398" s="86">
        <v>0</v>
      </c>
      <c r="G398" s="99">
        <v>0</v>
      </c>
      <c r="H398" s="86"/>
      <c r="I398" s="98"/>
      <c r="J398" s="142"/>
      <c r="K398" s="99"/>
      <c r="L398" s="86"/>
      <c r="M398" s="98"/>
      <c r="N398" s="142">
        <v>0</v>
      </c>
      <c r="O398" s="99">
        <v>0</v>
      </c>
      <c r="P398" s="218">
        <v>0</v>
      </c>
      <c r="Q398" s="219">
        <v>0</v>
      </c>
      <c r="R398" s="276"/>
      <c r="S398" s="223"/>
      <c r="T398" s="218"/>
      <c r="U398" s="219"/>
      <c r="V398" s="276"/>
      <c r="W398" s="223"/>
      <c r="X398" s="218"/>
      <c r="Y398" s="219"/>
      <c r="Z398" s="276"/>
      <c r="AA398" s="223"/>
      <c r="AB398" s="218"/>
      <c r="AC398" s="219"/>
      <c r="AD398" s="276"/>
      <c r="AE398" s="223"/>
      <c r="AF398" s="218"/>
      <c r="AG398" s="219"/>
      <c r="AH398" s="276"/>
      <c r="AI398" s="223"/>
      <c r="AJ398" s="218"/>
      <c r="AK398" s="219"/>
      <c r="AL398" s="276"/>
      <c r="AM398" s="223"/>
      <c r="AN398" s="218"/>
      <c r="AO398" s="219"/>
      <c r="AP398" s="276"/>
      <c r="AQ398" s="223"/>
      <c r="AR398" s="218"/>
      <c r="AS398" s="219"/>
      <c r="AT398" s="276"/>
      <c r="AU398" s="223"/>
      <c r="AV398" s="252"/>
      <c r="AW398" s="219"/>
      <c r="AX398" s="277"/>
      <c r="AY398" s="223"/>
      <c r="AZ398" s="86"/>
      <c r="BA398" s="99"/>
      <c r="BB398" s="86"/>
      <c r="BC398" s="87"/>
      <c r="BD398" s="86"/>
      <c r="BE398" s="87"/>
      <c r="BF398" s="86"/>
      <c r="BG398" s="87"/>
      <c r="BH398" s="86"/>
      <c r="BI398" s="87"/>
      <c r="BJ398" s="86">
        <v>0</v>
      </c>
      <c r="BK398" s="87">
        <v>0</v>
      </c>
    </row>
    <row r="399" spans="1:63" ht="13" x14ac:dyDescent="0.3">
      <c r="A399" s="10">
        <v>6211</v>
      </c>
      <c r="B399" s="11" t="s">
        <v>524</v>
      </c>
      <c r="C399" s="365">
        <v>11</v>
      </c>
      <c r="D399" s="41">
        <v>0</v>
      </c>
      <c r="E399" s="63">
        <f t="shared" si="5"/>
        <v>0</v>
      </c>
      <c r="F399" s="86">
        <v>0</v>
      </c>
      <c r="G399" s="99">
        <v>0</v>
      </c>
      <c r="H399" s="86"/>
      <c r="I399" s="98"/>
      <c r="J399" s="142"/>
      <c r="K399" s="99"/>
      <c r="L399" s="86"/>
      <c r="M399" s="98"/>
      <c r="N399" s="142">
        <v>0</v>
      </c>
      <c r="O399" s="99">
        <v>0</v>
      </c>
      <c r="P399" s="218">
        <v>0</v>
      </c>
      <c r="Q399" s="219">
        <v>0</v>
      </c>
      <c r="R399" s="276"/>
      <c r="S399" s="223"/>
      <c r="T399" s="218"/>
      <c r="U399" s="219"/>
      <c r="V399" s="276"/>
      <c r="W399" s="223"/>
      <c r="X399" s="218"/>
      <c r="Y399" s="219"/>
      <c r="Z399" s="276"/>
      <c r="AA399" s="223"/>
      <c r="AB399" s="218"/>
      <c r="AC399" s="219"/>
      <c r="AD399" s="276"/>
      <c r="AE399" s="223"/>
      <c r="AF399" s="218"/>
      <c r="AG399" s="219"/>
      <c r="AH399" s="276"/>
      <c r="AI399" s="223"/>
      <c r="AJ399" s="218"/>
      <c r="AK399" s="219"/>
      <c r="AL399" s="276"/>
      <c r="AM399" s="223"/>
      <c r="AN399" s="218"/>
      <c r="AO399" s="219"/>
      <c r="AP399" s="276"/>
      <c r="AQ399" s="223"/>
      <c r="AR399" s="218"/>
      <c r="AS399" s="219"/>
      <c r="AT399" s="276"/>
      <c r="AU399" s="223"/>
      <c r="AV399" s="252"/>
      <c r="AW399" s="219"/>
      <c r="AX399" s="277"/>
      <c r="AY399" s="223"/>
      <c r="AZ399" s="86"/>
      <c r="BA399" s="99"/>
      <c r="BB399" s="86"/>
      <c r="BC399" s="87"/>
      <c r="BD399" s="86"/>
      <c r="BE399" s="87"/>
      <c r="BF399" s="86">
        <v>0</v>
      </c>
      <c r="BG399" s="87">
        <v>0</v>
      </c>
      <c r="BH399" s="86"/>
      <c r="BI399" s="87"/>
      <c r="BJ399" s="86">
        <v>0</v>
      </c>
      <c r="BK399" s="87">
        <v>0</v>
      </c>
    </row>
    <row r="400" spans="1:63" ht="13" x14ac:dyDescent="0.3">
      <c r="A400" s="10">
        <v>6212</v>
      </c>
      <c r="B400" s="11" t="s">
        <v>525</v>
      </c>
      <c r="C400" s="365">
        <v>95</v>
      </c>
      <c r="D400" s="41">
        <v>7</v>
      </c>
      <c r="E400" s="63">
        <f t="shared" si="5"/>
        <v>7.3684210526315783E-2</v>
      </c>
      <c r="F400" s="86">
        <v>4</v>
      </c>
      <c r="G400" s="99">
        <v>3</v>
      </c>
      <c r="H400" s="86"/>
      <c r="I400" s="98"/>
      <c r="J400" s="142"/>
      <c r="K400" s="99"/>
      <c r="L400" s="86"/>
      <c r="M400" s="98"/>
      <c r="N400" s="142"/>
      <c r="O400" s="99"/>
      <c r="P400" s="218"/>
      <c r="Q400" s="219"/>
      <c r="R400" s="276"/>
      <c r="S400" s="223"/>
      <c r="T400" s="218"/>
      <c r="U400" s="219"/>
      <c r="V400" s="276"/>
      <c r="W400" s="223"/>
      <c r="X400" s="218"/>
      <c r="Y400" s="219"/>
      <c r="Z400" s="276"/>
      <c r="AA400" s="223"/>
      <c r="AB400" s="218"/>
      <c r="AC400" s="219"/>
      <c r="AD400" s="276"/>
      <c r="AE400" s="223"/>
      <c r="AF400" s="218"/>
      <c r="AG400" s="219"/>
      <c r="AH400" s="276"/>
      <c r="AI400" s="223"/>
      <c r="AJ400" s="218"/>
      <c r="AK400" s="219"/>
      <c r="AL400" s="276"/>
      <c r="AM400" s="223"/>
      <c r="AN400" s="218"/>
      <c r="AO400" s="219"/>
      <c r="AP400" s="276"/>
      <c r="AQ400" s="223"/>
      <c r="AR400" s="218"/>
      <c r="AS400" s="219"/>
      <c r="AT400" s="276"/>
      <c r="AU400" s="223"/>
      <c r="AV400" s="252"/>
      <c r="AW400" s="219"/>
      <c r="AX400" s="277">
        <v>6</v>
      </c>
      <c r="AY400" s="223">
        <v>0</v>
      </c>
      <c r="AZ400" s="86"/>
      <c r="BA400" s="99"/>
      <c r="BB400" s="86"/>
      <c r="BC400" s="87"/>
      <c r="BD400" s="86"/>
      <c r="BE400" s="87"/>
      <c r="BF400" s="86"/>
      <c r="BG400" s="87"/>
      <c r="BH400" s="86"/>
      <c r="BI400" s="87"/>
      <c r="BJ400" s="86">
        <v>3</v>
      </c>
      <c r="BK400" s="87">
        <v>4</v>
      </c>
    </row>
    <row r="401" spans="1:63" ht="13" x14ac:dyDescent="0.3">
      <c r="A401" s="10">
        <v>6401</v>
      </c>
      <c r="B401" s="11" t="s">
        <v>526</v>
      </c>
      <c r="C401" s="365">
        <v>1402</v>
      </c>
      <c r="D401" s="41">
        <v>298</v>
      </c>
      <c r="E401" s="63">
        <f t="shared" si="5"/>
        <v>0.21255349500713266</v>
      </c>
      <c r="F401" s="86">
        <v>96</v>
      </c>
      <c r="G401" s="99">
        <v>193</v>
      </c>
      <c r="H401" s="86"/>
      <c r="I401" s="98"/>
      <c r="J401" s="142"/>
      <c r="K401" s="99"/>
      <c r="L401" s="86"/>
      <c r="M401" s="98"/>
      <c r="N401" s="142"/>
      <c r="O401" s="99"/>
      <c r="P401" s="218"/>
      <c r="Q401" s="219"/>
      <c r="R401" s="276"/>
      <c r="S401" s="223"/>
      <c r="T401" s="218"/>
      <c r="U401" s="219"/>
      <c r="V401" s="276"/>
      <c r="W401" s="223"/>
      <c r="X401" s="218"/>
      <c r="Y401" s="219"/>
      <c r="Z401" s="276"/>
      <c r="AA401" s="223"/>
      <c r="AB401" s="218"/>
      <c r="AC401" s="219"/>
      <c r="AD401" s="276"/>
      <c r="AE401" s="223"/>
      <c r="AF401" s="218"/>
      <c r="AG401" s="219"/>
      <c r="AH401" s="276"/>
      <c r="AI401" s="223"/>
      <c r="AJ401" s="218"/>
      <c r="AK401" s="219"/>
      <c r="AL401" s="276"/>
      <c r="AM401" s="223"/>
      <c r="AN401" s="218"/>
      <c r="AO401" s="219"/>
      <c r="AP401" s="276"/>
      <c r="AQ401" s="223"/>
      <c r="AR401" s="86"/>
      <c r="AS401" s="98"/>
      <c r="AT401" s="276"/>
      <c r="AU401" s="223"/>
      <c r="AV401" s="252"/>
      <c r="AW401" s="219"/>
      <c r="AX401" s="277"/>
      <c r="AY401" s="223"/>
      <c r="AZ401" s="265"/>
      <c r="BA401" s="272"/>
      <c r="BB401" s="86"/>
      <c r="BC401" s="87"/>
      <c r="BD401" s="86"/>
      <c r="BE401" s="87"/>
      <c r="BF401" s="86"/>
      <c r="BG401" s="87"/>
      <c r="BH401" s="86"/>
      <c r="BI401" s="87"/>
      <c r="BJ401" s="86">
        <v>92</v>
      </c>
      <c r="BK401" s="87">
        <v>200</v>
      </c>
    </row>
    <row r="402" spans="1:63" ht="13" x14ac:dyDescent="0.3">
      <c r="A402" s="10">
        <v>6402</v>
      </c>
      <c r="B402" s="11" t="s">
        <v>527</v>
      </c>
      <c r="C402" s="365">
        <v>1285</v>
      </c>
      <c r="D402" s="41">
        <v>431</v>
      </c>
      <c r="E402" s="63">
        <f t="shared" si="5"/>
        <v>0.33540856031128402</v>
      </c>
      <c r="F402" s="86">
        <v>108</v>
      </c>
      <c r="G402" s="99">
        <v>319</v>
      </c>
      <c r="H402" s="86"/>
      <c r="I402" s="98"/>
      <c r="J402" s="142"/>
      <c r="K402" s="99"/>
      <c r="L402" s="86"/>
      <c r="M402" s="98"/>
      <c r="N402" s="142"/>
      <c r="O402" s="99"/>
      <c r="P402" s="218"/>
      <c r="Q402" s="219"/>
      <c r="R402" s="276"/>
      <c r="S402" s="223"/>
      <c r="T402" s="218"/>
      <c r="U402" s="219"/>
      <c r="V402" s="276"/>
      <c r="W402" s="223"/>
      <c r="X402" s="218"/>
      <c r="Y402" s="219"/>
      <c r="Z402" s="276"/>
      <c r="AA402" s="223"/>
      <c r="AB402" s="218"/>
      <c r="AC402" s="219"/>
      <c r="AD402" s="276"/>
      <c r="AE402" s="223"/>
      <c r="AF402" s="218"/>
      <c r="AG402" s="219"/>
      <c r="AH402" s="276"/>
      <c r="AI402" s="223"/>
      <c r="AJ402" s="218"/>
      <c r="AK402" s="219"/>
      <c r="AL402" s="276"/>
      <c r="AM402" s="223"/>
      <c r="AN402" s="218"/>
      <c r="AO402" s="219"/>
      <c r="AP402" s="276"/>
      <c r="AQ402" s="223"/>
      <c r="AR402" s="86"/>
      <c r="AS402" s="98"/>
      <c r="AT402" s="276"/>
      <c r="AU402" s="223"/>
      <c r="AV402" s="252"/>
      <c r="AW402" s="219"/>
      <c r="AX402" s="277"/>
      <c r="AY402" s="223"/>
      <c r="AZ402" s="265"/>
      <c r="BA402" s="272"/>
      <c r="BB402" s="86"/>
      <c r="BC402" s="87"/>
      <c r="BD402" s="86"/>
      <c r="BE402" s="87"/>
      <c r="BF402" s="86"/>
      <c r="BG402" s="87"/>
      <c r="BH402" s="86"/>
      <c r="BI402" s="87"/>
      <c r="BJ402" s="86">
        <v>101</v>
      </c>
      <c r="BK402" s="87">
        <v>321</v>
      </c>
    </row>
    <row r="403" spans="1:63" ht="13" x14ac:dyDescent="0.3">
      <c r="A403" s="10">
        <v>6501</v>
      </c>
      <c r="B403" s="11" t="s">
        <v>528</v>
      </c>
      <c r="C403" s="365">
        <v>1245</v>
      </c>
      <c r="D403" s="41">
        <v>162</v>
      </c>
      <c r="E403" s="63">
        <f t="shared" si="5"/>
        <v>0.13012048192771083</v>
      </c>
      <c r="F403" s="86">
        <v>70</v>
      </c>
      <c r="G403" s="99">
        <v>91</v>
      </c>
      <c r="H403" s="86"/>
      <c r="I403" s="98"/>
      <c r="J403" s="142"/>
      <c r="K403" s="99"/>
      <c r="L403" s="86"/>
      <c r="M403" s="98"/>
      <c r="N403" s="142"/>
      <c r="O403" s="99"/>
      <c r="P403" s="218"/>
      <c r="Q403" s="219"/>
      <c r="R403" s="276"/>
      <c r="S403" s="223"/>
      <c r="T403" s="218"/>
      <c r="U403" s="219"/>
      <c r="V403" s="276"/>
      <c r="W403" s="223"/>
      <c r="X403" s="218"/>
      <c r="Y403" s="219"/>
      <c r="Z403" s="276"/>
      <c r="AA403" s="223"/>
      <c r="AB403" s="218"/>
      <c r="AC403" s="219"/>
      <c r="AD403" s="276"/>
      <c r="AE403" s="223"/>
      <c r="AF403" s="218"/>
      <c r="AG403" s="219"/>
      <c r="AH403" s="276"/>
      <c r="AI403" s="223"/>
      <c r="AJ403" s="218"/>
      <c r="AK403" s="219"/>
      <c r="AL403" s="276"/>
      <c r="AM403" s="223"/>
      <c r="AN403" s="218"/>
      <c r="AO403" s="219"/>
      <c r="AP403" s="276"/>
      <c r="AQ403" s="223"/>
      <c r="AR403" s="218"/>
      <c r="AS403" s="219"/>
      <c r="AT403" s="276"/>
      <c r="AU403" s="223"/>
      <c r="AV403" s="252"/>
      <c r="AW403" s="219"/>
      <c r="AX403" s="277"/>
      <c r="AY403" s="223"/>
      <c r="AZ403" s="265"/>
      <c r="BA403" s="272"/>
      <c r="BB403" s="265"/>
      <c r="BC403" s="266"/>
      <c r="BD403" s="265"/>
      <c r="BE403" s="266"/>
      <c r="BF403" s="265"/>
      <c r="BG403" s="266"/>
      <c r="BH403" s="265"/>
      <c r="BI403" s="266"/>
      <c r="BJ403" s="265">
        <v>65</v>
      </c>
      <c r="BK403" s="266">
        <v>89</v>
      </c>
    </row>
    <row r="404" spans="1:63" ht="13" x14ac:dyDescent="0.3">
      <c r="A404" s="10">
        <v>6502</v>
      </c>
      <c r="B404" s="11" t="s">
        <v>529</v>
      </c>
      <c r="C404" s="365">
        <v>1158</v>
      </c>
      <c r="D404" s="41">
        <v>176</v>
      </c>
      <c r="E404" s="63">
        <f t="shared" si="5"/>
        <v>0.15198618307426598</v>
      </c>
      <c r="F404" s="86">
        <v>62</v>
      </c>
      <c r="G404" s="99">
        <v>111</v>
      </c>
      <c r="H404" s="86"/>
      <c r="I404" s="98"/>
      <c r="J404" s="142"/>
      <c r="K404" s="99"/>
      <c r="L404" s="86"/>
      <c r="M404" s="98"/>
      <c r="N404" s="142"/>
      <c r="O404" s="99"/>
      <c r="P404" s="218"/>
      <c r="Q404" s="219"/>
      <c r="R404" s="276"/>
      <c r="S404" s="223"/>
      <c r="T404" s="218"/>
      <c r="U404" s="219"/>
      <c r="V404" s="276"/>
      <c r="W404" s="223"/>
      <c r="X404" s="218"/>
      <c r="Y404" s="219"/>
      <c r="Z404" s="276"/>
      <c r="AA404" s="223"/>
      <c r="AB404" s="218"/>
      <c r="AC404" s="219"/>
      <c r="AD404" s="276"/>
      <c r="AE404" s="223"/>
      <c r="AF404" s="218"/>
      <c r="AG404" s="219"/>
      <c r="AH404" s="276"/>
      <c r="AI404" s="223"/>
      <c r="AJ404" s="218"/>
      <c r="AK404" s="219"/>
      <c r="AL404" s="276"/>
      <c r="AM404" s="223"/>
      <c r="AN404" s="218"/>
      <c r="AO404" s="219"/>
      <c r="AP404" s="276"/>
      <c r="AQ404" s="223"/>
      <c r="AR404" s="218"/>
      <c r="AS404" s="219"/>
      <c r="AT404" s="276"/>
      <c r="AU404" s="223"/>
      <c r="AV404" s="252"/>
      <c r="AW404" s="219"/>
      <c r="AX404" s="277"/>
      <c r="AY404" s="223"/>
      <c r="AZ404" s="86"/>
      <c r="BA404" s="99"/>
      <c r="BB404" s="265"/>
      <c r="BC404" s="266"/>
      <c r="BD404" s="265"/>
      <c r="BE404" s="266"/>
      <c r="BF404" s="265"/>
      <c r="BG404" s="266"/>
      <c r="BH404" s="265"/>
      <c r="BI404" s="266"/>
      <c r="BJ404" s="265">
        <v>62</v>
      </c>
      <c r="BK404" s="266">
        <v>114</v>
      </c>
    </row>
    <row r="405" spans="1:63" ht="13" x14ac:dyDescent="0.3">
      <c r="A405" s="10">
        <v>6503</v>
      </c>
      <c r="B405" s="11" t="s">
        <v>530</v>
      </c>
      <c r="C405" s="365">
        <v>1142</v>
      </c>
      <c r="D405" s="41">
        <v>314</v>
      </c>
      <c r="E405" s="63">
        <f t="shared" si="5"/>
        <v>0.27495621716287216</v>
      </c>
      <c r="F405" s="86">
        <v>116</v>
      </c>
      <c r="G405" s="99">
        <v>196</v>
      </c>
      <c r="H405" s="86"/>
      <c r="I405" s="98"/>
      <c r="J405" s="142"/>
      <c r="K405" s="99"/>
      <c r="L405" s="86"/>
      <c r="M405" s="98"/>
      <c r="N405" s="142"/>
      <c r="O405" s="99"/>
      <c r="P405" s="218"/>
      <c r="Q405" s="219"/>
      <c r="R405" s="276"/>
      <c r="S405" s="223"/>
      <c r="T405" s="218"/>
      <c r="U405" s="219"/>
      <c r="V405" s="276"/>
      <c r="W405" s="223"/>
      <c r="X405" s="218"/>
      <c r="Y405" s="219"/>
      <c r="Z405" s="276"/>
      <c r="AA405" s="223"/>
      <c r="AB405" s="218"/>
      <c r="AC405" s="219"/>
      <c r="AD405" s="276"/>
      <c r="AE405" s="223"/>
      <c r="AF405" s="218"/>
      <c r="AG405" s="219"/>
      <c r="AH405" s="276"/>
      <c r="AI405" s="223"/>
      <c r="AJ405" s="218"/>
      <c r="AK405" s="219"/>
      <c r="AL405" s="276"/>
      <c r="AM405" s="223"/>
      <c r="AN405" s="218"/>
      <c r="AO405" s="219"/>
      <c r="AP405" s="276"/>
      <c r="AQ405" s="223"/>
      <c r="AR405" s="218"/>
      <c r="AS405" s="219"/>
      <c r="AT405" s="276"/>
      <c r="AU405" s="223"/>
      <c r="AV405" s="252"/>
      <c r="AW405" s="219"/>
      <c r="AX405" s="277"/>
      <c r="AY405" s="223"/>
      <c r="AZ405" s="265"/>
      <c r="BA405" s="272"/>
      <c r="BB405" s="265"/>
      <c r="BC405" s="266"/>
      <c r="BD405" s="265"/>
      <c r="BE405" s="266"/>
      <c r="BF405" s="265"/>
      <c r="BG405" s="266"/>
      <c r="BH405" s="265"/>
      <c r="BI405" s="266"/>
      <c r="BJ405" s="265">
        <v>100</v>
      </c>
      <c r="BK405" s="266">
        <v>213</v>
      </c>
    </row>
    <row r="406" spans="1:63" ht="13" x14ac:dyDescent="0.3">
      <c r="A406" s="10">
        <v>6504</v>
      </c>
      <c r="B406" s="11" t="s">
        <v>531</v>
      </c>
      <c r="C406" s="365">
        <v>947</v>
      </c>
      <c r="D406" s="41">
        <v>172</v>
      </c>
      <c r="E406" s="63">
        <f t="shared" si="5"/>
        <v>0.18162618796198521</v>
      </c>
      <c r="F406" s="86">
        <v>65</v>
      </c>
      <c r="G406" s="99">
        <v>104</v>
      </c>
      <c r="H406" s="86"/>
      <c r="I406" s="98"/>
      <c r="J406" s="142"/>
      <c r="K406" s="99"/>
      <c r="L406" s="86"/>
      <c r="M406" s="98"/>
      <c r="N406" s="142"/>
      <c r="O406" s="99"/>
      <c r="P406" s="218"/>
      <c r="Q406" s="219"/>
      <c r="R406" s="276"/>
      <c r="S406" s="223"/>
      <c r="T406" s="218"/>
      <c r="U406" s="219"/>
      <c r="V406" s="276"/>
      <c r="W406" s="223"/>
      <c r="X406" s="218"/>
      <c r="Y406" s="219"/>
      <c r="Z406" s="276"/>
      <c r="AA406" s="223"/>
      <c r="AB406" s="218"/>
      <c r="AC406" s="219"/>
      <c r="AD406" s="276"/>
      <c r="AE406" s="223"/>
      <c r="AF406" s="218"/>
      <c r="AG406" s="219"/>
      <c r="AH406" s="276"/>
      <c r="AI406" s="223"/>
      <c r="AJ406" s="218"/>
      <c r="AK406" s="219"/>
      <c r="AL406" s="276"/>
      <c r="AM406" s="223"/>
      <c r="AN406" s="218"/>
      <c r="AO406" s="219"/>
      <c r="AP406" s="276"/>
      <c r="AQ406" s="223"/>
      <c r="AR406" s="218"/>
      <c r="AS406" s="219"/>
      <c r="AT406" s="276"/>
      <c r="AU406" s="223"/>
      <c r="AV406" s="252"/>
      <c r="AW406" s="219"/>
      <c r="AX406" s="277"/>
      <c r="AY406" s="223"/>
      <c r="AZ406" s="265"/>
      <c r="BA406" s="272"/>
      <c r="BB406" s="265"/>
      <c r="BC406" s="266"/>
      <c r="BD406" s="265"/>
      <c r="BE406" s="266"/>
      <c r="BF406" s="265"/>
      <c r="BG406" s="266"/>
      <c r="BH406" s="265"/>
      <c r="BI406" s="266"/>
      <c r="BJ406" s="265">
        <v>52</v>
      </c>
      <c r="BK406" s="266">
        <v>117</v>
      </c>
    </row>
    <row r="407" spans="1:63" ht="13" x14ac:dyDescent="0.3">
      <c r="A407" s="10">
        <v>6505</v>
      </c>
      <c r="B407" s="11" t="s">
        <v>532</v>
      </c>
      <c r="C407" s="365">
        <v>993</v>
      </c>
      <c r="D407" s="41">
        <v>312</v>
      </c>
      <c r="E407" s="63">
        <f t="shared" si="5"/>
        <v>0.31419939577039274</v>
      </c>
      <c r="F407" s="86">
        <v>99</v>
      </c>
      <c r="G407" s="99">
        <v>207</v>
      </c>
      <c r="H407" s="86"/>
      <c r="I407" s="98"/>
      <c r="J407" s="142"/>
      <c r="K407" s="99"/>
      <c r="L407" s="86"/>
      <c r="M407" s="98"/>
      <c r="N407" s="142"/>
      <c r="O407" s="99"/>
      <c r="P407" s="218"/>
      <c r="Q407" s="219"/>
      <c r="R407" s="276"/>
      <c r="S407" s="223"/>
      <c r="T407" s="218"/>
      <c r="U407" s="219"/>
      <c r="V407" s="276"/>
      <c r="W407" s="223"/>
      <c r="X407" s="218"/>
      <c r="Y407" s="219"/>
      <c r="Z407" s="276"/>
      <c r="AA407" s="223"/>
      <c r="AB407" s="218"/>
      <c r="AC407" s="219"/>
      <c r="AD407" s="276"/>
      <c r="AE407" s="223"/>
      <c r="AF407" s="218"/>
      <c r="AG407" s="219"/>
      <c r="AH407" s="276"/>
      <c r="AI407" s="223"/>
      <c r="AJ407" s="218"/>
      <c r="AK407" s="219"/>
      <c r="AL407" s="276"/>
      <c r="AM407" s="223"/>
      <c r="AN407" s="218"/>
      <c r="AO407" s="219"/>
      <c r="AP407" s="276"/>
      <c r="AQ407" s="223"/>
      <c r="AR407" s="218"/>
      <c r="AS407" s="219"/>
      <c r="AT407" s="276"/>
      <c r="AU407" s="223"/>
      <c r="AV407" s="252"/>
      <c r="AW407" s="219"/>
      <c r="AX407" s="277"/>
      <c r="AY407" s="223"/>
      <c r="AZ407" s="86"/>
      <c r="BA407" s="99"/>
      <c r="BB407" s="265"/>
      <c r="BC407" s="266"/>
      <c r="BD407" s="265"/>
      <c r="BE407" s="266"/>
      <c r="BF407" s="265"/>
      <c r="BG407" s="266"/>
      <c r="BH407" s="265"/>
      <c r="BI407" s="266"/>
      <c r="BJ407" s="265">
        <v>96</v>
      </c>
      <c r="BK407" s="266">
        <v>209</v>
      </c>
    </row>
    <row r="408" spans="1:63" ht="13" x14ac:dyDescent="0.3">
      <c r="A408" s="10">
        <v>6506</v>
      </c>
      <c r="B408" s="11" t="s">
        <v>533</v>
      </c>
      <c r="C408" s="365">
        <v>1171</v>
      </c>
      <c r="D408" s="41">
        <v>236</v>
      </c>
      <c r="E408" s="63">
        <f t="shared" ref="E408:E471" si="6">SUM(D408/C408)</f>
        <v>0.20153714773697695</v>
      </c>
      <c r="F408" s="86">
        <v>81</v>
      </c>
      <c r="G408" s="99">
        <v>151</v>
      </c>
      <c r="H408" s="86"/>
      <c r="I408" s="98"/>
      <c r="J408" s="142"/>
      <c r="K408" s="99"/>
      <c r="L408" s="86"/>
      <c r="M408" s="98"/>
      <c r="N408" s="142"/>
      <c r="O408" s="99"/>
      <c r="P408" s="218"/>
      <c r="Q408" s="219"/>
      <c r="R408" s="276"/>
      <c r="S408" s="223"/>
      <c r="T408" s="218"/>
      <c r="U408" s="219"/>
      <c r="V408" s="276"/>
      <c r="W408" s="223"/>
      <c r="X408" s="218"/>
      <c r="Y408" s="219"/>
      <c r="Z408" s="276"/>
      <c r="AA408" s="223"/>
      <c r="AB408" s="218"/>
      <c r="AC408" s="219"/>
      <c r="AD408" s="276"/>
      <c r="AE408" s="223"/>
      <c r="AF408" s="218"/>
      <c r="AG408" s="219"/>
      <c r="AH408" s="276"/>
      <c r="AI408" s="223"/>
      <c r="AJ408" s="218"/>
      <c r="AK408" s="219"/>
      <c r="AL408" s="276"/>
      <c r="AM408" s="223"/>
      <c r="AN408" s="218"/>
      <c r="AO408" s="219"/>
      <c r="AP408" s="276"/>
      <c r="AQ408" s="223"/>
      <c r="AR408" s="218"/>
      <c r="AS408" s="219"/>
      <c r="AT408" s="276"/>
      <c r="AU408" s="223"/>
      <c r="AV408" s="252"/>
      <c r="AW408" s="219"/>
      <c r="AX408" s="277"/>
      <c r="AY408" s="223"/>
      <c r="AZ408" s="265"/>
      <c r="BA408" s="272"/>
      <c r="BB408" s="265"/>
      <c r="BC408" s="266"/>
      <c r="BD408" s="265"/>
      <c r="BE408" s="266"/>
      <c r="BF408" s="265"/>
      <c r="BG408" s="266"/>
      <c r="BH408" s="265"/>
      <c r="BI408" s="266"/>
      <c r="BJ408" s="265">
        <v>67</v>
      </c>
      <c r="BK408" s="266">
        <v>167</v>
      </c>
    </row>
    <row r="409" spans="1:63" ht="13" x14ac:dyDescent="0.3">
      <c r="A409" s="10">
        <v>6507</v>
      </c>
      <c r="B409" s="11" t="s">
        <v>534</v>
      </c>
      <c r="C409" s="365">
        <v>1116</v>
      </c>
      <c r="D409" s="41">
        <v>319</v>
      </c>
      <c r="E409" s="63">
        <f t="shared" si="6"/>
        <v>0.28584229390681004</v>
      </c>
      <c r="F409" s="86">
        <v>133</v>
      </c>
      <c r="G409" s="99">
        <v>181</v>
      </c>
      <c r="H409" s="86"/>
      <c r="I409" s="98"/>
      <c r="J409" s="142"/>
      <c r="K409" s="99"/>
      <c r="L409" s="86"/>
      <c r="M409" s="98"/>
      <c r="N409" s="142"/>
      <c r="O409" s="99"/>
      <c r="P409" s="218"/>
      <c r="Q409" s="219"/>
      <c r="R409" s="276"/>
      <c r="S409" s="223"/>
      <c r="T409" s="218"/>
      <c r="U409" s="219"/>
      <c r="V409" s="276"/>
      <c r="W409" s="223"/>
      <c r="X409" s="218"/>
      <c r="Y409" s="219"/>
      <c r="Z409" s="276"/>
      <c r="AA409" s="223"/>
      <c r="AB409" s="218"/>
      <c r="AC409" s="219"/>
      <c r="AD409" s="276"/>
      <c r="AE409" s="223"/>
      <c r="AF409" s="218"/>
      <c r="AG409" s="219"/>
      <c r="AH409" s="276"/>
      <c r="AI409" s="223"/>
      <c r="AJ409" s="218"/>
      <c r="AK409" s="219"/>
      <c r="AL409" s="276"/>
      <c r="AM409" s="223"/>
      <c r="AN409" s="218"/>
      <c r="AO409" s="219"/>
      <c r="AP409" s="276"/>
      <c r="AQ409" s="223"/>
      <c r="AR409" s="218"/>
      <c r="AS409" s="219"/>
      <c r="AT409" s="276"/>
      <c r="AU409" s="223"/>
      <c r="AV409" s="252"/>
      <c r="AW409" s="219"/>
      <c r="AX409" s="277"/>
      <c r="AY409" s="223"/>
      <c r="AZ409" s="265"/>
      <c r="BA409" s="272"/>
      <c r="BB409" s="265"/>
      <c r="BC409" s="266"/>
      <c r="BD409" s="265"/>
      <c r="BE409" s="266"/>
      <c r="BF409" s="265"/>
      <c r="BG409" s="266"/>
      <c r="BH409" s="265"/>
      <c r="BI409" s="266"/>
      <c r="BJ409" s="265">
        <v>118</v>
      </c>
      <c r="BK409" s="266">
        <v>184</v>
      </c>
    </row>
    <row r="410" spans="1:63" ht="13" x14ac:dyDescent="0.3">
      <c r="A410" s="10">
        <v>6508</v>
      </c>
      <c r="B410" s="11" t="s">
        <v>535</v>
      </c>
      <c r="C410" s="365">
        <v>1319</v>
      </c>
      <c r="D410" s="41">
        <v>330</v>
      </c>
      <c r="E410" s="63">
        <f t="shared" si="6"/>
        <v>0.25018953752843065</v>
      </c>
      <c r="F410" s="86">
        <v>140</v>
      </c>
      <c r="G410" s="99">
        <v>186</v>
      </c>
      <c r="H410" s="86"/>
      <c r="I410" s="98"/>
      <c r="J410" s="142"/>
      <c r="K410" s="99"/>
      <c r="L410" s="86"/>
      <c r="M410" s="98"/>
      <c r="N410" s="142"/>
      <c r="O410" s="99"/>
      <c r="P410" s="218"/>
      <c r="Q410" s="219"/>
      <c r="R410" s="276"/>
      <c r="S410" s="223"/>
      <c r="T410" s="218"/>
      <c r="U410" s="219"/>
      <c r="V410" s="276"/>
      <c r="W410" s="223"/>
      <c r="X410" s="218"/>
      <c r="Y410" s="219"/>
      <c r="Z410" s="276"/>
      <c r="AA410" s="223"/>
      <c r="AB410" s="218"/>
      <c r="AC410" s="219"/>
      <c r="AD410" s="276"/>
      <c r="AE410" s="223"/>
      <c r="AF410" s="218"/>
      <c r="AG410" s="219"/>
      <c r="AH410" s="276"/>
      <c r="AI410" s="223"/>
      <c r="AJ410" s="218"/>
      <c r="AK410" s="219"/>
      <c r="AL410" s="276"/>
      <c r="AM410" s="223"/>
      <c r="AN410" s="218"/>
      <c r="AO410" s="219"/>
      <c r="AP410" s="276"/>
      <c r="AQ410" s="223"/>
      <c r="AR410" s="218"/>
      <c r="AS410" s="219"/>
      <c r="AT410" s="276"/>
      <c r="AU410" s="223"/>
      <c r="AV410" s="252"/>
      <c r="AW410" s="219"/>
      <c r="AX410" s="277"/>
      <c r="AY410" s="223"/>
      <c r="AZ410" s="265"/>
      <c r="BA410" s="272"/>
      <c r="BB410" s="265"/>
      <c r="BC410" s="266"/>
      <c r="BD410" s="265"/>
      <c r="BE410" s="266"/>
      <c r="BF410" s="265"/>
      <c r="BG410" s="266"/>
      <c r="BH410" s="265"/>
      <c r="BI410" s="266"/>
      <c r="BJ410" s="265">
        <v>108</v>
      </c>
      <c r="BK410" s="266">
        <v>208</v>
      </c>
    </row>
    <row r="411" spans="1:63" ht="13" x14ac:dyDescent="0.3">
      <c r="A411" s="10">
        <v>6509</v>
      </c>
      <c r="B411" s="11" t="s">
        <v>536</v>
      </c>
      <c r="C411" s="365">
        <v>631</v>
      </c>
      <c r="D411" s="41">
        <v>139</v>
      </c>
      <c r="E411" s="63">
        <f t="shared" si="6"/>
        <v>0.2202852614896989</v>
      </c>
      <c r="F411" s="86">
        <v>63</v>
      </c>
      <c r="G411" s="99">
        <v>75</v>
      </c>
      <c r="H411" s="86"/>
      <c r="I411" s="98"/>
      <c r="J411" s="142"/>
      <c r="K411" s="99"/>
      <c r="L411" s="86"/>
      <c r="M411" s="98"/>
      <c r="N411" s="142"/>
      <c r="O411" s="99"/>
      <c r="P411" s="218"/>
      <c r="Q411" s="219"/>
      <c r="R411" s="276"/>
      <c r="S411" s="223"/>
      <c r="T411" s="218"/>
      <c r="U411" s="219"/>
      <c r="V411" s="276"/>
      <c r="W411" s="223"/>
      <c r="X411" s="218"/>
      <c r="Y411" s="219"/>
      <c r="Z411" s="276"/>
      <c r="AA411" s="223"/>
      <c r="AB411" s="218"/>
      <c r="AC411" s="219"/>
      <c r="AD411" s="276"/>
      <c r="AE411" s="223"/>
      <c r="AF411" s="218"/>
      <c r="AG411" s="219"/>
      <c r="AH411" s="276"/>
      <c r="AI411" s="223"/>
      <c r="AJ411" s="218"/>
      <c r="AK411" s="219"/>
      <c r="AL411" s="276"/>
      <c r="AM411" s="223"/>
      <c r="AN411" s="218"/>
      <c r="AO411" s="219"/>
      <c r="AP411" s="276"/>
      <c r="AQ411" s="223"/>
      <c r="AR411" s="218"/>
      <c r="AS411" s="219"/>
      <c r="AT411" s="276"/>
      <c r="AU411" s="223"/>
      <c r="AV411" s="252"/>
      <c r="AW411" s="219"/>
      <c r="AX411" s="277"/>
      <c r="AY411" s="223"/>
      <c r="AZ411" s="265"/>
      <c r="BA411" s="272"/>
      <c r="BB411" s="265"/>
      <c r="BC411" s="266"/>
      <c r="BD411" s="265"/>
      <c r="BE411" s="266"/>
      <c r="BF411" s="265"/>
      <c r="BG411" s="266"/>
      <c r="BH411" s="265"/>
      <c r="BI411" s="266"/>
      <c r="BJ411" s="265">
        <v>53</v>
      </c>
      <c r="BK411" s="266">
        <v>81</v>
      </c>
    </row>
    <row r="412" spans="1:63" ht="13" x14ac:dyDescent="0.3">
      <c r="A412" s="10">
        <v>6510</v>
      </c>
      <c r="B412" s="11" t="s">
        <v>537</v>
      </c>
      <c r="C412" s="365">
        <v>1376</v>
      </c>
      <c r="D412" s="41">
        <v>255</v>
      </c>
      <c r="E412" s="63">
        <f t="shared" si="6"/>
        <v>0.18531976744186046</v>
      </c>
      <c r="F412" s="86">
        <v>91</v>
      </c>
      <c r="G412" s="99">
        <v>163</v>
      </c>
      <c r="H412" s="86"/>
      <c r="I412" s="98"/>
      <c r="J412" s="142"/>
      <c r="K412" s="99"/>
      <c r="L412" s="86"/>
      <c r="M412" s="98"/>
      <c r="N412" s="142"/>
      <c r="O412" s="99"/>
      <c r="P412" s="218"/>
      <c r="Q412" s="219"/>
      <c r="R412" s="276"/>
      <c r="S412" s="223"/>
      <c r="T412" s="218"/>
      <c r="U412" s="219"/>
      <c r="V412" s="276"/>
      <c r="W412" s="223"/>
      <c r="X412" s="218"/>
      <c r="Y412" s="219"/>
      <c r="Z412" s="276"/>
      <c r="AA412" s="223"/>
      <c r="AB412" s="218"/>
      <c r="AC412" s="219"/>
      <c r="AD412" s="276"/>
      <c r="AE412" s="223"/>
      <c r="AF412" s="218"/>
      <c r="AG412" s="219"/>
      <c r="AH412" s="276"/>
      <c r="AI412" s="223"/>
      <c r="AJ412" s="218"/>
      <c r="AK412" s="219"/>
      <c r="AL412" s="276"/>
      <c r="AM412" s="223"/>
      <c r="AN412" s="218"/>
      <c r="AO412" s="219"/>
      <c r="AP412" s="276"/>
      <c r="AQ412" s="223"/>
      <c r="AR412" s="218"/>
      <c r="AS412" s="219"/>
      <c r="AT412" s="276"/>
      <c r="AU412" s="223"/>
      <c r="AV412" s="252"/>
      <c r="AW412" s="219"/>
      <c r="AX412" s="277"/>
      <c r="AY412" s="223"/>
      <c r="AZ412" s="265"/>
      <c r="BA412" s="272"/>
      <c r="BB412" s="265"/>
      <c r="BC412" s="266"/>
      <c r="BD412" s="265"/>
      <c r="BE412" s="266"/>
      <c r="BF412" s="265"/>
      <c r="BG412" s="266"/>
      <c r="BH412" s="265"/>
      <c r="BI412" s="266"/>
      <c r="BJ412" s="265">
        <v>85</v>
      </c>
      <c r="BK412" s="266">
        <v>161</v>
      </c>
    </row>
    <row r="413" spans="1:63" ht="13" x14ac:dyDescent="0.3">
      <c r="A413" s="10">
        <v>6511</v>
      </c>
      <c r="B413" s="11" t="s">
        <v>538</v>
      </c>
      <c r="C413" s="365">
        <v>800</v>
      </c>
      <c r="D413" s="41">
        <v>233</v>
      </c>
      <c r="E413" s="63">
        <f t="shared" si="6"/>
        <v>0.29125000000000001</v>
      </c>
      <c r="F413" s="86">
        <v>91</v>
      </c>
      <c r="G413" s="99">
        <v>142</v>
      </c>
      <c r="H413" s="86"/>
      <c r="I413" s="98"/>
      <c r="J413" s="142"/>
      <c r="K413" s="99"/>
      <c r="L413" s="86"/>
      <c r="M413" s="98"/>
      <c r="N413" s="142"/>
      <c r="O413" s="99"/>
      <c r="P413" s="218"/>
      <c r="Q413" s="219"/>
      <c r="R413" s="276"/>
      <c r="S413" s="223"/>
      <c r="T413" s="218"/>
      <c r="U413" s="219"/>
      <c r="V413" s="276"/>
      <c r="W413" s="223"/>
      <c r="X413" s="218"/>
      <c r="Y413" s="219"/>
      <c r="Z413" s="276"/>
      <c r="AA413" s="223"/>
      <c r="AB413" s="218"/>
      <c r="AC413" s="219"/>
      <c r="AD413" s="276"/>
      <c r="AE413" s="223"/>
      <c r="AF413" s="218"/>
      <c r="AG413" s="219"/>
      <c r="AH413" s="276"/>
      <c r="AI413" s="223"/>
      <c r="AJ413" s="218"/>
      <c r="AK413" s="219"/>
      <c r="AL413" s="276"/>
      <c r="AM413" s="223"/>
      <c r="AN413" s="218"/>
      <c r="AO413" s="219"/>
      <c r="AP413" s="276"/>
      <c r="AQ413" s="223"/>
      <c r="AR413" s="218"/>
      <c r="AS413" s="219"/>
      <c r="AT413" s="276"/>
      <c r="AU413" s="223"/>
      <c r="AV413" s="252"/>
      <c r="AW413" s="219"/>
      <c r="AX413" s="277"/>
      <c r="AY413" s="223"/>
      <c r="AZ413" s="265"/>
      <c r="BA413" s="272"/>
      <c r="BB413" s="265"/>
      <c r="BC413" s="266"/>
      <c r="BD413" s="265"/>
      <c r="BE413" s="266"/>
      <c r="BF413" s="265"/>
      <c r="BG413" s="266"/>
      <c r="BH413" s="265"/>
      <c r="BI413" s="266"/>
      <c r="BJ413" s="265">
        <v>87</v>
      </c>
      <c r="BK413" s="266">
        <v>144</v>
      </c>
    </row>
    <row r="414" spans="1:63" ht="13" x14ac:dyDescent="0.3">
      <c r="A414" s="10">
        <v>6512</v>
      </c>
      <c r="B414" s="11" t="s">
        <v>539</v>
      </c>
      <c r="C414" s="365">
        <v>1069</v>
      </c>
      <c r="D414" s="41">
        <v>309</v>
      </c>
      <c r="E414" s="63">
        <f t="shared" si="6"/>
        <v>0.28905519176800748</v>
      </c>
      <c r="F414" s="86">
        <v>112</v>
      </c>
      <c r="G414" s="99">
        <v>195</v>
      </c>
      <c r="H414" s="86"/>
      <c r="I414" s="98"/>
      <c r="J414" s="142"/>
      <c r="K414" s="99"/>
      <c r="L414" s="86"/>
      <c r="M414" s="98"/>
      <c r="N414" s="142"/>
      <c r="O414" s="99"/>
      <c r="P414" s="218"/>
      <c r="Q414" s="219"/>
      <c r="R414" s="276"/>
      <c r="S414" s="223"/>
      <c r="T414" s="218"/>
      <c r="U414" s="219"/>
      <c r="V414" s="276"/>
      <c r="W414" s="223"/>
      <c r="X414" s="218"/>
      <c r="Y414" s="219"/>
      <c r="Z414" s="276"/>
      <c r="AA414" s="223"/>
      <c r="AB414" s="218"/>
      <c r="AC414" s="219"/>
      <c r="AD414" s="276"/>
      <c r="AE414" s="223"/>
      <c r="AF414" s="218"/>
      <c r="AG414" s="219"/>
      <c r="AH414" s="276"/>
      <c r="AI414" s="223"/>
      <c r="AJ414" s="218"/>
      <c r="AK414" s="219"/>
      <c r="AL414" s="276"/>
      <c r="AM414" s="223"/>
      <c r="AN414" s="218"/>
      <c r="AO414" s="219"/>
      <c r="AP414" s="276"/>
      <c r="AQ414" s="223"/>
      <c r="AR414" s="218"/>
      <c r="AS414" s="219"/>
      <c r="AT414" s="276"/>
      <c r="AU414" s="223"/>
      <c r="AV414" s="252"/>
      <c r="AW414" s="219"/>
      <c r="AX414" s="277"/>
      <c r="AY414" s="223"/>
      <c r="AZ414" s="265"/>
      <c r="BA414" s="272"/>
      <c r="BB414" s="265"/>
      <c r="BC414" s="266"/>
      <c r="BD414" s="265"/>
      <c r="BE414" s="266"/>
      <c r="BF414" s="265"/>
      <c r="BG414" s="266"/>
      <c r="BH414" s="265"/>
      <c r="BI414" s="266"/>
      <c r="BJ414" s="265">
        <v>86</v>
      </c>
      <c r="BK414" s="266">
        <v>216</v>
      </c>
    </row>
    <row r="415" spans="1:63" ht="13" x14ac:dyDescent="0.3">
      <c r="A415" s="10">
        <v>6513</v>
      </c>
      <c r="B415" s="11" t="s">
        <v>540</v>
      </c>
      <c r="C415" s="365">
        <v>1051</v>
      </c>
      <c r="D415" s="41">
        <v>230</v>
      </c>
      <c r="E415" s="63">
        <f t="shared" si="6"/>
        <v>0.21883920076117983</v>
      </c>
      <c r="F415" s="86">
        <v>89</v>
      </c>
      <c r="G415" s="99">
        <v>139</v>
      </c>
      <c r="H415" s="86"/>
      <c r="I415" s="98"/>
      <c r="J415" s="142"/>
      <c r="K415" s="99"/>
      <c r="L415" s="86"/>
      <c r="M415" s="98"/>
      <c r="N415" s="142"/>
      <c r="O415" s="99"/>
      <c r="P415" s="218"/>
      <c r="Q415" s="219"/>
      <c r="R415" s="276"/>
      <c r="S415" s="223"/>
      <c r="T415" s="218"/>
      <c r="U415" s="219"/>
      <c r="V415" s="276"/>
      <c r="W415" s="223"/>
      <c r="X415" s="218"/>
      <c r="Y415" s="219"/>
      <c r="Z415" s="276"/>
      <c r="AA415" s="223"/>
      <c r="AB415" s="218"/>
      <c r="AC415" s="219"/>
      <c r="AD415" s="276"/>
      <c r="AE415" s="223"/>
      <c r="AF415" s="218"/>
      <c r="AG415" s="219"/>
      <c r="AH415" s="276"/>
      <c r="AI415" s="223"/>
      <c r="AJ415" s="218"/>
      <c r="AK415" s="219"/>
      <c r="AL415" s="276"/>
      <c r="AM415" s="223"/>
      <c r="AN415" s="218"/>
      <c r="AO415" s="219"/>
      <c r="AP415" s="276"/>
      <c r="AQ415" s="223"/>
      <c r="AR415" s="218"/>
      <c r="AS415" s="219"/>
      <c r="AT415" s="276"/>
      <c r="AU415" s="223"/>
      <c r="AV415" s="252"/>
      <c r="AW415" s="219"/>
      <c r="AX415" s="277"/>
      <c r="AY415" s="223"/>
      <c r="AZ415" s="265"/>
      <c r="BA415" s="272"/>
      <c r="BB415" s="265"/>
      <c r="BC415" s="266"/>
      <c r="BD415" s="265"/>
      <c r="BE415" s="266"/>
      <c r="BF415" s="265"/>
      <c r="BG415" s="266"/>
      <c r="BH415" s="265"/>
      <c r="BI415" s="266"/>
      <c r="BJ415" s="265">
        <v>80</v>
      </c>
      <c r="BK415" s="266">
        <v>144</v>
      </c>
    </row>
    <row r="416" spans="1:63" ht="13" x14ac:dyDescent="0.3">
      <c r="A416" s="10">
        <v>6514</v>
      </c>
      <c r="B416" s="11" t="s">
        <v>541</v>
      </c>
      <c r="C416" s="365">
        <v>615</v>
      </c>
      <c r="D416" s="41">
        <v>129</v>
      </c>
      <c r="E416" s="63">
        <f t="shared" si="6"/>
        <v>0.2097560975609756</v>
      </c>
      <c r="F416" s="86">
        <v>65</v>
      </c>
      <c r="G416" s="99">
        <v>64</v>
      </c>
      <c r="H416" s="86"/>
      <c r="I416" s="98"/>
      <c r="J416" s="142"/>
      <c r="K416" s="99"/>
      <c r="L416" s="86"/>
      <c r="M416" s="98"/>
      <c r="N416" s="142"/>
      <c r="O416" s="99"/>
      <c r="P416" s="218"/>
      <c r="Q416" s="219"/>
      <c r="R416" s="276"/>
      <c r="S416" s="223"/>
      <c r="T416" s="218"/>
      <c r="U416" s="219"/>
      <c r="V416" s="276"/>
      <c r="W416" s="223"/>
      <c r="X416" s="218"/>
      <c r="Y416" s="219"/>
      <c r="Z416" s="276"/>
      <c r="AA416" s="223"/>
      <c r="AB416" s="218"/>
      <c r="AC416" s="219"/>
      <c r="AD416" s="276"/>
      <c r="AE416" s="223"/>
      <c r="AF416" s="218"/>
      <c r="AG416" s="219"/>
      <c r="AH416" s="276"/>
      <c r="AI416" s="223"/>
      <c r="AJ416" s="218"/>
      <c r="AK416" s="219"/>
      <c r="AL416" s="276"/>
      <c r="AM416" s="223"/>
      <c r="AN416" s="218"/>
      <c r="AO416" s="219"/>
      <c r="AP416" s="276"/>
      <c r="AQ416" s="223"/>
      <c r="AR416" s="218"/>
      <c r="AS416" s="219"/>
      <c r="AT416" s="276"/>
      <c r="AU416" s="223"/>
      <c r="AV416" s="252"/>
      <c r="AW416" s="219"/>
      <c r="AX416" s="277"/>
      <c r="AY416" s="223"/>
      <c r="AZ416" s="265"/>
      <c r="BA416" s="272"/>
      <c r="BB416" s="265"/>
      <c r="BC416" s="266"/>
      <c r="BD416" s="265"/>
      <c r="BE416" s="266"/>
      <c r="BF416" s="265"/>
      <c r="BG416" s="266"/>
      <c r="BH416" s="265"/>
      <c r="BI416" s="266"/>
      <c r="BJ416" s="265">
        <v>60</v>
      </c>
      <c r="BK416" s="266">
        <v>69</v>
      </c>
    </row>
    <row r="417" spans="1:63" ht="13" x14ac:dyDescent="0.3">
      <c r="A417" s="10">
        <v>6515</v>
      </c>
      <c r="B417" s="11" t="s">
        <v>542</v>
      </c>
      <c r="C417" s="365">
        <v>1207</v>
      </c>
      <c r="D417" s="41">
        <v>318</v>
      </c>
      <c r="E417" s="63">
        <f t="shared" si="6"/>
        <v>0.26346313173156588</v>
      </c>
      <c r="F417" s="86">
        <v>137</v>
      </c>
      <c r="G417" s="99">
        <v>180</v>
      </c>
      <c r="H417" s="86"/>
      <c r="I417" s="98"/>
      <c r="J417" s="142"/>
      <c r="K417" s="99"/>
      <c r="L417" s="86"/>
      <c r="M417" s="98"/>
      <c r="N417" s="142"/>
      <c r="O417" s="99"/>
      <c r="P417" s="218"/>
      <c r="Q417" s="219"/>
      <c r="R417" s="276"/>
      <c r="S417" s="223"/>
      <c r="T417" s="218"/>
      <c r="U417" s="219"/>
      <c r="V417" s="276"/>
      <c r="W417" s="223"/>
      <c r="X417" s="218"/>
      <c r="Y417" s="219"/>
      <c r="Z417" s="276"/>
      <c r="AA417" s="223"/>
      <c r="AB417" s="218"/>
      <c r="AC417" s="219"/>
      <c r="AD417" s="276"/>
      <c r="AE417" s="223"/>
      <c r="AF417" s="218"/>
      <c r="AG417" s="219"/>
      <c r="AH417" s="276"/>
      <c r="AI417" s="223"/>
      <c r="AJ417" s="218"/>
      <c r="AK417" s="219"/>
      <c r="AL417" s="276"/>
      <c r="AM417" s="223"/>
      <c r="AN417" s="218"/>
      <c r="AO417" s="219"/>
      <c r="AP417" s="276"/>
      <c r="AQ417" s="223"/>
      <c r="AR417" s="218"/>
      <c r="AS417" s="219"/>
      <c r="AT417" s="276"/>
      <c r="AU417" s="223"/>
      <c r="AV417" s="252"/>
      <c r="AW417" s="219"/>
      <c r="AX417" s="277"/>
      <c r="AY417" s="223"/>
      <c r="AZ417" s="265"/>
      <c r="BA417" s="272"/>
      <c r="BB417" s="265"/>
      <c r="BC417" s="266"/>
      <c r="BD417" s="265"/>
      <c r="BE417" s="266"/>
      <c r="BF417" s="265"/>
      <c r="BG417" s="266"/>
      <c r="BH417" s="265"/>
      <c r="BI417" s="266"/>
      <c r="BJ417" s="265">
        <v>119</v>
      </c>
      <c r="BK417" s="266">
        <v>195</v>
      </c>
    </row>
    <row r="418" spans="1:63" ht="13" x14ac:dyDescent="0.3">
      <c r="A418" s="10">
        <v>6516</v>
      </c>
      <c r="B418" s="11" t="s">
        <v>543</v>
      </c>
      <c r="C418" s="365">
        <v>1018</v>
      </c>
      <c r="D418" s="41">
        <v>232</v>
      </c>
      <c r="E418" s="63">
        <f t="shared" si="6"/>
        <v>0.22789783889980353</v>
      </c>
      <c r="F418" s="86">
        <v>75</v>
      </c>
      <c r="G418" s="99">
        <v>155</v>
      </c>
      <c r="H418" s="86"/>
      <c r="I418" s="98"/>
      <c r="J418" s="142"/>
      <c r="K418" s="99"/>
      <c r="L418" s="86"/>
      <c r="M418" s="98"/>
      <c r="N418" s="142"/>
      <c r="O418" s="99"/>
      <c r="P418" s="218"/>
      <c r="Q418" s="219"/>
      <c r="R418" s="276"/>
      <c r="S418" s="223"/>
      <c r="T418" s="218"/>
      <c r="U418" s="219"/>
      <c r="V418" s="276"/>
      <c r="W418" s="223"/>
      <c r="X418" s="218"/>
      <c r="Y418" s="219"/>
      <c r="Z418" s="276"/>
      <c r="AA418" s="223"/>
      <c r="AB418" s="218"/>
      <c r="AC418" s="219"/>
      <c r="AD418" s="276"/>
      <c r="AE418" s="223"/>
      <c r="AF418" s="218"/>
      <c r="AG418" s="219"/>
      <c r="AH418" s="276"/>
      <c r="AI418" s="223"/>
      <c r="AJ418" s="218"/>
      <c r="AK418" s="219"/>
      <c r="AL418" s="276"/>
      <c r="AM418" s="223"/>
      <c r="AN418" s="218"/>
      <c r="AO418" s="219"/>
      <c r="AP418" s="276"/>
      <c r="AQ418" s="223"/>
      <c r="AR418" s="218"/>
      <c r="AS418" s="219"/>
      <c r="AT418" s="276"/>
      <c r="AU418" s="223"/>
      <c r="AV418" s="252"/>
      <c r="AW418" s="219"/>
      <c r="AX418" s="277"/>
      <c r="AY418" s="223"/>
      <c r="AZ418" s="86"/>
      <c r="BA418" s="99"/>
      <c r="BB418" s="86"/>
      <c r="BC418" s="87"/>
      <c r="BD418" s="86"/>
      <c r="BE418" s="87"/>
      <c r="BF418" s="86"/>
      <c r="BG418" s="87"/>
      <c r="BH418" s="86"/>
      <c r="BI418" s="87"/>
      <c r="BJ418" s="86">
        <v>66</v>
      </c>
      <c r="BK418" s="87">
        <v>165</v>
      </c>
    </row>
    <row r="419" spans="1:63" ht="13" x14ac:dyDescent="0.3">
      <c r="A419" s="10">
        <v>6517</v>
      </c>
      <c r="B419" s="11" t="s">
        <v>544</v>
      </c>
      <c r="C419" s="365">
        <v>1166</v>
      </c>
      <c r="D419" s="41">
        <v>423</v>
      </c>
      <c r="E419" s="63">
        <f t="shared" si="6"/>
        <v>0.362778730703259</v>
      </c>
      <c r="F419" s="86">
        <v>159</v>
      </c>
      <c r="G419" s="99">
        <v>255</v>
      </c>
      <c r="H419" s="86"/>
      <c r="I419" s="98"/>
      <c r="J419" s="142"/>
      <c r="K419" s="99"/>
      <c r="L419" s="86"/>
      <c r="M419" s="98"/>
      <c r="N419" s="142"/>
      <c r="O419" s="99"/>
      <c r="P419" s="218"/>
      <c r="Q419" s="219"/>
      <c r="R419" s="276"/>
      <c r="S419" s="223"/>
      <c r="T419" s="218"/>
      <c r="U419" s="219"/>
      <c r="V419" s="276"/>
      <c r="W419" s="223"/>
      <c r="X419" s="218"/>
      <c r="Y419" s="219"/>
      <c r="Z419" s="276"/>
      <c r="AA419" s="223"/>
      <c r="AB419" s="218"/>
      <c r="AC419" s="219"/>
      <c r="AD419" s="276"/>
      <c r="AE419" s="223"/>
      <c r="AF419" s="218"/>
      <c r="AG419" s="219"/>
      <c r="AH419" s="276"/>
      <c r="AI419" s="223"/>
      <c r="AJ419" s="218"/>
      <c r="AK419" s="219"/>
      <c r="AL419" s="276"/>
      <c r="AM419" s="223"/>
      <c r="AN419" s="218"/>
      <c r="AO419" s="219"/>
      <c r="AP419" s="276"/>
      <c r="AQ419" s="223"/>
      <c r="AR419" s="218"/>
      <c r="AS419" s="219"/>
      <c r="AT419" s="276"/>
      <c r="AU419" s="223"/>
      <c r="AV419" s="252"/>
      <c r="AW419" s="219"/>
      <c r="AX419" s="277"/>
      <c r="AY419" s="223"/>
      <c r="AZ419" s="86"/>
      <c r="BA419" s="99"/>
      <c r="BB419" s="86"/>
      <c r="BC419" s="87"/>
      <c r="BD419" s="86"/>
      <c r="BE419" s="87"/>
      <c r="BF419" s="86"/>
      <c r="BG419" s="87"/>
      <c r="BH419" s="86"/>
      <c r="BI419" s="87"/>
      <c r="BJ419" s="86">
        <v>138</v>
      </c>
      <c r="BK419" s="87">
        <v>273</v>
      </c>
    </row>
    <row r="420" spans="1:63" ht="13" x14ac:dyDescent="0.3">
      <c r="A420" s="10">
        <v>6518</v>
      </c>
      <c r="B420" s="11" t="s">
        <v>545</v>
      </c>
      <c r="C420" s="365">
        <v>930</v>
      </c>
      <c r="D420" s="41">
        <v>249</v>
      </c>
      <c r="E420" s="63">
        <f t="shared" si="6"/>
        <v>0.26774193548387099</v>
      </c>
      <c r="F420" s="86">
        <v>148</v>
      </c>
      <c r="G420" s="99">
        <v>90</v>
      </c>
      <c r="H420" s="86"/>
      <c r="I420" s="98"/>
      <c r="J420" s="142"/>
      <c r="K420" s="99"/>
      <c r="L420" s="86"/>
      <c r="M420" s="98"/>
      <c r="N420" s="142"/>
      <c r="O420" s="99"/>
      <c r="P420" s="218"/>
      <c r="Q420" s="219"/>
      <c r="R420" s="276"/>
      <c r="S420" s="223"/>
      <c r="T420" s="218"/>
      <c r="U420" s="219"/>
      <c r="V420" s="276"/>
      <c r="W420" s="223"/>
      <c r="X420" s="218"/>
      <c r="Y420" s="219"/>
      <c r="Z420" s="276"/>
      <c r="AA420" s="223"/>
      <c r="AB420" s="218"/>
      <c r="AC420" s="219"/>
      <c r="AD420" s="276"/>
      <c r="AE420" s="223"/>
      <c r="AF420" s="218"/>
      <c r="AG420" s="219"/>
      <c r="AH420" s="276"/>
      <c r="AI420" s="223"/>
      <c r="AJ420" s="218"/>
      <c r="AK420" s="219"/>
      <c r="AL420" s="276"/>
      <c r="AM420" s="223"/>
      <c r="AN420" s="218"/>
      <c r="AO420" s="219"/>
      <c r="AP420" s="276"/>
      <c r="AQ420" s="223"/>
      <c r="AR420" s="218"/>
      <c r="AS420" s="219"/>
      <c r="AT420" s="276"/>
      <c r="AU420" s="223"/>
      <c r="AV420" s="252"/>
      <c r="AW420" s="219"/>
      <c r="AX420" s="277"/>
      <c r="AY420" s="223"/>
      <c r="AZ420" s="86"/>
      <c r="BA420" s="99"/>
      <c r="BB420" s="86"/>
      <c r="BC420" s="87"/>
      <c r="BD420" s="86"/>
      <c r="BE420" s="87"/>
      <c r="BF420" s="86"/>
      <c r="BG420" s="87"/>
      <c r="BH420" s="86"/>
      <c r="BI420" s="87"/>
      <c r="BJ420" s="86">
        <v>119</v>
      </c>
      <c r="BK420" s="87">
        <v>122</v>
      </c>
    </row>
    <row r="421" spans="1:63" ht="13" x14ac:dyDescent="0.3">
      <c r="A421" s="10">
        <v>6519</v>
      </c>
      <c r="B421" s="11" t="s">
        <v>546</v>
      </c>
      <c r="C421" s="365">
        <v>1127</v>
      </c>
      <c r="D421" s="41">
        <v>274</v>
      </c>
      <c r="E421" s="63">
        <f t="shared" si="6"/>
        <v>0.24312333629103816</v>
      </c>
      <c r="F421" s="86">
        <v>104</v>
      </c>
      <c r="G421" s="99">
        <v>167</v>
      </c>
      <c r="H421" s="86"/>
      <c r="I421" s="98"/>
      <c r="J421" s="142"/>
      <c r="K421" s="99"/>
      <c r="L421" s="86"/>
      <c r="M421" s="98"/>
      <c r="N421" s="142"/>
      <c r="O421" s="99"/>
      <c r="P421" s="218"/>
      <c r="Q421" s="219"/>
      <c r="R421" s="276"/>
      <c r="S421" s="223"/>
      <c r="T421" s="218"/>
      <c r="U421" s="219"/>
      <c r="V421" s="276"/>
      <c r="W421" s="223"/>
      <c r="X421" s="218"/>
      <c r="Y421" s="219"/>
      <c r="Z421" s="276"/>
      <c r="AA421" s="223"/>
      <c r="AB421" s="218"/>
      <c r="AC421" s="219"/>
      <c r="AD421" s="276"/>
      <c r="AE421" s="223"/>
      <c r="AF421" s="218"/>
      <c r="AG421" s="219"/>
      <c r="AH421" s="276"/>
      <c r="AI421" s="223"/>
      <c r="AJ421" s="218"/>
      <c r="AK421" s="219"/>
      <c r="AL421" s="276"/>
      <c r="AM421" s="223"/>
      <c r="AN421" s="218"/>
      <c r="AO421" s="219"/>
      <c r="AP421" s="276"/>
      <c r="AQ421" s="223"/>
      <c r="AR421" s="218"/>
      <c r="AS421" s="219"/>
      <c r="AT421" s="276"/>
      <c r="AU421" s="223"/>
      <c r="AV421" s="252"/>
      <c r="AW421" s="219"/>
      <c r="AX421" s="277"/>
      <c r="AY421" s="223"/>
      <c r="AZ421" s="265"/>
      <c r="BA421" s="272"/>
      <c r="BB421" s="265"/>
      <c r="BC421" s="266"/>
      <c r="BD421" s="265"/>
      <c r="BE421" s="266"/>
      <c r="BF421" s="265"/>
      <c r="BG421" s="266"/>
      <c r="BH421" s="265"/>
      <c r="BI421" s="266"/>
      <c r="BJ421" s="265">
        <v>100</v>
      </c>
      <c r="BK421" s="266">
        <v>167</v>
      </c>
    </row>
    <row r="422" spans="1:63" ht="13" x14ac:dyDescent="0.3">
      <c r="A422" s="10">
        <v>6701</v>
      </c>
      <c r="B422" s="11" t="s">
        <v>547</v>
      </c>
      <c r="C422" s="365">
        <v>1135</v>
      </c>
      <c r="D422" s="41">
        <v>154</v>
      </c>
      <c r="E422" s="63">
        <f t="shared" si="6"/>
        <v>0.13568281938325991</v>
      </c>
      <c r="F422" s="86">
        <v>69</v>
      </c>
      <c r="G422" s="99">
        <v>81</v>
      </c>
      <c r="H422" s="86"/>
      <c r="I422" s="98"/>
      <c r="J422" s="142"/>
      <c r="K422" s="99"/>
      <c r="L422" s="86"/>
      <c r="M422" s="98"/>
      <c r="N422" s="142"/>
      <c r="O422" s="99"/>
      <c r="P422" s="218"/>
      <c r="Q422" s="219"/>
      <c r="R422" s="276"/>
      <c r="S422" s="223"/>
      <c r="T422" s="218"/>
      <c r="U422" s="219"/>
      <c r="V422" s="276"/>
      <c r="W422" s="223"/>
      <c r="X422" s="218"/>
      <c r="Y422" s="219"/>
      <c r="Z422" s="276"/>
      <c r="AA422" s="223"/>
      <c r="AB422" s="218"/>
      <c r="AC422" s="219"/>
      <c r="AD422" s="276"/>
      <c r="AE422" s="223"/>
      <c r="AF422" s="218"/>
      <c r="AG422" s="219"/>
      <c r="AH422" s="276"/>
      <c r="AI422" s="223"/>
      <c r="AJ422" s="218"/>
      <c r="AK422" s="219"/>
      <c r="AL422" s="276"/>
      <c r="AM422" s="223"/>
      <c r="AN422" s="218"/>
      <c r="AO422" s="219"/>
      <c r="AP422" s="276"/>
      <c r="AQ422" s="223"/>
      <c r="AR422" s="218"/>
      <c r="AS422" s="219"/>
      <c r="AT422" s="276"/>
      <c r="AU422" s="223"/>
      <c r="AV422" s="252"/>
      <c r="AW422" s="219"/>
      <c r="AX422" s="277"/>
      <c r="AY422" s="223"/>
      <c r="AZ422" s="265"/>
      <c r="BA422" s="272"/>
      <c r="BB422" s="265"/>
      <c r="BC422" s="266"/>
      <c r="BD422" s="265"/>
      <c r="BE422" s="266"/>
      <c r="BF422" s="265"/>
      <c r="BG422" s="266"/>
      <c r="BH422" s="265"/>
      <c r="BI422" s="266"/>
      <c r="BJ422" s="265">
        <v>64</v>
      </c>
      <c r="BK422" s="266">
        <v>84</v>
      </c>
    </row>
    <row r="423" spans="1:63" ht="13" x14ac:dyDescent="0.3">
      <c r="A423" s="10">
        <v>6801</v>
      </c>
      <c r="B423" s="11" t="s">
        <v>548</v>
      </c>
      <c r="C423" s="365">
        <v>1142</v>
      </c>
      <c r="D423" s="41">
        <v>526</v>
      </c>
      <c r="E423" s="63">
        <f t="shared" si="6"/>
        <v>0.46059544658493873</v>
      </c>
      <c r="F423" s="86">
        <v>304</v>
      </c>
      <c r="G423" s="99">
        <v>215</v>
      </c>
      <c r="H423" s="86"/>
      <c r="I423" s="98"/>
      <c r="J423" s="142"/>
      <c r="K423" s="99"/>
      <c r="L423" s="86"/>
      <c r="M423" s="98"/>
      <c r="N423" s="142"/>
      <c r="O423" s="99"/>
      <c r="P423" s="218"/>
      <c r="Q423" s="219"/>
      <c r="R423" s="276"/>
      <c r="S423" s="223"/>
      <c r="T423" s="218"/>
      <c r="U423" s="219"/>
      <c r="V423" s="276"/>
      <c r="W423" s="223"/>
      <c r="X423" s="218"/>
      <c r="Y423" s="219"/>
      <c r="Z423" s="276"/>
      <c r="AA423" s="223"/>
      <c r="AB423" s="218"/>
      <c r="AC423" s="219"/>
      <c r="AD423" s="276"/>
      <c r="AE423" s="223"/>
      <c r="AF423" s="218"/>
      <c r="AG423" s="219"/>
      <c r="AH423" s="276"/>
      <c r="AI423" s="223"/>
      <c r="AJ423" s="218"/>
      <c r="AK423" s="219"/>
      <c r="AL423" s="276"/>
      <c r="AM423" s="223"/>
      <c r="AN423" s="218"/>
      <c r="AO423" s="219"/>
      <c r="AP423" s="276"/>
      <c r="AQ423" s="223"/>
      <c r="AR423" s="218"/>
      <c r="AS423" s="219"/>
      <c r="AT423" s="276"/>
      <c r="AU423" s="223"/>
      <c r="AV423" s="252"/>
      <c r="AW423" s="219"/>
      <c r="AX423" s="277"/>
      <c r="AY423" s="223"/>
      <c r="AZ423" s="265"/>
      <c r="BA423" s="272"/>
      <c r="BB423" s="265"/>
      <c r="BC423" s="266"/>
      <c r="BD423" s="265"/>
      <c r="BE423" s="266"/>
      <c r="BF423" s="265"/>
      <c r="BG423" s="266"/>
      <c r="BH423" s="265"/>
      <c r="BI423" s="266"/>
      <c r="BJ423" s="265">
        <v>242</v>
      </c>
      <c r="BK423" s="266">
        <v>276</v>
      </c>
    </row>
    <row r="424" spans="1:63" ht="13" x14ac:dyDescent="0.3">
      <c r="A424" s="10">
        <v>6802</v>
      </c>
      <c r="B424" s="11" t="s">
        <v>549</v>
      </c>
      <c r="C424" s="365">
        <v>930</v>
      </c>
      <c r="D424" s="41">
        <v>369</v>
      </c>
      <c r="E424" s="63">
        <f t="shared" si="6"/>
        <v>0.39677419354838711</v>
      </c>
      <c r="F424" s="86">
        <v>190</v>
      </c>
      <c r="G424" s="99">
        <v>173</v>
      </c>
      <c r="H424" s="86"/>
      <c r="I424" s="98"/>
      <c r="J424" s="142"/>
      <c r="K424" s="99"/>
      <c r="L424" s="86"/>
      <c r="M424" s="98"/>
      <c r="N424" s="142"/>
      <c r="O424" s="99"/>
      <c r="P424" s="218"/>
      <c r="Q424" s="219"/>
      <c r="R424" s="276"/>
      <c r="S424" s="223"/>
      <c r="T424" s="218"/>
      <c r="U424" s="219"/>
      <c r="V424" s="276"/>
      <c r="W424" s="223"/>
      <c r="X424" s="218"/>
      <c r="Y424" s="219"/>
      <c r="Z424" s="276"/>
      <c r="AA424" s="223"/>
      <c r="AB424" s="218"/>
      <c r="AC424" s="219"/>
      <c r="AD424" s="276"/>
      <c r="AE424" s="223"/>
      <c r="AF424" s="218"/>
      <c r="AG424" s="219"/>
      <c r="AH424" s="276"/>
      <c r="AI424" s="223"/>
      <c r="AJ424" s="218"/>
      <c r="AK424" s="219"/>
      <c r="AL424" s="276"/>
      <c r="AM424" s="223"/>
      <c r="AN424" s="218"/>
      <c r="AO424" s="219"/>
      <c r="AP424" s="276"/>
      <c r="AQ424" s="223"/>
      <c r="AR424" s="218"/>
      <c r="AS424" s="219"/>
      <c r="AT424" s="276"/>
      <c r="AU424" s="223"/>
      <c r="AV424" s="252"/>
      <c r="AW424" s="219"/>
      <c r="AX424" s="277"/>
      <c r="AY424" s="223"/>
      <c r="AZ424" s="265"/>
      <c r="BA424" s="272"/>
      <c r="BB424" s="265"/>
      <c r="BC424" s="266"/>
      <c r="BD424" s="265"/>
      <c r="BE424" s="266"/>
      <c r="BF424" s="265"/>
      <c r="BG424" s="266"/>
      <c r="BH424" s="265"/>
      <c r="BI424" s="266"/>
      <c r="BJ424" s="265">
        <v>175</v>
      </c>
      <c r="BK424" s="266">
        <v>190</v>
      </c>
    </row>
    <row r="425" spans="1:63" ht="13" x14ac:dyDescent="0.3">
      <c r="A425" s="10">
        <v>6803</v>
      </c>
      <c r="B425" s="11" t="s">
        <v>550</v>
      </c>
      <c r="C425" s="365">
        <v>236</v>
      </c>
      <c r="D425" s="41">
        <v>104</v>
      </c>
      <c r="E425" s="63">
        <f t="shared" si="6"/>
        <v>0.44067796610169491</v>
      </c>
      <c r="F425" s="86">
        <v>65</v>
      </c>
      <c r="G425" s="99">
        <v>35</v>
      </c>
      <c r="H425" s="86"/>
      <c r="I425" s="98"/>
      <c r="J425" s="142"/>
      <c r="K425" s="99"/>
      <c r="L425" s="86"/>
      <c r="M425" s="98"/>
      <c r="N425" s="142"/>
      <c r="O425" s="99"/>
      <c r="P425" s="218"/>
      <c r="Q425" s="219"/>
      <c r="R425" s="276"/>
      <c r="S425" s="223"/>
      <c r="T425" s="218"/>
      <c r="U425" s="219"/>
      <c r="V425" s="276"/>
      <c r="W425" s="223"/>
      <c r="X425" s="218"/>
      <c r="Y425" s="219"/>
      <c r="Z425" s="276"/>
      <c r="AA425" s="223"/>
      <c r="AB425" s="218"/>
      <c r="AC425" s="219"/>
      <c r="AD425" s="276"/>
      <c r="AE425" s="223"/>
      <c r="AF425" s="218"/>
      <c r="AG425" s="219"/>
      <c r="AH425" s="276"/>
      <c r="AI425" s="223"/>
      <c r="AJ425" s="218"/>
      <c r="AK425" s="219"/>
      <c r="AL425" s="276"/>
      <c r="AM425" s="223"/>
      <c r="AN425" s="218"/>
      <c r="AO425" s="219"/>
      <c r="AP425" s="276"/>
      <c r="AQ425" s="223"/>
      <c r="AR425" s="218"/>
      <c r="AS425" s="219"/>
      <c r="AT425" s="276"/>
      <c r="AU425" s="223"/>
      <c r="AV425" s="252"/>
      <c r="AW425" s="219"/>
      <c r="AX425" s="277"/>
      <c r="AY425" s="223"/>
      <c r="AZ425" s="265"/>
      <c r="BA425" s="272"/>
      <c r="BB425" s="265"/>
      <c r="BC425" s="266"/>
      <c r="BD425" s="265"/>
      <c r="BE425" s="266"/>
      <c r="BF425" s="265"/>
      <c r="BG425" s="266"/>
      <c r="BH425" s="265"/>
      <c r="BI425" s="266"/>
      <c r="BJ425" s="265">
        <v>59</v>
      </c>
      <c r="BK425" s="266">
        <v>40</v>
      </c>
    </row>
    <row r="426" spans="1:63" ht="13" x14ac:dyDescent="0.3">
      <c r="A426" s="10">
        <v>6901</v>
      </c>
      <c r="B426" s="11" t="s">
        <v>551</v>
      </c>
      <c r="C426" s="365">
        <v>1260</v>
      </c>
      <c r="D426" s="41">
        <v>387</v>
      </c>
      <c r="E426" s="63">
        <f t="shared" si="6"/>
        <v>0.30714285714285716</v>
      </c>
      <c r="F426" s="86">
        <v>209</v>
      </c>
      <c r="G426" s="99">
        <v>169</v>
      </c>
      <c r="H426" s="86"/>
      <c r="I426" s="98"/>
      <c r="J426" s="142"/>
      <c r="K426" s="99"/>
      <c r="L426" s="86"/>
      <c r="M426" s="98"/>
      <c r="N426" s="142"/>
      <c r="O426" s="99"/>
      <c r="P426" s="218"/>
      <c r="Q426" s="219"/>
      <c r="R426" s="276"/>
      <c r="S426" s="223"/>
      <c r="T426" s="218"/>
      <c r="U426" s="219"/>
      <c r="V426" s="276"/>
      <c r="W426" s="223"/>
      <c r="X426" s="218"/>
      <c r="Y426" s="219"/>
      <c r="Z426" s="276"/>
      <c r="AA426" s="223"/>
      <c r="AB426" s="218"/>
      <c r="AC426" s="219"/>
      <c r="AD426" s="276"/>
      <c r="AE426" s="223"/>
      <c r="AF426" s="218"/>
      <c r="AG426" s="219"/>
      <c r="AH426" s="276"/>
      <c r="AI426" s="223"/>
      <c r="AJ426" s="218">
        <v>275</v>
      </c>
      <c r="AK426" s="219">
        <v>108</v>
      </c>
      <c r="AL426" s="276"/>
      <c r="AM426" s="223"/>
      <c r="AN426" s="218"/>
      <c r="AO426" s="219"/>
      <c r="AP426" s="276"/>
      <c r="AQ426" s="223"/>
      <c r="AR426" s="218"/>
      <c r="AS426" s="219"/>
      <c r="AT426" s="276"/>
      <c r="AU426" s="223"/>
      <c r="AV426" s="252"/>
      <c r="AW426" s="219"/>
      <c r="AX426" s="277"/>
      <c r="AY426" s="223"/>
      <c r="AZ426" s="86"/>
      <c r="BA426" s="99"/>
      <c r="BB426" s="86"/>
      <c r="BC426" s="87"/>
      <c r="BD426" s="86"/>
      <c r="BE426" s="87"/>
      <c r="BF426" s="86"/>
      <c r="BG426" s="87"/>
      <c r="BH426" s="86"/>
      <c r="BI426" s="87"/>
      <c r="BJ426" s="86">
        <v>213</v>
      </c>
      <c r="BK426" s="87">
        <v>162</v>
      </c>
    </row>
    <row r="427" spans="1:63" ht="13" x14ac:dyDescent="0.3">
      <c r="A427" s="10">
        <v>7001</v>
      </c>
      <c r="B427" s="11" t="s">
        <v>552</v>
      </c>
      <c r="C427" s="365">
        <v>999</v>
      </c>
      <c r="D427" s="41">
        <v>414</v>
      </c>
      <c r="E427" s="63">
        <f t="shared" si="6"/>
        <v>0.4144144144144144</v>
      </c>
      <c r="F427" s="86">
        <v>251</v>
      </c>
      <c r="G427" s="99">
        <v>157</v>
      </c>
      <c r="H427" s="86"/>
      <c r="I427" s="98"/>
      <c r="J427" s="142"/>
      <c r="K427" s="99"/>
      <c r="L427" s="86"/>
      <c r="M427" s="98"/>
      <c r="N427" s="142"/>
      <c r="O427" s="99"/>
      <c r="P427" s="218"/>
      <c r="Q427" s="219"/>
      <c r="R427" s="276"/>
      <c r="S427" s="223"/>
      <c r="T427" s="218"/>
      <c r="U427" s="219"/>
      <c r="V427" s="276"/>
      <c r="W427" s="223"/>
      <c r="X427" s="218"/>
      <c r="Y427" s="219"/>
      <c r="Z427" s="276"/>
      <c r="AA427" s="223"/>
      <c r="AB427" s="218"/>
      <c r="AC427" s="219"/>
      <c r="AD427" s="276"/>
      <c r="AE427" s="223"/>
      <c r="AF427" s="218"/>
      <c r="AG427" s="219"/>
      <c r="AH427" s="276"/>
      <c r="AI427" s="223"/>
      <c r="AJ427" s="218"/>
      <c r="AK427" s="219"/>
      <c r="AL427" s="276"/>
      <c r="AM427" s="223"/>
      <c r="AN427" s="218"/>
      <c r="AO427" s="219"/>
      <c r="AP427" s="276"/>
      <c r="AQ427" s="223"/>
      <c r="AR427" s="218"/>
      <c r="AS427" s="219"/>
      <c r="AT427" s="276"/>
      <c r="AU427" s="223"/>
      <c r="AV427" s="252"/>
      <c r="AW427" s="219"/>
      <c r="AX427" s="277"/>
      <c r="AY427" s="223"/>
      <c r="AZ427" s="86"/>
      <c r="BA427" s="99"/>
      <c r="BB427" s="86"/>
      <c r="BC427" s="87"/>
      <c r="BD427" s="86"/>
      <c r="BE427" s="87"/>
      <c r="BF427" s="86"/>
      <c r="BG427" s="87"/>
      <c r="BH427" s="86"/>
      <c r="BI427" s="87"/>
      <c r="BJ427" s="86">
        <v>219</v>
      </c>
      <c r="BK427" s="87">
        <v>187</v>
      </c>
    </row>
    <row r="428" spans="1:63" ht="13" x14ac:dyDescent="0.3">
      <c r="A428" s="10">
        <v>7002</v>
      </c>
      <c r="B428" s="11" t="s">
        <v>553</v>
      </c>
      <c r="C428" s="365">
        <v>1069</v>
      </c>
      <c r="D428" s="41">
        <v>460</v>
      </c>
      <c r="E428" s="63">
        <f t="shared" si="6"/>
        <v>0.43030869971936392</v>
      </c>
      <c r="F428" s="86">
        <v>244</v>
      </c>
      <c r="G428" s="99">
        <v>210</v>
      </c>
      <c r="H428" s="86"/>
      <c r="I428" s="98"/>
      <c r="J428" s="142"/>
      <c r="K428" s="99"/>
      <c r="L428" s="86"/>
      <c r="M428" s="98"/>
      <c r="N428" s="142"/>
      <c r="O428" s="99"/>
      <c r="P428" s="218"/>
      <c r="Q428" s="219"/>
      <c r="R428" s="276"/>
      <c r="S428" s="223"/>
      <c r="T428" s="218"/>
      <c r="U428" s="219"/>
      <c r="V428" s="276"/>
      <c r="W428" s="223"/>
      <c r="X428" s="218"/>
      <c r="Y428" s="219"/>
      <c r="Z428" s="276"/>
      <c r="AA428" s="223"/>
      <c r="AB428" s="218"/>
      <c r="AC428" s="219"/>
      <c r="AD428" s="276"/>
      <c r="AE428" s="223"/>
      <c r="AF428" s="218"/>
      <c r="AG428" s="219"/>
      <c r="AH428" s="276"/>
      <c r="AI428" s="223"/>
      <c r="AJ428" s="218"/>
      <c r="AK428" s="219"/>
      <c r="AL428" s="276"/>
      <c r="AM428" s="223"/>
      <c r="AN428" s="218"/>
      <c r="AO428" s="219"/>
      <c r="AP428" s="276"/>
      <c r="AQ428" s="223"/>
      <c r="AR428" s="218"/>
      <c r="AS428" s="219"/>
      <c r="AT428" s="276"/>
      <c r="AU428" s="223"/>
      <c r="AV428" s="252"/>
      <c r="AW428" s="219"/>
      <c r="AX428" s="277"/>
      <c r="AY428" s="223"/>
      <c r="AZ428" s="86"/>
      <c r="BA428" s="99"/>
      <c r="BB428" s="86"/>
      <c r="BC428" s="87"/>
      <c r="BD428" s="86"/>
      <c r="BE428" s="87"/>
      <c r="BF428" s="86"/>
      <c r="BG428" s="87"/>
      <c r="BH428" s="86"/>
      <c r="BI428" s="87"/>
      <c r="BJ428" s="86">
        <v>224</v>
      </c>
      <c r="BK428" s="87">
        <v>234</v>
      </c>
    </row>
    <row r="429" spans="1:63" ht="13" x14ac:dyDescent="0.3">
      <c r="A429" s="10">
        <v>7101</v>
      </c>
      <c r="B429" s="11" t="s">
        <v>554</v>
      </c>
      <c r="C429" s="365">
        <v>1418</v>
      </c>
      <c r="D429" s="41">
        <v>343</v>
      </c>
      <c r="E429" s="63">
        <f t="shared" si="6"/>
        <v>0.24188998589562766</v>
      </c>
      <c r="F429" s="86">
        <v>170</v>
      </c>
      <c r="G429" s="99">
        <v>146</v>
      </c>
      <c r="H429" s="86"/>
      <c r="I429" s="98"/>
      <c r="J429" s="142"/>
      <c r="K429" s="99"/>
      <c r="L429" s="86"/>
      <c r="M429" s="98"/>
      <c r="N429" s="142"/>
      <c r="O429" s="99"/>
      <c r="P429" s="218"/>
      <c r="Q429" s="219"/>
      <c r="R429" s="276"/>
      <c r="S429" s="223"/>
      <c r="T429" s="218"/>
      <c r="U429" s="219"/>
      <c r="V429" s="276"/>
      <c r="W429" s="223"/>
      <c r="X429" s="218"/>
      <c r="Y429" s="219"/>
      <c r="Z429" s="276"/>
      <c r="AA429" s="223"/>
      <c r="AB429" s="86"/>
      <c r="AC429" s="98"/>
      <c r="AD429" s="276"/>
      <c r="AE429" s="223"/>
      <c r="AF429" s="218"/>
      <c r="AG429" s="219"/>
      <c r="AH429" s="276"/>
      <c r="AI429" s="223"/>
      <c r="AJ429" s="218"/>
      <c r="AK429" s="219"/>
      <c r="AL429" s="276">
        <v>194</v>
      </c>
      <c r="AM429" s="223">
        <v>128</v>
      </c>
      <c r="AN429" s="218"/>
      <c r="AO429" s="219"/>
      <c r="AP429" s="276"/>
      <c r="AQ429" s="223"/>
      <c r="AR429" s="218"/>
      <c r="AS429" s="219"/>
      <c r="AT429" s="276"/>
      <c r="AU429" s="223"/>
      <c r="AV429" s="252"/>
      <c r="AW429" s="219"/>
      <c r="AX429" s="277"/>
      <c r="AY429" s="223"/>
      <c r="AZ429" s="86"/>
      <c r="BA429" s="99"/>
      <c r="BB429" s="86"/>
      <c r="BC429" s="87"/>
      <c r="BD429" s="86"/>
      <c r="BE429" s="87"/>
      <c r="BF429" s="86"/>
      <c r="BG429" s="87"/>
      <c r="BH429" s="86"/>
      <c r="BI429" s="87"/>
      <c r="BJ429" s="86">
        <v>174</v>
      </c>
      <c r="BK429" s="87">
        <v>140</v>
      </c>
    </row>
    <row r="430" spans="1:63" ht="13" x14ac:dyDescent="0.3">
      <c r="A430" s="10">
        <v>7102</v>
      </c>
      <c r="B430" s="11" t="s">
        <v>555</v>
      </c>
      <c r="C430" s="365">
        <v>1256</v>
      </c>
      <c r="D430" s="41">
        <v>233</v>
      </c>
      <c r="E430" s="63">
        <f t="shared" si="6"/>
        <v>0.18550955414012738</v>
      </c>
      <c r="F430" s="86">
        <v>154</v>
      </c>
      <c r="G430" s="99">
        <v>75</v>
      </c>
      <c r="H430" s="86"/>
      <c r="I430" s="98"/>
      <c r="J430" s="142"/>
      <c r="K430" s="99"/>
      <c r="L430" s="86"/>
      <c r="M430" s="98"/>
      <c r="N430" s="142"/>
      <c r="O430" s="99"/>
      <c r="P430" s="218"/>
      <c r="Q430" s="219"/>
      <c r="R430" s="276"/>
      <c r="S430" s="223"/>
      <c r="T430" s="218"/>
      <c r="U430" s="219"/>
      <c r="V430" s="276"/>
      <c r="W430" s="223"/>
      <c r="X430" s="218"/>
      <c r="Y430" s="219"/>
      <c r="Z430" s="276"/>
      <c r="AA430" s="223"/>
      <c r="AB430" s="86"/>
      <c r="AC430" s="98"/>
      <c r="AD430" s="276"/>
      <c r="AE430" s="223"/>
      <c r="AF430" s="218"/>
      <c r="AG430" s="219"/>
      <c r="AH430" s="276"/>
      <c r="AI430" s="223"/>
      <c r="AJ430" s="218"/>
      <c r="AK430" s="219"/>
      <c r="AL430" s="276">
        <v>162</v>
      </c>
      <c r="AM430" s="223">
        <v>68</v>
      </c>
      <c r="AN430" s="218"/>
      <c r="AO430" s="219"/>
      <c r="AP430" s="276"/>
      <c r="AQ430" s="223"/>
      <c r="AR430" s="218"/>
      <c r="AS430" s="219"/>
      <c r="AT430" s="276"/>
      <c r="AU430" s="223"/>
      <c r="AV430" s="252"/>
      <c r="AW430" s="219"/>
      <c r="AX430" s="277"/>
      <c r="AY430" s="223"/>
      <c r="AZ430" s="86"/>
      <c r="BA430" s="99"/>
      <c r="BB430" s="86"/>
      <c r="BC430" s="87"/>
      <c r="BD430" s="86"/>
      <c r="BE430" s="87"/>
      <c r="BF430" s="86"/>
      <c r="BG430" s="87"/>
      <c r="BH430" s="86"/>
      <c r="BI430" s="87"/>
      <c r="BJ430" s="86">
        <v>137</v>
      </c>
      <c r="BK430" s="87">
        <v>94</v>
      </c>
    </row>
    <row r="431" spans="1:63" ht="13" x14ac:dyDescent="0.3">
      <c r="A431" s="10">
        <v>7301</v>
      </c>
      <c r="B431" s="11" t="s">
        <v>556</v>
      </c>
      <c r="C431" s="365">
        <v>1131</v>
      </c>
      <c r="D431" s="41">
        <v>271</v>
      </c>
      <c r="E431" s="63">
        <f t="shared" si="6"/>
        <v>0.23961096374889479</v>
      </c>
      <c r="F431" s="86">
        <v>123</v>
      </c>
      <c r="G431" s="99">
        <v>146</v>
      </c>
      <c r="H431" s="86"/>
      <c r="I431" s="98"/>
      <c r="J431" s="142"/>
      <c r="K431" s="99"/>
      <c r="L431" s="86"/>
      <c r="M431" s="98"/>
      <c r="N431" s="142"/>
      <c r="O431" s="99"/>
      <c r="P431" s="218"/>
      <c r="Q431" s="219"/>
      <c r="R431" s="276"/>
      <c r="S431" s="223"/>
      <c r="T431" s="218"/>
      <c r="U431" s="219"/>
      <c r="V431" s="276"/>
      <c r="W431" s="223"/>
      <c r="X431" s="218"/>
      <c r="Y431" s="219"/>
      <c r="Z431" s="276"/>
      <c r="AA431" s="223"/>
      <c r="AB431" s="218"/>
      <c r="AC431" s="219"/>
      <c r="AD431" s="276"/>
      <c r="AE431" s="223"/>
      <c r="AF431" s="218"/>
      <c r="AG431" s="219"/>
      <c r="AH431" s="276"/>
      <c r="AI431" s="223"/>
      <c r="AJ431" s="218"/>
      <c r="AK431" s="219"/>
      <c r="AL431" s="276"/>
      <c r="AM431" s="223"/>
      <c r="AN431" s="218"/>
      <c r="AO431" s="219"/>
      <c r="AP431" s="276"/>
      <c r="AQ431" s="223"/>
      <c r="AR431" s="218"/>
      <c r="AS431" s="219"/>
      <c r="AT431" s="276"/>
      <c r="AU431" s="223"/>
      <c r="AV431" s="252"/>
      <c r="AW431" s="219"/>
      <c r="AX431" s="277"/>
      <c r="AY431" s="223"/>
      <c r="AZ431" s="86"/>
      <c r="BA431" s="99"/>
      <c r="BB431" s="86"/>
      <c r="BC431" s="87"/>
      <c r="BD431" s="86"/>
      <c r="BE431" s="87"/>
      <c r="BF431" s="86"/>
      <c r="BG431" s="87"/>
      <c r="BH431" s="86"/>
      <c r="BI431" s="87"/>
      <c r="BJ431" s="86">
        <v>105</v>
      </c>
      <c r="BK431" s="87">
        <v>158</v>
      </c>
    </row>
    <row r="432" spans="1:63" ht="13" x14ac:dyDescent="0.3">
      <c r="A432" s="10">
        <v>7302</v>
      </c>
      <c r="B432" s="11" t="s">
        <v>557</v>
      </c>
      <c r="C432" s="365">
        <v>1178</v>
      </c>
      <c r="D432" s="41">
        <v>252</v>
      </c>
      <c r="E432" s="63">
        <f t="shared" si="6"/>
        <v>0.21392190152801357</v>
      </c>
      <c r="F432" s="86">
        <v>120</v>
      </c>
      <c r="G432" s="99">
        <v>132</v>
      </c>
      <c r="H432" s="86"/>
      <c r="I432" s="98"/>
      <c r="J432" s="142"/>
      <c r="K432" s="99"/>
      <c r="L432" s="86"/>
      <c r="M432" s="98"/>
      <c r="N432" s="142"/>
      <c r="O432" s="99"/>
      <c r="P432" s="218"/>
      <c r="Q432" s="219"/>
      <c r="R432" s="276"/>
      <c r="S432" s="223"/>
      <c r="T432" s="218"/>
      <c r="U432" s="219"/>
      <c r="V432" s="276"/>
      <c r="W432" s="223"/>
      <c r="X432" s="218"/>
      <c r="Y432" s="219"/>
      <c r="Z432" s="276"/>
      <c r="AA432" s="223"/>
      <c r="AB432" s="218"/>
      <c r="AC432" s="219"/>
      <c r="AD432" s="276"/>
      <c r="AE432" s="223"/>
      <c r="AF432" s="218"/>
      <c r="AG432" s="219"/>
      <c r="AH432" s="276"/>
      <c r="AI432" s="223"/>
      <c r="AJ432" s="218"/>
      <c r="AK432" s="219"/>
      <c r="AL432" s="276"/>
      <c r="AM432" s="223"/>
      <c r="AN432" s="218"/>
      <c r="AO432" s="219"/>
      <c r="AP432" s="276"/>
      <c r="AQ432" s="223"/>
      <c r="AR432" s="218"/>
      <c r="AS432" s="219"/>
      <c r="AT432" s="276"/>
      <c r="AU432" s="223"/>
      <c r="AV432" s="252"/>
      <c r="AW432" s="219"/>
      <c r="AX432" s="277"/>
      <c r="AY432" s="223"/>
      <c r="AZ432" s="86"/>
      <c r="BA432" s="99"/>
      <c r="BB432" s="86"/>
      <c r="BC432" s="87"/>
      <c r="BD432" s="86"/>
      <c r="BE432" s="87"/>
      <c r="BF432" s="86"/>
      <c r="BG432" s="87"/>
      <c r="BH432" s="86"/>
      <c r="BI432" s="87"/>
      <c r="BJ432" s="86">
        <v>96</v>
      </c>
      <c r="BK432" s="87">
        <v>156</v>
      </c>
    </row>
    <row r="433" spans="1:63" ht="13" x14ac:dyDescent="0.3">
      <c r="A433" s="10">
        <v>7303</v>
      </c>
      <c r="B433" s="11" t="s">
        <v>558</v>
      </c>
      <c r="C433" s="365">
        <v>951</v>
      </c>
      <c r="D433" s="41">
        <v>189</v>
      </c>
      <c r="E433" s="63">
        <f t="shared" si="6"/>
        <v>0.19873817034700317</v>
      </c>
      <c r="F433" s="86">
        <v>107</v>
      </c>
      <c r="G433" s="99">
        <v>81</v>
      </c>
      <c r="H433" s="86"/>
      <c r="I433" s="98"/>
      <c r="J433" s="142"/>
      <c r="K433" s="99"/>
      <c r="L433" s="86"/>
      <c r="M433" s="98"/>
      <c r="N433" s="142"/>
      <c r="O433" s="99"/>
      <c r="P433" s="218"/>
      <c r="Q433" s="219"/>
      <c r="R433" s="276"/>
      <c r="S433" s="223"/>
      <c r="T433" s="218"/>
      <c r="U433" s="219"/>
      <c r="V433" s="276"/>
      <c r="W433" s="223"/>
      <c r="X433" s="218"/>
      <c r="Y433" s="219"/>
      <c r="Z433" s="276"/>
      <c r="AA433" s="223"/>
      <c r="AB433" s="218"/>
      <c r="AC433" s="219"/>
      <c r="AD433" s="276"/>
      <c r="AE433" s="223"/>
      <c r="AF433" s="218"/>
      <c r="AG433" s="219"/>
      <c r="AH433" s="276"/>
      <c r="AI433" s="223"/>
      <c r="AJ433" s="218"/>
      <c r="AK433" s="219"/>
      <c r="AL433" s="276"/>
      <c r="AM433" s="223"/>
      <c r="AN433" s="218"/>
      <c r="AO433" s="219"/>
      <c r="AP433" s="276"/>
      <c r="AQ433" s="223"/>
      <c r="AR433" s="218"/>
      <c r="AS433" s="219"/>
      <c r="AT433" s="276"/>
      <c r="AU433" s="223"/>
      <c r="AV433" s="252"/>
      <c r="AW433" s="219"/>
      <c r="AX433" s="277"/>
      <c r="AY433" s="223"/>
      <c r="AZ433" s="86"/>
      <c r="BA433" s="99"/>
      <c r="BB433" s="86"/>
      <c r="BC433" s="87"/>
      <c r="BD433" s="86"/>
      <c r="BE433" s="87"/>
      <c r="BF433" s="86"/>
      <c r="BG433" s="87"/>
      <c r="BH433" s="86"/>
      <c r="BI433" s="87"/>
      <c r="BJ433" s="86">
        <v>79</v>
      </c>
      <c r="BK433" s="87">
        <v>105</v>
      </c>
    </row>
    <row r="434" spans="1:63" ht="13" x14ac:dyDescent="0.3">
      <c r="A434" s="10">
        <v>7304</v>
      </c>
      <c r="B434" s="11" t="s">
        <v>559</v>
      </c>
      <c r="C434" s="365">
        <v>1285</v>
      </c>
      <c r="D434" s="41">
        <v>307</v>
      </c>
      <c r="E434" s="63">
        <f t="shared" si="6"/>
        <v>0.23891050583657589</v>
      </c>
      <c r="F434" s="86">
        <v>123</v>
      </c>
      <c r="G434" s="99">
        <v>182</v>
      </c>
      <c r="H434" s="86"/>
      <c r="I434" s="98"/>
      <c r="J434" s="142"/>
      <c r="K434" s="99"/>
      <c r="L434" s="86"/>
      <c r="M434" s="98"/>
      <c r="N434" s="142"/>
      <c r="O434" s="99"/>
      <c r="P434" s="218"/>
      <c r="Q434" s="219"/>
      <c r="R434" s="276"/>
      <c r="S434" s="223"/>
      <c r="T434" s="218"/>
      <c r="U434" s="219"/>
      <c r="V434" s="276"/>
      <c r="W434" s="223"/>
      <c r="X434" s="218"/>
      <c r="Y434" s="219"/>
      <c r="Z434" s="276"/>
      <c r="AA434" s="223"/>
      <c r="AB434" s="218"/>
      <c r="AC434" s="219"/>
      <c r="AD434" s="276"/>
      <c r="AE434" s="223"/>
      <c r="AF434" s="218"/>
      <c r="AG434" s="219"/>
      <c r="AH434" s="276"/>
      <c r="AI434" s="223"/>
      <c r="AJ434" s="218"/>
      <c r="AK434" s="219"/>
      <c r="AL434" s="276"/>
      <c r="AM434" s="223"/>
      <c r="AN434" s="218"/>
      <c r="AO434" s="219"/>
      <c r="AP434" s="276"/>
      <c r="AQ434" s="223"/>
      <c r="AR434" s="218"/>
      <c r="AS434" s="219"/>
      <c r="AT434" s="276"/>
      <c r="AU434" s="223"/>
      <c r="AV434" s="252"/>
      <c r="AW434" s="219"/>
      <c r="AX434" s="277"/>
      <c r="AY434" s="223"/>
      <c r="AZ434" s="86"/>
      <c r="BA434" s="99"/>
      <c r="BB434" s="86"/>
      <c r="BC434" s="87"/>
      <c r="BD434" s="86"/>
      <c r="BE434" s="87"/>
      <c r="BF434" s="86"/>
      <c r="BG434" s="87"/>
      <c r="BH434" s="86"/>
      <c r="BI434" s="87"/>
      <c r="BJ434" s="86">
        <v>111</v>
      </c>
      <c r="BK434" s="87">
        <v>194</v>
      </c>
    </row>
    <row r="435" spans="1:63" ht="13" x14ac:dyDescent="0.3">
      <c r="A435" s="10">
        <v>7305</v>
      </c>
      <c r="B435" s="11" t="s">
        <v>560</v>
      </c>
      <c r="C435" s="365">
        <v>1255</v>
      </c>
      <c r="D435" s="41">
        <v>338</v>
      </c>
      <c r="E435" s="63">
        <f t="shared" si="6"/>
        <v>0.26932270916334661</v>
      </c>
      <c r="F435" s="86">
        <v>146</v>
      </c>
      <c r="G435" s="99">
        <v>191</v>
      </c>
      <c r="H435" s="86"/>
      <c r="I435" s="98"/>
      <c r="J435" s="142"/>
      <c r="K435" s="99"/>
      <c r="L435" s="86"/>
      <c r="M435" s="98"/>
      <c r="N435" s="142"/>
      <c r="O435" s="99"/>
      <c r="P435" s="218"/>
      <c r="Q435" s="219"/>
      <c r="R435" s="276"/>
      <c r="S435" s="223"/>
      <c r="T435" s="218"/>
      <c r="U435" s="219"/>
      <c r="V435" s="276"/>
      <c r="W435" s="223"/>
      <c r="X435" s="218"/>
      <c r="Y435" s="219"/>
      <c r="Z435" s="276"/>
      <c r="AA435" s="223"/>
      <c r="AB435" s="218"/>
      <c r="AC435" s="219"/>
      <c r="AD435" s="276"/>
      <c r="AE435" s="223"/>
      <c r="AF435" s="218"/>
      <c r="AG435" s="219"/>
      <c r="AH435" s="276"/>
      <c r="AI435" s="223"/>
      <c r="AJ435" s="218"/>
      <c r="AK435" s="219"/>
      <c r="AL435" s="276"/>
      <c r="AM435" s="223"/>
      <c r="AN435" s="218"/>
      <c r="AO435" s="219"/>
      <c r="AP435" s="276"/>
      <c r="AQ435" s="223"/>
      <c r="AR435" s="218"/>
      <c r="AS435" s="219"/>
      <c r="AT435" s="276"/>
      <c r="AU435" s="223"/>
      <c r="AV435" s="252"/>
      <c r="AW435" s="219"/>
      <c r="AX435" s="277"/>
      <c r="AY435" s="223"/>
      <c r="AZ435" s="86"/>
      <c r="BA435" s="99"/>
      <c r="BB435" s="86"/>
      <c r="BC435" s="87"/>
      <c r="BD435" s="86"/>
      <c r="BE435" s="87"/>
      <c r="BF435" s="86"/>
      <c r="BG435" s="87"/>
      <c r="BH435" s="86"/>
      <c r="BI435" s="87"/>
      <c r="BJ435" s="86">
        <v>127</v>
      </c>
      <c r="BK435" s="87">
        <v>207</v>
      </c>
    </row>
    <row r="436" spans="1:63" ht="13" x14ac:dyDescent="0.3">
      <c r="A436" s="10">
        <v>7306</v>
      </c>
      <c r="B436" s="11" t="s">
        <v>561</v>
      </c>
      <c r="C436" s="365">
        <v>1130</v>
      </c>
      <c r="D436" s="41">
        <v>216</v>
      </c>
      <c r="E436" s="63">
        <f t="shared" si="6"/>
        <v>0.1911504424778761</v>
      </c>
      <c r="F436" s="86">
        <v>81</v>
      </c>
      <c r="G436" s="99">
        <v>134</v>
      </c>
      <c r="H436" s="86"/>
      <c r="I436" s="98"/>
      <c r="J436" s="142"/>
      <c r="K436" s="99"/>
      <c r="L436" s="86"/>
      <c r="M436" s="98"/>
      <c r="N436" s="142"/>
      <c r="O436" s="99"/>
      <c r="P436" s="218"/>
      <c r="Q436" s="219"/>
      <c r="R436" s="276"/>
      <c r="S436" s="223"/>
      <c r="T436" s="218"/>
      <c r="U436" s="219"/>
      <c r="V436" s="276"/>
      <c r="W436" s="223"/>
      <c r="X436" s="218"/>
      <c r="Y436" s="219"/>
      <c r="Z436" s="276"/>
      <c r="AA436" s="223"/>
      <c r="AB436" s="218"/>
      <c r="AC436" s="219"/>
      <c r="AD436" s="276"/>
      <c r="AE436" s="223"/>
      <c r="AF436" s="218"/>
      <c r="AG436" s="219"/>
      <c r="AH436" s="276"/>
      <c r="AI436" s="223"/>
      <c r="AJ436" s="218"/>
      <c r="AK436" s="219"/>
      <c r="AL436" s="276"/>
      <c r="AM436" s="223"/>
      <c r="AN436" s="218"/>
      <c r="AO436" s="219"/>
      <c r="AP436" s="276"/>
      <c r="AQ436" s="223"/>
      <c r="AR436" s="218"/>
      <c r="AS436" s="219"/>
      <c r="AT436" s="276"/>
      <c r="AU436" s="223"/>
      <c r="AV436" s="252"/>
      <c r="AW436" s="219"/>
      <c r="AX436" s="277"/>
      <c r="AY436" s="223"/>
      <c r="AZ436" s="86"/>
      <c r="BA436" s="99"/>
      <c r="BB436" s="86"/>
      <c r="BC436" s="87"/>
      <c r="BD436" s="86"/>
      <c r="BE436" s="87"/>
      <c r="BF436" s="86"/>
      <c r="BG436" s="87"/>
      <c r="BH436" s="86"/>
      <c r="BI436" s="87"/>
      <c r="BJ436" s="86">
        <v>84</v>
      </c>
      <c r="BK436" s="87">
        <v>129</v>
      </c>
    </row>
    <row r="437" spans="1:63" ht="13" x14ac:dyDescent="0.3">
      <c r="A437" s="10">
        <v>7307</v>
      </c>
      <c r="B437" s="11" t="s">
        <v>562</v>
      </c>
      <c r="C437" s="365">
        <v>839</v>
      </c>
      <c r="D437" s="41">
        <v>267</v>
      </c>
      <c r="E437" s="63">
        <f t="shared" si="6"/>
        <v>0.31823599523241952</v>
      </c>
      <c r="F437" s="86">
        <v>92</v>
      </c>
      <c r="G437" s="99">
        <v>172</v>
      </c>
      <c r="H437" s="86"/>
      <c r="I437" s="98"/>
      <c r="J437" s="142"/>
      <c r="K437" s="99"/>
      <c r="L437" s="86"/>
      <c r="M437" s="98"/>
      <c r="N437" s="142"/>
      <c r="O437" s="99"/>
      <c r="P437" s="218"/>
      <c r="Q437" s="219"/>
      <c r="R437" s="276"/>
      <c r="S437" s="223"/>
      <c r="T437" s="218"/>
      <c r="U437" s="219"/>
      <c r="V437" s="276"/>
      <c r="W437" s="223"/>
      <c r="X437" s="218"/>
      <c r="Y437" s="219"/>
      <c r="Z437" s="276"/>
      <c r="AA437" s="223"/>
      <c r="AB437" s="218"/>
      <c r="AC437" s="219"/>
      <c r="AD437" s="276"/>
      <c r="AE437" s="223"/>
      <c r="AF437" s="218"/>
      <c r="AG437" s="219"/>
      <c r="AH437" s="276"/>
      <c r="AI437" s="223"/>
      <c r="AJ437" s="218"/>
      <c r="AK437" s="219"/>
      <c r="AL437" s="276"/>
      <c r="AM437" s="223"/>
      <c r="AN437" s="218"/>
      <c r="AO437" s="219"/>
      <c r="AP437" s="276"/>
      <c r="AQ437" s="223"/>
      <c r="AR437" s="218"/>
      <c r="AS437" s="219"/>
      <c r="AT437" s="276"/>
      <c r="AU437" s="223"/>
      <c r="AV437" s="252"/>
      <c r="AW437" s="219"/>
      <c r="AX437" s="277"/>
      <c r="AY437" s="223"/>
      <c r="AZ437" s="86"/>
      <c r="BA437" s="99"/>
      <c r="BB437" s="86"/>
      <c r="BC437" s="87"/>
      <c r="BD437" s="86"/>
      <c r="BE437" s="87"/>
      <c r="BF437" s="86"/>
      <c r="BG437" s="87"/>
      <c r="BH437" s="86"/>
      <c r="BI437" s="87"/>
      <c r="BJ437" s="86">
        <v>85</v>
      </c>
      <c r="BK437" s="87">
        <v>168</v>
      </c>
    </row>
    <row r="438" spans="1:63" ht="13" x14ac:dyDescent="0.3">
      <c r="A438" s="10">
        <v>7308</v>
      </c>
      <c r="B438" s="11" t="s">
        <v>563</v>
      </c>
      <c r="C438" s="365">
        <v>835</v>
      </c>
      <c r="D438" s="41">
        <v>168</v>
      </c>
      <c r="E438" s="63">
        <f t="shared" si="6"/>
        <v>0.20119760479041915</v>
      </c>
      <c r="F438" s="86">
        <v>81</v>
      </c>
      <c r="G438" s="99">
        <v>87</v>
      </c>
      <c r="H438" s="86"/>
      <c r="I438" s="98"/>
      <c r="J438" s="142"/>
      <c r="K438" s="99"/>
      <c r="L438" s="86"/>
      <c r="M438" s="98"/>
      <c r="N438" s="142"/>
      <c r="O438" s="99"/>
      <c r="P438" s="218"/>
      <c r="Q438" s="219"/>
      <c r="R438" s="276"/>
      <c r="S438" s="223"/>
      <c r="T438" s="218"/>
      <c r="U438" s="219"/>
      <c r="V438" s="276"/>
      <c r="W438" s="223"/>
      <c r="X438" s="218"/>
      <c r="Y438" s="219"/>
      <c r="Z438" s="276"/>
      <c r="AA438" s="223"/>
      <c r="AB438" s="218"/>
      <c r="AC438" s="219"/>
      <c r="AD438" s="276"/>
      <c r="AE438" s="223"/>
      <c r="AF438" s="218"/>
      <c r="AG438" s="219"/>
      <c r="AH438" s="276"/>
      <c r="AI438" s="223"/>
      <c r="AJ438" s="218"/>
      <c r="AK438" s="219"/>
      <c r="AL438" s="276"/>
      <c r="AM438" s="223"/>
      <c r="AN438" s="218"/>
      <c r="AO438" s="219"/>
      <c r="AP438" s="276"/>
      <c r="AQ438" s="223"/>
      <c r="AR438" s="218"/>
      <c r="AS438" s="219"/>
      <c r="AT438" s="276"/>
      <c r="AU438" s="223"/>
      <c r="AV438" s="252"/>
      <c r="AW438" s="219"/>
      <c r="AX438" s="277"/>
      <c r="AY438" s="223"/>
      <c r="AZ438" s="86"/>
      <c r="BA438" s="99"/>
      <c r="BB438" s="86"/>
      <c r="BC438" s="87"/>
      <c r="BD438" s="86"/>
      <c r="BE438" s="87"/>
      <c r="BF438" s="86"/>
      <c r="BG438" s="87"/>
      <c r="BH438" s="86"/>
      <c r="BI438" s="87"/>
      <c r="BJ438" s="86">
        <v>71</v>
      </c>
      <c r="BK438" s="87">
        <v>97</v>
      </c>
    </row>
    <row r="439" spans="1:63" ht="13" x14ac:dyDescent="0.3">
      <c r="A439" s="10">
        <v>7309</v>
      </c>
      <c r="B439" s="11" t="s">
        <v>564</v>
      </c>
      <c r="C439" s="365">
        <v>1141</v>
      </c>
      <c r="D439" s="41">
        <v>179</v>
      </c>
      <c r="E439" s="63">
        <f t="shared" si="6"/>
        <v>0.15687992988606486</v>
      </c>
      <c r="F439" s="86">
        <v>73</v>
      </c>
      <c r="G439" s="99">
        <v>106</v>
      </c>
      <c r="H439" s="86"/>
      <c r="I439" s="98"/>
      <c r="J439" s="142"/>
      <c r="K439" s="99"/>
      <c r="L439" s="86"/>
      <c r="M439" s="98"/>
      <c r="N439" s="142"/>
      <c r="O439" s="99"/>
      <c r="P439" s="218"/>
      <c r="Q439" s="219"/>
      <c r="R439" s="276"/>
      <c r="S439" s="223"/>
      <c r="T439" s="218"/>
      <c r="U439" s="219"/>
      <c r="V439" s="276"/>
      <c r="W439" s="223"/>
      <c r="X439" s="218"/>
      <c r="Y439" s="219"/>
      <c r="Z439" s="276"/>
      <c r="AA439" s="223"/>
      <c r="AB439" s="218"/>
      <c r="AC439" s="219"/>
      <c r="AD439" s="276"/>
      <c r="AE439" s="223"/>
      <c r="AF439" s="218"/>
      <c r="AG439" s="219"/>
      <c r="AH439" s="276"/>
      <c r="AI439" s="223"/>
      <c r="AJ439" s="218"/>
      <c r="AK439" s="219"/>
      <c r="AL439" s="276"/>
      <c r="AM439" s="223"/>
      <c r="AN439" s="218"/>
      <c r="AO439" s="219"/>
      <c r="AP439" s="276"/>
      <c r="AQ439" s="223"/>
      <c r="AR439" s="218"/>
      <c r="AS439" s="219"/>
      <c r="AT439" s="276"/>
      <c r="AU439" s="223"/>
      <c r="AV439" s="252"/>
      <c r="AW439" s="219"/>
      <c r="AX439" s="277"/>
      <c r="AY439" s="223"/>
      <c r="AZ439" s="86"/>
      <c r="BA439" s="99"/>
      <c r="BB439" s="86"/>
      <c r="BC439" s="87"/>
      <c r="BD439" s="86"/>
      <c r="BE439" s="87"/>
      <c r="BF439" s="86"/>
      <c r="BG439" s="87"/>
      <c r="BH439" s="86"/>
      <c r="BI439" s="87"/>
      <c r="BJ439" s="86">
        <v>71</v>
      </c>
      <c r="BK439" s="87">
        <v>104</v>
      </c>
    </row>
    <row r="440" spans="1:63" ht="13" x14ac:dyDescent="0.3">
      <c r="A440" s="10">
        <v>7310</v>
      </c>
      <c r="B440" s="11" t="s">
        <v>565</v>
      </c>
      <c r="C440" s="365">
        <v>891</v>
      </c>
      <c r="D440" s="41">
        <v>250</v>
      </c>
      <c r="E440" s="63">
        <f t="shared" si="6"/>
        <v>0.28058361391694725</v>
      </c>
      <c r="F440" s="86">
        <v>87</v>
      </c>
      <c r="G440" s="99">
        <v>162</v>
      </c>
      <c r="H440" s="86"/>
      <c r="I440" s="98"/>
      <c r="J440" s="142"/>
      <c r="K440" s="99"/>
      <c r="L440" s="86"/>
      <c r="M440" s="98"/>
      <c r="N440" s="142"/>
      <c r="O440" s="99"/>
      <c r="P440" s="218"/>
      <c r="Q440" s="219"/>
      <c r="R440" s="276"/>
      <c r="S440" s="223"/>
      <c r="T440" s="218"/>
      <c r="U440" s="219"/>
      <c r="V440" s="276"/>
      <c r="W440" s="223"/>
      <c r="X440" s="218"/>
      <c r="Y440" s="219"/>
      <c r="Z440" s="276"/>
      <c r="AA440" s="223"/>
      <c r="AB440" s="218"/>
      <c r="AC440" s="219"/>
      <c r="AD440" s="276"/>
      <c r="AE440" s="223"/>
      <c r="AF440" s="218"/>
      <c r="AG440" s="219"/>
      <c r="AH440" s="276"/>
      <c r="AI440" s="223"/>
      <c r="AJ440" s="218"/>
      <c r="AK440" s="219"/>
      <c r="AL440" s="276"/>
      <c r="AM440" s="223"/>
      <c r="AN440" s="218"/>
      <c r="AO440" s="219"/>
      <c r="AP440" s="276"/>
      <c r="AQ440" s="223"/>
      <c r="AR440" s="218"/>
      <c r="AS440" s="219"/>
      <c r="AT440" s="276"/>
      <c r="AU440" s="223"/>
      <c r="AV440" s="252"/>
      <c r="AW440" s="219"/>
      <c r="AX440" s="277"/>
      <c r="AY440" s="223"/>
      <c r="AZ440" s="86"/>
      <c r="BA440" s="99"/>
      <c r="BB440" s="86"/>
      <c r="BC440" s="87"/>
      <c r="BD440" s="86"/>
      <c r="BE440" s="87"/>
      <c r="BF440" s="86"/>
      <c r="BG440" s="87"/>
      <c r="BH440" s="86"/>
      <c r="BI440" s="87"/>
      <c r="BJ440" s="86">
        <v>77</v>
      </c>
      <c r="BK440" s="87">
        <v>168</v>
      </c>
    </row>
    <row r="441" spans="1:63" ht="13" x14ac:dyDescent="0.3">
      <c r="A441" s="10">
        <v>7311</v>
      </c>
      <c r="B441" s="11" t="s">
        <v>566</v>
      </c>
      <c r="C441" s="365">
        <v>1147</v>
      </c>
      <c r="D441" s="41">
        <v>330</v>
      </c>
      <c r="E441" s="63">
        <f t="shared" si="6"/>
        <v>0.28770706190061029</v>
      </c>
      <c r="F441" s="86">
        <v>127</v>
      </c>
      <c r="G441" s="99">
        <v>200</v>
      </c>
      <c r="H441" s="86"/>
      <c r="I441" s="98"/>
      <c r="J441" s="142"/>
      <c r="K441" s="99"/>
      <c r="L441" s="86"/>
      <c r="M441" s="98"/>
      <c r="N441" s="142"/>
      <c r="O441" s="99"/>
      <c r="P441" s="218"/>
      <c r="Q441" s="219"/>
      <c r="R441" s="276"/>
      <c r="S441" s="223"/>
      <c r="T441" s="218"/>
      <c r="U441" s="219"/>
      <c r="V441" s="276"/>
      <c r="W441" s="223"/>
      <c r="X441" s="218"/>
      <c r="Y441" s="219"/>
      <c r="Z441" s="276"/>
      <c r="AA441" s="223"/>
      <c r="AB441" s="218"/>
      <c r="AC441" s="219"/>
      <c r="AD441" s="276"/>
      <c r="AE441" s="223"/>
      <c r="AF441" s="218"/>
      <c r="AG441" s="219"/>
      <c r="AH441" s="276"/>
      <c r="AI441" s="223"/>
      <c r="AJ441" s="218"/>
      <c r="AK441" s="219"/>
      <c r="AL441" s="276"/>
      <c r="AM441" s="223"/>
      <c r="AN441" s="218"/>
      <c r="AO441" s="219"/>
      <c r="AP441" s="276"/>
      <c r="AQ441" s="223"/>
      <c r="AR441" s="218"/>
      <c r="AS441" s="219"/>
      <c r="AT441" s="276"/>
      <c r="AU441" s="223"/>
      <c r="AV441" s="252"/>
      <c r="AW441" s="219"/>
      <c r="AX441" s="277"/>
      <c r="AY441" s="223"/>
      <c r="AZ441" s="86"/>
      <c r="BA441" s="99"/>
      <c r="BB441" s="86"/>
      <c r="BC441" s="87"/>
      <c r="BD441" s="86"/>
      <c r="BE441" s="87"/>
      <c r="BF441" s="86"/>
      <c r="BG441" s="87"/>
      <c r="BH441" s="86"/>
      <c r="BI441" s="87"/>
      <c r="BJ441" s="86">
        <v>102</v>
      </c>
      <c r="BK441" s="87">
        <v>226</v>
      </c>
    </row>
    <row r="442" spans="1:63" ht="13" x14ac:dyDescent="0.3">
      <c r="A442" s="10">
        <v>7312</v>
      </c>
      <c r="B442" s="11" t="s">
        <v>567</v>
      </c>
      <c r="C442" s="365">
        <v>1325</v>
      </c>
      <c r="D442" s="41">
        <v>331</v>
      </c>
      <c r="E442" s="63">
        <f t="shared" si="6"/>
        <v>0.24981132075471699</v>
      </c>
      <c r="F442" s="86">
        <v>151</v>
      </c>
      <c r="G442" s="99">
        <v>174</v>
      </c>
      <c r="H442" s="86"/>
      <c r="I442" s="98"/>
      <c r="J442" s="142"/>
      <c r="K442" s="99"/>
      <c r="L442" s="86"/>
      <c r="M442" s="98"/>
      <c r="N442" s="142"/>
      <c r="O442" s="99"/>
      <c r="P442" s="218"/>
      <c r="Q442" s="219"/>
      <c r="R442" s="276"/>
      <c r="S442" s="223"/>
      <c r="T442" s="218"/>
      <c r="U442" s="219"/>
      <c r="V442" s="276"/>
      <c r="W442" s="223"/>
      <c r="X442" s="218"/>
      <c r="Y442" s="219"/>
      <c r="Z442" s="276"/>
      <c r="AA442" s="223"/>
      <c r="AB442" s="218"/>
      <c r="AC442" s="219"/>
      <c r="AD442" s="276"/>
      <c r="AE442" s="223"/>
      <c r="AF442" s="218"/>
      <c r="AG442" s="219"/>
      <c r="AH442" s="276"/>
      <c r="AI442" s="223"/>
      <c r="AJ442" s="218"/>
      <c r="AK442" s="219"/>
      <c r="AL442" s="276"/>
      <c r="AM442" s="223"/>
      <c r="AN442" s="218"/>
      <c r="AO442" s="219"/>
      <c r="AP442" s="276"/>
      <c r="AQ442" s="223"/>
      <c r="AR442" s="218"/>
      <c r="AS442" s="219"/>
      <c r="AT442" s="276"/>
      <c r="AU442" s="223"/>
      <c r="AV442" s="252"/>
      <c r="AW442" s="219"/>
      <c r="AX442" s="277"/>
      <c r="AY442" s="223"/>
      <c r="AZ442" s="86"/>
      <c r="BA442" s="99"/>
      <c r="BB442" s="86"/>
      <c r="BC442" s="87"/>
      <c r="BD442" s="86"/>
      <c r="BE442" s="87"/>
      <c r="BF442" s="86"/>
      <c r="BG442" s="87"/>
      <c r="BH442" s="86"/>
      <c r="BI442" s="87"/>
      <c r="BJ442" s="86">
        <v>121</v>
      </c>
      <c r="BK442" s="87">
        <v>196</v>
      </c>
    </row>
    <row r="443" spans="1:63" ht="13" x14ac:dyDescent="0.3">
      <c r="A443" s="10">
        <v>7313</v>
      </c>
      <c r="B443" s="11" t="s">
        <v>568</v>
      </c>
      <c r="C443" s="365">
        <v>737</v>
      </c>
      <c r="D443" s="41">
        <v>251</v>
      </c>
      <c r="E443" s="63">
        <f t="shared" si="6"/>
        <v>0.34056987788331072</v>
      </c>
      <c r="F443" s="86">
        <v>86</v>
      </c>
      <c r="G443" s="99">
        <v>162</v>
      </c>
      <c r="H443" s="86"/>
      <c r="I443" s="98"/>
      <c r="J443" s="142"/>
      <c r="K443" s="99"/>
      <c r="L443" s="86"/>
      <c r="M443" s="98"/>
      <c r="N443" s="142"/>
      <c r="O443" s="99"/>
      <c r="P443" s="218"/>
      <c r="Q443" s="219"/>
      <c r="R443" s="276"/>
      <c r="S443" s="223"/>
      <c r="T443" s="218"/>
      <c r="U443" s="219"/>
      <c r="V443" s="276"/>
      <c r="W443" s="223"/>
      <c r="X443" s="218"/>
      <c r="Y443" s="219"/>
      <c r="Z443" s="276"/>
      <c r="AA443" s="223"/>
      <c r="AB443" s="218"/>
      <c r="AC443" s="219"/>
      <c r="AD443" s="276"/>
      <c r="AE443" s="223"/>
      <c r="AF443" s="218"/>
      <c r="AG443" s="219"/>
      <c r="AH443" s="276"/>
      <c r="AI443" s="223"/>
      <c r="AJ443" s="218"/>
      <c r="AK443" s="219"/>
      <c r="AL443" s="276"/>
      <c r="AM443" s="223"/>
      <c r="AN443" s="218"/>
      <c r="AO443" s="219"/>
      <c r="AP443" s="276"/>
      <c r="AQ443" s="223"/>
      <c r="AR443" s="218"/>
      <c r="AS443" s="219"/>
      <c r="AT443" s="276"/>
      <c r="AU443" s="223"/>
      <c r="AV443" s="252"/>
      <c r="AW443" s="219"/>
      <c r="AX443" s="277"/>
      <c r="AY443" s="223"/>
      <c r="AZ443" s="86"/>
      <c r="BA443" s="99"/>
      <c r="BB443" s="86"/>
      <c r="BC443" s="87"/>
      <c r="BD443" s="86"/>
      <c r="BE443" s="87"/>
      <c r="BF443" s="86"/>
      <c r="BG443" s="87"/>
      <c r="BH443" s="86"/>
      <c r="BI443" s="87"/>
      <c r="BJ443" s="86">
        <v>66</v>
      </c>
      <c r="BK443" s="87">
        <v>183</v>
      </c>
    </row>
    <row r="444" spans="1:63" ht="13" x14ac:dyDescent="0.3">
      <c r="A444" s="10">
        <v>7314</v>
      </c>
      <c r="B444" s="11" t="s">
        <v>569</v>
      </c>
      <c r="C444" s="365">
        <v>1272</v>
      </c>
      <c r="D444" s="41">
        <v>225</v>
      </c>
      <c r="E444" s="63">
        <f t="shared" si="6"/>
        <v>0.17688679245283018</v>
      </c>
      <c r="F444" s="86">
        <v>99</v>
      </c>
      <c r="G444" s="99">
        <v>123</v>
      </c>
      <c r="H444" s="86"/>
      <c r="I444" s="98"/>
      <c r="J444" s="142"/>
      <c r="K444" s="99"/>
      <c r="L444" s="86"/>
      <c r="M444" s="98"/>
      <c r="N444" s="142"/>
      <c r="O444" s="99"/>
      <c r="P444" s="218"/>
      <c r="Q444" s="219"/>
      <c r="R444" s="276"/>
      <c r="S444" s="223"/>
      <c r="T444" s="218"/>
      <c r="U444" s="219"/>
      <c r="V444" s="276"/>
      <c r="W444" s="223"/>
      <c r="X444" s="218"/>
      <c r="Y444" s="219"/>
      <c r="Z444" s="276"/>
      <c r="AA444" s="223"/>
      <c r="AB444" s="218"/>
      <c r="AC444" s="219"/>
      <c r="AD444" s="276"/>
      <c r="AE444" s="223"/>
      <c r="AF444" s="218"/>
      <c r="AG444" s="219"/>
      <c r="AH444" s="276"/>
      <c r="AI444" s="223"/>
      <c r="AJ444" s="218"/>
      <c r="AK444" s="219"/>
      <c r="AL444" s="276"/>
      <c r="AM444" s="223"/>
      <c r="AN444" s="218"/>
      <c r="AO444" s="219"/>
      <c r="AP444" s="276"/>
      <c r="AQ444" s="223"/>
      <c r="AR444" s="218"/>
      <c r="AS444" s="219"/>
      <c r="AT444" s="276"/>
      <c r="AU444" s="223"/>
      <c r="AV444" s="252"/>
      <c r="AW444" s="219"/>
      <c r="AX444" s="277"/>
      <c r="AY444" s="223"/>
      <c r="AZ444" s="86"/>
      <c r="BA444" s="99"/>
      <c r="BB444" s="86"/>
      <c r="BC444" s="87"/>
      <c r="BD444" s="86"/>
      <c r="BE444" s="87"/>
      <c r="BF444" s="86"/>
      <c r="BG444" s="87"/>
      <c r="BH444" s="86"/>
      <c r="BI444" s="87"/>
      <c r="BJ444" s="86">
        <v>88</v>
      </c>
      <c r="BK444" s="87">
        <v>134</v>
      </c>
    </row>
    <row r="445" spans="1:63" ht="13" x14ac:dyDescent="0.3">
      <c r="A445" s="10">
        <v>7315</v>
      </c>
      <c r="B445" s="11" t="s">
        <v>570</v>
      </c>
      <c r="C445" s="365">
        <v>1268</v>
      </c>
      <c r="D445" s="41">
        <v>275</v>
      </c>
      <c r="E445" s="63">
        <f t="shared" si="6"/>
        <v>0.21687697160883282</v>
      </c>
      <c r="F445" s="86">
        <v>115</v>
      </c>
      <c r="G445" s="99">
        <v>157</v>
      </c>
      <c r="H445" s="86"/>
      <c r="I445" s="98"/>
      <c r="J445" s="142"/>
      <c r="K445" s="99"/>
      <c r="L445" s="86"/>
      <c r="M445" s="98"/>
      <c r="N445" s="142"/>
      <c r="O445" s="99"/>
      <c r="P445" s="218"/>
      <c r="Q445" s="219"/>
      <c r="R445" s="276"/>
      <c r="S445" s="223"/>
      <c r="T445" s="218"/>
      <c r="U445" s="219"/>
      <c r="V445" s="276"/>
      <c r="W445" s="223"/>
      <c r="X445" s="218"/>
      <c r="Y445" s="219"/>
      <c r="Z445" s="276"/>
      <c r="AA445" s="223"/>
      <c r="AB445" s="218"/>
      <c r="AC445" s="219"/>
      <c r="AD445" s="276"/>
      <c r="AE445" s="223"/>
      <c r="AF445" s="218"/>
      <c r="AG445" s="219"/>
      <c r="AH445" s="276"/>
      <c r="AI445" s="223"/>
      <c r="AJ445" s="218"/>
      <c r="AK445" s="219"/>
      <c r="AL445" s="276"/>
      <c r="AM445" s="223"/>
      <c r="AN445" s="218"/>
      <c r="AO445" s="219"/>
      <c r="AP445" s="276"/>
      <c r="AQ445" s="223"/>
      <c r="AR445" s="218"/>
      <c r="AS445" s="219"/>
      <c r="AT445" s="276"/>
      <c r="AU445" s="223"/>
      <c r="AV445" s="252"/>
      <c r="AW445" s="219"/>
      <c r="AX445" s="277"/>
      <c r="AY445" s="223"/>
      <c r="AZ445" s="86"/>
      <c r="BA445" s="99"/>
      <c r="BB445" s="86"/>
      <c r="BC445" s="87"/>
      <c r="BD445" s="86"/>
      <c r="BE445" s="87"/>
      <c r="BF445" s="86"/>
      <c r="BG445" s="87"/>
      <c r="BH445" s="86"/>
      <c r="BI445" s="87"/>
      <c r="BJ445" s="86">
        <v>109</v>
      </c>
      <c r="BK445" s="87">
        <v>161</v>
      </c>
    </row>
    <row r="446" spans="1:63" ht="13" x14ac:dyDescent="0.3">
      <c r="A446" s="10">
        <v>7316</v>
      </c>
      <c r="B446" s="11" t="s">
        <v>571</v>
      </c>
      <c r="C446" s="365">
        <v>1064</v>
      </c>
      <c r="D446" s="41">
        <v>284</v>
      </c>
      <c r="E446" s="63">
        <f t="shared" si="6"/>
        <v>0.26691729323308272</v>
      </c>
      <c r="F446" s="86">
        <v>97</v>
      </c>
      <c r="G446" s="99">
        <v>184</v>
      </c>
      <c r="H446" s="86"/>
      <c r="I446" s="98"/>
      <c r="J446" s="142"/>
      <c r="K446" s="99"/>
      <c r="L446" s="86"/>
      <c r="M446" s="98"/>
      <c r="N446" s="142"/>
      <c r="O446" s="99"/>
      <c r="P446" s="218"/>
      <c r="Q446" s="219"/>
      <c r="R446" s="276"/>
      <c r="S446" s="223"/>
      <c r="T446" s="218"/>
      <c r="U446" s="219"/>
      <c r="V446" s="276"/>
      <c r="W446" s="223"/>
      <c r="X446" s="218"/>
      <c r="Y446" s="219"/>
      <c r="Z446" s="276"/>
      <c r="AA446" s="223"/>
      <c r="AB446" s="218"/>
      <c r="AC446" s="219"/>
      <c r="AD446" s="276"/>
      <c r="AE446" s="223"/>
      <c r="AF446" s="218"/>
      <c r="AG446" s="219"/>
      <c r="AH446" s="276"/>
      <c r="AI446" s="223"/>
      <c r="AJ446" s="218"/>
      <c r="AK446" s="219"/>
      <c r="AL446" s="276"/>
      <c r="AM446" s="223"/>
      <c r="AN446" s="218"/>
      <c r="AO446" s="219"/>
      <c r="AP446" s="276"/>
      <c r="AQ446" s="223"/>
      <c r="AR446" s="218"/>
      <c r="AS446" s="219"/>
      <c r="AT446" s="276"/>
      <c r="AU446" s="223"/>
      <c r="AV446" s="252"/>
      <c r="AW446" s="219"/>
      <c r="AX446" s="277"/>
      <c r="AY446" s="223"/>
      <c r="AZ446" s="86"/>
      <c r="BA446" s="99"/>
      <c r="BB446" s="86"/>
      <c r="BC446" s="87"/>
      <c r="BD446" s="86"/>
      <c r="BE446" s="87"/>
      <c r="BF446" s="86"/>
      <c r="BG446" s="87"/>
      <c r="BH446" s="86"/>
      <c r="BI446" s="87"/>
      <c r="BJ446" s="86">
        <v>80</v>
      </c>
      <c r="BK446" s="87">
        <v>200</v>
      </c>
    </row>
    <row r="447" spans="1:63" ht="13" x14ac:dyDescent="0.3">
      <c r="A447" s="10">
        <v>7317</v>
      </c>
      <c r="B447" s="11" t="s">
        <v>572</v>
      </c>
      <c r="C447" s="365">
        <v>1191</v>
      </c>
      <c r="D447" s="41">
        <v>374</v>
      </c>
      <c r="E447" s="63">
        <f t="shared" si="6"/>
        <v>0.31402183039462639</v>
      </c>
      <c r="F447" s="86">
        <v>121</v>
      </c>
      <c r="G447" s="99">
        <v>249</v>
      </c>
      <c r="H447" s="86"/>
      <c r="I447" s="98"/>
      <c r="J447" s="142"/>
      <c r="K447" s="99"/>
      <c r="L447" s="86"/>
      <c r="M447" s="98"/>
      <c r="N447" s="142"/>
      <c r="O447" s="99"/>
      <c r="P447" s="218"/>
      <c r="Q447" s="219"/>
      <c r="R447" s="276"/>
      <c r="S447" s="223"/>
      <c r="T447" s="218"/>
      <c r="U447" s="219"/>
      <c r="V447" s="276"/>
      <c r="W447" s="223"/>
      <c r="X447" s="218"/>
      <c r="Y447" s="219"/>
      <c r="Z447" s="276"/>
      <c r="AA447" s="223"/>
      <c r="AB447" s="218"/>
      <c r="AC447" s="219"/>
      <c r="AD447" s="276"/>
      <c r="AE447" s="223"/>
      <c r="AF447" s="218"/>
      <c r="AG447" s="219"/>
      <c r="AH447" s="276"/>
      <c r="AI447" s="223"/>
      <c r="AJ447" s="218"/>
      <c r="AK447" s="219"/>
      <c r="AL447" s="276"/>
      <c r="AM447" s="223"/>
      <c r="AN447" s="218"/>
      <c r="AO447" s="219"/>
      <c r="AP447" s="276"/>
      <c r="AQ447" s="223"/>
      <c r="AR447" s="218"/>
      <c r="AS447" s="219"/>
      <c r="AT447" s="276"/>
      <c r="AU447" s="223"/>
      <c r="AV447" s="252"/>
      <c r="AW447" s="219"/>
      <c r="AX447" s="277"/>
      <c r="AY447" s="223"/>
      <c r="AZ447" s="86"/>
      <c r="BA447" s="99"/>
      <c r="BB447" s="86"/>
      <c r="BC447" s="87"/>
      <c r="BD447" s="86"/>
      <c r="BE447" s="87"/>
      <c r="BF447" s="86"/>
      <c r="BG447" s="87"/>
      <c r="BH447" s="86"/>
      <c r="BI447" s="87"/>
      <c r="BJ447" s="86">
        <v>125</v>
      </c>
      <c r="BK447" s="87">
        <v>248</v>
      </c>
    </row>
    <row r="448" spans="1:63" ht="13" x14ac:dyDescent="0.3">
      <c r="A448" s="10">
        <v>7318</v>
      </c>
      <c r="B448" s="11" t="s">
        <v>573</v>
      </c>
      <c r="C448" s="365">
        <v>736</v>
      </c>
      <c r="D448" s="41">
        <v>210</v>
      </c>
      <c r="E448" s="63">
        <f t="shared" si="6"/>
        <v>0.28532608695652173</v>
      </c>
      <c r="F448" s="86">
        <v>54</v>
      </c>
      <c r="G448" s="99">
        <v>152</v>
      </c>
      <c r="H448" s="86"/>
      <c r="I448" s="98"/>
      <c r="J448" s="142"/>
      <c r="K448" s="99"/>
      <c r="L448" s="86"/>
      <c r="M448" s="98"/>
      <c r="N448" s="142"/>
      <c r="O448" s="99"/>
      <c r="P448" s="218"/>
      <c r="Q448" s="219"/>
      <c r="R448" s="276"/>
      <c r="S448" s="223"/>
      <c r="T448" s="218"/>
      <c r="U448" s="219"/>
      <c r="V448" s="276"/>
      <c r="W448" s="223"/>
      <c r="X448" s="218"/>
      <c r="Y448" s="219"/>
      <c r="Z448" s="276"/>
      <c r="AA448" s="223"/>
      <c r="AB448" s="218"/>
      <c r="AC448" s="219"/>
      <c r="AD448" s="276"/>
      <c r="AE448" s="223"/>
      <c r="AF448" s="218"/>
      <c r="AG448" s="219"/>
      <c r="AH448" s="276"/>
      <c r="AI448" s="223"/>
      <c r="AJ448" s="218"/>
      <c r="AK448" s="219"/>
      <c r="AL448" s="276"/>
      <c r="AM448" s="223"/>
      <c r="AN448" s="218"/>
      <c r="AO448" s="219"/>
      <c r="AP448" s="276"/>
      <c r="AQ448" s="223"/>
      <c r="AR448" s="218"/>
      <c r="AS448" s="219"/>
      <c r="AT448" s="276"/>
      <c r="AU448" s="223"/>
      <c r="AV448" s="252"/>
      <c r="AW448" s="219"/>
      <c r="AX448" s="277"/>
      <c r="AY448" s="223"/>
      <c r="AZ448" s="86"/>
      <c r="BA448" s="99"/>
      <c r="BB448" s="86"/>
      <c r="BC448" s="87"/>
      <c r="BD448" s="86"/>
      <c r="BE448" s="87"/>
      <c r="BF448" s="86"/>
      <c r="BG448" s="87"/>
      <c r="BH448" s="86"/>
      <c r="BI448" s="87"/>
      <c r="BJ448" s="86">
        <v>55</v>
      </c>
      <c r="BK448" s="87">
        <v>151</v>
      </c>
    </row>
    <row r="449" spans="1:63" ht="13" x14ac:dyDescent="0.3">
      <c r="A449" s="10">
        <v>7319</v>
      </c>
      <c r="B449" s="11" t="s">
        <v>574</v>
      </c>
      <c r="C449" s="365">
        <v>1224</v>
      </c>
      <c r="D449" s="41">
        <v>254</v>
      </c>
      <c r="E449" s="63">
        <f t="shared" si="6"/>
        <v>0.20751633986928106</v>
      </c>
      <c r="F449" s="86">
        <v>115</v>
      </c>
      <c r="G449" s="99">
        <v>136</v>
      </c>
      <c r="H449" s="86"/>
      <c r="I449" s="98"/>
      <c r="J449" s="142"/>
      <c r="K449" s="99"/>
      <c r="L449" s="86"/>
      <c r="M449" s="98"/>
      <c r="N449" s="142"/>
      <c r="O449" s="99"/>
      <c r="P449" s="218"/>
      <c r="Q449" s="219"/>
      <c r="R449" s="276"/>
      <c r="S449" s="223"/>
      <c r="T449" s="218"/>
      <c r="U449" s="219"/>
      <c r="V449" s="276"/>
      <c r="W449" s="223"/>
      <c r="X449" s="218"/>
      <c r="Y449" s="219"/>
      <c r="Z449" s="276"/>
      <c r="AA449" s="223"/>
      <c r="AB449" s="218"/>
      <c r="AC449" s="219"/>
      <c r="AD449" s="276"/>
      <c r="AE449" s="223"/>
      <c r="AF449" s="218"/>
      <c r="AG449" s="219"/>
      <c r="AH449" s="276"/>
      <c r="AI449" s="223"/>
      <c r="AJ449" s="218"/>
      <c r="AK449" s="219"/>
      <c r="AL449" s="276"/>
      <c r="AM449" s="223"/>
      <c r="AN449" s="218"/>
      <c r="AO449" s="219"/>
      <c r="AP449" s="276"/>
      <c r="AQ449" s="223"/>
      <c r="AR449" s="218"/>
      <c r="AS449" s="219"/>
      <c r="AT449" s="276"/>
      <c r="AU449" s="223"/>
      <c r="AV449" s="252"/>
      <c r="AW449" s="219"/>
      <c r="AX449" s="277"/>
      <c r="AY449" s="223"/>
      <c r="AZ449" s="86"/>
      <c r="BA449" s="99"/>
      <c r="BB449" s="86"/>
      <c r="BC449" s="87"/>
      <c r="BD449" s="86"/>
      <c r="BE449" s="87"/>
      <c r="BF449" s="86"/>
      <c r="BG449" s="87"/>
      <c r="BH449" s="86"/>
      <c r="BI449" s="87"/>
      <c r="BJ449" s="86">
        <v>105</v>
      </c>
      <c r="BK449" s="87">
        <v>144</v>
      </c>
    </row>
    <row r="450" spans="1:63" ht="13" x14ac:dyDescent="0.3">
      <c r="A450" s="10">
        <v>7320</v>
      </c>
      <c r="B450" s="11" t="s">
        <v>575</v>
      </c>
      <c r="C450" s="365">
        <v>545</v>
      </c>
      <c r="D450" s="41">
        <v>122</v>
      </c>
      <c r="E450" s="63">
        <f t="shared" si="6"/>
        <v>0.22385321100917432</v>
      </c>
      <c r="F450" s="86">
        <v>56</v>
      </c>
      <c r="G450" s="99">
        <v>63</v>
      </c>
      <c r="H450" s="86"/>
      <c r="I450" s="98"/>
      <c r="J450" s="142"/>
      <c r="K450" s="99"/>
      <c r="L450" s="86"/>
      <c r="M450" s="98"/>
      <c r="N450" s="142"/>
      <c r="O450" s="99"/>
      <c r="P450" s="218"/>
      <c r="Q450" s="219"/>
      <c r="R450" s="276"/>
      <c r="S450" s="223"/>
      <c r="T450" s="218"/>
      <c r="U450" s="219"/>
      <c r="V450" s="276"/>
      <c r="W450" s="223"/>
      <c r="X450" s="218"/>
      <c r="Y450" s="219"/>
      <c r="Z450" s="276"/>
      <c r="AA450" s="223"/>
      <c r="AB450" s="218"/>
      <c r="AC450" s="219"/>
      <c r="AD450" s="276"/>
      <c r="AE450" s="223"/>
      <c r="AF450" s="218"/>
      <c r="AG450" s="219"/>
      <c r="AH450" s="276"/>
      <c r="AI450" s="223"/>
      <c r="AJ450" s="218"/>
      <c r="AK450" s="219"/>
      <c r="AL450" s="276"/>
      <c r="AM450" s="223"/>
      <c r="AN450" s="218"/>
      <c r="AO450" s="219"/>
      <c r="AP450" s="276"/>
      <c r="AQ450" s="223"/>
      <c r="AR450" s="218"/>
      <c r="AS450" s="219"/>
      <c r="AT450" s="276"/>
      <c r="AU450" s="223"/>
      <c r="AV450" s="252"/>
      <c r="AW450" s="219"/>
      <c r="AX450" s="277"/>
      <c r="AY450" s="223"/>
      <c r="AZ450" s="86"/>
      <c r="BA450" s="99"/>
      <c r="BB450" s="86"/>
      <c r="BC450" s="87"/>
      <c r="BD450" s="86"/>
      <c r="BE450" s="87"/>
      <c r="BF450" s="86"/>
      <c r="BG450" s="87"/>
      <c r="BH450" s="86"/>
      <c r="BI450" s="87"/>
      <c r="BJ450" s="86">
        <v>47</v>
      </c>
      <c r="BK450" s="87">
        <v>72</v>
      </c>
    </row>
    <row r="451" spans="1:63" ht="13" x14ac:dyDescent="0.3">
      <c r="A451" s="10">
        <v>7321</v>
      </c>
      <c r="B451" s="11" t="s">
        <v>576</v>
      </c>
      <c r="C451" s="365">
        <v>686</v>
      </c>
      <c r="D451" s="41">
        <v>191</v>
      </c>
      <c r="E451" s="63">
        <f t="shared" si="6"/>
        <v>0.2784256559766764</v>
      </c>
      <c r="F451" s="86">
        <v>61</v>
      </c>
      <c r="G451" s="99">
        <v>126</v>
      </c>
      <c r="H451" s="86"/>
      <c r="I451" s="98"/>
      <c r="J451" s="142"/>
      <c r="K451" s="99"/>
      <c r="L451" s="86"/>
      <c r="M451" s="98"/>
      <c r="N451" s="142"/>
      <c r="O451" s="99"/>
      <c r="P451" s="218"/>
      <c r="Q451" s="219"/>
      <c r="R451" s="276"/>
      <c r="S451" s="223"/>
      <c r="T451" s="218"/>
      <c r="U451" s="219"/>
      <c r="V451" s="276"/>
      <c r="W451" s="223"/>
      <c r="X451" s="218"/>
      <c r="Y451" s="219"/>
      <c r="Z451" s="276"/>
      <c r="AA451" s="223"/>
      <c r="AB451" s="218"/>
      <c r="AC451" s="219"/>
      <c r="AD451" s="276"/>
      <c r="AE451" s="223"/>
      <c r="AF451" s="218"/>
      <c r="AG451" s="219"/>
      <c r="AH451" s="276"/>
      <c r="AI451" s="223"/>
      <c r="AJ451" s="218"/>
      <c r="AK451" s="219"/>
      <c r="AL451" s="276"/>
      <c r="AM451" s="223"/>
      <c r="AN451" s="218"/>
      <c r="AO451" s="219"/>
      <c r="AP451" s="276"/>
      <c r="AQ451" s="223"/>
      <c r="AR451" s="218"/>
      <c r="AS451" s="219"/>
      <c r="AT451" s="276"/>
      <c r="AU451" s="223"/>
      <c r="AV451" s="252"/>
      <c r="AW451" s="219"/>
      <c r="AX451" s="277"/>
      <c r="AY451" s="223"/>
      <c r="AZ451" s="86"/>
      <c r="BA451" s="99"/>
      <c r="BB451" s="86"/>
      <c r="BC451" s="87"/>
      <c r="BD451" s="86"/>
      <c r="BE451" s="87"/>
      <c r="BF451" s="86"/>
      <c r="BG451" s="87"/>
      <c r="BH451" s="86"/>
      <c r="BI451" s="87"/>
      <c r="BJ451" s="86">
        <v>58</v>
      </c>
      <c r="BK451" s="87">
        <v>130</v>
      </c>
    </row>
    <row r="452" spans="1:63" ht="13" x14ac:dyDescent="0.3">
      <c r="A452" s="10">
        <v>7322</v>
      </c>
      <c r="B452" s="11" t="s">
        <v>577</v>
      </c>
      <c r="C452" s="365">
        <v>1118</v>
      </c>
      <c r="D452" s="41">
        <v>250</v>
      </c>
      <c r="E452" s="63">
        <f t="shared" si="6"/>
        <v>0.22361359570661896</v>
      </c>
      <c r="F452" s="86">
        <v>110</v>
      </c>
      <c r="G452" s="99">
        <v>136</v>
      </c>
      <c r="H452" s="86"/>
      <c r="I452" s="98"/>
      <c r="J452" s="142"/>
      <c r="K452" s="99"/>
      <c r="L452" s="86"/>
      <c r="M452" s="98"/>
      <c r="N452" s="142"/>
      <c r="O452" s="99"/>
      <c r="P452" s="218"/>
      <c r="Q452" s="219"/>
      <c r="R452" s="276"/>
      <c r="S452" s="223"/>
      <c r="T452" s="218"/>
      <c r="U452" s="219"/>
      <c r="V452" s="276"/>
      <c r="W452" s="223"/>
      <c r="X452" s="218"/>
      <c r="Y452" s="219"/>
      <c r="Z452" s="276"/>
      <c r="AA452" s="223"/>
      <c r="AB452" s="218"/>
      <c r="AC452" s="219"/>
      <c r="AD452" s="276"/>
      <c r="AE452" s="223"/>
      <c r="AF452" s="218"/>
      <c r="AG452" s="219"/>
      <c r="AH452" s="276"/>
      <c r="AI452" s="223"/>
      <c r="AJ452" s="218"/>
      <c r="AK452" s="219"/>
      <c r="AL452" s="276"/>
      <c r="AM452" s="223"/>
      <c r="AN452" s="218"/>
      <c r="AO452" s="219"/>
      <c r="AP452" s="276"/>
      <c r="AQ452" s="223"/>
      <c r="AR452" s="218"/>
      <c r="AS452" s="219"/>
      <c r="AT452" s="276"/>
      <c r="AU452" s="223"/>
      <c r="AV452" s="252"/>
      <c r="AW452" s="219"/>
      <c r="AX452" s="277"/>
      <c r="AY452" s="223"/>
      <c r="AZ452" s="86"/>
      <c r="BA452" s="99"/>
      <c r="BB452" s="86"/>
      <c r="BC452" s="87"/>
      <c r="BD452" s="86"/>
      <c r="BE452" s="87"/>
      <c r="BF452" s="86"/>
      <c r="BG452" s="87"/>
      <c r="BH452" s="86"/>
      <c r="BI452" s="87"/>
      <c r="BJ452" s="86">
        <v>97</v>
      </c>
      <c r="BK452" s="87">
        <v>140</v>
      </c>
    </row>
    <row r="453" spans="1:63" ht="13" x14ac:dyDescent="0.3">
      <c r="A453" s="10">
        <v>7323</v>
      </c>
      <c r="B453" s="11" t="s">
        <v>578</v>
      </c>
      <c r="C453" s="365">
        <v>1262</v>
      </c>
      <c r="D453" s="41">
        <v>427</v>
      </c>
      <c r="E453" s="63">
        <f t="shared" si="6"/>
        <v>0.33835182250396195</v>
      </c>
      <c r="F453" s="86">
        <v>154</v>
      </c>
      <c r="G453" s="99">
        <v>269</v>
      </c>
      <c r="H453" s="86"/>
      <c r="I453" s="98"/>
      <c r="J453" s="142"/>
      <c r="K453" s="99"/>
      <c r="L453" s="86"/>
      <c r="M453" s="98"/>
      <c r="N453" s="142"/>
      <c r="O453" s="99"/>
      <c r="P453" s="218"/>
      <c r="Q453" s="219"/>
      <c r="R453" s="276"/>
      <c r="S453" s="223"/>
      <c r="T453" s="218"/>
      <c r="U453" s="219"/>
      <c r="V453" s="276"/>
      <c r="W453" s="223"/>
      <c r="X453" s="218"/>
      <c r="Y453" s="219"/>
      <c r="Z453" s="276"/>
      <c r="AA453" s="223"/>
      <c r="AB453" s="218"/>
      <c r="AC453" s="219"/>
      <c r="AD453" s="276"/>
      <c r="AE453" s="223"/>
      <c r="AF453" s="218"/>
      <c r="AG453" s="219"/>
      <c r="AH453" s="276"/>
      <c r="AI453" s="223"/>
      <c r="AJ453" s="218"/>
      <c r="AK453" s="219"/>
      <c r="AL453" s="276"/>
      <c r="AM453" s="223"/>
      <c r="AN453" s="218"/>
      <c r="AO453" s="219"/>
      <c r="AP453" s="276"/>
      <c r="AQ453" s="223"/>
      <c r="AR453" s="218"/>
      <c r="AS453" s="219"/>
      <c r="AT453" s="276"/>
      <c r="AU453" s="223"/>
      <c r="AV453" s="252"/>
      <c r="AW453" s="219"/>
      <c r="AX453" s="277"/>
      <c r="AY453" s="223"/>
      <c r="AZ453" s="86"/>
      <c r="BA453" s="99"/>
      <c r="BB453" s="86"/>
      <c r="BC453" s="87"/>
      <c r="BD453" s="86"/>
      <c r="BE453" s="87"/>
      <c r="BF453" s="86"/>
      <c r="BG453" s="87"/>
      <c r="BH453" s="86"/>
      <c r="BI453" s="87"/>
      <c r="BJ453" s="86">
        <v>108</v>
      </c>
      <c r="BK453" s="87">
        <v>312</v>
      </c>
    </row>
    <row r="454" spans="1:63" ht="13" x14ac:dyDescent="0.3">
      <c r="A454" s="10">
        <v>7324</v>
      </c>
      <c r="B454" s="11" t="s">
        <v>579</v>
      </c>
      <c r="C454" s="365">
        <v>1345</v>
      </c>
      <c r="D454" s="41">
        <v>350</v>
      </c>
      <c r="E454" s="63">
        <f t="shared" si="6"/>
        <v>0.26022304832713755</v>
      </c>
      <c r="F454" s="86">
        <v>133</v>
      </c>
      <c r="G454" s="99">
        <v>216</v>
      </c>
      <c r="H454" s="86"/>
      <c r="I454" s="98"/>
      <c r="J454" s="142"/>
      <c r="K454" s="99"/>
      <c r="L454" s="86"/>
      <c r="M454" s="98"/>
      <c r="N454" s="142"/>
      <c r="O454" s="99"/>
      <c r="P454" s="218"/>
      <c r="Q454" s="219"/>
      <c r="R454" s="276"/>
      <c r="S454" s="223"/>
      <c r="T454" s="218"/>
      <c r="U454" s="219"/>
      <c r="V454" s="276"/>
      <c r="W454" s="223"/>
      <c r="X454" s="218"/>
      <c r="Y454" s="219"/>
      <c r="Z454" s="276"/>
      <c r="AA454" s="223"/>
      <c r="AB454" s="218"/>
      <c r="AC454" s="219"/>
      <c r="AD454" s="276"/>
      <c r="AE454" s="223"/>
      <c r="AF454" s="218"/>
      <c r="AG454" s="219"/>
      <c r="AH454" s="276"/>
      <c r="AI454" s="223"/>
      <c r="AJ454" s="218"/>
      <c r="AK454" s="219"/>
      <c r="AL454" s="276"/>
      <c r="AM454" s="223"/>
      <c r="AN454" s="218"/>
      <c r="AO454" s="219"/>
      <c r="AP454" s="276"/>
      <c r="AQ454" s="223"/>
      <c r="AR454" s="218"/>
      <c r="AS454" s="219"/>
      <c r="AT454" s="276"/>
      <c r="AU454" s="223"/>
      <c r="AV454" s="252"/>
      <c r="AW454" s="219"/>
      <c r="AX454" s="277"/>
      <c r="AY454" s="223"/>
      <c r="AZ454" s="265"/>
      <c r="BA454" s="272"/>
      <c r="BB454" s="265"/>
      <c r="BC454" s="266"/>
      <c r="BD454" s="265"/>
      <c r="BE454" s="266"/>
      <c r="BF454" s="265"/>
      <c r="BG454" s="266"/>
      <c r="BH454" s="265"/>
      <c r="BI454" s="266"/>
      <c r="BJ454" s="265">
        <v>100</v>
      </c>
      <c r="BK454" s="266">
        <v>245</v>
      </c>
    </row>
    <row r="455" spans="1:63" ht="13" x14ac:dyDescent="0.3">
      <c r="A455" s="10">
        <v>7325</v>
      </c>
      <c r="B455" s="11" t="s">
        <v>580</v>
      </c>
      <c r="C455" s="365">
        <v>884</v>
      </c>
      <c r="D455" s="41">
        <v>257</v>
      </c>
      <c r="E455" s="63">
        <f t="shared" si="6"/>
        <v>0.29072398190045251</v>
      </c>
      <c r="F455" s="86">
        <v>104</v>
      </c>
      <c r="G455" s="99">
        <v>150</v>
      </c>
      <c r="H455" s="86"/>
      <c r="I455" s="98"/>
      <c r="J455" s="142"/>
      <c r="K455" s="99"/>
      <c r="L455" s="86"/>
      <c r="M455" s="98"/>
      <c r="N455" s="142"/>
      <c r="O455" s="99"/>
      <c r="P455" s="218"/>
      <c r="Q455" s="219"/>
      <c r="R455" s="276"/>
      <c r="S455" s="223"/>
      <c r="T455" s="218"/>
      <c r="U455" s="219"/>
      <c r="V455" s="276"/>
      <c r="W455" s="223"/>
      <c r="X455" s="218"/>
      <c r="Y455" s="219"/>
      <c r="Z455" s="276"/>
      <c r="AA455" s="223"/>
      <c r="AB455" s="218"/>
      <c r="AC455" s="219"/>
      <c r="AD455" s="276"/>
      <c r="AE455" s="223"/>
      <c r="AF455" s="218"/>
      <c r="AG455" s="219"/>
      <c r="AH455" s="276"/>
      <c r="AI455" s="223"/>
      <c r="AJ455" s="218"/>
      <c r="AK455" s="219"/>
      <c r="AL455" s="276"/>
      <c r="AM455" s="223"/>
      <c r="AN455" s="218"/>
      <c r="AO455" s="219"/>
      <c r="AP455" s="276"/>
      <c r="AQ455" s="223"/>
      <c r="AR455" s="218"/>
      <c r="AS455" s="219"/>
      <c r="AT455" s="276"/>
      <c r="AU455" s="223"/>
      <c r="AV455" s="252"/>
      <c r="AW455" s="219"/>
      <c r="AX455" s="277"/>
      <c r="AY455" s="223"/>
      <c r="AZ455" s="265"/>
      <c r="BA455" s="272"/>
      <c r="BB455" s="265"/>
      <c r="BC455" s="266"/>
      <c r="BD455" s="265"/>
      <c r="BE455" s="266"/>
      <c r="BF455" s="265"/>
      <c r="BG455" s="266"/>
      <c r="BH455" s="265"/>
      <c r="BI455" s="266"/>
      <c r="BJ455" s="265">
        <v>90</v>
      </c>
      <c r="BK455" s="266">
        <v>163</v>
      </c>
    </row>
    <row r="456" spans="1:63" ht="13" x14ac:dyDescent="0.3">
      <c r="A456" s="10">
        <v>7326</v>
      </c>
      <c r="B456" s="11" t="s">
        <v>581</v>
      </c>
      <c r="C456" s="365">
        <v>1327</v>
      </c>
      <c r="D456" s="41">
        <v>282</v>
      </c>
      <c r="E456" s="63">
        <f t="shared" si="6"/>
        <v>0.21250941974378296</v>
      </c>
      <c r="F456" s="86">
        <v>122</v>
      </c>
      <c r="G456" s="99">
        <v>153</v>
      </c>
      <c r="H456" s="86"/>
      <c r="I456" s="98"/>
      <c r="J456" s="142"/>
      <c r="K456" s="99"/>
      <c r="L456" s="86"/>
      <c r="M456" s="98"/>
      <c r="N456" s="142"/>
      <c r="O456" s="99"/>
      <c r="P456" s="218"/>
      <c r="Q456" s="219"/>
      <c r="R456" s="276"/>
      <c r="S456" s="223"/>
      <c r="T456" s="218"/>
      <c r="U456" s="219"/>
      <c r="V456" s="276"/>
      <c r="W456" s="223"/>
      <c r="X456" s="218"/>
      <c r="Y456" s="219"/>
      <c r="Z456" s="276"/>
      <c r="AA456" s="223"/>
      <c r="AB456" s="218"/>
      <c r="AC456" s="219"/>
      <c r="AD456" s="276"/>
      <c r="AE456" s="223"/>
      <c r="AF456" s="218"/>
      <c r="AG456" s="219"/>
      <c r="AH456" s="276"/>
      <c r="AI456" s="223"/>
      <c r="AJ456" s="218"/>
      <c r="AK456" s="219"/>
      <c r="AL456" s="276"/>
      <c r="AM456" s="223"/>
      <c r="AN456" s="218"/>
      <c r="AO456" s="219"/>
      <c r="AP456" s="276"/>
      <c r="AQ456" s="223"/>
      <c r="AR456" s="218"/>
      <c r="AS456" s="219"/>
      <c r="AT456" s="276"/>
      <c r="AU456" s="223"/>
      <c r="AV456" s="252"/>
      <c r="AW456" s="219"/>
      <c r="AX456" s="277"/>
      <c r="AY456" s="223"/>
      <c r="AZ456" s="265"/>
      <c r="BA456" s="272"/>
      <c r="BB456" s="265"/>
      <c r="BC456" s="266"/>
      <c r="BD456" s="265"/>
      <c r="BE456" s="266"/>
      <c r="BF456" s="265"/>
      <c r="BG456" s="266"/>
      <c r="BH456" s="265"/>
      <c r="BI456" s="266"/>
      <c r="BJ456" s="265">
        <v>104</v>
      </c>
      <c r="BK456" s="266">
        <v>169</v>
      </c>
    </row>
    <row r="457" spans="1:63" ht="13" x14ac:dyDescent="0.3">
      <c r="A457" s="10">
        <v>7327</v>
      </c>
      <c r="B457" s="11" t="s">
        <v>582</v>
      </c>
      <c r="C457" s="365">
        <v>979</v>
      </c>
      <c r="D457" s="41">
        <v>256</v>
      </c>
      <c r="E457" s="63">
        <f t="shared" si="6"/>
        <v>0.26149131767109296</v>
      </c>
      <c r="F457" s="86">
        <v>105</v>
      </c>
      <c r="G457" s="99">
        <v>150</v>
      </c>
      <c r="H457" s="86"/>
      <c r="I457" s="98"/>
      <c r="J457" s="142"/>
      <c r="K457" s="99"/>
      <c r="L457" s="86"/>
      <c r="M457" s="98"/>
      <c r="N457" s="142"/>
      <c r="O457" s="99"/>
      <c r="P457" s="218"/>
      <c r="Q457" s="219"/>
      <c r="R457" s="276"/>
      <c r="S457" s="223"/>
      <c r="T457" s="218"/>
      <c r="U457" s="219"/>
      <c r="V457" s="276"/>
      <c r="W457" s="223"/>
      <c r="X457" s="218"/>
      <c r="Y457" s="219"/>
      <c r="Z457" s="276"/>
      <c r="AA457" s="223"/>
      <c r="AB457" s="218"/>
      <c r="AC457" s="219"/>
      <c r="AD457" s="276"/>
      <c r="AE457" s="223"/>
      <c r="AF457" s="218"/>
      <c r="AG457" s="219"/>
      <c r="AH457" s="276"/>
      <c r="AI457" s="223"/>
      <c r="AJ457" s="218"/>
      <c r="AK457" s="219"/>
      <c r="AL457" s="276"/>
      <c r="AM457" s="223"/>
      <c r="AN457" s="218"/>
      <c r="AO457" s="219"/>
      <c r="AP457" s="276"/>
      <c r="AQ457" s="223"/>
      <c r="AR457" s="218"/>
      <c r="AS457" s="219"/>
      <c r="AT457" s="276"/>
      <c r="AU457" s="223"/>
      <c r="AV457" s="252"/>
      <c r="AW457" s="219"/>
      <c r="AX457" s="277"/>
      <c r="AY457" s="223"/>
      <c r="AZ457" s="86"/>
      <c r="BA457" s="99"/>
      <c r="BB457" s="86"/>
      <c r="BC457" s="87"/>
      <c r="BD457" s="86"/>
      <c r="BE457" s="87"/>
      <c r="BF457" s="86"/>
      <c r="BG457" s="87"/>
      <c r="BH457" s="86"/>
      <c r="BI457" s="87"/>
      <c r="BJ457" s="86">
        <v>91</v>
      </c>
      <c r="BK457" s="87">
        <v>163</v>
      </c>
    </row>
    <row r="458" spans="1:63" ht="13" x14ac:dyDescent="0.3">
      <c r="A458" s="10">
        <v>7328</v>
      </c>
      <c r="B458" s="11" t="s">
        <v>583</v>
      </c>
      <c r="C458" s="365">
        <v>1058</v>
      </c>
      <c r="D458" s="41">
        <v>216</v>
      </c>
      <c r="E458" s="63">
        <f t="shared" si="6"/>
        <v>0.20415879017013233</v>
      </c>
      <c r="F458" s="86">
        <v>70</v>
      </c>
      <c r="G458" s="99">
        <v>143</v>
      </c>
      <c r="H458" s="86"/>
      <c r="I458" s="98"/>
      <c r="J458" s="142"/>
      <c r="K458" s="99"/>
      <c r="L458" s="86"/>
      <c r="M458" s="98"/>
      <c r="N458" s="142"/>
      <c r="O458" s="99"/>
      <c r="P458" s="218"/>
      <c r="Q458" s="219"/>
      <c r="R458" s="276"/>
      <c r="S458" s="223"/>
      <c r="T458" s="218"/>
      <c r="U458" s="219"/>
      <c r="V458" s="276"/>
      <c r="W458" s="223"/>
      <c r="X458" s="218"/>
      <c r="Y458" s="219"/>
      <c r="Z458" s="276"/>
      <c r="AA458" s="223"/>
      <c r="AB458" s="218"/>
      <c r="AC458" s="219"/>
      <c r="AD458" s="276"/>
      <c r="AE458" s="223"/>
      <c r="AF458" s="218"/>
      <c r="AG458" s="219"/>
      <c r="AH458" s="276"/>
      <c r="AI458" s="223"/>
      <c r="AJ458" s="218"/>
      <c r="AK458" s="219"/>
      <c r="AL458" s="276"/>
      <c r="AM458" s="223"/>
      <c r="AN458" s="218"/>
      <c r="AO458" s="219"/>
      <c r="AP458" s="276"/>
      <c r="AQ458" s="223"/>
      <c r="AR458" s="218"/>
      <c r="AS458" s="219"/>
      <c r="AT458" s="276"/>
      <c r="AU458" s="223"/>
      <c r="AV458" s="252"/>
      <c r="AW458" s="219"/>
      <c r="AX458" s="277"/>
      <c r="AY458" s="223"/>
      <c r="AZ458" s="86"/>
      <c r="BA458" s="99"/>
      <c r="BB458" s="86"/>
      <c r="BC458" s="87"/>
      <c r="BD458" s="86"/>
      <c r="BE458" s="87"/>
      <c r="BF458" s="86"/>
      <c r="BG458" s="87"/>
      <c r="BH458" s="86"/>
      <c r="BI458" s="87"/>
      <c r="BJ458" s="86">
        <v>63</v>
      </c>
      <c r="BK458" s="87">
        <v>151</v>
      </c>
    </row>
    <row r="459" spans="1:63" ht="13" x14ac:dyDescent="0.3">
      <c r="A459" s="10">
        <v>7329</v>
      </c>
      <c r="B459" s="11" t="s">
        <v>584</v>
      </c>
      <c r="C459" s="365">
        <v>1131</v>
      </c>
      <c r="D459" s="41">
        <v>189</v>
      </c>
      <c r="E459" s="63">
        <f t="shared" si="6"/>
        <v>0.16710875331564987</v>
      </c>
      <c r="F459" s="86">
        <v>74</v>
      </c>
      <c r="G459" s="99">
        <v>113</v>
      </c>
      <c r="H459" s="86"/>
      <c r="I459" s="98"/>
      <c r="J459" s="142"/>
      <c r="K459" s="99"/>
      <c r="L459" s="86"/>
      <c r="M459" s="98"/>
      <c r="N459" s="142"/>
      <c r="O459" s="99"/>
      <c r="P459" s="218"/>
      <c r="Q459" s="219"/>
      <c r="R459" s="276"/>
      <c r="S459" s="223"/>
      <c r="T459" s="218"/>
      <c r="U459" s="219"/>
      <c r="V459" s="276"/>
      <c r="W459" s="223"/>
      <c r="X459" s="218"/>
      <c r="Y459" s="219"/>
      <c r="Z459" s="276"/>
      <c r="AA459" s="223"/>
      <c r="AB459" s="218"/>
      <c r="AC459" s="219"/>
      <c r="AD459" s="276"/>
      <c r="AE459" s="223"/>
      <c r="AF459" s="218"/>
      <c r="AG459" s="219"/>
      <c r="AH459" s="276"/>
      <c r="AI459" s="223"/>
      <c r="AJ459" s="218"/>
      <c r="AK459" s="219"/>
      <c r="AL459" s="276"/>
      <c r="AM459" s="223"/>
      <c r="AN459" s="218"/>
      <c r="AO459" s="219"/>
      <c r="AP459" s="276"/>
      <c r="AQ459" s="223"/>
      <c r="AR459" s="218"/>
      <c r="AS459" s="219"/>
      <c r="AT459" s="276"/>
      <c r="AU459" s="223"/>
      <c r="AV459" s="252"/>
      <c r="AW459" s="219"/>
      <c r="AX459" s="277"/>
      <c r="AY459" s="223"/>
      <c r="AZ459" s="265"/>
      <c r="BA459" s="272"/>
      <c r="BB459" s="265"/>
      <c r="BC459" s="266"/>
      <c r="BD459" s="265"/>
      <c r="BE459" s="266"/>
      <c r="BF459" s="265"/>
      <c r="BG459" s="266"/>
      <c r="BH459" s="265"/>
      <c r="BI459" s="266"/>
      <c r="BJ459" s="265">
        <v>65</v>
      </c>
      <c r="BK459" s="266">
        <v>118</v>
      </c>
    </row>
    <row r="460" spans="1:63" ht="13" x14ac:dyDescent="0.3">
      <c r="A460" s="10">
        <v>7330</v>
      </c>
      <c r="B460" s="11" t="s">
        <v>585</v>
      </c>
      <c r="C460" s="365">
        <v>903</v>
      </c>
      <c r="D460" s="41">
        <v>215</v>
      </c>
      <c r="E460" s="63">
        <f t="shared" si="6"/>
        <v>0.23809523809523808</v>
      </c>
      <c r="F460" s="86">
        <v>114</v>
      </c>
      <c r="G460" s="99">
        <v>101</v>
      </c>
      <c r="H460" s="86"/>
      <c r="I460" s="98"/>
      <c r="J460" s="142"/>
      <c r="K460" s="99"/>
      <c r="L460" s="86"/>
      <c r="M460" s="98"/>
      <c r="N460" s="142"/>
      <c r="O460" s="99"/>
      <c r="P460" s="218"/>
      <c r="Q460" s="219"/>
      <c r="R460" s="276"/>
      <c r="S460" s="223"/>
      <c r="T460" s="218"/>
      <c r="U460" s="219"/>
      <c r="V460" s="276"/>
      <c r="W460" s="223"/>
      <c r="X460" s="218"/>
      <c r="Y460" s="219"/>
      <c r="Z460" s="276"/>
      <c r="AA460" s="223"/>
      <c r="AB460" s="218"/>
      <c r="AC460" s="219"/>
      <c r="AD460" s="276"/>
      <c r="AE460" s="223"/>
      <c r="AF460" s="218"/>
      <c r="AG460" s="219"/>
      <c r="AH460" s="276"/>
      <c r="AI460" s="223"/>
      <c r="AJ460" s="218"/>
      <c r="AK460" s="219"/>
      <c r="AL460" s="276"/>
      <c r="AM460" s="223"/>
      <c r="AN460" s="218"/>
      <c r="AO460" s="219"/>
      <c r="AP460" s="276"/>
      <c r="AQ460" s="223"/>
      <c r="AR460" s="218"/>
      <c r="AS460" s="219"/>
      <c r="AT460" s="276"/>
      <c r="AU460" s="223"/>
      <c r="AV460" s="252"/>
      <c r="AW460" s="219"/>
      <c r="AX460" s="277"/>
      <c r="AY460" s="223"/>
      <c r="AZ460" s="265"/>
      <c r="BA460" s="272"/>
      <c r="BB460" s="265"/>
      <c r="BC460" s="266"/>
      <c r="BD460" s="265"/>
      <c r="BE460" s="266"/>
      <c r="BF460" s="265"/>
      <c r="BG460" s="266"/>
      <c r="BH460" s="265"/>
      <c r="BI460" s="266"/>
      <c r="BJ460" s="265">
        <v>80</v>
      </c>
      <c r="BK460" s="266">
        <v>130</v>
      </c>
    </row>
    <row r="461" spans="1:63" ht="13" x14ac:dyDescent="0.3">
      <c r="A461" s="10">
        <v>7331</v>
      </c>
      <c r="B461" s="11" t="s">
        <v>586</v>
      </c>
      <c r="C461" s="365">
        <v>1045</v>
      </c>
      <c r="D461" s="41">
        <v>192</v>
      </c>
      <c r="E461" s="63">
        <f t="shared" si="6"/>
        <v>0.18373205741626794</v>
      </c>
      <c r="F461" s="86">
        <v>82</v>
      </c>
      <c r="G461" s="99">
        <v>110</v>
      </c>
      <c r="H461" s="86"/>
      <c r="I461" s="98"/>
      <c r="J461" s="142"/>
      <c r="K461" s="99"/>
      <c r="L461" s="86"/>
      <c r="M461" s="98"/>
      <c r="N461" s="142"/>
      <c r="O461" s="99"/>
      <c r="P461" s="218"/>
      <c r="Q461" s="219"/>
      <c r="R461" s="276"/>
      <c r="S461" s="223"/>
      <c r="T461" s="218"/>
      <c r="U461" s="219"/>
      <c r="V461" s="276"/>
      <c r="W461" s="223"/>
      <c r="X461" s="218"/>
      <c r="Y461" s="219"/>
      <c r="Z461" s="276"/>
      <c r="AA461" s="223"/>
      <c r="AB461" s="218"/>
      <c r="AC461" s="219"/>
      <c r="AD461" s="276"/>
      <c r="AE461" s="223"/>
      <c r="AF461" s="218"/>
      <c r="AG461" s="219"/>
      <c r="AH461" s="276"/>
      <c r="AI461" s="223"/>
      <c r="AJ461" s="218"/>
      <c r="AK461" s="219"/>
      <c r="AL461" s="276"/>
      <c r="AM461" s="223"/>
      <c r="AN461" s="218"/>
      <c r="AO461" s="219"/>
      <c r="AP461" s="276"/>
      <c r="AQ461" s="223"/>
      <c r="AR461" s="218"/>
      <c r="AS461" s="219"/>
      <c r="AT461" s="276"/>
      <c r="AU461" s="223"/>
      <c r="AV461" s="252"/>
      <c r="AW461" s="219"/>
      <c r="AX461" s="277"/>
      <c r="AY461" s="223"/>
      <c r="AZ461" s="265"/>
      <c r="BA461" s="272"/>
      <c r="BB461" s="265"/>
      <c r="BC461" s="266"/>
      <c r="BD461" s="265"/>
      <c r="BE461" s="266"/>
      <c r="BF461" s="265"/>
      <c r="BG461" s="266"/>
      <c r="BH461" s="265"/>
      <c r="BI461" s="266"/>
      <c r="BJ461" s="265">
        <v>66</v>
      </c>
      <c r="BK461" s="266">
        <v>123</v>
      </c>
    </row>
    <row r="462" spans="1:63" ht="13" x14ac:dyDescent="0.3">
      <c r="A462" s="10">
        <v>7332</v>
      </c>
      <c r="B462" s="11" t="s">
        <v>587</v>
      </c>
      <c r="C462" s="365">
        <v>978</v>
      </c>
      <c r="D462" s="41">
        <v>220</v>
      </c>
      <c r="E462" s="63">
        <f t="shared" si="6"/>
        <v>0.22494887525562371</v>
      </c>
      <c r="F462" s="86">
        <v>84</v>
      </c>
      <c r="G462" s="99">
        <v>134</v>
      </c>
      <c r="H462" s="86"/>
      <c r="I462" s="98"/>
      <c r="J462" s="142"/>
      <c r="K462" s="99"/>
      <c r="L462" s="86"/>
      <c r="M462" s="98"/>
      <c r="N462" s="142"/>
      <c r="O462" s="99"/>
      <c r="P462" s="218"/>
      <c r="Q462" s="219"/>
      <c r="R462" s="276"/>
      <c r="S462" s="223"/>
      <c r="T462" s="218"/>
      <c r="U462" s="219"/>
      <c r="V462" s="276"/>
      <c r="W462" s="223"/>
      <c r="X462" s="218"/>
      <c r="Y462" s="219"/>
      <c r="Z462" s="276"/>
      <c r="AA462" s="223"/>
      <c r="AB462" s="218"/>
      <c r="AC462" s="219"/>
      <c r="AD462" s="276"/>
      <c r="AE462" s="223"/>
      <c r="AF462" s="218"/>
      <c r="AG462" s="219"/>
      <c r="AH462" s="276"/>
      <c r="AI462" s="223"/>
      <c r="AJ462" s="218"/>
      <c r="AK462" s="219"/>
      <c r="AL462" s="276"/>
      <c r="AM462" s="223"/>
      <c r="AN462" s="218"/>
      <c r="AO462" s="219"/>
      <c r="AP462" s="276"/>
      <c r="AQ462" s="223"/>
      <c r="AR462" s="218"/>
      <c r="AS462" s="219"/>
      <c r="AT462" s="276"/>
      <c r="AU462" s="223"/>
      <c r="AV462" s="252"/>
      <c r="AW462" s="219"/>
      <c r="AX462" s="277"/>
      <c r="AY462" s="223"/>
      <c r="AZ462" s="86"/>
      <c r="BA462" s="99"/>
      <c r="BB462" s="86"/>
      <c r="BC462" s="87"/>
      <c r="BD462" s="86"/>
      <c r="BE462" s="87"/>
      <c r="BF462" s="86"/>
      <c r="BG462" s="87"/>
      <c r="BH462" s="86"/>
      <c r="BI462" s="87"/>
      <c r="BJ462" s="86">
        <v>72</v>
      </c>
      <c r="BK462" s="87">
        <v>148</v>
      </c>
    </row>
    <row r="463" spans="1:63" ht="13" x14ac:dyDescent="0.3">
      <c r="A463" s="10">
        <v>7333</v>
      </c>
      <c r="B463" s="11" t="s">
        <v>588</v>
      </c>
      <c r="C463" s="365">
        <v>1271</v>
      </c>
      <c r="D463" s="41">
        <v>349</v>
      </c>
      <c r="E463" s="63">
        <f t="shared" si="6"/>
        <v>0.27458693941778128</v>
      </c>
      <c r="F463" s="86">
        <v>146</v>
      </c>
      <c r="G463" s="99">
        <v>194</v>
      </c>
      <c r="H463" s="86"/>
      <c r="I463" s="98"/>
      <c r="J463" s="142"/>
      <c r="K463" s="99"/>
      <c r="L463" s="86"/>
      <c r="M463" s="98"/>
      <c r="N463" s="142"/>
      <c r="O463" s="99"/>
      <c r="P463" s="218"/>
      <c r="Q463" s="219"/>
      <c r="R463" s="276"/>
      <c r="S463" s="223"/>
      <c r="T463" s="218"/>
      <c r="U463" s="219"/>
      <c r="V463" s="276"/>
      <c r="W463" s="223"/>
      <c r="X463" s="218"/>
      <c r="Y463" s="219"/>
      <c r="Z463" s="276"/>
      <c r="AA463" s="223"/>
      <c r="AB463" s="218"/>
      <c r="AC463" s="219"/>
      <c r="AD463" s="276"/>
      <c r="AE463" s="223"/>
      <c r="AF463" s="218"/>
      <c r="AG463" s="219"/>
      <c r="AH463" s="276"/>
      <c r="AI463" s="223"/>
      <c r="AJ463" s="218"/>
      <c r="AK463" s="219"/>
      <c r="AL463" s="276"/>
      <c r="AM463" s="223"/>
      <c r="AN463" s="218"/>
      <c r="AO463" s="219"/>
      <c r="AP463" s="276"/>
      <c r="AQ463" s="223"/>
      <c r="AR463" s="218"/>
      <c r="AS463" s="219"/>
      <c r="AT463" s="276"/>
      <c r="AU463" s="223"/>
      <c r="AV463" s="252"/>
      <c r="AW463" s="219"/>
      <c r="AX463" s="277"/>
      <c r="AY463" s="223"/>
      <c r="AZ463" s="265"/>
      <c r="BA463" s="272"/>
      <c r="BB463" s="265"/>
      <c r="BC463" s="266"/>
      <c r="BD463" s="265"/>
      <c r="BE463" s="266"/>
      <c r="BF463" s="265"/>
      <c r="BG463" s="266"/>
      <c r="BH463" s="265"/>
      <c r="BI463" s="266"/>
      <c r="BJ463" s="265">
        <v>138</v>
      </c>
      <c r="BK463" s="266">
        <v>205</v>
      </c>
    </row>
    <row r="464" spans="1:63" ht="13" x14ac:dyDescent="0.3">
      <c r="A464" s="10">
        <v>7334</v>
      </c>
      <c r="B464" s="11" t="s">
        <v>589</v>
      </c>
      <c r="C464" s="365">
        <v>1214</v>
      </c>
      <c r="D464" s="41">
        <v>275</v>
      </c>
      <c r="E464" s="63">
        <f t="shared" si="6"/>
        <v>0.22652388797364087</v>
      </c>
      <c r="F464" s="86">
        <v>104</v>
      </c>
      <c r="G464" s="99">
        <v>169</v>
      </c>
      <c r="H464" s="86"/>
      <c r="I464" s="98"/>
      <c r="J464" s="142"/>
      <c r="K464" s="99"/>
      <c r="L464" s="86"/>
      <c r="M464" s="98"/>
      <c r="N464" s="142"/>
      <c r="O464" s="99"/>
      <c r="P464" s="218"/>
      <c r="Q464" s="219"/>
      <c r="R464" s="276"/>
      <c r="S464" s="223"/>
      <c r="T464" s="218"/>
      <c r="U464" s="219"/>
      <c r="V464" s="276"/>
      <c r="W464" s="223"/>
      <c r="X464" s="218"/>
      <c r="Y464" s="219"/>
      <c r="Z464" s="276"/>
      <c r="AA464" s="223"/>
      <c r="AB464" s="218"/>
      <c r="AC464" s="219"/>
      <c r="AD464" s="276"/>
      <c r="AE464" s="223"/>
      <c r="AF464" s="218"/>
      <c r="AG464" s="219"/>
      <c r="AH464" s="276"/>
      <c r="AI464" s="223"/>
      <c r="AJ464" s="218"/>
      <c r="AK464" s="219"/>
      <c r="AL464" s="276"/>
      <c r="AM464" s="223"/>
      <c r="AN464" s="218"/>
      <c r="AO464" s="219"/>
      <c r="AP464" s="276"/>
      <c r="AQ464" s="223"/>
      <c r="AR464" s="218"/>
      <c r="AS464" s="219"/>
      <c r="AT464" s="276"/>
      <c r="AU464" s="223"/>
      <c r="AV464" s="252"/>
      <c r="AW464" s="219"/>
      <c r="AX464" s="277"/>
      <c r="AY464" s="223"/>
      <c r="AZ464" s="265"/>
      <c r="BA464" s="272"/>
      <c r="BB464" s="265"/>
      <c r="BC464" s="266"/>
      <c r="BD464" s="265"/>
      <c r="BE464" s="266"/>
      <c r="BF464" s="265"/>
      <c r="BG464" s="266"/>
      <c r="BH464" s="265"/>
      <c r="BI464" s="266"/>
      <c r="BJ464" s="265">
        <v>84</v>
      </c>
      <c r="BK464" s="266">
        <v>182</v>
      </c>
    </row>
    <row r="465" spans="1:63" ht="13" x14ac:dyDescent="0.3">
      <c r="A465" s="10">
        <v>7335</v>
      </c>
      <c r="B465" s="11" t="s">
        <v>590</v>
      </c>
      <c r="C465" s="365">
        <v>704</v>
      </c>
      <c r="D465" s="41">
        <v>129</v>
      </c>
      <c r="E465" s="63">
        <f t="shared" si="6"/>
        <v>0.18323863636363635</v>
      </c>
      <c r="F465" s="86">
        <v>65</v>
      </c>
      <c r="G465" s="99">
        <v>64</v>
      </c>
      <c r="H465" s="86"/>
      <c r="I465" s="98"/>
      <c r="J465" s="142"/>
      <c r="K465" s="99"/>
      <c r="L465" s="86"/>
      <c r="M465" s="98"/>
      <c r="N465" s="142"/>
      <c r="O465" s="99"/>
      <c r="P465" s="218"/>
      <c r="Q465" s="219"/>
      <c r="R465" s="276"/>
      <c r="S465" s="223"/>
      <c r="T465" s="218"/>
      <c r="U465" s="219"/>
      <c r="V465" s="276"/>
      <c r="W465" s="223"/>
      <c r="X465" s="218"/>
      <c r="Y465" s="219"/>
      <c r="Z465" s="276"/>
      <c r="AA465" s="223"/>
      <c r="AB465" s="218"/>
      <c r="AC465" s="219"/>
      <c r="AD465" s="276"/>
      <c r="AE465" s="223"/>
      <c r="AF465" s="218"/>
      <c r="AG465" s="219"/>
      <c r="AH465" s="276"/>
      <c r="AI465" s="223"/>
      <c r="AJ465" s="218"/>
      <c r="AK465" s="219"/>
      <c r="AL465" s="276"/>
      <c r="AM465" s="223"/>
      <c r="AN465" s="218"/>
      <c r="AO465" s="219"/>
      <c r="AP465" s="276"/>
      <c r="AQ465" s="223"/>
      <c r="AR465" s="218"/>
      <c r="AS465" s="219"/>
      <c r="AT465" s="276"/>
      <c r="AU465" s="223"/>
      <c r="AV465" s="252"/>
      <c r="AW465" s="219"/>
      <c r="AX465" s="277"/>
      <c r="AY465" s="223"/>
      <c r="AZ465" s="265"/>
      <c r="BA465" s="272"/>
      <c r="BB465" s="265"/>
      <c r="BC465" s="266"/>
      <c r="BD465" s="265"/>
      <c r="BE465" s="266"/>
      <c r="BF465" s="265"/>
      <c r="BG465" s="266"/>
      <c r="BH465" s="265"/>
      <c r="BI465" s="266"/>
      <c r="BJ465" s="265">
        <v>56</v>
      </c>
      <c r="BK465" s="266">
        <v>73</v>
      </c>
    </row>
    <row r="466" spans="1:63" ht="13" x14ac:dyDescent="0.3">
      <c r="A466" s="10">
        <v>7336</v>
      </c>
      <c r="B466" s="11" t="s">
        <v>591</v>
      </c>
      <c r="C466" s="365">
        <v>1189</v>
      </c>
      <c r="D466" s="41">
        <v>224</v>
      </c>
      <c r="E466" s="63">
        <f t="shared" si="6"/>
        <v>0.18839360807401179</v>
      </c>
      <c r="F466" s="86">
        <v>98</v>
      </c>
      <c r="G466" s="99">
        <v>126</v>
      </c>
      <c r="H466" s="86"/>
      <c r="I466" s="98"/>
      <c r="J466" s="142"/>
      <c r="K466" s="99"/>
      <c r="L466" s="86"/>
      <c r="M466" s="98"/>
      <c r="N466" s="142"/>
      <c r="O466" s="99"/>
      <c r="P466" s="218"/>
      <c r="Q466" s="219"/>
      <c r="R466" s="276"/>
      <c r="S466" s="223"/>
      <c r="T466" s="218"/>
      <c r="U466" s="219"/>
      <c r="V466" s="276"/>
      <c r="W466" s="223"/>
      <c r="X466" s="218"/>
      <c r="Y466" s="219"/>
      <c r="Z466" s="276"/>
      <c r="AA466" s="223"/>
      <c r="AB466" s="218"/>
      <c r="AC466" s="219"/>
      <c r="AD466" s="276"/>
      <c r="AE466" s="223"/>
      <c r="AF466" s="218"/>
      <c r="AG466" s="219"/>
      <c r="AH466" s="276"/>
      <c r="AI466" s="223"/>
      <c r="AJ466" s="218"/>
      <c r="AK466" s="219"/>
      <c r="AL466" s="276"/>
      <c r="AM466" s="223"/>
      <c r="AN466" s="218"/>
      <c r="AO466" s="219"/>
      <c r="AP466" s="276"/>
      <c r="AQ466" s="223"/>
      <c r="AR466" s="218"/>
      <c r="AS466" s="219"/>
      <c r="AT466" s="276"/>
      <c r="AU466" s="223"/>
      <c r="AV466" s="252"/>
      <c r="AW466" s="219"/>
      <c r="AX466" s="277"/>
      <c r="AY466" s="223"/>
      <c r="AZ466" s="86"/>
      <c r="BA466" s="99"/>
      <c r="BB466" s="86"/>
      <c r="BC466" s="87"/>
      <c r="BD466" s="86"/>
      <c r="BE466" s="87"/>
      <c r="BF466" s="86"/>
      <c r="BG466" s="87"/>
      <c r="BH466" s="86"/>
      <c r="BI466" s="87"/>
      <c r="BJ466" s="86">
        <v>81</v>
      </c>
      <c r="BK466" s="87">
        <v>141</v>
      </c>
    </row>
    <row r="467" spans="1:63" ht="13" x14ac:dyDescent="0.3">
      <c r="A467" s="10">
        <v>7337</v>
      </c>
      <c r="B467" s="11" t="s">
        <v>592</v>
      </c>
      <c r="C467" s="365">
        <v>1050</v>
      </c>
      <c r="D467" s="41">
        <v>296</v>
      </c>
      <c r="E467" s="63">
        <f t="shared" si="6"/>
        <v>0.28190476190476188</v>
      </c>
      <c r="F467" s="86">
        <v>96</v>
      </c>
      <c r="G467" s="99">
        <v>198</v>
      </c>
      <c r="H467" s="86"/>
      <c r="I467" s="98"/>
      <c r="J467" s="142"/>
      <c r="K467" s="99"/>
      <c r="L467" s="86"/>
      <c r="M467" s="98"/>
      <c r="N467" s="142"/>
      <c r="O467" s="99"/>
      <c r="P467" s="218"/>
      <c r="Q467" s="219"/>
      <c r="R467" s="276"/>
      <c r="S467" s="223"/>
      <c r="T467" s="218"/>
      <c r="U467" s="219"/>
      <c r="V467" s="276"/>
      <c r="W467" s="223"/>
      <c r="X467" s="218"/>
      <c r="Y467" s="219"/>
      <c r="Z467" s="276"/>
      <c r="AA467" s="223"/>
      <c r="AB467" s="218"/>
      <c r="AC467" s="219"/>
      <c r="AD467" s="276"/>
      <c r="AE467" s="223"/>
      <c r="AF467" s="218"/>
      <c r="AG467" s="219"/>
      <c r="AH467" s="276"/>
      <c r="AI467" s="223"/>
      <c r="AJ467" s="218"/>
      <c r="AK467" s="219"/>
      <c r="AL467" s="276"/>
      <c r="AM467" s="223"/>
      <c r="AN467" s="218"/>
      <c r="AO467" s="219"/>
      <c r="AP467" s="276"/>
      <c r="AQ467" s="223"/>
      <c r="AR467" s="218"/>
      <c r="AS467" s="219"/>
      <c r="AT467" s="276"/>
      <c r="AU467" s="223"/>
      <c r="AV467" s="252"/>
      <c r="AW467" s="219"/>
      <c r="AX467" s="277"/>
      <c r="AY467" s="223"/>
      <c r="AZ467" s="265"/>
      <c r="BA467" s="272"/>
      <c r="BB467" s="265"/>
      <c r="BC467" s="266"/>
      <c r="BD467" s="265"/>
      <c r="BE467" s="266"/>
      <c r="BF467" s="265"/>
      <c r="BG467" s="266"/>
      <c r="BH467" s="265"/>
      <c r="BI467" s="266"/>
      <c r="BJ467" s="265">
        <v>70</v>
      </c>
      <c r="BK467" s="266">
        <v>220</v>
      </c>
    </row>
    <row r="468" spans="1:63" ht="13" x14ac:dyDescent="0.3">
      <c r="A468" s="10">
        <v>7338</v>
      </c>
      <c r="B468" s="11" t="s">
        <v>593</v>
      </c>
      <c r="C468" s="365">
        <v>911</v>
      </c>
      <c r="D468" s="41">
        <v>281</v>
      </c>
      <c r="E468" s="63">
        <f t="shared" si="6"/>
        <v>0.30845225027442369</v>
      </c>
      <c r="F468" s="86">
        <v>98</v>
      </c>
      <c r="G468" s="99">
        <v>179</v>
      </c>
      <c r="H468" s="86"/>
      <c r="I468" s="98"/>
      <c r="J468" s="142"/>
      <c r="K468" s="99"/>
      <c r="L468" s="86"/>
      <c r="M468" s="98"/>
      <c r="N468" s="142"/>
      <c r="O468" s="99"/>
      <c r="P468" s="218"/>
      <c r="Q468" s="219"/>
      <c r="R468" s="276"/>
      <c r="S468" s="223"/>
      <c r="T468" s="218"/>
      <c r="U468" s="219"/>
      <c r="V468" s="276"/>
      <c r="W468" s="223"/>
      <c r="X468" s="218"/>
      <c r="Y468" s="219"/>
      <c r="Z468" s="276"/>
      <c r="AA468" s="223"/>
      <c r="AB468" s="218"/>
      <c r="AC468" s="219"/>
      <c r="AD468" s="276"/>
      <c r="AE468" s="223"/>
      <c r="AF468" s="218"/>
      <c r="AG468" s="219"/>
      <c r="AH468" s="276"/>
      <c r="AI468" s="223"/>
      <c r="AJ468" s="218"/>
      <c r="AK468" s="219"/>
      <c r="AL468" s="276"/>
      <c r="AM468" s="223"/>
      <c r="AN468" s="218"/>
      <c r="AO468" s="219"/>
      <c r="AP468" s="276"/>
      <c r="AQ468" s="223"/>
      <c r="AR468" s="218"/>
      <c r="AS468" s="219"/>
      <c r="AT468" s="276"/>
      <c r="AU468" s="223"/>
      <c r="AV468" s="252"/>
      <c r="AW468" s="219"/>
      <c r="AX468" s="277"/>
      <c r="AY468" s="223"/>
      <c r="AZ468" s="265"/>
      <c r="BA468" s="272"/>
      <c r="BB468" s="265"/>
      <c r="BC468" s="266"/>
      <c r="BD468" s="265"/>
      <c r="BE468" s="266"/>
      <c r="BF468" s="265"/>
      <c r="BG468" s="266"/>
      <c r="BH468" s="265"/>
      <c r="BI468" s="266"/>
      <c r="BJ468" s="265">
        <v>75</v>
      </c>
      <c r="BK468" s="266">
        <v>205</v>
      </c>
    </row>
    <row r="469" spans="1:63" ht="13" x14ac:dyDescent="0.3">
      <c r="A469" s="10">
        <v>7339</v>
      </c>
      <c r="B469" s="11" t="s">
        <v>594</v>
      </c>
      <c r="C469" s="365">
        <v>700</v>
      </c>
      <c r="D469" s="41">
        <v>235</v>
      </c>
      <c r="E469" s="63">
        <f t="shared" si="6"/>
        <v>0.33571428571428569</v>
      </c>
      <c r="F469" s="86">
        <v>76</v>
      </c>
      <c r="G469" s="99">
        <v>156</v>
      </c>
      <c r="H469" s="86"/>
      <c r="I469" s="98"/>
      <c r="J469" s="142"/>
      <c r="K469" s="99"/>
      <c r="L469" s="86"/>
      <c r="M469" s="98"/>
      <c r="N469" s="142"/>
      <c r="O469" s="99"/>
      <c r="P469" s="218"/>
      <c r="Q469" s="219"/>
      <c r="R469" s="276"/>
      <c r="S469" s="223"/>
      <c r="T469" s="218"/>
      <c r="U469" s="219"/>
      <c r="V469" s="276"/>
      <c r="W469" s="223"/>
      <c r="X469" s="218"/>
      <c r="Y469" s="219"/>
      <c r="Z469" s="276"/>
      <c r="AA469" s="223"/>
      <c r="AB469" s="218"/>
      <c r="AC469" s="219"/>
      <c r="AD469" s="276"/>
      <c r="AE469" s="223"/>
      <c r="AF469" s="218"/>
      <c r="AG469" s="219"/>
      <c r="AH469" s="276"/>
      <c r="AI469" s="223"/>
      <c r="AJ469" s="218"/>
      <c r="AK469" s="219"/>
      <c r="AL469" s="276"/>
      <c r="AM469" s="223"/>
      <c r="AN469" s="218"/>
      <c r="AO469" s="219"/>
      <c r="AP469" s="276"/>
      <c r="AQ469" s="223"/>
      <c r="AR469" s="218"/>
      <c r="AS469" s="219"/>
      <c r="AT469" s="276"/>
      <c r="AU469" s="223"/>
      <c r="AV469" s="252"/>
      <c r="AW469" s="219"/>
      <c r="AX469" s="277"/>
      <c r="AY469" s="223"/>
      <c r="AZ469" s="265"/>
      <c r="BA469" s="272"/>
      <c r="BB469" s="265"/>
      <c r="BC469" s="266"/>
      <c r="BD469" s="265"/>
      <c r="BE469" s="266"/>
      <c r="BF469" s="265"/>
      <c r="BG469" s="266"/>
      <c r="BH469" s="265"/>
      <c r="BI469" s="266"/>
      <c r="BJ469" s="265">
        <v>68</v>
      </c>
      <c r="BK469" s="266">
        <v>160</v>
      </c>
    </row>
    <row r="470" spans="1:63" ht="13" x14ac:dyDescent="0.3">
      <c r="A470" s="10">
        <v>7340</v>
      </c>
      <c r="B470" s="11" t="s">
        <v>595</v>
      </c>
      <c r="C470" s="365">
        <v>677</v>
      </c>
      <c r="D470" s="41">
        <v>202</v>
      </c>
      <c r="E470" s="63">
        <f t="shared" si="6"/>
        <v>0.2983751846381093</v>
      </c>
      <c r="F470" s="86">
        <v>59</v>
      </c>
      <c r="G470" s="99">
        <v>140</v>
      </c>
      <c r="H470" s="86"/>
      <c r="I470" s="98"/>
      <c r="J470" s="142"/>
      <c r="K470" s="99"/>
      <c r="L470" s="86"/>
      <c r="M470" s="98"/>
      <c r="N470" s="142"/>
      <c r="O470" s="99"/>
      <c r="P470" s="218"/>
      <c r="Q470" s="219"/>
      <c r="R470" s="276"/>
      <c r="S470" s="223"/>
      <c r="T470" s="218"/>
      <c r="U470" s="219"/>
      <c r="V470" s="276"/>
      <c r="W470" s="223"/>
      <c r="X470" s="218"/>
      <c r="Y470" s="219"/>
      <c r="Z470" s="276"/>
      <c r="AA470" s="223"/>
      <c r="AB470" s="218"/>
      <c r="AC470" s="219"/>
      <c r="AD470" s="276"/>
      <c r="AE470" s="223"/>
      <c r="AF470" s="218"/>
      <c r="AG470" s="219"/>
      <c r="AH470" s="276"/>
      <c r="AI470" s="223"/>
      <c r="AJ470" s="218"/>
      <c r="AK470" s="219"/>
      <c r="AL470" s="276"/>
      <c r="AM470" s="223"/>
      <c r="AN470" s="218"/>
      <c r="AO470" s="219"/>
      <c r="AP470" s="276"/>
      <c r="AQ470" s="223"/>
      <c r="AR470" s="218"/>
      <c r="AS470" s="219"/>
      <c r="AT470" s="276"/>
      <c r="AU470" s="223"/>
      <c r="AV470" s="252"/>
      <c r="AW470" s="219"/>
      <c r="AX470" s="277"/>
      <c r="AY470" s="223"/>
      <c r="AZ470" s="265"/>
      <c r="BA470" s="272"/>
      <c r="BB470" s="265"/>
      <c r="BC470" s="266"/>
      <c r="BD470" s="265"/>
      <c r="BE470" s="266"/>
      <c r="BF470" s="265"/>
      <c r="BG470" s="266"/>
      <c r="BH470" s="265"/>
      <c r="BI470" s="266"/>
      <c r="BJ470" s="265">
        <v>54</v>
      </c>
      <c r="BK470" s="266">
        <v>141</v>
      </c>
    </row>
    <row r="471" spans="1:63" ht="13" x14ac:dyDescent="0.3">
      <c r="A471" s="10">
        <v>7341</v>
      </c>
      <c r="B471" s="11" t="s">
        <v>596</v>
      </c>
      <c r="C471" s="365">
        <v>622</v>
      </c>
      <c r="D471" s="41">
        <v>192</v>
      </c>
      <c r="E471" s="63">
        <f t="shared" si="6"/>
        <v>0.3086816720257235</v>
      </c>
      <c r="F471" s="86">
        <v>68</v>
      </c>
      <c r="G471" s="99">
        <v>122</v>
      </c>
      <c r="H471" s="86"/>
      <c r="I471" s="98"/>
      <c r="J471" s="142"/>
      <c r="K471" s="99"/>
      <c r="L471" s="86"/>
      <c r="M471" s="98"/>
      <c r="N471" s="142"/>
      <c r="O471" s="99"/>
      <c r="P471" s="218"/>
      <c r="Q471" s="219"/>
      <c r="R471" s="276"/>
      <c r="S471" s="223"/>
      <c r="T471" s="218"/>
      <c r="U471" s="219"/>
      <c r="V471" s="276"/>
      <c r="W471" s="223"/>
      <c r="X471" s="218"/>
      <c r="Y471" s="219"/>
      <c r="Z471" s="276"/>
      <c r="AA471" s="223"/>
      <c r="AB471" s="218"/>
      <c r="AC471" s="219"/>
      <c r="AD471" s="276"/>
      <c r="AE471" s="223"/>
      <c r="AF471" s="218"/>
      <c r="AG471" s="219"/>
      <c r="AH471" s="276"/>
      <c r="AI471" s="223"/>
      <c r="AJ471" s="218"/>
      <c r="AK471" s="219"/>
      <c r="AL471" s="276"/>
      <c r="AM471" s="223"/>
      <c r="AN471" s="218"/>
      <c r="AO471" s="219"/>
      <c r="AP471" s="276"/>
      <c r="AQ471" s="223"/>
      <c r="AR471" s="218"/>
      <c r="AS471" s="219"/>
      <c r="AT471" s="276"/>
      <c r="AU471" s="223"/>
      <c r="AV471" s="252"/>
      <c r="AW471" s="219"/>
      <c r="AX471" s="277"/>
      <c r="AY471" s="223"/>
      <c r="AZ471" s="265"/>
      <c r="BA471" s="272"/>
      <c r="BB471" s="265"/>
      <c r="BC471" s="266"/>
      <c r="BD471" s="265"/>
      <c r="BE471" s="266"/>
      <c r="BF471" s="265"/>
      <c r="BG471" s="266"/>
      <c r="BH471" s="265"/>
      <c r="BI471" s="266"/>
      <c r="BJ471" s="265">
        <v>67</v>
      </c>
      <c r="BK471" s="266">
        <v>124</v>
      </c>
    </row>
    <row r="472" spans="1:63" ht="13" x14ac:dyDescent="0.3">
      <c r="A472" s="10">
        <v>7342</v>
      </c>
      <c r="B472" s="11" t="s">
        <v>597</v>
      </c>
      <c r="C472" s="365">
        <v>1282</v>
      </c>
      <c r="D472" s="41">
        <v>365</v>
      </c>
      <c r="E472" s="63">
        <f t="shared" ref="E472:E535" si="7">SUM(D472/C472)</f>
        <v>0.28471138845553823</v>
      </c>
      <c r="F472" s="86">
        <v>134</v>
      </c>
      <c r="G472" s="99">
        <v>225</v>
      </c>
      <c r="H472" s="86"/>
      <c r="I472" s="98"/>
      <c r="J472" s="142"/>
      <c r="K472" s="99"/>
      <c r="L472" s="86"/>
      <c r="M472" s="98"/>
      <c r="N472" s="142"/>
      <c r="O472" s="99"/>
      <c r="P472" s="218"/>
      <c r="Q472" s="219"/>
      <c r="R472" s="276"/>
      <c r="S472" s="223"/>
      <c r="T472" s="218"/>
      <c r="U472" s="219"/>
      <c r="V472" s="276"/>
      <c r="W472" s="223"/>
      <c r="X472" s="218"/>
      <c r="Y472" s="219"/>
      <c r="Z472" s="276"/>
      <c r="AA472" s="223"/>
      <c r="AB472" s="218"/>
      <c r="AC472" s="219"/>
      <c r="AD472" s="276"/>
      <c r="AE472" s="223"/>
      <c r="AF472" s="218"/>
      <c r="AG472" s="219"/>
      <c r="AH472" s="276"/>
      <c r="AI472" s="223"/>
      <c r="AJ472" s="218"/>
      <c r="AK472" s="219"/>
      <c r="AL472" s="276"/>
      <c r="AM472" s="223"/>
      <c r="AN472" s="218"/>
      <c r="AO472" s="219"/>
      <c r="AP472" s="276"/>
      <c r="AQ472" s="223"/>
      <c r="AR472" s="218"/>
      <c r="AS472" s="219"/>
      <c r="AT472" s="276"/>
      <c r="AU472" s="223"/>
      <c r="AV472" s="252"/>
      <c r="AW472" s="219"/>
      <c r="AX472" s="277"/>
      <c r="AY472" s="223"/>
      <c r="AZ472" s="265"/>
      <c r="BA472" s="272"/>
      <c r="BB472" s="265"/>
      <c r="BC472" s="266"/>
      <c r="BD472" s="265"/>
      <c r="BE472" s="266"/>
      <c r="BF472" s="265"/>
      <c r="BG472" s="266"/>
      <c r="BH472" s="265"/>
      <c r="BI472" s="266"/>
      <c r="BJ472" s="265">
        <v>119</v>
      </c>
      <c r="BK472" s="266">
        <v>230</v>
      </c>
    </row>
    <row r="473" spans="1:63" ht="13" x14ac:dyDescent="0.3">
      <c r="A473" s="10">
        <v>7343</v>
      </c>
      <c r="B473" s="11" t="s">
        <v>598</v>
      </c>
      <c r="C473" s="365">
        <v>1168</v>
      </c>
      <c r="D473" s="41">
        <v>399</v>
      </c>
      <c r="E473" s="63">
        <f t="shared" si="7"/>
        <v>0.3416095890410959</v>
      </c>
      <c r="F473" s="86">
        <v>128</v>
      </c>
      <c r="G473" s="99">
        <v>265</v>
      </c>
      <c r="H473" s="86"/>
      <c r="I473" s="98"/>
      <c r="J473" s="142"/>
      <c r="K473" s="99"/>
      <c r="L473" s="86"/>
      <c r="M473" s="98"/>
      <c r="N473" s="142"/>
      <c r="O473" s="99"/>
      <c r="P473" s="218"/>
      <c r="Q473" s="219"/>
      <c r="R473" s="276"/>
      <c r="S473" s="223"/>
      <c r="T473" s="218"/>
      <c r="U473" s="219"/>
      <c r="V473" s="276"/>
      <c r="W473" s="223"/>
      <c r="X473" s="218"/>
      <c r="Y473" s="219"/>
      <c r="Z473" s="276"/>
      <c r="AA473" s="223"/>
      <c r="AB473" s="218"/>
      <c r="AC473" s="219"/>
      <c r="AD473" s="276"/>
      <c r="AE473" s="223"/>
      <c r="AF473" s="218"/>
      <c r="AG473" s="219"/>
      <c r="AH473" s="276"/>
      <c r="AI473" s="223"/>
      <c r="AJ473" s="218"/>
      <c r="AK473" s="219"/>
      <c r="AL473" s="276"/>
      <c r="AM473" s="223"/>
      <c r="AN473" s="218"/>
      <c r="AO473" s="219"/>
      <c r="AP473" s="276"/>
      <c r="AQ473" s="223"/>
      <c r="AR473" s="218"/>
      <c r="AS473" s="219"/>
      <c r="AT473" s="276"/>
      <c r="AU473" s="223"/>
      <c r="AV473" s="252"/>
      <c r="AW473" s="219"/>
      <c r="AX473" s="277"/>
      <c r="AY473" s="223"/>
      <c r="AZ473" s="265"/>
      <c r="BA473" s="272"/>
      <c r="BB473" s="265"/>
      <c r="BC473" s="266"/>
      <c r="BD473" s="265"/>
      <c r="BE473" s="266"/>
      <c r="BF473" s="265"/>
      <c r="BG473" s="266"/>
      <c r="BH473" s="265"/>
      <c r="BI473" s="266"/>
      <c r="BJ473" s="265">
        <v>106</v>
      </c>
      <c r="BK473" s="266">
        <v>278</v>
      </c>
    </row>
    <row r="474" spans="1:63" ht="13" x14ac:dyDescent="0.3">
      <c r="A474" s="10">
        <v>7401</v>
      </c>
      <c r="B474" s="11" t="s">
        <v>599</v>
      </c>
      <c r="C474" s="365">
        <v>560</v>
      </c>
      <c r="D474" s="41">
        <v>162</v>
      </c>
      <c r="E474" s="63">
        <f t="shared" si="7"/>
        <v>0.28928571428571431</v>
      </c>
      <c r="F474" s="86">
        <v>72</v>
      </c>
      <c r="G474" s="99">
        <v>87</v>
      </c>
      <c r="H474" s="86"/>
      <c r="I474" s="98"/>
      <c r="J474" s="142"/>
      <c r="K474" s="99"/>
      <c r="L474" s="86"/>
      <c r="M474" s="98"/>
      <c r="N474" s="142"/>
      <c r="O474" s="99"/>
      <c r="P474" s="218"/>
      <c r="Q474" s="219"/>
      <c r="R474" s="276"/>
      <c r="S474" s="223"/>
      <c r="T474" s="218"/>
      <c r="U474" s="219"/>
      <c r="V474" s="276"/>
      <c r="W474" s="223"/>
      <c r="X474" s="218"/>
      <c r="Y474" s="219"/>
      <c r="Z474" s="276"/>
      <c r="AA474" s="223"/>
      <c r="AB474" s="218"/>
      <c r="AC474" s="219"/>
      <c r="AD474" s="142"/>
      <c r="AE474" s="99"/>
      <c r="AF474" s="218"/>
      <c r="AG474" s="219"/>
      <c r="AH474" s="276"/>
      <c r="AI474" s="223"/>
      <c r="AJ474" s="218"/>
      <c r="AK474" s="219"/>
      <c r="AL474" s="276"/>
      <c r="AM474" s="223"/>
      <c r="AN474" s="218">
        <v>103</v>
      </c>
      <c r="AO474" s="219">
        <v>57</v>
      </c>
      <c r="AP474" s="276"/>
      <c r="AQ474" s="223"/>
      <c r="AR474" s="218"/>
      <c r="AS474" s="219"/>
      <c r="AT474" s="276"/>
      <c r="AU474" s="223"/>
      <c r="AV474" s="252"/>
      <c r="AW474" s="219"/>
      <c r="AX474" s="277"/>
      <c r="AY474" s="223"/>
      <c r="AZ474" s="265"/>
      <c r="BA474" s="272"/>
      <c r="BB474" s="265"/>
      <c r="BC474" s="266"/>
      <c r="BD474" s="265"/>
      <c r="BE474" s="266"/>
      <c r="BF474" s="265"/>
      <c r="BG474" s="266"/>
      <c r="BH474" s="265">
        <v>44</v>
      </c>
      <c r="BI474" s="266">
        <v>115</v>
      </c>
      <c r="BJ474" s="265">
        <v>81</v>
      </c>
      <c r="BK474" s="266">
        <v>79</v>
      </c>
    </row>
    <row r="475" spans="1:63" ht="13" x14ac:dyDescent="0.3">
      <c r="A475" s="10">
        <v>7402</v>
      </c>
      <c r="B475" s="11" t="s">
        <v>600</v>
      </c>
      <c r="C475" s="365">
        <v>1038</v>
      </c>
      <c r="D475" s="41">
        <v>419</v>
      </c>
      <c r="E475" s="63">
        <f t="shared" si="7"/>
        <v>0.40366088631984587</v>
      </c>
      <c r="F475" s="86">
        <v>189</v>
      </c>
      <c r="G475" s="99">
        <v>223</v>
      </c>
      <c r="H475" s="86"/>
      <c r="I475" s="98"/>
      <c r="J475" s="142"/>
      <c r="K475" s="99"/>
      <c r="L475" s="86"/>
      <c r="M475" s="98"/>
      <c r="N475" s="142"/>
      <c r="O475" s="99"/>
      <c r="P475" s="218"/>
      <c r="Q475" s="219"/>
      <c r="R475" s="276"/>
      <c r="S475" s="223"/>
      <c r="T475" s="218"/>
      <c r="U475" s="219"/>
      <c r="V475" s="276"/>
      <c r="W475" s="223"/>
      <c r="X475" s="218"/>
      <c r="Y475" s="219"/>
      <c r="Z475" s="276"/>
      <c r="AA475" s="223"/>
      <c r="AB475" s="218"/>
      <c r="AC475" s="219"/>
      <c r="AD475" s="142"/>
      <c r="AE475" s="99"/>
      <c r="AF475" s="218"/>
      <c r="AG475" s="219"/>
      <c r="AH475" s="276"/>
      <c r="AI475" s="223"/>
      <c r="AJ475" s="218"/>
      <c r="AK475" s="219"/>
      <c r="AL475" s="276"/>
      <c r="AM475" s="223"/>
      <c r="AN475" s="218">
        <v>277</v>
      </c>
      <c r="AO475" s="219">
        <v>140</v>
      </c>
      <c r="AP475" s="276"/>
      <c r="AQ475" s="223"/>
      <c r="AR475" s="218"/>
      <c r="AS475" s="219"/>
      <c r="AT475" s="276"/>
      <c r="AU475" s="223"/>
      <c r="AV475" s="252"/>
      <c r="AW475" s="219"/>
      <c r="AX475" s="277"/>
      <c r="AY475" s="223"/>
      <c r="AZ475" s="265"/>
      <c r="BA475" s="272"/>
      <c r="BB475" s="265"/>
      <c r="BC475" s="266"/>
      <c r="BD475" s="265"/>
      <c r="BE475" s="266"/>
      <c r="BF475" s="265"/>
      <c r="BG475" s="266"/>
      <c r="BH475" s="265">
        <v>97</v>
      </c>
      <c r="BI475" s="266">
        <v>317</v>
      </c>
      <c r="BJ475" s="265">
        <v>200</v>
      </c>
      <c r="BK475" s="266">
        <v>215</v>
      </c>
    </row>
    <row r="476" spans="1:63" ht="13" x14ac:dyDescent="0.3">
      <c r="A476" s="10">
        <v>7403</v>
      </c>
      <c r="B476" s="11" t="s">
        <v>601</v>
      </c>
      <c r="C476" s="365">
        <v>1026</v>
      </c>
      <c r="D476" s="41">
        <v>327</v>
      </c>
      <c r="E476" s="63">
        <f t="shared" si="7"/>
        <v>0.31871345029239767</v>
      </c>
      <c r="F476" s="86">
        <v>135</v>
      </c>
      <c r="G476" s="99">
        <v>188</v>
      </c>
      <c r="H476" s="86"/>
      <c r="I476" s="98"/>
      <c r="J476" s="142"/>
      <c r="K476" s="99"/>
      <c r="L476" s="86"/>
      <c r="M476" s="98"/>
      <c r="N476" s="142"/>
      <c r="O476" s="99"/>
      <c r="P476" s="218"/>
      <c r="Q476" s="219"/>
      <c r="R476" s="276"/>
      <c r="S476" s="223"/>
      <c r="T476" s="218"/>
      <c r="U476" s="219"/>
      <c r="V476" s="276"/>
      <c r="W476" s="223"/>
      <c r="X476" s="218"/>
      <c r="Y476" s="219"/>
      <c r="Z476" s="276"/>
      <c r="AA476" s="223"/>
      <c r="AB476" s="218"/>
      <c r="AC476" s="219"/>
      <c r="AD476" s="142"/>
      <c r="AE476" s="99"/>
      <c r="AF476" s="218"/>
      <c r="AG476" s="219"/>
      <c r="AH476" s="276"/>
      <c r="AI476" s="223"/>
      <c r="AJ476" s="218"/>
      <c r="AK476" s="219"/>
      <c r="AL476" s="276"/>
      <c r="AM476" s="223"/>
      <c r="AN476" s="218">
        <v>193</v>
      </c>
      <c r="AO476" s="219">
        <v>129</v>
      </c>
      <c r="AP476" s="276"/>
      <c r="AQ476" s="223"/>
      <c r="AR476" s="218"/>
      <c r="AS476" s="219"/>
      <c r="AT476" s="276"/>
      <c r="AU476" s="223"/>
      <c r="AV476" s="252"/>
      <c r="AW476" s="219"/>
      <c r="AX476" s="277"/>
      <c r="AY476" s="223"/>
      <c r="AZ476" s="265"/>
      <c r="BA476" s="272"/>
      <c r="BB476" s="265"/>
      <c r="BC476" s="266"/>
      <c r="BD476" s="265"/>
      <c r="BE476" s="266"/>
      <c r="BF476" s="265"/>
      <c r="BG476" s="266"/>
      <c r="BH476" s="265">
        <v>82</v>
      </c>
      <c r="BI476" s="266">
        <v>241</v>
      </c>
      <c r="BJ476" s="265">
        <v>153</v>
      </c>
      <c r="BK476" s="266">
        <v>172</v>
      </c>
    </row>
    <row r="477" spans="1:63" ht="13" x14ac:dyDescent="0.3">
      <c r="A477" s="10">
        <v>7601</v>
      </c>
      <c r="B477" s="11" t="s">
        <v>602</v>
      </c>
      <c r="C477" s="365">
        <v>722</v>
      </c>
      <c r="D477" s="41">
        <v>229</v>
      </c>
      <c r="E477" s="63">
        <f t="shared" si="7"/>
        <v>0.31717451523545709</v>
      </c>
      <c r="F477" s="86">
        <v>64</v>
      </c>
      <c r="G477" s="99">
        <v>161</v>
      </c>
      <c r="H477" s="86"/>
      <c r="I477" s="98"/>
      <c r="J477" s="142"/>
      <c r="K477" s="99"/>
      <c r="L477" s="86"/>
      <c r="M477" s="98"/>
      <c r="N477" s="142"/>
      <c r="O477" s="99"/>
      <c r="P477" s="218"/>
      <c r="Q477" s="219"/>
      <c r="R477" s="276"/>
      <c r="S477" s="223"/>
      <c r="T477" s="218"/>
      <c r="U477" s="219"/>
      <c r="V477" s="276"/>
      <c r="W477" s="223"/>
      <c r="X477" s="218"/>
      <c r="Y477" s="219"/>
      <c r="Z477" s="276"/>
      <c r="AA477" s="223"/>
      <c r="AB477" s="218"/>
      <c r="AC477" s="219"/>
      <c r="AD477" s="276"/>
      <c r="AE477" s="223"/>
      <c r="AF477" s="218"/>
      <c r="AG477" s="219"/>
      <c r="AH477" s="276"/>
      <c r="AI477" s="223"/>
      <c r="AJ477" s="218"/>
      <c r="AK477" s="219"/>
      <c r="AL477" s="276"/>
      <c r="AM477" s="223"/>
      <c r="AN477" s="218"/>
      <c r="AO477" s="219"/>
      <c r="AP477" s="276"/>
      <c r="AQ477" s="223"/>
      <c r="AR477" s="218"/>
      <c r="AS477" s="219"/>
      <c r="AT477" s="276"/>
      <c r="AU477" s="223"/>
      <c r="AV477" s="252"/>
      <c r="AW477" s="219"/>
      <c r="AX477" s="277"/>
      <c r="AY477" s="223"/>
      <c r="AZ477" s="86"/>
      <c r="BA477" s="99"/>
      <c r="BB477" s="86"/>
      <c r="BC477" s="87"/>
      <c r="BD477" s="86"/>
      <c r="BE477" s="87"/>
      <c r="BF477" s="86"/>
      <c r="BG477" s="87"/>
      <c r="BH477" s="86"/>
      <c r="BI477" s="87"/>
      <c r="BJ477" s="86">
        <v>47</v>
      </c>
      <c r="BK477" s="87">
        <v>179</v>
      </c>
    </row>
    <row r="478" spans="1:63" ht="13" x14ac:dyDescent="0.3">
      <c r="A478" s="10">
        <v>7602</v>
      </c>
      <c r="B478" s="11" t="s">
        <v>603</v>
      </c>
      <c r="C478" s="365">
        <v>1288</v>
      </c>
      <c r="D478" s="41">
        <v>335</v>
      </c>
      <c r="E478" s="63">
        <f t="shared" si="7"/>
        <v>0.26009316770186336</v>
      </c>
      <c r="F478" s="86">
        <v>77</v>
      </c>
      <c r="G478" s="99">
        <v>254</v>
      </c>
      <c r="H478" s="86"/>
      <c r="I478" s="98"/>
      <c r="J478" s="142"/>
      <c r="K478" s="99"/>
      <c r="L478" s="86"/>
      <c r="M478" s="98"/>
      <c r="N478" s="142"/>
      <c r="O478" s="99"/>
      <c r="P478" s="218"/>
      <c r="Q478" s="219"/>
      <c r="R478" s="276"/>
      <c r="S478" s="223"/>
      <c r="T478" s="218"/>
      <c r="U478" s="219"/>
      <c r="V478" s="276"/>
      <c r="W478" s="223"/>
      <c r="X478" s="218"/>
      <c r="Y478" s="219"/>
      <c r="Z478" s="276"/>
      <c r="AA478" s="223"/>
      <c r="AB478" s="218"/>
      <c r="AC478" s="219"/>
      <c r="AD478" s="276"/>
      <c r="AE478" s="223"/>
      <c r="AF478" s="218"/>
      <c r="AG478" s="219"/>
      <c r="AH478" s="276"/>
      <c r="AI478" s="223"/>
      <c r="AJ478" s="218"/>
      <c r="AK478" s="219"/>
      <c r="AL478" s="276"/>
      <c r="AM478" s="223"/>
      <c r="AN478" s="218"/>
      <c r="AO478" s="219"/>
      <c r="AP478" s="276"/>
      <c r="AQ478" s="223"/>
      <c r="AR478" s="218"/>
      <c r="AS478" s="219"/>
      <c r="AT478" s="276"/>
      <c r="AU478" s="223"/>
      <c r="AV478" s="252"/>
      <c r="AW478" s="219"/>
      <c r="AX478" s="277"/>
      <c r="AY478" s="223"/>
      <c r="AZ478" s="86"/>
      <c r="BA478" s="99"/>
      <c r="BB478" s="86"/>
      <c r="BC478" s="87"/>
      <c r="BD478" s="86"/>
      <c r="BE478" s="87"/>
      <c r="BF478" s="86"/>
      <c r="BG478" s="87"/>
      <c r="BH478" s="86"/>
      <c r="BI478" s="87"/>
      <c r="BJ478" s="86">
        <v>71</v>
      </c>
      <c r="BK478" s="87">
        <v>258</v>
      </c>
    </row>
    <row r="479" spans="1:63" ht="13" x14ac:dyDescent="0.3">
      <c r="A479" s="10">
        <v>7603</v>
      </c>
      <c r="B479" s="11" t="s">
        <v>604</v>
      </c>
      <c r="C479" s="365">
        <v>903</v>
      </c>
      <c r="D479" s="41">
        <v>146</v>
      </c>
      <c r="E479" s="63">
        <f t="shared" si="7"/>
        <v>0.16168327796234774</v>
      </c>
      <c r="F479" s="86">
        <v>46</v>
      </c>
      <c r="G479" s="99">
        <v>100</v>
      </c>
      <c r="H479" s="86"/>
      <c r="I479" s="98"/>
      <c r="J479" s="142"/>
      <c r="K479" s="99"/>
      <c r="L479" s="86"/>
      <c r="M479" s="98"/>
      <c r="N479" s="142"/>
      <c r="O479" s="99"/>
      <c r="P479" s="218"/>
      <c r="Q479" s="219"/>
      <c r="R479" s="276"/>
      <c r="S479" s="223"/>
      <c r="T479" s="218"/>
      <c r="U479" s="219"/>
      <c r="V479" s="276"/>
      <c r="W479" s="223"/>
      <c r="X479" s="218"/>
      <c r="Y479" s="219"/>
      <c r="Z479" s="276"/>
      <c r="AA479" s="223"/>
      <c r="AB479" s="218"/>
      <c r="AC479" s="219"/>
      <c r="AD479" s="276"/>
      <c r="AE479" s="223"/>
      <c r="AF479" s="218"/>
      <c r="AG479" s="219"/>
      <c r="AH479" s="276"/>
      <c r="AI479" s="223"/>
      <c r="AJ479" s="218"/>
      <c r="AK479" s="219"/>
      <c r="AL479" s="276"/>
      <c r="AM479" s="223"/>
      <c r="AN479" s="218"/>
      <c r="AO479" s="219"/>
      <c r="AP479" s="276"/>
      <c r="AQ479" s="223"/>
      <c r="AR479" s="218"/>
      <c r="AS479" s="219"/>
      <c r="AT479" s="276"/>
      <c r="AU479" s="223"/>
      <c r="AV479" s="252"/>
      <c r="AW479" s="219"/>
      <c r="AX479" s="277"/>
      <c r="AY479" s="223"/>
      <c r="AZ479" s="86"/>
      <c r="BA479" s="99"/>
      <c r="BB479" s="86"/>
      <c r="BC479" s="87"/>
      <c r="BD479" s="86"/>
      <c r="BE479" s="87"/>
      <c r="BF479" s="86"/>
      <c r="BG479" s="87"/>
      <c r="BH479" s="86"/>
      <c r="BI479" s="87"/>
      <c r="BJ479" s="86">
        <v>45</v>
      </c>
      <c r="BK479" s="87">
        <v>99</v>
      </c>
    </row>
    <row r="480" spans="1:63" ht="13" x14ac:dyDescent="0.3">
      <c r="A480" s="10">
        <v>7701</v>
      </c>
      <c r="B480" s="11" t="s">
        <v>605</v>
      </c>
      <c r="C480" s="365">
        <v>1313</v>
      </c>
      <c r="D480" s="41">
        <v>224</v>
      </c>
      <c r="E480" s="63">
        <f t="shared" si="7"/>
        <v>0.1706016755521706</v>
      </c>
      <c r="F480" s="86">
        <v>154</v>
      </c>
      <c r="G480" s="99">
        <v>66</v>
      </c>
      <c r="H480" s="86"/>
      <c r="I480" s="98"/>
      <c r="J480" s="142"/>
      <c r="K480" s="99"/>
      <c r="L480" s="86"/>
      <c r="M480" s="98"/>
      <c r="N480" s="142"/>
      <c r="O480" s="99"/>
      <c r="P480" s="218"/>
      <c r="Q480" s="219"/>
      <c r="R480" s="276"/>
      <c r="S480" s="223"/>
      <c r="T480" s="218"/>
      <c r="U480" s="219"/>
      <c r="V480" s="276"/>
      <c r="W480" s="223"/>
      <c r="X480" s="218"/>
      <c r="Y480" s="219"/>
      <c r="Z480" s="276"/>
      <c r="AA480" s="223"/>
      <c r="AB480" s="218"/>
      <c r="AC480" s="219"/>
      <c r="AD480" s="276"/>
      <c r="AE480" s="223"/>
      <c r="AF480" s="86"/>
      <c r="AG480" s="98"/>
      <c r="AH480" s="142"/>
      <c r="AI480" s="99"/>
      <c r="AJ480" s="86"/>
      <c r="AK480" s="98"/>
      <c r="AL480" s="276"/>
      <c r="AM480" s="223"/>
      <c r="AN480" s="218"/>
      <c r="AO480" s="219"/>
      <c r="AP480" s="276"/>
      <c r="AQ480" s="223"/>
      <c r="AR480" s="218"/>
      <c r="AS480" s="219"/>
      <c r="AT480" s="276"/>
      <c r="AU480" s="223"/>
      <c r="AV480" s="252"/>
      <c r="AW480" s="219"/>
      <c r="AX480" s="277"/>
      <c r="AY480" s="223"/>
      <c r="AZ480" s="86"/>
      <c r="BA480" s="99"/>
      <c r="BB480" s="265"/>
      <c r="BC480" s="266"/>
      <c r="BD480" s="265"/>
      <c r="BE480" s="266"/>
      <c r="BF480" s="265"/>
      <c r="BG480" s="266"/>
      <c r="BH480" s="265"/>
      <c r="BI480" s="266"/>
      <c r="BJ480" s="265">
        <v>124</v>
      </c>
      <c r="BK480" s="266">
        <v>80</v>
      </c>
    </row>
    <row r="481" spans="1:63" ht="13" x14ac:dyDescent="0.3">
      <c r="A481" s="10">
        <v>7702</v>
      </c>
      <c r="B481" s="11" t="s">
        <v>606</v>
      </c>
      <c r="C481" s="365">
        <v>809</v>
      </c>
      <c r="D481" s="41">
        <v>99</v>
      </c>
      <c r="E481" s="63">
        <f t="shared" si="7"/>
        <v>0.12237330037082818</v>
      </c>
      <c r="F481" s="86">
        <v>64</v>
      </c>
      <c r="G481" s="99">
        <v>33</v>
      </c>
      <c r="H481" s="86"/>
      <c r="I481" s="98"/>
      <c r="J481" s="142"/>
      <c r="K481" s="99"/>
      <c r="L481" s="86"/>
      <c r="M481" s="98"/>
      <c r="N481" s="142"/>
      <c r="O481" s="99"/>
      <c r="P481" s="218"/>
      <c r="Q481" s="219"/>
      <c r="R481" s="276"/>
      <c r="S481" s="223"/>
      <c r="T481" s="218"/>
      <c r="U481" s="219"/>
      <c r="V481" s="276"/>
      <c r="W481" s="223"/>
      <c r="X481" s="218"/>
      <c r="Y481" s="219"/>
      <c r="Z481" s="276"/>
      <c r="AA481" s="223"/>
      <c r="AB481" s="218"/>
      <c r="AC481" s="219"/>
      <c r="AD481" s="276"/>
      <c r="AE481" s="223"/>
      <c r="AF481" s="86"/>
      <c r="AG481" s="98"/>
      <c r="AH481" s="142"/>
      <c r="AI481" s="99"/>
      <c r="AJ481" s="86"/>
      <c r="AK481" s="98"/>
      <c r="AL481" s="276"/>
      <c r="AM481" s="223"/>
      <c r="AN481" s="218"/>
      <c r="AO481" s="219"/>
      <c r="AP481" s="276"/>
      <c r="AQ481" s="223"/>
      <c r="AR481" s="218"/>
      <c r="AS481" s="219"/>
      <c r="AT481" s="276"/>
      <c r="AU481" s="223"/>
      <c r="AV481" s="252"/>
      <c r="AW481" s="219"/>
      <c r="AX481" s="277"/>
      <c r="AY481" s="223"/>
      <c r="AZ481" s="86"/>
      <c r="BA481" s="99"/>
      <c r="BB481" s="265"/>
      <c r="BC481" s="266"/>
      <c r="BD481" s="265"/>
      <c r="BE481" s="266"/>
      <c r="BF481" s="265"/>
      <c r="BG481" s="266"/>
      <c r="BH481" s="265"/>
      <c r="BI481" s="266"/>
      <c r="BJ481" s="265">
        <v>58</v>
      </c>
      <c r="BK481" s="266">
        <v>39</v>
      </c>
    </row>
    <row r="482" spans="1:63" ht="13" x14ac:dyDescent="0.3">
      <c r="A482" s="10">
        <v>7901</v>
      </c>
      <c r="B482" s="11" t="s">
        <v>607</v>
      </c>
      <c r="C482" s="365">
        <v>850</v>
      </c>
      <c r="D482" s="41">
        <v>116</v>
      </c>
      <c r="E482" s="63">
        <f t="shared" si="7"/>
        <v>0.13647058823529412</v>
      </c>
      <c r="F482" s="86">
        <v>65</v>
      </c>
      <c r="G482" s="99">
        <v>43</v>
      </c>
      <c r="H482" s="86"/>
      <c r="I482" s="98"/>
      <c r="J482" s="142"/>
      <c r="K482" s="99"/>
      <c r="L482" s="86"/>
      <c r="M482" s="98"/>
      <c r="N482" s="142"/>
      <c r="O482" s="99"/>
      <c r="P482" s="218"/>
      <c r="Q482" s="219"/>
      <c r="R482" s="276"/>
      <c r="S482" s="223"/>
      <c r="T482" s="218"/>
      <c r="U482" s="219"/>
      <c r="V482" s="276"/>
      <c r="W482" s="223"/>
      <c r="X482" s="218"/>
      <c r="Y482" s="219"/>
      <c r="Z482" s="276"/>
      <c r="AA482" s="223"/>
      <c r="AB482" s="218"/>
      <c r="AC482" s="219"/>
      <c r="AD482" s="276"/>
      <c r="AE482" s="223"/>
      <c r="AF482" s="218"/>
      <c r="AG482" s="219"/>
      <c r="AH482" s="276"/>
      <c r="AI482" s="223"/>
      <c r="AJ482" s="218"/>
      <c r="AK482" s="219"/>
      <c r="AL482" s="276"/>
      <c r="AM482" s="223"/>
      <c r="AN482" s="218"/>
      <c r="AO482" s="219"/>
      <c r="AP482" s="276">
        <v>92</v>
      </c>
      <c r="AQ482" s="223">
        <v>22</v>
      </c>
      <c r="AR482" s="218"/>
      <c r="AS482" s="219"/>
      <c r="AT482" s="276"/>
      <c r="AU482" s="223"/>
      <c r="AV482" s="252"/>
      <c r="AW482" s="219"/>
      <c r="AX482" s="277"/>
      <c r="AY482" s="223"/>
      <c r="AZ482" s="86"/>
      <c r="BA482" s="99"/>
      <c r="BB482" s="265"/>
      <c r="BC482" s="266"/>
      <c r="BD482" s="265"/>
      <c r="BE482" s="266"/>
      <c r="BF482" s="265"/>
      <c r="BG482" s="266"/>
      <c r="BH482" s="265"/>
      <c r="BI482" s="266"/>
      <c r="BJ482" s="265">
        <v>56</v>
      </c>
      <c r="BK482" s="266">
        <v>50</v>
      </c>
    </row>
    <row r="483" spans="1:63" ht="13" x14ac:dyDescent="0.3">
      <c r="A483" s="10">
        <v>7902</v>
      </c>
      <c r="B483" s="11" t="s">
        <v>608</v>
      </c>
      <c r="C483" s="365">
        <v>1322</v>
      </c>
      <c r="D483" s="41">
        <v>164</v>
      </c>
      <c r="E483" s="63">
        <f t="shared" si="7"/>
        <v>0.12405446293494705</v>
      </c>
      <c r="F483" s="86">
        <v>80</v>
      </c>
      <c r="G483" s="99">
        <v>78</v>
      </c>
      <c r="H483" s="86"/>
      <c r="I483" s="98"/>
      <c r="J483" s="142"/>
      <c r="K483" s="99"/>
      <c r="L483" s="86"/>
      <c r="M483" s="98"/>
      <c r="N483" s="142"/>
      <c r="O483" s="99"/>
      <c r="P483" s="218"/>
      <c r="Q483" s="219"/>
      <c r="R483" s="276"/>
      <c r="S483" s="223"/>
      <c r="T483" s="218"/>
      <c r="U483" s="219"/>
      <c r="V483" s="276"/>
      <c r="W483" s="223"/>
      <c r="X483" s="218"/>
      <c r="Y483" s="219"/>
      <c r="Z483" s="276"/>
      <c r="AA483" s="223"/>
      <c r="AB483" s="218"/>
      <c r="AC483" s="219"/>
      <c r="AD483" s="276"/>
      <c r="AE483" s="223"/>
      <c r="AF483" s="218"/>
      <c r="AG483" s="219"/>
      <c r="AH483" s="276"/>
      <c r="AI483" s="223"/>
      <c r="AJ483" s="218"/>
      <c r="AK483" s="219"/>
      <c r="AL483" s="276"/>
      <c r="AM483" s="223"/>
      <c r="AN483" s="218"/>
      <c r="AO483" s="219"/>
      <c r="AP483" s="276">
        <v>114</v>
      </c>
      <c r="AQ483" s="223">
        <v>47</v>
      </c>
      <c r="AR483" s="218"/>
      <c r="AS483" s="219"/>
      <c r="AT483" s="276"/>
      <c r="AU483" s="223"/>
      <c r="AV483" s="252"/>
      <c r="AW483" s="219"/>
      <c r="AX483" s="277"/>
      <c r="AY483" s="223"/>
      <c r="AZ483" s="86"/>
      <c r="BA483" s="99"/>
      <c r="BB483" s="86"/>
      <c r="BC483" s="87"/>
      <c r="BD483" s="86"/>
      <c r="BE483" s="87"/>
      <c r="BF483" s="86"/>
      <c r="BG483" s="87"/>
      <c r="BH483" s="86"/>
      <c r="BI483" s="87"/>
      <c r="BJ483" s="86">
        <v>79</v>
      </c>
      <c r="BK483" s="87">
        <v>82</v>
      </c>
    </row>
    <row r="484" spans="1:63" ht="13" x14ac:dyDescent="0.3">
      <c r="A484" s="10">
        <v>8001</v>
      </c>
      <c r="B484" s="11" t="s">
        <v>609</v>
      </c>
      <c r="C484" s="365">
        <v>1355</v>
      </c>
      <c r="D484" s="41">
        <v>493</v>
      </c>
      <c r="E484" s="63">
        <f t="shared" si="7"/>
        <v>0.36383763837638378</v>
      </c>
      <c r="F484" s="86">
        <v>309</v>
      </c>
      <c r="G484" s="99">
        <v>173</v>
      </c>
      <c r="H484" s="86"/>
      <c r="I484" s="98"/>
      <c r="J484" s="142"/>
      <c r="K484" s="99"/>
      <c r="L484" s="86"/>
      <c r="M484" s="98"/>
      <c r="N484" s="142"/>
      <c r="O484" s="99"/>
      <c r="P484" s="218"/>
      <c r="Q484" s="219"/>
      <c r="R484" s="276"/>
      <c r="S484" s="223"/>
      <c r="T484" s="218"/>
      <c r="U484" s="219"/>
      <c r="V484" s="276"/>
      <c r="W484" s="223"/>
      <c r="X484" s="218"/>
      <c r="Y484" s="219"/>
      <c r="Z484" s="276"/>
      <c r="AA484" s="223"/>
      <c r="AB484" s="218"/>
      <c r="AC484" s="219"/>
      <c r="AD484" s="276"/>
      <c r="AE484" s="223"/>
      <c r="AF484" s="218"/>
      <c r="AG484" s="219"/>
      <c r="AH484" s="276"/>
      <c r="AI484" s="223"/>
      <c r="AJ484" s="218"/>
      <c r="AK484" s="219"/>
      <c r="AL484" s="142"/>
      <c r="AM484" s="99"/>
      <c r="AN484" s="218"/>
      <c r="AO484" s="219"/>
      <c r="AP484" s="276"/>
      <c r="AQ484" s="223"/>
      <c r="AR484" s="218">
        <v>356</v>
      </c>
      <c r="AS484" s="219">
        <v>131</v>
      </c>
      <c r="AT484" s="276"/>
      <c r="AU484" s="223"/>
      <c r="AV484" s="252"/>
      <c r="AW484" s="219"/>
      <c r="AX484" s="277"/>
      <c r="AY484" s="223"/>
      <c r="AZ484" s="86"/>
      <c r="BA484" s="99"/>
      <c r="BB484" s="86"/>
      <c r="BC484" s="87"/>
      <c r="BD484" s="86"/>
      <c r="BE484" s="87"/>
      <c r="BF484" s="86"/>
      <c r="BG484" s="87"/>
      <c r="BH484" s="86"/>
      <c r="BI484" s="87"/>
      <c r="BJ484" s="86">
        <v>303</v>
      </c>
      <c r="BK484" s="87">
        <v>173</v>
      </c>
    </row>
    <row r="485" spans="1:63" ht="13" x14ac:dyDescent="0.3">
      <c r="A485" s="10">
        <v>8002</v>
      </c>
      <c r="B485" s="11" t="s">
        <v>610</v>
      </c>
      <c r="C485" s="365">
        <v>1313</v>
      </c>
      <c r="D485" s="41">
        <v>624</v>
      </c>
      <c r="E485" s="63">
        <f t="shared" si="7"/>
        <v>0.47524752475247523</v>
      </c>
      <c r="F485" s="86">
        <v>426</v>
      </c>
      <c r="G485" s="99">
        <v>186</v>
      </c>
      <c r="H485" s="86"/>
      <c r="I485" s="98"/>
      <c r="J485" s="142"/>
      <c r="K485" s="99"/>
      <c r="L485" s="86"/>
      <c r="M485" s="98"/>
      <c r="N485" s="142"/>
      <c r="O485" s="99"/>
      <c r="P485" s="218"/>
      <c r="Q485" s="219"/>
      <c r="R485" s="276"/>
      <c r="S485" s="223"/>
      <c r="T485" s="218"/>
      <c r="U485" s="219"/>
      <c r="V485" s="276"/>
      <c r="W485" s="223"/>
      <c r="X485" s="218"/>
      <c r="Y485" s="219"/>
      <c r="Z485" s="276"/>
      <c r="AA485" s="223"/>
      <c r="AB485" s="218"/>
      <c r="AC485" s="219"/>
      <c r="AD485" s="276"/>
      <c r="AE485" s="223"/>
      <c r="AF485" s="218"/>
      <c r="AG485" s="219"/>
      <c r="AH485" s="276"/>
      <c r="AI485" s="223"/>
      <c r="AJ485" s="218"/>
      <c r="AK485" s="219"/>
      <c r="AL485" s="142"/>
      <c r="AM485" s="99"/>
      <c r="AN485" s="218"/>
      <c r="AO485" s="219"/>
      <c r="AP485" s="276"/>
      <c r="AQ485" s="223"/>
      <c r="AR485" s="218">
        <v>432</v>
      </c>
      <c r="AS485" s="219">
        <v>185</v>
      </c>
      <c r="AT485" s="276"/>
      <c r="AU485" s="223"/>
      <c r="AV485" s="252"/>
      <c r="AW485" s="219"/>
      <c r="AX485" s="277"/>
      <c r="AY485" s="223"/>
      <c r="AZ485" s="86"/>
      <c r="BA485" s="99"/>
      <c r="BB485" s="86"/>
      <c r="BC485" s="87"/>
      <c r="BD485" s="86"/>
      <c r="BE485" s="87"/>
      <c r="BF485" s="86"/>
      <c r="BG485" s="87"/>
      <c r="BH485" s="86"/>
      <c r="BI485" s="87"/>
      <c r="BJ485" s="86">
        <v>388</v>
      </c>
      <c r="BK485" s="87">
        <v>227</v>
      </c>
    </row>
    <row r="486" spans="1:63" ht="13" x14ac:dyDescent="0.3">
      <c r="A486" s="10">
        <v>8211</v>
      </c>
      <c r="B486" s="11" t="s">
        <v>611</v>
      </c>
      <c r="C486" s="365">
        <v>574</v>
      </c>
      <c r="D486" s="41">
        <v>101</v>
      </c>
      <c r="E486" s="63">
        <f t="shared" si="7"/>
        <v>0.1759581881533101</v>
      </c>
      <c r="F486" s="86">
        <v>36</v>
      </c>
      <c r="G486" s="99">
        <v>61</v>
      </c>
      <c r="H486" s="86"/>
      <c r="I486" s="98"/>
      <c r="J486" s="142"/>
      <c r="K486" s="99"/>
      <c r="L486" s="86"/>
      <c r="M486" s="98"/>
      <c r="N486" s="142"/>
      <c r="O486" s="99"/>
      <c r="P486" s="218"/>
      <c r="Q486" s="219"/>
      <c r="R486" s="276"/>
      <c r="S486" s="223"/>
      <c r="T486" s="218"/>
      <c r="U486" s="219"/>
      <c r="V486" s="276"/>
      <c r="W486" s="223"/>
      <c r="X486" s="218"/>
      <c r="Y486" s="219"/>
      <c r="Z486" s="276"/>
      <c r="AA486" s="223"/>
      <c r="AB486" s="218"/>
      <c r="AC486" s="219"/>
      <c r="AD486" s="276">
        <v>57</v>
      </c>
      <c r="AE486" s="223">
        <v>43</v>
      </c>
      <c r="AF486" s="218">
        <v>57</v>
      </c>
      <c r="AG486" s="219">
        <v>42</v>
      </c>
      <c r="AH486" s="276"/>
      <c r="AI486" s="223"/>
      <c r="AJ486" s="218"/>
      <c r="AK486" s="219"/>
      <c r="AL486" s="276"/>
      <c r="AM486" s="223"/>
      <c r="AN486" s="218"/>
      <c r="AO486" s="219"/>
      <c r="AP486" s="276"/>
      <c r="AQ486" s="223"/>
      <c r="AR486" s="218"/>
      <c r="AS486" s="219"/>
      <c r="AT486" s="276"/>
      <c r="AU486" s="223"/>
      <c r="AV486" s="252"/>
      <c r="AW486" s="219"/>
      <c r="AX486" s="277"/>
      <c r="AY486" s="223"/>
      <c r="AZ486" s="86">
        <v>44</v>
      </c>
      <c r="BA486" s="99">
        <v>50</v>
      </c>
      <c r="BB486" s="86"/>
      <c r="BC486" s="87"/>
      <c r="BD486" s="86"/>
      <c r="BE486" s="87"/>
      <c r="BF486" s="86"/>
      <c r="BG486" s="87"/>
      <c r="BH486" s="86"/>
      <c r="BI486" s="87"/>
      <c r="BJ486" s="86">
        <v>50</v>
      </c>
      <c r="BK486" s="87">
        <v>48</v>
      </c>
    </row>
    <row r="487" spans="1:63" ht="13" x14ac:dyDescent="0.3">
      <c r="A487" s="10">
        <v>8221</v>
      </c>
      <c r="B487" s="11" t="s">
        <v>612</v>
      </c>
      <c r="C487" s="365">
        <v>849</v>
      </c>
      <c r="D487" s="41">
        <v>106</v>
      </c>
      <c r="E487" s="63">
        <f t="shared" si="7"/>
        <v>0.1248527679623086</v>
      </c>
      <c r="F487" s="86">
        <v>37</v>
      </c>
      <c r="G487" s="99">
        <v>67</v>
      </c>
      <c r="H487" s="86"/>
      <c r="I487" s="98"/>
      <c r="J487" s="142"/>
      <c r="K487" s="99"/>
      <c r="L487" s="86"/>
      <c r="M487" s="98"/>
      <c r="N487" s="142"/>
      <c r="O487" s="99"/>
      <c r="P487" s="218"/>
      <c r="Q487" s="219"/>
      <c r="R487" s="276"/>
      <c r="S487" s="223"/>
      <c r="T487" s="218"/>
      <c r="U487" s="219"/>
      <c r="V487" s="276"/>
      <c r="W487" s="223"/>
      <c r="X487" s="218"/>
      <c r="Y487" s="219"/>
      <c r="Z487" s="142"/>
      <c r="AA487" s="99"/>
      <c r="AB487" s="218"/>
      <c r="AC487" s="219"/>
      <c r="AD487" s="276"/>
      <c r="AE487" s="223"/>
      <c r="AF487" s="218"/>
      <c r="AG487" s="219"/>
      <c r="AH487" s="276">
        <v>46</v>
      </c>
      <c r="AI487" s="223">
        <v>59</v>
      </c>
      <c r="AJ487" s="218"/>
      <c r="AK487" s="219"/>
      <c r="AL487" s="276"/>
      <c r="AM487" s="223"/>
      <c r="AN487" s="218"/>
      <c r="AO487" s="219"/>
      <c r="AP487" s="276"/>
      <c r="AQ487" s="223"/>
      <c r="AR487" s="218"/>
      <c r="AS487" s="219"/>
      <c r="AT487" s="276"/>
      <c r="AU487" s="223"/>
      <c r="AV487" s="252"/>
      <c r="AW487" s="219"/>
      <c r="AX487" s="277"/>
      <c r="AY487" s="223"/>
      <c r="AZ487" s="86">
        <v>51</v>
      </c>
      <c r="BA487" s="99">
        <v>54</v>
      </c>
      <c r="BB487" s="86"/>
      <c r="BC487" s="87"/>
      <c r="BD487" s="86"/>
      <c r="BE487" s="87"/>
      <c r="BF487" s="86"/>
      <c r="BG487" s="87"/>
      <c r="BH487" s="86"/>
      <c r="BI487" s="87"/>
      <c r="BJ487" s="86">
        <v>34</v>
      </c>
      <c r="BK487" s="87">
        <v>71</v>
      </c>
    </row>
    <row r="488" spans="1:63" ht="13" x14ac:dyDescent="0.3">
      <c r="A488" s="10">
        <v>8222</v>
      </c>
      <c r="B488" s="11" t="s">
        <v>613</v>
      </c>
      <c r="C488" s="365">
        <v>1348</v>
      </c>
      <c r="D488" s="41">
        <v>294</v>
      </c>
      <c r="E488" s="63">
        <f t="shared" si="7"/>
        <v>0.21810089020771514</v>
      </c>
      <c r="F488" s="86">
        <v>91</v>
      </c>
      <c r="G488" s="99">
        <v>202</v>
      </c>
      <c r="H488" s="86"/>
      <c r="I488" s="98"/>
      <c r="J488" s="142"/>
      <c r="K488" s="99"/>
      <c r="L488" s="86"/>
      <c r="M488" s="98"/>
      <c r="N488" s="142"/>
      <c r="O488" s="99"/>
      <c r="P488" s="218"/>
      <c r="Q488" s="219"/>
      <c r="R488" s="276"/>
      <c r="S488" s="223"/>
      <c r="T488" s="218"/>
      <c r="U488" s="219"/>
      <c r="V488" s="276"/>
      <c r="W488" s="223"/>
      <c r="X488" s="218"/>
      <c r="Y488" s="219"/>
      <c r="Z488" s="142"/>
      <c r="AA488" s="99"/>
      <c r="AB488" s="218"/>
      <c r="AC488" s="219"/>
      <c r="AD488" s="276"/>
      <c r="AE488" s="223"/>
      <c r="AF488" s="218"/>
      <c r="AG488" s="219"/>
      <c r="AH488" s="276">
        <v>152</v>
      </c>
      <c r="AI488" s="223">
        <v>142</v>
      </c>
      <c r="AJ488" s="218"/>
      <c r="AK488" s="219"/>
      <c r="AL488" s="276"/>
      <c r="AM488" s="223"/>
      <c r="AN488" s="218"/>
      <c r="AO488" s="219"/>
      <c r="AP488" s="276"/>
      <c r="AQ488" s="223"/>
      <c r="AR488" s="218"/>
      <c r="AS488" s="219"/>
      <c r="AT488" s="276"/>
      <c r="AU488" s="223"/>
      <c r="AV488" s="252"/>
      <c r="AW488" s="219"/>
      <c r="AX488" s="277"/>
      <c r="AY488" s="223"/>
      <c r="AZ488" s="86">
        <v>147</v>
      </c>
      <c r="BA488" s="99">
        <v>145</v>
      </c>
      <c r="BB488" s="86"/>
      <c r="BC488" s="87"/>
      <c r="BD488" s="86"/>
      <c r="BE488" s="87"/>
      <c r="BF488" s="86"/>
      <c r="BG488" s="87"/>
      <c r="BH488" s="86"/>
      <c r="BI488" s="87"/>
      <c r="BJ488" s="86">
        <v>92</v>
      </c>
      <c r="BK488" s="87">
        <v>201</v>
      </c>
    </row>
    <row r="489" spans="1:63" ht="13" x14ac:dyDescent="0.3">
      <c r="A489" s="10">
        <v>8231</v>
      </c>
      <c r="B489" s="11" t="s">
        <v>614</v>
      </c>
      <c r="C489" s="365">
        <v>759</v>
      </c>
      <c r="D489" s="41">
        <v>256</v>
      </c>
      <c r="E489" s="63">
        <f t="shared" si="7"/>
        <v>0.33728590250329382</v>
      </c>
      <c r="F489" s="86">
        <v>101</v>
      </c>
      <c r="G489" s="99">
        <v>149</v>
      </c>
      <c r="H489" s="86"/>
      <c r="I489" s="98"/>
      <c r="J489" s="142"/>
      <c r="K489" s="99"/>
      <c r="L489" s="86"/>
      <c r="M489" s="98"/>
      <c r="N489" s="142"/>
      <c r="O489" s="99"/>
      <c r="P489" s="218"/>
      <c r="Q489" s="219"/>
      <c r="R489" s="276"/>
      <c r="S489" s="223"/>
      <c r="T489" s="218"/>
      <c r="U489" s="219"/>
      <c r="V489" s="276"/>
      <c r="W489" s="223"/>
      <c r="X489" s="218"/>
      <c r="Y489" s="219"/>
      <c r="Z489" s="276"/>
      <c r="AA489" s="223"/>
      <c r="AB489" s="218"/>
      <c r="AC489" s="219"/>
      <c r="AD489" s="276"/>
      <c r="AE489" s="223"/>
      <c r="AF489" s="218"/>
      <c r="AG489" s="219"/>
      <c r="AH489" s="276"/>
      <c r="AI489" s="223"/>
      <c r="AJ489" s="218"/>
      <c r="AK489" s="219"/>
      <c r="AL489" s="276"/>
      <c r="AM489" s="223"/>
      <c r="AN489" s="218"/>
      <c r="AO489" s="219"/>
      <c r="AP489" s="276"/>
      <c r="AQ489" s="223"/>
      <c r="AR489" s="218"/>
      <c r="AS489" s="219"/>
      <c r="AT489" s="276">
        <v>146</v>
      </c>
      <c r="AU489" s="223">
        <v>108</v>
      </c>
      <c r="AV489" s="252"/>
      <c r="AW489" s="219"/>
      <c r="AX489" s="277"/>
      <c r="AY489" s="223"/>
      <c r="AZ489" s="86">
        <v>143</v>
      </c>
      <c r="BA489" s="99">
        <v>108</v>
      </c>
      <c r="BB489" s="86"/>
      <c r="BC489" s="87"/>
      <c r="BD489" s="86"/>
      <c r="BE489" s="87"/>
      <c r="BF489" s="86"/>
      <c r="BG489" s="87"/>
      <c r="BH489" s="86"/>
      <c r="BI489" s="87"/>
      <c r="BJ489" s="86">
        <v>52</v>
      </c>
      <c r="BK489" s="87">
        <v>199</v>
      </c>
    </row>
    <row r="490" spans="1:63" ht="13" x14ac:dyDescent="0.3">
      <c r="A490" s="10">
        <v>8301</v>
      </c>
      <c r="B490" s="11" t="s">
        <v>615</v>
      </c>
      <c r="C490" s="365">
        <v>1263</v>
      </c>
      <c r="D490" s="41">
        <v>335</v>
      </c>
      <c r="E490" s="63">
        <f t="shared" si="7"/>
        <v>0.26524148851939827</v>
      </c>
      <c r="F490" s="86">
        <v>110</v>
      </c>
      <c r="G490" s="99">
        <v>222</v>
      </c>
      <c r="H490" s="86"/>
      <c r="I490" s="98"/>
      <c r="J490" s="142"/>
      <c r="K490" s="99"/>
      <c r="L490" s="86"/>
      <c r="M490" s="98"/>
      <c r="N490" s="142"/>
      <c r="O490" s="99"/>
      <c r="P490" s="218"/>
      <c r="Q490" s="219"/>
      <c r="R490" s="276"/>
      <c r="S490" s="223"/>
      <c r="T490" s="218"/>
      <c r="U490" s="219"/>
      <c r="V490" s="276"/>
      <c r="W490" s="223"/>
      <c r="X490" s="218"/>
      <c r="Y490" s="219"/>
      <c r="Z490" s="276"/>
      <c r="AA490" s="223"/>
      <c r="AB490" s="218"/>
      <c r="AC490" s="219"/>
      <c r="AD490" s="276"/>
      <c r="AE490" s="223"/>
      <c r="AF490" s="218"/>
      <c r="AG490" s="219"/>
      <c r="AH490" s="276"/>
      <c r="AI490" s="223"/>
      <c r="AJ490" s="218"/>
      <c r="AK490" s="219"/>
      <c r="AL490" s="276"/>
      <c r="AM490" s="223"/>
      <c r="AN490" s="218"/>
      <c r="AO490" s="219"/>
      <c r="AP490" s="276"/>
      <c r="AQ490" s="223"/>
      <c r="AR490" s="218"/>
      <c r="AS490" s="219"/>
      <c r="AT490" s="276"/>
      <c r="AU490" s="223"/>
      <c r="AV490" s="252"/>
      <c r="AW490" s="219"/>
      <c r="AX490" s="277"/>
      <c r="AY490" s="223"/>
      <c r="AZ490" s="86">
        <v>182</v>
      </c>
      <c r="BA490" s="99">
        <v>150</v>
      </c>
      <c r="BB490" s="86"/>
      <c r="BC490" s="87"/>
      <c r="BD490" s="86"/>
      <c r="BE490" s="87"/>
      <c r="BF490" s="86"/>
      <c r="BG490" s="87"/>
      <c r="BH490" s="86"/>
      <c r="BI490" s="87"/>
      <c r="BJ490" s="86">
        <v>89</v>
      </c>
      <c r="BK490" s="87">
        <v>243</v>
      </c>
    </row>
    <row r="491" spans="1:63" ht="13" x14ac:dyDescent="0.3">
      <c r="A491" s="10">
        <v>8302</v>
      </c>
      <c r="B491" s="11" t="s">
        <v>616</v>
      </c>
      <c r="C491" s="365">
        <v>1399</v>
      </c>
      <c r="D491" s="41">
        <v>385</v>
      </c>
      <c r="E491" s="63">
        <f t="shared" si="7"/>
        <v>0.27519656897784134</v>
      </c>
      <c r="F491" s="86">
        <v>120</v>
      </c>
      <c r="G491" s="99">
        <v>262</v>
      </c>
      <c r="H491" s="86"/>
      <c r="I491" s="98"/>
      <c r="J491" s="142"/>
      <c r="K491" s="99"/>
      <c r="L491" s="86"/>
      <c r="M491" s="98"/>
      <c r="N491" s="142"/>
      <c r="O491" s="99"/>
      <c r="P491" s="218"/>
      <c r="Q491" s="219"/>
      <c r="R491" s="276"/>
      <c r="S491" s="223"/>
      <c r="T491" s="218"/>
      <c r="U491" s="219"/>
      <c r="V491" s="276"/>
      <c r="W491" s="223"/>
      <c r="X491" s="218"/>
      <c r="Y491" s="219"/>
      <c r="Z491" s="276"/>
      <c r="AA491" s="223"/>
      <c r="AB491" s="218"/>
      <c r="AC491" s="219"/>
      <c r="AD491" s="276"/>
      <c r="AE491" s="223"/>
      <c r="AF491" s="218"/>
      <c r="AG491" s="219"/>
      <c r="AH491" s="276"/>
      <c r="AI491" s="223"/>
      <c r="AJ491" s="218"/>
      <c r="AK491" s="219"/>
      <c r="AL491" s="276"/>
      <c r="AM491" s="223"/>
      <c r="AN491" s="218"/>
      <c r="AO491" s="219"/>
      <c r="AP491" s="276"/>
      <c r="AQ491" s="223"/>
      <c r="AR491" s="218"/>
      <c r="AS491" s="219"/>
      <c r="AT491" s="276"/>
      <c r="AU491" s="223"/>
      <c r="AV491" s="252"/>
      <c r="AW491" s="219"/>
      <c r="AX491" s="277"/>
      <c r="AY491" s="223"/>
      <c r="AZ491" s="86">
        <v>206</v>
      </c>
      <c r="BA491" s="99">
        <v>176</v>
      </c>
      <c r="BB491" s="86"/>
      <c r="BC491" s="87"/>
      <c r="BD491" s="86"/>
      <c r="BE491" s="87"/>
      <c r="BF491" s="86"/>
      <c r="BG491" s="87"/>
      <c r="BH491" s="86"/>
      <c r="BI491" s="87"/>
      <c r="BJ491" s="86">
        <v>94</v>
      </c>
      <c r="BK491" s="87">
        <v>284</v>
      </c>
    </row>
    <row r="492" spans="1:63" ht="13" x14ac:dyDescent="0.3">
      <c r="A492" s="10">
        <v>8303</v>
      </c>
      <c r="B492" s="11" t="s">
        <v>617</v>
      </c>
      <c r="C492" s="365">
        <v>1279</v>
      </c>
      <c r="D492" s="41">
        <v>210</v>
      </c>
      <c r="E492" s="63">
        <f t="shared" si="7"/>
        <v>0.16419077404222049</v>
      </c>
      <c r="F492" s="86">
        <v>47</v>
      </c>
      <c r="G492" s="99">
        <v>163</v>
      </c>
      <c r="H492" s="86"/>
      <c r="I492" s="98"/>
      <c r="J492" s="142"/>
      <c r="K492" s="99"/>
      <c r="L492" s="86"/>
      <c r="M492" s="98"/>
      <c r="N492" s="142"/>
      <c r="O492" s="99"/>
      <c r="P492" s="218"/>
      <c r="Q492" s="219"/>
      <c r="R492" s="276"/>
      <c r="S492" s="223"/>
      <c r="T492" s="218"/>
      <c r="U492" s="219"/>
      <c r="V492" s="276"/>
      <c r="W492" s="223"/>
      <c r="X492" s="218"/>
      <c r="Y492" s="219"/>
      <c r="Z492" s="276"/>
      <c r="AA492" s="223"/>
      <c r="AB492" s="218"/>
      <c r="AC492" s="219"/>
      <c r="AD492" s="276"/>
      <c r="AE492" s="223"/>
      <c r="AF492" s="218"/>
      <c r="AG492" s="219"/>
      <c r="AH492" s="276"/>
      <c r="AI492" s="223"/>
      <c r="AJ492" s="218"/>
      <c r="AK492" s="219"/>
      <c r="AL492" s="276"/>
      <c r="AM492" s="223"/>
      <c r="AN492" s="218"/>
      <c r="AO492" s="219"/>
      <c r="AP492" s="276"/>
      <c r="AQ492" s="223"/>
      <c r="AR492" s="218"/>
      <c r="AS492" s="219"/>
      <c r="AT492" s="276"/>
      <c r="AU492" s="223"/>
      <c r="AV492" s="252"/>
      <c r="AW492" s="219"/>
      <c r="AX492" s="277"/>
      <c r="AY492" s="223"/>
      <c r="AZ492" s="86">
        <v>90</v>
      </c>
      <c r="BA492" s="99">
        <v>120</v>
      </c>
      <c r="BB492" s="86"/>
      <c r="BC492" s="87"/>
      <c r="BD492" s="86"/>
      <c r="BE492" s="87"/>
      <c r="BF492" s="86"/>
      <c r="BG492" s="87"/>
      <c r="BH492" s="86"/>
      <c r="BI492" s="87"/>
      <c r="BJ492" s="86">
        <v>42</v>
      </c>
      <c r="BK492" s="87">
        <v>166</v>
      </c>
    </row>
    <row r="493" spans="1:63" ht="13" x14ac:dyDescent="0.3">
      <c r="A493" s="10">
        <v>8304</v>
      </c>
      <c r="B493" s="11" t="s">
        <v>618</v>
      </c>
      <c r="C493" s="365">
        <v>1251</v>
      </c>
      <c r="D493" s="41">
        <v>366</v>
      </c>
      <c r="E493" s="63">
        <f t="shared" si="7"/>
        <v>0.29256594724220625</v>
      </c>
      <c r="F493" s="86">
        <v>116</v>
      </c>
      <c r="G493" s="99">
        <v>244</v>
      </c>
      <c r="H493" s="86"/>
      <c r="I493" s="98"/>
      <c r="J493" s="142"/>
      <c r="K493" s="99"/>
      <c r="L493" s="86"/>
      <c r="M493" s="98"/>
      <c r="N493" s="142"/>
      <c r="O493" s="99"/>
      <c r="P493" s="218"/>
      <c r="Q493" s="219"/>
      <c r="R493" s="276"/>
      <c r="S493" s="223"/>
      <c r="T493" s="218"/>
      <c r="U493" s="219"/>
      <c r="V493" s="276"/>
      <c r="W493" s="223"/>
      <c r="X493" s="218"/>
      <c r="Y493" s="219"/>
      <c r="Z493" s="276"/>
      <c r="AA493" s="223"/>
      <c r="AB493" s="218"/>
      <c r="AC493" s="219"/>
      <c r="AD493" s="276"/>
      <c r="AE493" s="223"/>
      <c r="AF493" s="218"/>
      <c r="AG493" s="219"/>
      <c r="AH493" s="276"/>
      <c r="AI493" s="223"/>
      <c r="AJ493" s="218"/>
      <c r="AK493" s="219"/>
      <c r="AL493" s="276"/>
      <c r="AM493" s="223"/>
      <c r="AN493" s="218"/>
      <c r="AO493" s="219"/>
      <c r="AP493" s="276"/>
      <c r="AQ493" s="223"/>
      <c r="AR493" s="218"/>
      <c r="AS493" s="219"/>
      <c r="AT493" s="276"/>
      <c r="AU493" s="223"/>
      <c r="AV493" s="252"/>
      <c r="AW493" s="219"/>
      <c r="AX493" s="277"/>
      <c r="AY493" s="223"/>
      <c r="AZ493" s="86">
        <v>214</v>
      </c>
      <c r="BA493" s="99">
        <v>148</v>
      </c>
      <c r="BB493" s="86"/>
      <c r="BC493" s="87"/>
      <c r="BD493" s="86"/>
      <c r="BE493" s="87"/>
      <c r="BF493" s="86"/>
      <c r="BG493" s="87"/>
      <c r="BH493" s="86"/>
      <c r="BI493" s="87"/>
      <c r="BJ493" s="86">
        <v>96</v>
      </c>
      <c r="BK493" s="87">
        <v>263</v>
      </c>
    </row>
    <row r="494" spans="1:63" ht="13" x14ac:dyDescent="0.3">
      <c r="A494" s="10">
        <v>8305</v>
      </c>
      <c r="B494" s="11" t="s">
        <v>619</v>
      </c>
      <c r="C494" s="365">
        <v>933</v>
      </c>
      <c r="D494" s="41">
        <v>268</v>
      </c>
      <c r="E494" s="63">
        <f t="shared" si="7"/>
        <v>0.28724544480171488</v>
      </c>
      <c r="F494" s="86">
        <v>96</v>
      </c>
      <c r="G494" s="99">
        <v>169</v>
      </c>
      <c r="H494" s="86"/>
      <c r="I494" s="98"/>
      <c r="J494" s="142"/>
      <c r="K494" s="99"/>
      <c r="L494" s="86"/>
      <c r="M494" s="98"/>
      <c r="N494" s="142"/>
      <c r="O494" s="99"/>
      <c r="P494" s="218"/>
      <c r="Q494" s="219"/>
      <c r="R494" s="276"/>
      <c r="S494" s="223"/>
      <c r="T494" s="218"/>
      <c r="U494" s="219"/>
      <c r="V494" s="276"/>
      <c r="W494" s="223"/>
      <c r="X494" s="218"/>
      <c r="Y494" s="219"/>
      <c r="Z494" s="276"/>
      <c r="AA494" s="223"/>
      <c r="AB494" s="218"/>
      <c r="AC494" s="219"/>
      <c r="AD494" s="276"/>
      <c r="AE494" s="223"/>
      <c r="AF494" s="218"/>
      <c r="AG494" s="219"/>
      <c r="AH494" s="276"/>
      <c r="AI494" s="223"/>
      <c r="AJ494" s="218"/>
      <c r="AK494" s="219"/>
      <c r="AL494" s="276"/>
      <c r="AM494" s="223"/>
      <c r="AN494" s="218"/>
      <c r="AO494" s="219"/>
      <c r="AP494" s="276"/>
      <c r="AQ494" s="223"/>
      <c r="AR494" s="218"/>
      <c r="AS494" s="219"/>
      <c r="AT494" s="276"/>
      <c r="AU494" s="223"/>
      <c r="AV494" s="252"/>
      <c r="AW494" s="219"/>
      <c r="AX494" s="277"/>
      <c r="AY494" s="223"/>
      <c r="AZ494" s="86">
        <v>173</v>
      </c>
      <c r="BA494" s="99">
        <v>92</v>
      </c>
      <c r="BB494" s="86"/>
      <c r="BC494" s="87"/>
      <c r="BD494" s="86"/>
      <c r="BE494" s="87"/>
      <c r="BF494" s="86"/>
      <c r="BG494" s="87"/>
      <c r="BH494" s="86"/>
      <c r="BI494" s="87"/>
      <c r="BJ494" s="86">
        <v>77</v>
      </c>
      <c r="BK494" s="87">
        <v>187</v>
      </c>
    </row>
    <row r="495" spans="1:63" ht="13" x14ac:dyDescent="0.3">
      <c r="A495" s="10">
        <v>8306</v>
      </c>
      <c r="B495" s="11" t="s">
        <v>620</v>
      </c>
      <c r="C495" s="365">
        <v>605</v>
      </c>
      <c r="D495" s="41">
        <v>141</v>
      </c>
      <c r="E495" s="63">
        <f t="shared" si="7"/>
        <v>0.23305785123966943</v>
      </c>
      <c r="F495" s="86">
        <v>43</v>
      </c>
      <c r="G495" s="99">
        <v>98</v>
      </c>
      <c r="H495" s="86"/>
      <c r="I495" s="98"/>
      <c r="J495" s="142"/>
      <c r="K495" s="99"/>
      <c r="L495" s="86"/>
      <c r="M495" s="98"/>
      <c r="N495" s="142"/>
      <c r="O495" s="99"/>
      <c r="P495" s="218"/>
      <c r="Q495" s="219"/>
      <c r="R495" s="276"/>
      <c r="S495" s="223"/>
      <c r="T495" s="218"/>
      <c r="U495" s="219"/>
      <c r="V495" s="276"/>
      <c r="W495" s="223"/>
      <c r="X495" s="218"/>
      <c r="Y495" s="219"/>
      <c r="Z495" s="276"/>
      <c r="AA495" s="223"/>
      <c r="AB495" s="218"/>
      <c r="AC495" s="219"/>
      <c r="AD495" s="276"/>
      <c r="AE495" s="223"/>
      <c r="AF495" s="218"/>
      <c r="AG495" s="219"/>
      <c r="AH495" s="276"/>
      <c r="AI495" s="223"/>
      <c r="AJ495" s="218"/>
      <c r="AK495" s="219"/>
      <c r="AL495" s="276"/>
      <c r="AM495" s="223"/>
      <c r="AN495" s="218"/>
      <c r="AO495" s="219"/>
      <c r="AP495" s="276"/>
      <c r="AQ495" s="223"/>
      <c r="AR495" s="218"/>
      <c r="AS495" s="219"/>
      <c r="AT495" s="276"/>
      <c r="AU495" s="223"/>
      <c r="AV495" s="252"/>
      <c r="AW495" s="219"/>
      <c r="AX495" s="277"/>
      <c r="AY495" s="223"/>
      <c r="AZ495" s="86">
        <v>64</v>
      </c>
      <c r="BA495" s="99">
        <v>76</v>
      </c>
      <c r="BB495" s="86"/>
      <c r="BC495" s="87"/>
      <c r="BD495" s="86"/>
      <c r="BE495" s="87"/>
      <c r="BF495" s="86"/>
      <c r="BG495" s="87"/>
      <c r="BH495" s="86"/>
      <c r="BI495" s="87"/>
      <c r="BJ495" s="86">
        <v>40</v>
      </c>
      <c r="BK495" s="87">
        <v>98</v>
      </c>
    </row>
    <row r="496" spans="1:63" ht="13" x14ac:dyDescent="0.3">
      <c r="A496" s="10">
        <v>8307</v>
      </c>
      <c r="B496" s="11" t="s">
        <v>621</v>
      </c>
      <c r="C496" s="365">
        <v>1271</v>
      </c>
      <c r="D496" s="41">
        <v>319</v>
      </c>
      <c r="E496" s="63">
        <f t="shared" si="7"/>
        <v>0.25098347757671124</v>
      </c>
      <c r="F496" s="86">
        <v>97</v>
      </c>
      <c r="G496" s="99">
        <v>218</v>
      </c>
      <c r="H496" s="86"/>
      <c r="I496" s="98"/>
      <c r="J496" s="142"/>
      <c r="K496" s="99"/>
      <c r="L496" s="86"/>
      <c r="M496" s="98"/>
      <c r="N496" s="142"/>
      <c r="O496" s="99"/>
      <c r="P496" s="218"/>
      <c r="Q496" s="219"/>
      <c r="R496" s="276"/>
      <c r="S496" s="223"/>
      <c r="T496" s="218"/>
      <c r="U496" s="219"/>
      <c r="V496" s="276"/>
      <c r="W496" s="223"/>
      <c r="X496" s="218"/>
      <c r="Y496" s="219"/>
      <c r="Z496" s="276"/>
      <c r="AA496" s="223"/>
      <c r="AB496" s="218"/>
      <c r="AC496" s="219"/>
      <c r="AD496" s="276"/>
      <c r="AE496" s="223"/>
      <c r="AF496" s="218"/>
      <c r="AG496" s="219"/>
      <c r="AH496" s="276"/>
      <c r="AI496" s="223"/>
      <c r="AJ496" s="218"/>
      <c r="AK496" s="219"/>
      <c r="AL496" s="276"/>
      <c r="AM496" s="223"/>
      <c r="AN496" s="218"/>
      <c r="AO496" s="219"/>
      <c r="AP496" s="276"/>
      <c r="AQ496" s="223"/>
      <c r="AR496" s="218"/>
      <c r="AS496" s="219"/>
      <c r="AT496" s="142"/>
      <c r="AU496" s="99"/>
      <c r="AV496" s="86"/>
      <c r="AW496" s="98"/>
      <c r="AX496" s="277"/>
      <c r="AY496" s="223"/>
      <c r="AZ496" s="86">
        <v>187</v>
      </c>
      <c r="BA496" s="99">
        <v>129</v>
      </c>
      <c r="BB496" s="86"/>
      <c r="BC496" s="87"/>
      <c r="BD496" s="86"/>
      <c r="BE496" s="87"/>
      <c r="BF496" s="86"/>
      <c r="BG496" s="87"/>
      <c r="BH496" s="86"/>
      <c r="BI496" s="87"/>
      <c r="BJ496" s="86">
        <v>97</v>
      </c>
      <c r="BK496" s="87">
        <v>217</v>
      </c>
    </row>
    <row r="497" spans="1:63" ht="13" x14ac:dyDescent="0.3">
      <c r="A497" s="10">
        <v>8308</v>
      </c>
      <c r="B497" s="11" t="s">
        <v>622</v>
      </c>
      <c r="C497" s="365">
        <v>477</v>
      </c>
      <c r="D497" s="41">
        <v>127</v>
      </c>
      <c r="E497" s="63">
        <f t="shared" si="7"/>
        <v>0.2662473794549266</v>
      </c>
      <c r="F497" s="86">
        <v>49</v>
      </c>
      <c r="G497" s="99">
        <v>74</v>
      </c>
      <c r="H497" s="86"/>
      <c r="I497" s="98"/>
      <c r="J497" s="142"/>
      <c r="K497" s="99"/>
      <c r="L497" s="86"/>
      <c r="M497" s="98"/>
      <c r="N497" s="142"/>
      <c r="O497" s="99"/>
      <c r="P497" s="218"/>
      <c r="Q497" s="219"/>
      <c r="R497" s="276"/>
      <c r="S497" s="223"/>
      <c r="T497" s="218"/>
      <c r="U497" s="219"/>
      <c r="V497" s="276"/>
      <c r="W497" s="223"/>
      <c r="X497" s="218"/>
      <c r="Y497" s="219"/>
      <c r="Z497" s="276"/>
      <c r="AA497" s="223"/>
      <c r="AB497" s="218"/>
      <c r="AC497" s="219"/>
      <c r="AD497" s="276"/>
      <c r="AE497" s="223"/>
      <c r="AF497" s="218"/>
      <c r="AG497" s="219"/>
      <c r="AH497" s="276"/>
      <c r="AI497" s="223"/>
      <c r="AJ497" s="218"/>
      <c r="AK497" s="219"/>
      <c r="AL497" s="276"/>
      <c r="AM497" s="223"/>
      <c r="AN497" s="218"/>
      <c r="AO497" s="219"/>
      <c r="AP497" s="276"/>
      <c r="AQ497" s="223"/>
      <c r="AR497" s="218"/>
      <c r="AS497" s="219"/>
      <c r="AT497" s="276"/>
      <c r="AU497" s="223"/>
      <c r="AV497" s="252"/>
      <c r="AW497" s="219"/>
      <c r="AX497" s="277"/>
      <c r="AY497" s="223"/>
      <c r="AZ497" s="86">
        <v>84</v>
      </c>
      <c r="BA497" s="99">
        <v>41</v>
      </c>
      <c r="BB497" s="86"/>
      <c r="BC497" s="87"/>
      <c r="BD497" s="86"/>
      <c r="BE497" s="87"/>
      <c r="BF497" s="86"/>
      <c r="BG497" s="87"/>
      <c r="BH497" s="86"/>
      <c r="BI497" s="87"/>
      <c r="BJ497" s="86">
        <v>38</v>
      </c>
      <c r="BK497" s="87">
        <v>87</v>
      </c>
    </row>
    <row r="498" spans="1:63" ht="13" x14ac:dyDescent="0.3">
      <c r="A498" s="10">
        <v>8401</v>
      </c>
      <c r="B498" s="11" t="s">
        <v>623</v>
      </c>
      <c r="C498" s="365">
        <v>824</v>
      </c>
      <c r="D498" s="41">
        <v>273</v>
      </c>
      <c r="E498" s="63">
        <f t="shared" si="7"/>
        <v>0.3313106796116505</v>
      </c>
      <c r="F498" s="86">
        <v>136</v>
      </c>
      <c r="G498" s="99">
        <v>135</v>
      </c>
      <c r="H498" s="86"/>
      <c r="I498" s="98"/>
      <c r="J498" s="142"/>
      <c r="K498" s="99"/>
      <c r="L498" s="86"/>
      <c r="M498" s="98"/>
      <c r="N498" s="142"/>
      <c r="O498" s="99"/>
      <c r="P498" s="218"/>
      <c r="Q498" s="219"/>
      <c r="R498" s="276"/>
      <c r="S498" s="223"/>
      <c r="T498" s="218"/>
      <c r="U498" s="219"/>
      <c r="V498" s="276"/>
      <c r="W498" s="223"/>
      <c r="X498" s="218"/>
      <c r="Y498" s="219"/>
      <c r="Z498" s="276"/>
      <c r="AA498" s="223"/>
      <c r="AB498" s="218"/>
      <c r="AC498" s="219"/>
      <c r="AD498" s="276"/>
      <c r="AE498" s="223"/>
      <c r="AF498" s="218"/>
      <c r="AG498" s="219"/>
      <c r="AH498" s="276"/>
      <c r="AI498" s="223"/>
      <c r="AJ498" s="218"/>
      <c r="AK498" s="219"/>
      <c r="AL498" s="276"/>
      <c r="AM498" s="223"/>
      <c r="AN498" s="218"/>
      <c r="AO498" s="219"/>
      <c r="AP498" s="276"/>
      <c r="AQ498" s="223"/>
      <c r="AR498" s="218"/>
      <c r="AS498" s="219"/>
      <c r="AT498" s="276"/>
      <c r="AU498" s="223"/>
      <c r="AV498" s="252"/>
      <c r="AW498" s="219"/>
      <c r="AX498" s="277"/>
      <c r="AY498" s="223"/>
      <c r="AZ498" s="86"/>
      <c r="BA498" s="99"/>
      <c r="BB498" s="86"/>
      <c r="BC498" s="87"/>
      <c r="BD498" s="86"/>
      <c r="BE498" s="87"/>
      <c r="BF498" s="86"/>
      <c r="BG498" s="87"/>
      <c r="BH498" s="86"/>
      <c r="BI498" s="87"/>
      <c r="BJ498" s="86">
        <v>127</v>
      </c>
      <c r="BK498" s="87">
        <v>139</v>
      </c>
    </row>
    <row r="499" spans="1:63" ht="13" x14ac:dyDescent="0.3">
      <c r="A499" s="10">
        <v>8402</v>
      </c>
      <c r="B499" s="11" t="s">
        <v>624</v>
      </c>
      <c r="C499" s="365">
        <v>1217</v>
      </c>
      <c r="D499" s="41">
        <v>334</v>
      </c>
      <c r="E499" s="63">
        <f t="shared" si="7"/>
        <v>0.27444535743631882</v>
      </c>
      <c r="F499" s="86">
        <v>186</v>
      </c>
      <c r="G499" s="99">
        <v>141</v>
      </c>
      <c r="H499" s="86"/>
      <c r="I499" s="98"/>
      <c r="J499" s="142"/>
      <c r="K499" s="99"/>
      <c r="L499" s="86"/>
      <c r="M499" s="98"/>
      <c r="N499" s="142"/>
      <c r="O499" s="99"/>
      <c r="P499" s="218"/>
      <c r="Q499" s="219"/>
      <c r="R499" s="276"/>
      <c r="S499" s="223"/>
      <c r="T499" s="218"/>
      <c r="U499" s="219"/>
      <c r="V499" s="276"/>
      <c r="W499" s="223"/>
      <c r="X499" s="218"/>
      <c r="Y499" s="219"/>
      <c r="Z499" s="276"/>
      <c r="AA499" s="223"/>
      <c r="AB499" s="218"/>
      <c r="AC499" s="219"/>
      <c r="AD499" s="276"/>
      <c r="AE499" s="223"/>
      <c r="AF499" s="218"/>
      <c r="AG499" s="219"/>
      <c r="AH499" s="276"/>
      <c r="AI499" s="223"/>
      <c r="AJ499" s="218"/>
      <c r="AK499" s="219"/>
      <c r="AL499" s="276"/>
      <c r="AM499" s="223"/>
      <c r="AN499" s="218"/>
      <c r="AO499" s="219"/>
      <c r="AP499" s="276"/>
      <c r="AQ499" s="223"/>
      <c r="AR499" s="218"/>
      <c r="AS499" s="219"/>
      <c r="AT499" s="276"/>
      <c r="AU499" s="223"/>
      <c r="AV499" s="252"/>
      <c r="AW499" s="219"/>
      <c r="AX499" s="277"/>
      <c r="AY499" s="223"/>
      <c r="AZ499" s="86"/>
      <c r="BA499" s="99"/>
      <c r="BB499" s="86"/>
      <c r="BC499" s="87"/>
      <c r="BD499" s="86"/>
      <c r="BE499" s="87"/>
      <c r="BF499" s="86"/>
      <c r="BG499" s="87"/>
      <c r="BH499" s="86"/>
      <c r="BI499" s="87"/>
      <c r="BJ499" s="86">
        <v>149</v>
      </c>
      <c r="BK499" s="87">
        <v>172</v>
      </c>
    </row>
    <row r="500" spans="1:63" ht="13" x14ac:dyDescent="0.3">
      <c r="A500" s="10">
        <v>8511</v>
      </c>
      <c r="B500" s="11" t="s">
        <v>625</v>
      </c>
      <c r="C500" s="365">
        <v>778</v>
      </c>
      <c r="D500" s="41">
        <v>173</v>
      </c>
      <c r="E500" s="63">
        <f t="shared" si="7"/>
        <v>0.22236503856041132</v>
      </c>
      <c r="F500" s="86">
        <v>77</v>
      </c>
      <c r="G500" s="99">
        <v>91</v>
      </c>
      <c r="H500" s="86"/>
      <c r="I500" s="98"/>
      <c r="J500" s="142"/>
      <c r="K500" s="99"/>
      <c r="L500" s="86"/>
      <c r="M500" s="98"/>
      <c r="N500" s="142"/>
      <c r="O500" s="99"/>
      <c r="P500" s="218"/>
      <c r="Q500" s="219"/>
      <c r="R500" s="276"/>
      <c r="S500" s="223"/>
      <c r="T500" s="218"/>
      <c r="U500" s="219"/>
      <c r="V500" s="276"/>
      <c r="W500" s="223"/>
      <c r="X500" s="218"/>
      <c r="Y500" s="219"/>
      <c r="Z500" s="276"/>
      <c r="AA500" s="223"/>
      <c r="AB500" s="218"/>
      <c r="AC500" s="219"/>
      <c r="AD500" s="276"/>
      <c r="AE500" s="223"/>
      <c r="AF500" s="218"/>
      <c r="AG500" s="219"/>
      <c r="AH500" s="276"/>
      <c r="AI500" s="223"/>
      <c r="AJ500" s="218"/>
      <c r="AK500" s="219"/>
      <c r="AL500" s="276"/>
      <c r="AM500" s="223"/>
      <c r="AN500" s="218"/>
      <c r="AO500" s="219"/>
      <c r="AP500" s="276"/>
      <c r="AQ500" s="223"/>
      <c r="AR500" s="218"/>
      <c r="AS500" s="219"/>
      <c r="AT500" s="276"/>
      <c r="AU500" s="223"/>
      <c r="AV500" s="252"/>
      <c r="AW500" s="219"/>
      <c r="AX500" s="277"/>
      <c r="AY500" s="223"/>
      <c r="AZ500" s="86"/>
      <c r="BA500" s="99"/>
      <c r="BB500" s="86"/>
      <c r="BC500" s="87"/>
      <c r="BD500" s="86"/>
      <c r="BE500" s="87"/>
      <c r="BF500" s="86"/>
      <c r="BG500" s="87"/>
      <c r="BH500" s="86"/>
      <c r="BI500" s="87"/>
      <c r="BJ500" s="86">
        <v>77</v>
      </c>
      <c r="BK500" s="87">
        <v>91</v>
      </c>
    </row>
    <row r="501" spans="1:63" ht="13" x14ac:dyDescent="0.3">
      <c r="A501" s="10">
        <v>8521</v>
      </c>
      <c r="B501" s="11" t="s">
        <v>626</v>
      </c>
      <c r="C501" s="365">
        <v>748</v>
      </c>
      <c r="D501" s="41">
        <v>212</v>
      </c>
      <c r="E501" s="63">
        <f t="shared" si="7"/>
        <v>0.28342245989304815</v>
      </c>
      <c r="F501" s="86">
        <v>95</v>
      </c>
      <c r="G501" s="99">
        <v>110</v>
      </c>
      <c r="H501" s="86"/>
      <c r="I501" s="98"/>
      <c r="J501" s="142"/>
      <c r="K501" s="99"/>
      <c r="L501" s="86"/>
      <c r="M501" s="98"/>
      <c r="N501" s="142"/>
      <c r="O501" s="99"/>
      <c r="P501" s="218"/>
      <c r="Q501" s="219"/>
      <c r="R501" s="276"/>
      <c r="S501" s="223"/>
      <c r="T501" s="218"/>
      <c r="U501" s="219"/>
      <c r="V501" s="276"/>
      <c r="W501" s="223"/>
      <c r="X501" s="218"/>
      <c r="Y501" s="219"/>
      <c r="Z501" s="276"/>
      <c r="AA501" s="223"/>
      <c r="AB501" s="218"/>
      <c r="AC501" s="219"/>
      <c r="AD501" s="276"/>
      <c r="AE501" s="223"/>
      <c r="AF501" s="218"/>
      <c r="AG501" s="219"/>
      <c r="AH501" s="276"/>
      <c r="AI501" s="223"/>
      <c r="AJ501" s="218"/>
      <c r="AK501" s="219"/>
      <c r="AL501" s="276"/>
      <c r="AM501" s="223"/>
      <c r="AN501" s="218"/>
      <c r="AO501" s="219"/>
      <c r="AP501" s="276"/>
      <c r="AQ501" s="223"/>
      <c r="AR501" s="218"/>
      <c r="AS501" s="219"/>
      <c r="AT501" s="276"/>
      <c r="AU501" s="223"/>
      <c r="AV501" s="252"/>
      <c r="AW501" s="219"/>
      <c r="AX501" s="277"/>
      <c r="AY501" s="223"/>
      <c r="AZ501" s="86"/>
      <c r="BA501" s="99"/>
      <c r="BB501" s="86"/>
      <c r="BC501" s="87"/>
      <c r="BD501" s="86"/>
      <c r="BE501" s="87"/>
      <c r="BF501" s="86"/>
      <c r="BG501" s="87"/>
      <c r="BH501" s="86"/>
      <c r="BI501" s="87"/>
      <c r="BJ501" s="86">
        <v>92</v>
      </c>
      <c r="BK501" s="87">
        <v>115</v>
      </c>
    </row>
    <row r="502" spans="1:63" ht="13" x14ac:dyDescent="0.3">
      <c r="A502" s="10">
        <v>8531</v>
      </c>
      <c r="B502" s="11" t="s">
        <v>627</v>
      </c>
      <c r="C502" s="365">
        <v>757</v>
      </c>
      <c r="D502" s="41">
        <v>197</v>
      </c>
      <c r="E502" s="63">
        <f t="shared" si="7"/>
        <v>0.26023778071334214</v>
      </c>
      <c r="F502" s="86">
        <v>99</v>
      </c>
      <c r="G502" s="99">
        <v>84</v>
      </c>
      <c r="H502" s="86"/>
      <c r="I502" s="98"/>
      <c r="J502" s="142"/>
      <c r="K502" s="99"/>
      <c r="L502" s="86"/>
      <c r="M502" s="98"/>
      <c r="N502" s="142"/>
      <c r="O502" s="99"/>
      <c r="P502" s="218"/>
      <c r="Q502" s="219"/>
      <c r="R502" s="276"/>
      <c r="S502" s="223"/>
      <c r="T502" s="218"/>
      <c r="U502" s="219"/>
      <c r="V502" s="276"/>
      <c r="W502" s="223"/>
      <c r="X502" s="218"/>
      <c r="Y502" s="219"/>
      <c r="Z502" s="276"/>
      <c r="AA502" s="223"/>
      <c r="AB502" s="218"/>
      <c r="AC502" s="219"/>
      <c r="AD502" s="276"/>
      <c r="AE502" s="223"/>
      <c r="AF502" s="218"/>
      <c r="AG502" s="219"/>
      <c r="AH502" s="276"/>
      <c r="AI502" s="223"/>
      <c r="AJ502" s="218"/>
      <c r="AK502" s="219"/>
      <c r="AL502" s="276"/>
      <c r="AM502" s="223"/>
      <c r="AN502" s="218"/>
      <c r="AO502" s="219"/>
      <c r="AP502" s="276"/>
      <c r="AQ502" s="223"/>
      <c r="AR502" s="218"/>
      <c r="AS502" s="219"/>
      <c r="AT502" s="276"/>
      <c r="AU502" s="223"/>
      <c r="AV502" s="252"/>
      <c r="AW502" s="219"/>
      <c r="AX502" s="277"/>
      <c r="AY502" s="223"/>
      <c r="AZ502" s="86"/>
      <c r="BA502" s="99"/>
      <c r="BB502" s="86"/>
      <c r="BC502" s="87"/>
      <c r="BD502" s="86"/>
      <c r="BE502" s="87"/>
      <c r="BF502" s="86"/>
      <c r="BG502" s="87"/>
      <c r="BH502" s="86"/>
      <c r="BI502" s="87"/>
      <c r="BJ502" s="86">
        <v>99</v>
      </c>
      <c r="BK502" s="87">
        <v>85</v>
      </c>
    </row>
    <row r="503" spans="1:63" ht="13" x14ac:dyDescent="0.3">
      <c r="A503" s="10">
        <v>8541</v>
      </c>
      <c r="B503" s="11" t="s">
        <v>628</v>
      </c>
      <c r="C503" s="365">
        <v>692</v>
      </c>
      <c r="D503" s="41">
        <v>166</v>
      </c>
      <c r="E503" s="63">
        <f t="shared" si="7"/>
        <v>0.23988439306358381</v>
      </c>
      <c r="F503" s="86">
        <v>99</v>
      </c>
      <c r="G503" s="99">
        <v>63</v>
      </c>
      <c r="H503" s="86"/>
      <c r="I503" s="98"/>
      <c r="J503" s="142"/>
      <c r="K503" s="99"/>
      <c r="L503" s="86"/>
      <c r="M503" s="98"/>
      <c r="N503" s="142"/>
      <c r="O503" s="99"/>
      <c r="P503" s="218"/>
      <c r="Q503" s="219"/>
      <c r="R503" s="276"/>
      <c r="S503" s="223"/>
      <c r="T503" s="218"/>
      <c r="U503" s="219"/>
      <c r="V503" s="276"/>
      <c r="W503" s="223"/>
      <c r="X503" s="218"/>
      <c r="Y503" s="219"/>
      <c r="Z503" s="276"/>
      <c r="AA503" s="223"/>
      <c r="AB503" s="218"/>
      <c r="AC503" s="219"/>
      <c r="AD503" s="276"/>
      <c r="AE503" s="223"/>
      <c r="AF503" s="218"/>
      <c r="AG503" s="219"/>
      <c r="AH503" s="276"/>
      <c r="AI503" s="223"/>
      <c r="AJ503" s="218"/>
      <c r="AK503" s="219"/>
      <c r="AL503" s="276"/>
      <c r="AM503" s="223"/>
      <c r="AN503" s="218"/>
      <c r="AO503" s="219"/>
      <c r="AP503" s="276"/>
      <c r="AQ503" s="223"/>
      <c r="AR503" s="218"/>
      <c r="AS503" s="219"/>
      <c r="AT503" s="276"/>
      <c r="AU503" s="223"/>
      <c r="AV503" s="252"/>
      <c r="AW503" s="219"/>
      <c r="AX503" s="277"/>
      <c r="AY503" s="223"/>
      <c r="AZ503" s="265"/>
      <c r="BA503" s="272"/>
      <c r="BB503" s="265"/>
      <c r="BC503" s="266"/>
      <c r="BD503" s="265"/>
      <c r="BE503" s="266"/>
      <c r="BF503" s="265"/>
      <c r="BG503" s="266"/>
      <c r="BH503" s="265"/>
      <c r="BI503" s="266"/>
      <c r="BJ503" s="265">
        <v>96</v>
      </c>
      <c r="BK503" s="266">
        <v>65</v>
      </c>
    </row>
    <row r="504" spans="1:63" ht="13" x14ac:dyDescent="0.3">
      <c r="A504" s="10">
        <v>8601</v>
      </c>
      <c r="B504" s="11" t="s">
        <v>629</v>
      </c>
      <c r="C504" s="365">
        <v>1115</v>
      </c>
      <c r="D504" s="41">
        <v>214</v>
      </c>
      <c r="E504" s="63">
        <f t="shared" si="7"/>
        <v>0.19192825112107623</v>
      </c>
      <c r="F504" s="86">
        <v>143</v>
      </c>
      <c r="G504" s="99">
        <v>71</v>
      </c>
      <c r="H504" s="86"/>
      <c r="I504" s="98"/>
      <c r="J504" s="142"/>
      <c r="K504" s="99"/>
      <c r="L504" s="86"/>
      <c r="M504" s="98"/>
      <c r="N504" s="142"/>
      <c r="O504" s="99"/>
      <c r="P504" s="218"/>
      <c r="Q504" s="219"/>
      <c r="R504" s="276"/>
      <c r="S504" s="223"/>
      <c r="T504" s="218"/>
      <c r="U504" s="219"/>
      <c r="V504" s="276"/>
      <c r="W504" s="223"/>
      <c r="X504" s="218"/>
      <c r="Y504" s="219"/>
      <c r="Z504" s="276"/>
      <c r="AA504" s="223"/>
      <c r="AB504" s="218"/>
      <c r="AC504" s="219"/>
      <c r="AD504" s="276"/>
      <c r="AE504" s="223"/>
      <c r="AF504" s="218"/>
      <c r="AG504" s="219"/>
      <c r="AH504" s="276"/>
      <c r="AI504" s="223"/>
      <c r="AJ504" s="218"/>
      <c r="AK504" s="219"/>
      <c r="AL504" s="276"/>
      <c r="AM504" s="223"/>
      <c r="AN504" s="218"/>
      <c r="AO504" s="219"/>
      <c r="AP504" s="276"/>
      <c r="AQ504" s="223"/>
      <c r="AR504" s="218"/>
      <c r="AS504" s="219"/>
      <c r="AT504" s="276"/>
      <c r="AU504" s="223"/>
      <c r="AV504" s="252"/>
      <c r="AW504" s="219"/>
      <c r="AX504" s="277"/>
      <c r="AY504" s="223"/>
      <c r="AZ504" s="86"/>
      <c r="BA504" s="99"/>
      <c r="BB504" s="86">
        <v>21</v>
      </c>
      <c r="BC504" s="87">
        <v>18</v>
      </c>
      <c r="BD504" s="86"/>
      <c r="BE504" s="87"/>
      <c r="BF504" s="86"/>
      <c r="BG504" s="87"/>
      <c r="BH504" s="86"/>
      <c r="BI504" s="87"/>
      <c r="BJ504" s="86">
        <v>132</v>
      </c>
      <c r="BK504" s="87">
        <v>81</v>
      </c>
    </row>
    <row r="505" spans="1:63" ht="13" x14ac:dyDescent="0.3">
      <c r="A505" s="10">
        <v>8602</v>
      </c>
      <c r="B505" s="11" t="s">
        <v>630</v>
      </c>
      <c r="C505" s="365">
        <v>1364</v>
      </c>
      <c r="D505" s="41">
        <v>286</v>
      </c>
      <c r="E505" s="63">
        <f t="shared" si="7"/>
        <v>0.20967741935483872</v>
      </c>
      <c r="F505" s="86">
        <v>199</v>
      </c>
      <c r="G505" s="99">
        <v>82</v>
      </c>
      <c r="H505" s="86"/>
      <c r="I505" s="98"/>
      <c r="J505" s="142"/>
      <c r="K505" s="99"/>
      <c r="L505" s="86"/>
      <c r="M505" s="98"/>
      <c r="N505" s="142"/>
      <c r="O505" s="99"/>
      <c r="P505" s="218"/>
      <c r="Q505" s="219"/>
      <c r="R505" s="276"/>
      <c r="S505" s="223"/>
      <c r="T505" s="218"/>
      <c r="U505" s="219"/>
      <c r="V505" s="276"/>
      <c r="W505" s="223"/>
      <c r="X505" s="218"/>
      <c r="Y505" s="219"/>
      <c r="Z505" s="276"/>
      <c r="AA505" s="223"/>
      <c r="AB505" s="218"/>
      <c r="AC505" s="219"/>
      <c r="AD505" s="276"/>
      <c r="AE505" s="223"/>
      <c r="AF505" s="218"/>
      <c r="AG505" s="219"/>
      <c r="AH505" s="276"/>
      <c r="AI505" s="223"/>
      <c r="AJ505" s="218"/>
      <c r="AK505" s="219"/>
      <c r="AL505" s="276"/>
      <c r="AM505" s="223"/>
      <c r="AN505" s="218"/>
      <c r="AO505" s="219"/>
      <c r="AP505" s="276"/>
      <c r="AQ505" s="223"/>
      <c r="AR505" s="218"/>
      <c r="AS505" s="219"/>
      <c r="AT505" s="276"/>
      <c r="AU505" s="223"/>
      <c r="AV505" s="252"/>
      <c r="AW505" s="219"/>
      <c r="AX505" s="277"/>
      <c r="AY505" s="223"/>
      <c r="AZ505" s="86"/>
      <c r="BA505" s="99"/>
      <c r="BB505" s="86"/>
      <c r="BC505" s="87"/>
      <c r="BD505" s="86"/>
      <c r="BE505" s="87"/>
      <c r="BF505" s="86"/>
      <c r="BG505" s="87"/>
      <c r="BH505" s="86"/>
      <c r="BI505" s="87"/>
      <c r="BJ505" s="86">
        <v>176</v>
      </c>
      <c r="BK505" s="87">
        <v>106</v>
      </c>
    </row>
    <row r="506" spans="1:63" ht="13" x14ac:dyDescent="0.3">
      <c r="A506" s="10">
        <v>8603</v>
      </c>
      <c r="B506" s="11" t="s">
        <v>631</v>
      </c>
      <c r="C506" s="365">
        <v>1263</v>
      </c>
      <c r="D506" s="41">
        <v>251</v>
      </c>
      <c r="E506" s="63">
        <f t="shared" si="7"/>
        <v>0.19873317498020585</v>
      </c>
      <c r="F506" s="86">
        <v>173</v>
      </c>
      <c r="G506" s="99">
        <v>75</v>
      </c>
      <c r="H506" s="86"/>
      <c r="I506" s="98"/>
      <c r="J506" s="142"/>
      <c r="K506" s="99"/>
      <c r="L506" s="86"/>
      <c r="M506" s="98"/>
      <c r="N506" s="142"/>
      <c r="O506" s="99"/>
      <c r="P506" s="218"/>
      <c r="Q506" s="219"/>
      <c r="R506" s="276"/>
      <c r="S506" s="223"/>
      <c r="T506" s="218"/>
      <c r="U506" s="219"/>
      <c r="V506" s="276"/>
      <c r="W506" s="223"/>
      <c r="X506" s="218"/>
      <c r="Y506" s="219"/>
      <c r="Z506" s="276"/>
      <c r="AA506" s="223"/>
      <c r="AB506" s="218"/>
      <c r="AC506" s="219"/>
      <c r="AD506" s="276"/>
      <c r="AE506" s="223"/>
      <c r="AF506" s="218"/>
      <c r="AG506" s="219"/>
      <c r="AH506" s="276"/>
      <c r="AI506" s="223"/>
      <c r="AJ506" s="218"/>
      <c r="AK506" s="219"/>
      <c r="AL506" s="276"/>
      <c r="AM506" s="223"/>
      <c r="AN506" s="218"/>
      <c r="AO506" s="219"/>
      <c r="AP506" s="276"/>
      <c r="AQ506" s="223"/>
      <c r="AR506" s="218"/>
      <c r="AS506" s="219"/>
      <c r="AT506" s="276"/>
      <c r="AU506" s="223"/>
      <c r="AV506" s="252"/>
      <c r="AW506" s="219"/>
      <c r="AX506" s="277"/>
      <c r="AY506" s="223"/>
      <c r="AZ506" s="86"/>
      <c r="BA506" s="99"/>
      <c r="BB506" s="86"/>
      <c r="BC506" s="87"/>
      <c r="BD506" s="86"/>
      <c r="BE506" s="87"/>
      <c r="BF506" s="86"/>
      <c r="BG506" s="87"/>
      <c r="BH506" s="86"/>
      <c r="BI506" s="87"/>
      <c r="BJ506" s="86">
        <v>153</v>
      </c>
      <c r="BK506" s="87">
        <v>98</v>
      </c>
    </row>
    <row r="507" spans="1:63" ht="13" x14ac:dyDescent="0.3">
      <c r="A507" s="10">
        <v>8701</v>
      </c>
      <c r="B507" s="11" t="s">
        <v>632</v>
      </c>
      <c r="C507" s="365">
        <v>807</v>
      </c>
      <c r="D507" s="41">
        <v>73</v>
      </c>
      <c r="E507" s="63">
        <f t="shared" si="7"/>
        <v>9.0458488228004952E-2</v>
      </c>
      <c r="F507" s="86">
        <v>50</v>
      </c>
      <c r="G507" s="99">
        <v>23</v>
      </c>
      <c r="H507" s="86"/>
      <c r="I507" s="98"/>
      <c r="J507" s="142"/>
      <c r="K507" s="99"/>
      <c r="L507" s="86"/>
      <c r="M507" s="98"/>
      <c r="N507" s="142"/>
      <c r="O507" s="99"/>
      <c r="P507" s="218"/>
      <c r="Q507" s="219"/>
      <c r="R507" s="276"/>
      <c r="S507" s="223"/>
      <c r="T507" s="218"/>
      <c r="U507" s="219"/>
      <c r="V507" s="276"/>
      <c r="W507" s="223"/>
      <c r="X507" s="218"/>
      <c r="Y507" s="219"/>
      <c r="Z507" s="276"/>
      <c r="AA507" s="223"/>
      <c r="AB507" s="218"/>
      <c r="AC507" s="219"/>
      <c r="AD507" s="276"/>
      <c r="AE507" s="223"/>
      <c r="AF507" s="218"/>
      <c r="AG507" s="219"/>
      <c r="AH507" s="276"/>
      <c r="AI507" s="223"/>
      <c r="AJ507" s="218"/>
      <c r="AK507" s="219"/>
      <c r="AL507" s="276"/>
      <c r="AM507" s="223"/>
      <c r="AN507" s="218"/>
      <c r="AO507" s="219"/>
      <c r="AP507" s="276"/>
      <c r="AQ507" s="223"/>
      <c r="AR507" s="218"/>
      <c r="AS507" s="219"/>
      <c r="AT507" s="276"/>
      <c r="AU507" s="223"/>
      <c r="AV507" s="252"/>
      <c r="AW507" s="219"/>
      <c r="AX507" s="142"/>
      <c r="AY507" s="99"/>
      <c r="AZ507" s="265"/>
      <c r="BA507" s="272"/>
      <c r="BB507" s="265"/>
      <c r="BC507" s="266"/>
      <c r="BD507" s="265"/>
      <c r="BE507" s="266"/>
      <c r="BF507" s="265"/>
      <c r="BG507" s="266"/>
      <c r="BH507" s="265"/>
      <c r="BI507" s="266"/>
      <c r="BJ507" s="265">
        <v>40</v>
      </c>
      <c r="BK507" s="266">
        <v>33</v>
      </c>
    </row>
    <row r="508" spans="1:63" ht="13" x14ac:dyDescent="0.3">
      <c r="A508" s="10">
        <v>8702</v>
      </c>
      <c r="B508" s="11" t="s">
        <v>633</v>
      </c>
      <c r="C508" s="365">
        <v>687</v>
      </c>
      <c r="D508" s="41">
        <v>161</v>
      </c>
      <c r="E508" s="63">
        <f t="shared" si="7"/>
        <v>0.23435225618631733</v>
      </c>
      <c r="F508" s="86">
        <v>91</v>
      </c>
      <c r="G508" s="99">
        <v>70</v>
      </c>
      <c r="H508" s="86"/>
      <c r="I508" s="98"/>
      <c r="J508" s="142"/>
      <c r="K508" s="99"/>
      <c r="L508" s="86"/>
      <c r="M508" s="98"/>
      <c r="N508" s="142"/>
      <c r="O508" s="99"/>
      <c r="P508" s="218"/>
      <c r="Q508" s="219"/>
      <c r="R508" s="276"/>
      <c r="S508" s="223"/>
      <c r="T508" s="218"/>
      <c r="U508" s="219"/>
      <c r="V508" s="276"/>
      <c r="W508" s="223"/>
      <c r="X508" s="218"/>
      <c r="Y508" s="219"/>
      <c r="Z508" s="276"/>
      <c r="AA508" s="223"/>
      <c r="AB508" s="218"/>
      <c r="AC508" s="219"/>
      <c r="AD508" s="276"/>
      <c r="AE508" s="223"/>
      <c r="AF508" s="218"/>
      <c r="AG508" s="219"/>
      <c r="AH508" s="276"/>
      <c r="AI508" s="223"/>
      <c r="AJ508" s="218"/>
      <c r="AK508" s="219"/>
      <c r="AL508" s="276"/>
      <c r="AM508" s="223"/>
      <c r="AN508" s="218"/>
      <c r="AO508" s="219"/>
      <c r="AP508" s="276"/>
      <c r="AQ508" s="223"/>
      <c r="AR508" s="218"/>
      <c r="AS508" s="219"/>
      <c r="AT508" s="276"/>
      <c r="AU508" s="223"/>
      <c r="AV508" s="252"/>
      <c r="AW508" s="219"/>
      <c r="AX508" s="142"/>
      <c r="AY508" s="99"/>
      <c r="AZ508" s="265"/>
      <c r="BA508" s="272"/>
      <c r="BB508" s="265"/>
      <c r="BC508" s="266"/>
      <c r="BD508" s="265"/>
      <c r="BE508" s="266"/>
      <c r="BF508" s="265"/>
      <c r="BG508" s="266"/>
      <c r="BH508" s="265"/>
      <c r="BI508" s="266"/>
      <c r="BJ508" s="265">
        <v>82</v>
      </c>
      <c r="BK508" s="266">
        <v>75</v>
      </c>
    </row>
    <row r="509" spans="1:63" ht="13" x14ac:dyDescent="0.3">
      <c r="A509" s="10">
        <v>8703</v>
      </c>
      <c r="B509" s="11" t="s">
        <v>634</v>
      </c>
      <c r="C509" s="365">
        <v>1278</v>
      </c>
      <c r="D509" s="41">
        <v>288</v>
      </c>
      <c r="E509" s="63">
        <f t="shared" si="7"/>
        <v>0.22535211267605634</v>
      </c>
      <c r="F509" s="86">
        <v>161</v>
      </c>
      <c r="G509" s="99">
        <v>126</v>
      </c>
      <c r="H509" s="86"/>
      <c r="I509" s="98"/>
      <c r="J509" s="142"/>
      <c r="K509" s="99"/>
      <c r="L509" s="86"/>
      <c r="M509" s="98"/>
      <c r="N509" s="142"/>
      <c r="O509" s="99"/>
      <c r="P509" s="218"/>
      <c r="Q509" s="219"/>
      <c r="R509" s="276"/>
      <c r="S509" s="223"/>
      <c r="T509" s="218"/>
      <c r="U509" s="219"/>
      <c r="V509" s="276"/>
      <c r="W509" s="223"/>
      <c r="X509" s="218"/>
      <c r="Y509" s="219"/>
      <c r="Z509" s="276"/>
      <c r="AA509" s="223"/>
      <c r="AB509" s="218"/>
      <c r="AC509" s="219"/>
      <c r="AD509" s="276"/>
      <c r="AE509" s="223"/>
      <c r="AF509" s="218"/>
      <c r="AG509" s="219"/>
      <c r="AH509" s="276"/>
      <c r="AI509" s="223"/>
      <c r="AJ509" s="218"/>
      <c r="AK509" s="219"/>
      <c r="AL509" s="276"/>
      <c r="AM509" s="223"/>
      <c r="AN509" s="218"/>
      <c r="AO509" s="219"/>
      <c r="AP509" s="276"/>
      <c r="AQ509" s="223"/>
      <c r="AR509" s="218"/>
      <c r="AS509" s="219"/>
      <c r="AT509" s="276"/>
      <c r="AU509" s="223"/>
      <c r="AV509" s="252"/>
      <c r="AW509" s="219"/>
      <c r="AX509" s="142"/>
      <c r="AY509" s="99"/>
      <c r="AZ509" s="265"/>
      <c r="BA509" s="272"/>
      <c r="BB509" s="265"/>
      <c r="BC509" s="266"/>
      <c r="BD509" s="265"/>
      <c r="BE509" s="266"/>
      <c r="BF509" s="265"/>
      <c r="BG509" s="266"/>
      <c r="BH509" s="265"/>
      <c r="BI509" s="266"/>
      <c r="BJ509" s="265">
        <v>146</v>
      </c>
      <c r="BK509" s="266">
        <v>141</v>
      </c>
    </row>
    <row r="510" spans="1:63" ht="13" x14ac:dyDescent="0.3">
      <c r="A510" s="10">
        <v>8704</v>
      </c>
      <c r="B510" s="11" t="s">
        <v>635</v>
      </c>
      <c r="C510" s="365">
        <v>842</v>
      </c>
      <c r="D510" s="41">
        <v>180</v>
      </c>
      <c r="E510" s="63">
        <f t="shared" si="7"/>
        <v>0.21377672209026127</v>
      </c>
      <c r="F510" s="86">
        <v>84</v>
      </c>
      <c r="G510" s="99">
        <v>96</v>
      </c>
      <c r="H510" s="86"/>
      <c r="I510" s="98"/>
      <c r="J510" s="142"/>
      <c r="K510" s="99"/>
      <c r="L510" s="86"/>
      <c r="M510" s="98"/>
      <c r="N510" s="142"/>
      <c r="O510" s="99"/>
      <c r="P510" s="218"/>
      <c r="Q510" s="219"/>
      <c r="R510" s="276"/>
      <c r="S510" s="223"/>
      <c r="T510" s="218"/>
      <c r="U510" s="219"/>
      <c r="V510" s="276"/>
      <c r="W510" s="223"/>
      <c r="X510" s="218"/>
      <c r="Y510" s="219"/>
      <c r="Z510" s="276"/>
      <c r="AA510" s="223"/>
      <c r="AB510" s="218"/>
      <c r="AC510" s="219"/>
      <c r="AD510" s="276"/>
      <c r="AE510" s="223"/>
      <c r="AF510" s="218"/>
      <c r="AG510" s="219"/>
      <c r="AH510" s="276"/>
      <c r="AI510" s="223"/>
      <c r="AJ510" s="218"/>
      <c r="AK510" s="219"/>
      <c r="AL510" s="276"/>
      <c r="AM510" s="223"/>
      <c r="AN510" s="218"/>
      <c r="AO510" s="219"/>
      <c r="AP510" s="276"/>
      <c r="AQ510" s="223"/>
      <c r="AR510" s="218"/>
      <c r="AS510" s="219"/>
      <c r="AT510" s="276"/>
      <c r="AU510" s="223"/>
      <c r="AV510" s="252"/>
      <c r="AW510" s="219"/>
      <c r="AX510" s="142"/>
      <c r="AY510" s="99"/>
      <c r="AZ510" s="265"/>
      <c r="BA510" s="272"/>
      <c r="BB510" s="265"/>
      <c r="BC510" s="266"/>
      <c r="BD510" s="265"/>
      <c r="BE510" s="266"/>
      <c r="BF510" s="265"/>
      <c r="BG510" s="266"/>
      <c r="BH510" s="265"/>
      <c r="BI510" s="266"/>
      <c r="BJ510" s="265">
        <v>76</v>
      </c>
      <c r="BK510" s="266">
        <v>101</v>
      </c>
    </row>
    <row r="511" spans="1:63" ht="13" x14ac:dyDescent="0.3">
      <c r="A511" s="10">
        <v>8705</v>
      </c>
      <c r="B511" s="11" t="s">
        <v>636</v>
      </c>
      <c r="C511" s="365">
        <v>556</v>
      </c>
      <c r="D511" s="41">
        <v>123</v>
      </c>
      <c r="E511" s="63">
        <f t="shared" si="7"/>
        <v>0.22122302158273383</v>
      </c>
      <c r="F511" s="86">
        <v>81</v>
      </c>
      <c r="G511" s="99">
        <v>42</v>
      </c>
      <c r="H511" s="86"/>
      <c r="I511" s="98"/>
      <c r="J511" s="142"/>
      <c r="K511" s="99"/>
      <c r="L511" s="86"/>
      <c r="M511" s="98"/>
      <c r="N511" s="142"/>
      <c r="O511" s="99"/>
      <c r="P511" s="218"/>
      <c r="Q511" s="219"/>
      <c r="R511" s="276"/>
      <c r="S511" s="223"/>
      <c r="T511" s="218"/>
      <c r="U511" s="219"/>
      <c r="V511" s="276"/>
      <c r="W511" s="223"/>
      <c r="X511" s="218"/>
      <c r="Y511" s="219"/>
      <c r="Z511" s="276"/>
      <c r="AA511" s="223"/>
      <c r="AB511" s="218"/>
      <c r="AC511" s="219"/>
      <c r="AD511" s="276"/>
      <c r="AE511" s="223"/>
      <c r="AF511" s="218"/>
      <c r="AG511" s="219"/>
      <c r="AH511" s="276"/>
      <c r="AI511" s="223"/>
      <c r="AJ511" s="218"/>
      <c r="AK511" s="219"/>
      <c r="AL511" s="276"/>
      <c r="AM511" s="223"/>
      <c r="AN511" s="218"/>
      <c r="AO511" s="219"/>
      <c r="AP511" s="276"/>
      <c r="AQ511" s="223"/>
      <c r="AR511" s="218"/>
      <c r="AS511" s="219"/>
      <c r="AT511" s="276"/>
      <c r="AU511" s="223"/>
      <c r="AV511" s="252"/>
      <c r="AW511" s="219"/>
      <c r="AX511" s="142"/>
      <c r="AY511" s="99"/>
      <c r="AZ511" s="86"/>
      <c r="BA511" s="99"/>
      <c r="BB511" s="86"/>
      <c r="BC511" s="87"/>
      <c r="BD511" s="86"/>
      <c r="BE511" s="87"/>
      <c r="BF511" s="86"/>
      <c r="BG511" s="87"/>
      <c r="BH511" s="86"/>
      <c r="BI511" s="87"/>
      <c r="BJ511" s="86">
        <v>76</v>
      </c>
      <c r="BK511" s="87">
        <v>46</v>
      </c>
    </row>
    <row r="512" spans="1:63" ht="13" x14ac:dyDescent="0.3">
      <c r="A512" s="10">
        <v>8706</v>
      </c>
      <c r="B512" s="11" t="s">
        <v>637</v>
      </c>
      <c r="C512" s="365">
        <v>673</v>
      </c>
      <c r="D512" s="41">
        <v>262</v>
      </c>
      <c r="E512" s="63">
        <f t="shared" si="7"/>
        <v>0.38930163447251115</v>
      </c>
      <c r="F512" s="86">
        <v>120</v>
      </c>
      <c r="G512" s="99">
        <v>135</v>
      </c>
      <c r="H512" s="86"/>
      <c r="I512" s="98"/>
      <c r="J512" s="142"/>
      <c r="K512" s="99"/>
      <c r="L512" s="86"/>
      <c r="M512" s="98"/>
      <c r="N512" s="142"/>
      <c r="O512" s="99"/>
      <c r="P512" s="218"/>
      <c r="Q512" s="219"/>
      <c r="R512" s="276"/>
      <c r="S512" s="223"/>
      <c r="T512" s="218"/>
      <c r="U512" s="219"/>
      <c r="V512" s="276"/>
      <c r="W512" s="223"/>
      <c r="X512" s="218"/>
      <c r="Y512" s="219"/>
      <c r="Z512" s="276"/>
      <c r="AA512" s="223"/>
      <c r="AB512" s="218"/>
      <c r="AC512" s="219"/>
      <c r="AD512" s="276"/>
      <c r="AE512" s="223"/>
      <c r="AF512" s="218"/>
      <c r="AG512" s="219"/>
      <c r="AH512" s="276"/>
      <c r="AI512" s="223"/>
      <c r="AJ512" s="218"/>
      <c r="AK512" s="219"/>
      <c r="AL512" s="276"/>
      <c r="AM512" s="223"/>
      <c r="AN512" s="218"/>
      <c r="AO512" s="219"/>
      <c r="AP512" s="276"/>
      <c r="AQ512" s="223"/>
      <c r="AR512" s="218"/>
      <c r="AS512" s="219"/>
      <c r="AT512" s="276"/>
      <c r="AU512" s="223"/>
      <c r="AV512" s="252"/>
      <c r="AW512" s="219"/>
      <c r="AX512" s="142"/>
      <c r="AY512" s="99"/>
      <c r="AZ512" s="265"/>
      <c r="BA512" s="272"/>
      <c r="BB512" s="265"/>
      <c r="BC512" s="266"/>
      <c r="BD512" s="265"/>
      <c r="BE512" s="266"/>
      <c r="BF512" s="265"/>
      <c r="BG512" s="266"/>
      <c r="BH512" s="265">
        <v>64</v>
      </c>
      <c r="BI512" s="266">
        <v>192</v>
      </c>
      <c r="BJ512" s="265">
        <v>124</v>
      </c>
      <c r="BK512" s="266">
        <v>132</v>
      </c>
    </row>
    <row r="513" spans="1:63" ht="13" x14ac:dyDescent="0.3">
      <c r="A513" s="10">
        <v>8707</v>
      </c>
      <c r="B513" s="11" t="s">
        <v>638</v>
      </c>
      <c r="C513" s="365">
        <v>1187</v>
      </c>
      <c r="D513" s="41">
        <v>362</v>
      </c>
      <c r="E513" s="63">
        <f t="shared" si="7"/>
        <v>0.30497051390058971</v>
      </c>
      <c r="F513" s="86">
        <v>150</v>
      </c>
      <c r="G513" s="99">
        <v>206</v>
      </c>
      <c r="H513" s="86"/>
      <c r="I513" s="98"/>
      <c r="J513" s="142"/>
      <c r="K513" s="99"/>
      <c r="L513" s="86"/>
      <c r="M513" s="98"/>
      <c r="N513" s="142"/>
      <c r="O513" s="99"/>
      <c r="P513" s="218"/>
      <c r="Q513" s="219"/>
      <c r="R513" s="276"/>
      <c r="S513" s="223"/>
      <c r="T513" s="218"/>
      <c r="U513" s="219"/>
      <c r="V513" s="276"/>
      <c r="W513" s="223"/>
      <c r="X513" s="218"/>
      <c r="Y513" s="219"/>
      <c r="Z513" s="276"/>
      <c r="AA513" s="223"/>
      <c r="AB513" s="218"/>
      <c r="AC513" s="219"/>
      <c r="AD513" s="276"/>
      <c r="AE513" s="223"/>
      <c r="AF513" s="218"/>
      <c r="AG513" s="219"/>
      <c r="AH513" s="276"/>
      <c r="AI513" s="223"/>
      <c r="AJ513" s="218"/>
      <c r="AK513" s="219"/>
      <c r="AL513" s="276"/>
      <c r="AM513" s="223"/>
      <c r="AN513" s="218"/>
      <c r="AO513" s="219"/>
      <c r="AP513" s="276"/>
      <c r="AQ513" s="223"/>
      <c r="AR513" s="218"/>
      <c r="AS513" s="219"/>
      <c r="AT513" s="276"/>
      <c r="AU513" s="223"/>
      <c r="AV513" s="252"/>
      <c r="AW513" s="219"/>
      <c r="AX513" s="142"/>
      <c r="AY513" s="99"/>
      <c r="AZ513" s="265"/>
      <c r="BA513" s="272"/>
      <c r="BB513" s="265"/>
      <c r="BC513" s="266"/>
      <c r="BD513" s="265"/>
      <c r="BE513" s="266"/>
      <c r="BF513" s="265"/>
      <c r="BG513" s="266"/>
      <c r="BH513" s="265">
        <v>90</v>
      </c>
      <c r="BI513" s="266">
        <v>259</v>
      </c>
      <c r="BJ513" s="265">
        <v>151</v>
      </c>
      <c r="BK513" s="266">
        <v>203</v>
      </c>
    </row>
    <row r="514" spans="1:63" ht="13" x14ac:dyDescent="0.3">
      <c r="A514" s="10">
        <v>8708</v>
      </c>
      <c r="B514" s="11" t="s">
        <v>639</v>
      </c>
      <c r="C514" s="365">
        <v>1074</v>
      </c>
      <c r="D514" s="41">
        <v>358</v>
      </c>
      <c r="E514" s="63">
        <f t="shared" si="7"/>
        <v>0.33333333333333331</v>
      </c>
      <c r="F514" s="86">
        <v>172</v>
      </c>
      <c r="G514" s="99">
        <v>182</v>
      </c>
      <c r="H514" s="86"/>
      <c r="I514" s="98"/>
      <c r="J514" s="142"/>
      <c r="K514" s="99"/>
      <c r="L514" s="86"/>
      <c r="M514" s="98"/>
      <c r="N514" s="142"/>
      <c r="O514" s="99"/>
      <c r="P514" s="218"/>
      <c r="Q514" s="219"/>
      <c r="R514" s="276"/>
      <c r="S514" s="223"/>
      <c r="T514" s="218"/>
      <c r="U514" s="219"/>
      <c r="V514" s="276"/>
      <c r="W514" s="223"/>
      <c r="X514" s="218"/>
      <c r="Y514" s="219"/>
      <c r="Z514" s="276"/>
      <c r="AA514" s="223"/>
      <c r="AB514" s="218"/>
      <c r="AC514" s="219"/>
      <c r="AD514" s="276"/>
      <c r="AE514" s="223"/>
      <c r="AF514" s="218"/>
      <c r="AG514" s="219"/>
      <c r="AH514" s="276"/>
      <c r="AI514" s="223"/>
      <c r="AJ514" s="218"/>
      <c r="AK514" s="219"/>
      <c r="AL514" s="276"/>
      <c r="AM514" s="223"/>
      <c r="AN514" s="218"/>
      <c r="AO514" s="219"/>
      <c r="AP514" s="276"/>
      <c r="AQ514" s="223"/>
      <c r="AR514" s="218"/>
      <c r="AS514" s="219"/>
      <c r="AT514" s="276"/>
      <c r="AU514" s="223"/>
      <c r="AV514" s="252"/>
      <c r="AW514" s="219"/>
      <c r="AX514" s="142"/>
      <c r="AY514" s="99"/>
      <c r="AZ514" s="265"/>
      <c r="BA514" s="272"/>
      <c r="BB514" s="265"/>
      <c r="BC514" s="266"/>
      <c r="BD514" s="265"/>
      <c r="BE514" s="266"/>
      <c r="BF514" s="265"/>
      <c r="BG514" s="266"/>
      <c r="BH514" s="265">
        <v>30</v>
      </c>
      <c r="BI514" s="266">
        <v>172</v>
      </c>
      <c r="BJ514" s="265">
        <v>160</v>
      </c>
      <c r="BK514" s="266">
        <v>195</v>
      </c>
    </row>
    <row r="515" spans="1:63" ht="13" x14ac:dyDescent="0.3">
      <c r="A515" s="10">
        <v>8709</v>
      </c>
      <c r="B515" s="11" t="s">
        <v>640</v>
      </c>
      <c r="C515" s="365">
        <v>494</v>
      </c>
      <c r="D515" s="41">
        <v>80</v>
      </c>
      <c r="E515" s="63">
        <f t="shared" si="7"/>
        <v>0.16194331983805668</v>
      </c>
      <c r="F515" s="86">
        <v>33</v>
      </c>
      <c r="G515" s="99">
        <v>47</v>
      </c>
      <c r="H515" s="86"/>
      <c r="I515" s="98"/>
      <c r="J515" s="142"/>
      <c r="K515" s="99"/>
      <c r="L515" s="86"/>
      <c r="M515" s="98"/>
      <c r="N515" s="142"/>
      <c r="O515" s="99"/>
      <c r="P515" s="218"/>
      <c r="Q515" s="219"/>
      <c r="R515" s="276"/>
      <c r="S515" s="223"/>
      <c r="T515" s="218"/>
      <c r="U515" s="219"/>
      <c r="V515" s="276"/>
      <c r="W515" s="223"/>
      <c r="X515" s="218"/>
      <c r="Y515" s="219"/>
      <c r="Z515" s="276"/>
      <c r="AA515" s="223"/>
      <c r="AB515" s="218"/>
      <c r="AC515" s="219"/>
      <c r="AD515" s="276"/>
      <c r="AE515" s="223"/>
      <c r="AF515" s="218"/>
      <c r="AG515" s="219"/>
      <c r="AH515" s="276"/>
      <c r="AI515" s="223"/>
      <c r="AJ515" s="218"/>
      <c r="AK515" s="219"/>
      <c r="AL515" s="276"/>
      <c r="AM515" s="223"/>
      <c r="AN515" s="218"/>
      <c r="AO515" s="219"/>
      <c r="AP515" s="276"/>
      <c r="AQ515" s="223"/>
      <c r="AR515" s="218"/>
      <c r="AS515" s="219"/>
      <c r="AT515" s="276"/>
      <c r="AU515" s="223"/>
      <c r="AV515" s="252"/>
      <c r="AW515" s="219"/>
      <c r="AX515" s="142"/>
      <c r="AY515" s="99"/>
      <c r="AZ515" s="86"/>
      <c r="BA515" s="99"/>
      <c r="BB515" s="86"/>
      <c r="BC515" s="87"/>
      <c r="BD515" s="86"/>
      <c r="BE515" s="87"/>
      <c r="BF515" s="86"/>
      <c r="BG515" s="87"/>
      <c r="BH515" s="86"/>
      <c r="BI515" s="87"/>
      <c r="BJ515" s="86">
        <v>42</v>
      </c>
      <c r="BK515" s="87">
        <v>38</v>
      </c>
    </row>
    <row r="516" spans="1:63" ht="13" x14ac:dyDescent="0.3">
      <c r="A516" s="10">
        <v>8710</v>
      </c>
      <c r="B516" s="11" t="s">
        <v>641</v>
      </c>
      <c r="C516" s="365">
        <v>951</v>
      </c>
      <c r="D516" s="41">
        <v>191</v>
      </c>
      <c r="E516" s="63">
        <f t="shared" si="7"/>
        <v>0.20084121976866456</v>
      </c>
      <c r="F516" s="86">
        <v>96</v>
      </c>
      <c r="G516" s="99">
        <v>93</v>
      </c>
      <c r="H516" s="86"/>
      <c r="I516" s="98"/>
      <c r="J516" s="142"/>
      <c r="K516" s="99"/>
      <c r="L516" s="86"/>
      <c r="M516" s="98"/>
      <c r="N516" s="142"/>
      <c r="O516" s="99"/>
      <c r="P516" s="218"/>
      <c r="Q516" s="219"/>
      <c r="R516" s="276"/>
      <c r="S516" s="223"/>
      <c r="T516" s="218"/>
      <c r="U516" s="219"/>
      <c r="V516" s="276"/>
      <c r="W516" s="223"/>
      <c r="X516" s="218"/>
      <c r="Y516" s="219"/>
      <c r="Z516" s="276"/>
      <c r="AA516" s="223"/>
      <c r="AB516" s="218"/>
      <c r="AC516" s="219"/>
      <c r="AD516" s="276"/>
      <c r="AE516" s="223"/>
      <c r="AF516" s="218"/>
      <c r="AG516" s="219"/>
      <c r="AH516" s="276"/>
      <c r="AI516" s="223"/>
      <c r="AJ516" s="218"/>
      <c r="AK516" s="219"/>
      <c r="AL516" s="276"/>
      <c r="AM516" s="223"/>
      <c r="AN516" s="218"/>
      <c r="AO516" s="219"/>
      <c r="AP516" s="276"/>
      <c r="AQ516" s="223"/>
      <c r="AR516" s="218"/>
      <c r="AS516" s="219"/>
      <c r="AT516" s="276"/>
      <c r="AU516" s="223"/>
      <c r="AV516" s="252"/>
      <c r="AW516" s="219"/>
      <c r="AX516" s="142"/>
      <c r="AY516" s="99"/>
      <c r="AZ516" s="265"/>
      <c r="BA516" s="272"/>
      <c r="BB516" s="265"/>
      <c r="BC516" s="266"/>
      <c r="BD516" s="265"/>
      <c r="BE516" s="266"/>
      <c r="BF516" s="265"/>
      <c r="BG516" s="266"/>
      <c r="BH516" s="265"/>
      <c r="BI516" s="266"/>
      <c r="BJ516" s="265">
        <v>81</v>
      </c>
      <c r="BK516" s="266">
        <v>109</v>
      </c>
    </row>
    <row r="517" spans="1:63" ht="13" x14ac:dyDescent="0.3">
      <c r="A517" s="10">
        <v>8711</v>
      </c>
      <c r="B517" s="11" t="s">
        <v>642</v>
      </c>
      <c r="C517" s="365">
        <v>869</v>
      </c>
      <c r="D517" s="41">
        <v>84</v>
      </c>
      <c r="E517" s="63">
        <f t="shared" si="7"/>
        <v>9.6662830840046024E-2</v>
      </c>
      <c r="F517" s="86">
        <v>42</v>
      </c>
      <c r="G517" s="99">
        <v>40</v>
      </c>
      <c r="H517" s="86"/>
      <c r="I517" s="98"/>
      <c r="J517" s="142"/>
      <c r="K517" s="99"/>
      <c r="L517" s="86"/>
      <c r="M517" s="98"/>
      <c r="N517" s="142"/>
      <c r="O517" s="99"/>
      <c r="P517" s="218"/>
      <c r="Q517" s="219"/>
      <c r="R517" s="276"/>
      <c r="S517" s="223"/>
      <c r="T517" s="218"/>
      <c r="U517" s="219"/>
      <c r="V517" s="276"/>
      <c r="W517" s="223"/>
      <c r="X517" s="218"/>
      <c r="Y517" s="219"/>
      <c r="Z517" s="276"/>
      <c r="AA517" s="223"/>
      <c r="AB517" s="218"/>
      <c r="AC517" s="219"/>
      <c r="AD517" s="276"/>
      <c r="AE517" s="223"/>
      <c r="AF517" s="218"/>
      <c r="AG517" s="219"/>
      <c r="AH517" s="276"/>
      <c r="AI517" s="223"/>
      <c r="AJ517" s="218"/>
      <c r="AK517" s="219"/>
      <c r="AL517" s="276"/>
      <c r="AM517" s="223"/>
      <c r="AN517" s="218"/>
      <c r="AO517" s="219"/>
      <c r="AP517" s="276"/>
      <c r="AQ517" s="223"/>
      <c r="AR517" s="218"/>
      <c r="AS517" s="219"/>
      <c r="AT517" s="276"/>
      <c r="AU517" s="223"/>
      <c r="AV517" s="252"/>
      <c r="AW517" s="219"/>
      <c r="AX517" s="142"/>
      <c r="AY517" s="99"/>
      <c r="AZ517" s="265"/>
      <c r="BA517" s="272"/>
      <c r="BB517" s="265"/>
      <c r="BC517" s="266"/>
      <c r="BD517" s="265"/>
      <c r="BE517" s="266"/>
      <c r="BF517" s="265"/>
      <c r="BG517" s="266"/>
      <c r="BH517" s="265"/>
      <c r="BI517" s="266"/>
      <c r="BJ517" s="265">
        <v>39</v>
      </c>
      <c r="BK517" s="266">
        <v>42</v>
      </c>
    </row>
    <row r="518" spans="1:63" ht="13" x14ac:dyDescent="0.3">
      <c r="A518" s="10">
        <v>8712</v>
      </c>
      <c r="B518" s="11" t="s">
        <v>643</v>
      </c>
      <c r="C518" s="365">
        <v>300</v>
      </c>
      <c r="D518" s="41">
        <v>50</v>
      </c>
      <c r="E518" s="63">
        <f t="shared" si="7"/>
        <v>0.16666666666666666</v>
      </c>
      <c r="F518" s="86">
        <v>37</v>
      </c>
      <c r="G518" s="99">
        <v>13</v>
      </c>
      <c r="H518" s="86"/>
      <c r="I518" s="98"/>
      <c r="J518" s="142"/>
      <c r="K518" s="99"/>
      <c r="L518" s="86"/>
      <c r="M518" s="98"/>
      <c r="N518" s="142"/>
      <c r="O518" s="99"/>
      <c r="P518" s="218"/>
      <c r="Q518" s="219"/>
      <c r="R518" s="276"/>
      <c r="S518" s="223"/>
      <c r="T518" s="218"/>
      <c r="U518" s="219"/>
      <c r="V518" s="276"/>
      <c r="W518" s="223"/>
      <c r="X518" s="218"/>
      <c r="Y518" s="219"/>
      <c r="Z518" s="276"/>
      <c r="AA518" s="223"/>
      <c r="AB518" s="218"/>
      <c r="AC518" s="219"/>
      <c r="AD518" s="276"/>
      <c r="AE518" s="223"/>
      <c r="AF518" s="218"/>
      <c r="AG518" s="219"/>
      <c r="AH518" s="276"/>
      <c r="AI518" s="223"/>
      <c r="AJ518" s="218"/>
      <c r="AK518" s="219"/>
      <c r="AL518" s="276"/>
      <c r="AM518" s="223"/>
      <c r="AN518" s="218"/>
      <c r="AO518" s="219"/>
      <c r="AP518" s="276"/>
      <c r="AQ518" s="223"/>
      <c r="AR518" s="218"/>
      <c r="AS518" s="219"/>
      <c r="AT518" s="276"/>
      <c r="AU518" s="223"/>
      <c r="AV518" s="252"/>
      <c r="AW518" s="219"/>
      <c r="AX518" s="142"/>
      <c r="AY518" s="99"/>
      <c r="AZ518" s="86"/>
      <c r="BA518" s="99"/>
      <c r="BB518" s="86"/>
      <c r="BC518" s="87"/>
      <c r="BD518" s="86"/>
      <c r="BE518" s="87"/>
      <c r="BF518" s="86"/>
      <c r="BG518" s="87"/>
      <c r="BH518" s="86"/>
      <c r="BI518" s="87"/>
      <c r="BJ518" s="86">
        <v>36</v>
      </c>
      <c r="BK518" s="87">
        <v>14</v>
      </c>
    </row>
    <row r="519" spans="1:63" ht="13" x14ac:dyDescent="0.3">
      <c r="A519" s="10">
        <v>8713</v>
      </c>
      <c r="B519" s="11" t="s">
        <v>644</v>
      </c>
      <c r="C519" s="365">
        <v>1167</v>
      </c>
      <c r="D519" s="41">
        <v>250</v>
      </c>
      <c r="E519" s="63">
        <f t="shared" si="7"/>
        <v>0.21422450728363324</v>
      </c>
      <c r="F519" s="86">
        <v>121</v>
      </c>
      <c r="G519" s="99">
        <v>128</v>
      </c>
      <c r="H519" s="86"/>
      <c r="I519" s="98"/>
      <c r="J519" s="142"/>
      <c r="K519" s="99"/>
      <c r="L519" s="86"/>
      <c r="M519" s="98"/>
      <c r="N519" s="142"/>
      <c r="O519" s="99"/>
      <c r="P519" s="218"/>
      <c r="Q519" s="219"/>
      <c r="R519" s="276"/>
      <c r="S519" s="223"/>
      <c r="T519" s="218"/>
      <c r="U519" s="219"/>
      <c r="V519" s="276"/>
      <c r="W519" s="223"/>
      <c r="X519" s="218"/>
      <c r="Y519" s="219"/>
      <c r="Z519" s="276"/>
      <c r="AA519" s="223"/>
      <c r="AB519" s="218"/>
      <c r="AC519" s="219"/>
      <c r="AD519" s="276"/>
      <c r="AE519" s="223"/>
      <c r="AF519" s="218"/>
      <c r="AG519" s="219"/>
      <c r="AH519" s="276"/>
      <c r="AI519" s="223"/>
      <c r="AJ519" s="218"/>
      <c r="AK519" s="219"/>
      <c r="AL519" s="276"/>
      <c r="AM519" s="223"/>
      <c r="AN519" s="218"/>
      <c r="AO519" s="219"/>
      <c r="AP519" s="276"/>
      <c r="AQ519" s="223"/>
      <c r="AR519" s="218"/>
      <c r="AS519" s="219"/>
      <c r="AT519" s="276"/>
      <c r="AU519" s="223"/>
      <c r="AV519" s="252"/>
      <c r="AW519" s="219"/>
      <c r="AX519" s="142"/>
      <c r="AY519" s="99"/>
      <c r="AZ519" s="265"/>
      <c r="BA519" s="272"/>
      <c r="BB519" s="265"/>
      <c r="BC519" s="266"/>
      <c r="BD519" s="265"/>
      <c r="BE519" s="266"/>
      <c r="BF519" s="265"/>
      <c r="BG519" s="266"/>
      <c r="BH519" s="265"/>
      <c r="BI519" s="266"/>
      <c r="BJ519" s="265">
        <v>112</v>
      </c>
      <c r="BK519" s="266">
        <v>136</v>
      </c>
    </row>
    <row r="520" spans="1:63" ht="13" x14ac:dyDescent="0.3">
      <c r="A520" s="10">
        <v>8714</v>
      </c>
      <c r="B520" s="11" t="s">
        <v>645</v>
      </c>
      <c r="C520" s="365">
        <v>1116</v>
      </c>
      <c r="D520" s="41">
        <v>329</v>
      </c>
      <c r="E520" s="63">
        <f t="shared" si="7"/>
        <v>0.29480286738351252</v>
      </c>
      <c r="F520" s="86">
        <v>176</v>
      </c>
      <c r="G520" s="99">
        <v>150</v>
      </c>
      <c r="H520" s="86"/>
      <c r="I520" s="98"/>
      <c r="J520" s="142"/>
      <c r="K520" s="99"/>
      <c r="L520" s="86"/>
      <c r="M520" s="98"/>
      <c r="N520" s="142"/>
      <c r="O520" s="99"/>
      <c r="P520" s="218"/>
      <c r="Q520" s="219"/>
      <c r="R520" s="276"/>
      <c r="S520" s="223"/>
      <c r="T520" s="218"/>
      <c r="U520" s="219"/>
      <c r="V520" s="276"/>
      <c r="W520" s="223"/>
      <c r="X520" s="218"/>
      <c r="Y520" s="219"/>
      <c r="Z520" s="276"/>
      <c r="AA520" s="223"/>
      <c r="AB520" s="218"/>
      <c r="AC520" s="219"/>
      <c r="AD520" s="276"/>
      <c r="AE520" s="223"/>
      <c r="AF520" s="218"/>
      <c r="AG520" s="219"/>
      <c r="AH520" s="276"/>
      <c r="AI520" s="223"/>
      <c r="AJ520" s="218"/>
      <c r="AK520" s="219"/>
      <c r="AL520" s="276"/>
      <c r="AM520" s="223"/>
      <c r="AN520" s="218"/>
      <c r="AO520" s="219"/>
      <c r="AP520" s="276"/>
      <c r="AQ520" s="223"/>
      <c r="AR520" s="218"/>
      <c r="AS520" s="219"/>
      <c r="AT520" s="276"/>
      <c r="AU520" s="223"/>
      <c r="AV520" s="252"/>
      <c r="AW520" s="219"/>
      <c r="AX520" s="142"/>
      <c r="AY520" s="99"/>
      <c r="AZ520" s="86"/>
      <c r="BA520" s="99"/>
      <c r="BB520" s="86"/>
      <c r="BC520" s="87"/>
      <c r="BD520" s="86"/>
      <c r="BE520" s="87"/>
      <c r="BF520" s="86"/>
      <c r="BG520" s="87"/>
      <c r="BH520" s="86"/>
      <c r="BI520" s="87"/>
      <c r="BJ520" s="86">
        <v>158</v>
      </c>
      <c r="BK520" s="87">
        <v>165</v>
      </c>
    </row>
    <row r="521" spans="1:63" ht="13" x14ac:dyDescent="0.3">
      <c r="A521" s="10">
        <v>8715</v>
      </c>
      <c r="B521" s="11" t="s">
        <v>646</v>
      </c>
      <c r="C521" s="365">
        <v>1086</v>
      </c>
      <c r="D521" s="41">
        <v>185</v>
      </c>
      <c r="E521" s="63">
        <f t="shared" si="7"/>
        <v>0.1703499079189687</v>
      </c>
      <c r="F521" s="86">
        <v>115</v>
      </c>
      <c r="G521" s="99">
        <v>70</v>
      </c>
      <c r="H521" s="86"/>
      <c r="I521" s="98"/>
      <c r="J521" s="142"/>
      <c r="K521" s="99"/>
      <c r="L521" s="86"/>
      <c r="M521" s="98"/>
      <c r="N521" s="142"/>
      <c r="O521" s="99"/>
      <c r="P521" s="218"/>
      <c r="Q521" s="219"/>
      <c r="R521" s="276"/>
      <c r="S521" s="223"/>
      <c r="T521" s="218"/>
      <c r="U521" s="219"/>
      <c r="V521" s="276"/>
      <c r="W521" s="223"/>
      <c r="X521" s="218"/>
      <c r="Y521" s="219"/>
      <c r="Z521" s="276"/>
      <c r="AA521" s="223"/>
      <c r="AB521" s="218"/>
      <c r="AC521" s="219"/>
      <c r="AD521" s="276"/>
      <c r="AE521" s="223"/>
      <c r="AF521" s="218"/>
      <c r="AG521" s="219"/>
      <c r="AH521" s="276"/>
      <c r="AI521" s="223"/>
      <c r="AJ521" s="218"/>
      <c r="AK521" s="219"/>
      <c r="AL521" s="276"/>
      <c r="AM521" s="223"/>
      <c r="AN521" s="218"/>
      <c r="AO521" s="219"/>
      <c r="AP521" s="276"/>
      <c r="AQ521" s="223"/>
      <c r="AR521" s="218"/>
      <c r="AS521" s="219"/>
      <c r="AT521" s="276"/>
      <c r="AU521" s="223"/>
      <c r="AV521" s="252"/>
      <c r="AW521" s="219"/>
      <c r="AX521" s="142"/>
      <c r="AY521" s="99"/>
      <c r="AZ521" s="265"/>
      <c r="BA521" s="272"/>
      <c r="BB521" s="265"/>
      <c r="BC521" s="266"/>
      <c r="BD521" s="265"/>
      <c r="BE521" s="266"/>
      <c r="BF521" s="265"/>
      <c r="BG521" s="266"/>
      <c r="BH521" s="265"/>
      <c r="BI521" s="266"/>
      <c r="BJ521" s="265">
        <v>108</v>
      </c>
      <c r="BK521" s="266">
        <v>75</v>
      </c>
    </row>
    <row r="522" spans="1:63" ht="13" x14ac:dyDescent="0.3">
      <c r="A522" s="10">
        <v>8716</v>
      </c>
      <c r="B522" s="11" t="s">
        <v>647</v>
      </c>
      <c r="C522" s="365">
        <v>876</v>
      </c>
      <c r="D522" s="41">
        <v>178</v>
      </c>
      <c r="E522" s="63">
        <f t="shared" si="7"/>
        <v>0.20319634703196346</v>
      </c>
      <c r="F522" s="86">
        <v>94</v>
      </c>
      <c r="G522" s="99">
        <v>83</v>
      </c>
      <c r="H522" s="86"/>
      <c r="I522" s="98"/>
      <c r="J522" s="142"/>
      <c r="K522" s="99"/>
      <c r="L522" s="86"/>
      <c r="M522" s="98"/>
      <c r="N522" s="142"/>
      <c r="O522" s="99"/>
      <c r="P522" s="218"/>
      <c r="Q522" s="219"/>
      <c r="R522" s="276"/>
      <c r="S522" s="223"/>
      <c r="T522" s="218"/>
      <c r="U522" s="219"/>
      <c r="V522" s="276"/>
      <c r="W522" s="223"/>
      <c r="X522" s="218"/>
      <c r="Y522" s="219"/>
      <c r="Z522" s="276"/>
      <c r="AA522" s="223"/>
      <c r="AB522" s="218"/>
      <c r="AC522" s="219"/>
      <c r="AD522" s="276"/>
      <c r="AE522" s="223"/>
      <c r="AF522" s="218"/>
      <c r="AG522" s="219"/>
      <c r="AH522" s="276"/>
      <c r="AI522" s="223"/>
      <c r="AJ522" s="218"/>
      <c r="AK522" s="219"/>
      <c r="AL522" s="276"/>
      <c r="AM522" s="223"/>
      <c r="AN522" s="218"/>
      <c r="AO522" s="219"/>
      <c r="AP522" s="276"/>
      <c r="AQ522" s="223"/>
      <c r="AR522" s="218"/>
      <c r="AS522" s="219"/>
      <c r="AT522" s="276"/>
      <c r="AU522" s="223"/>
      <c r="AV522" s="252"/>
      <c r="AW522" s="219"/>
      <c r="AX522" s="142"/>
      <c r="AY522" s="99"/>
      <c r="AZ522" s="265"/>
      <c r="BA522" s="272"/>
      <c r="BB522" s="265"/>
      <c r="BC522" s="266"/>
      <c r="BD522" s="265"/>
      <c r="BE522" s="266"/>
      <c r="BF522" s="265"/>
      <c r="BG522" s="266"/>
      <c r="BH522" s="265"/>
      <c r="BI522" s="266"/>
      <c r="BJ522" s="265">
        <v>78</v>
      </c>
      <c r="BK522" s="266">
        <v>99</v>
      </c>
    </row>
    <row r="523" spans="1:63" ht="13" x14ac:dyDescent="0.3">
      <c r="A523" s="10">
        <v>8717</v>
      </c>
      <c r="B523" s="11" t="s">
        <v>648</v>
      </c>
      <c r="C523" s="365">
        <v>1303</v>
      </c>
      <c r="D523" s="41">
        <v>177</v>
      </c>
      <c r="E523" s="63">
        <f t="shared" si="7"/>
        <v>0.13584036838066002</v>
      </c>
      <c r="F523" s="86">
        <v>74</v>
      </c>
      <c r="G523" s="99">
        <v>103</v>
      </c>
      <c r="H523" s="86"/>
      <c r="I523" s="98"/>
      <c r="J523" s="142"/>
      <c r="K523" s="99"/>
      <c r="L523" s="86"/>
      <c r="M523" s="98"/>
      <c r="N523" s="142"/>
      <c r="O523" s="99"/>
      <c r="P523" s="218"/>
      <c r="Q523" s="219"/>
      <c r="R523" s="276"/>
      <c r="S523" s="223"/>
      <c r="T523" s="218"/>
      <c r="U523" s="219"/>
      <c r="V523" s="276"/>
      <c r="W523" s="223"/>
      <c r="X523" s="218"/>
      <c r="Y523" s="219"/>
      <c r="Z523" s="276"/>
      <c r="AA523" s="223"/>
      <c r="AB523" s="218"/>
      <c r="AC523" s="219"/>
      <c r="AD523" s="276"/>
      <c r="AE523" s="223"/>
      <c r="AF523" s="218"/>
      <c r="AG523" s="219"/>
      <c r="AH523" s="276"/>
      <c r="AI523" s="223"/>
      <c r="AJ523" s="218"/>
      <c r="AK523" s="219"/>
      <c r="AL523" s="276"/>
      <c r="AM523" s="223"/>
      <c r="AN523" s="218"/>
      <c r="AO523" s="219"/>
      <c r="AP523" s="276"/>
      <c r="AQ523" s="223"/>
      <c r="AR523" s="218"/>
      <c r="AS523" s="219"/>
      <c r="AT523" s="276"/>
      <c r="AU523" s="223"/>
      <c r="AV523" s="252"/>
      <c r="AW523" s="219"/>
      <c r="AX523" s="142"/>
      <c r="AY523" s="99"/>
      <c r="AZ523" s="265"/>
      <c r="BA523" s="272"/>
      <c r="BB523" s="265"/>
      <c r="BC523" s="266"/>
      <c r="BD523" s="265"/>
      <c r="BE523" s="266"/>
      <c r="BF523" s="265"/>
      <c r="BG523" s="266"/>
      <c r="BH523" s="265"/>
      <c r="BI523" s="266"/>
      <c r="BJ523" s="265">
        <v>82</v>
      </c>
      <c r="BK523" s="266">
        <v>95</v>
      </c>
    </row>
    <row r="524" spans="1:63" ht="13" x14ac:dyDescent="0.3">
      <c r="A524" s="10">
        <v>8718</v>
      </c>
      <c r="B524" s="11" t="s">
        <v>649</v>
      </c>
      <c r="C524" s="365">
        <v>1168</v>
      </c>
      <c r="D524" s="41">
        <v>239</v>
      </c>
      <c r="E524" s="63">
        <f t="shared" si="7"/>
        <v>0.20462328767123289</v>
      </c>
      <c r="F524" s="86">
        <v>125</v>
      </c>
      <c r="G524" s="99">
        <v>112</v>
      </c>
      <c r="H524" s="86"/>
      <c r="I524" s="98"/>
      <c r="J524" s="142"/>
      <c r="K524" s="99"/>
      <c r="L524" s="86"/>
      <c r="M524" s="98"/>
      <c r="N524" s="142"/>
      <c r="O524" s="99"/>
      <c r="P524" s="218"/>
      <c r="Q524" s="219"/>
      <c r="R524" s="276"/>
      <c r="S524" s="223"/>
      <c r="T524" s="218"/>
      <c r="U524" s="219"/>
      <c r="V524" s="276"/>
      <c r="W524" s="223"/>
      <c r="X524" s="218"/>
      <c r="Y524" s="219"/>
      <c r="Z524" s="276"/>
      <c r="AA524" s="223"/>
      <c r="AB524" s="218"/>
      <c r="AC524" s="219"/>
      <c r="AD524" s="276"/>
      <c r="AE524" s="223"/>
      <c r="AF524" s="218"/>
      <c r="AG524" s="219"/>
      <c r="AH524" s="276"/>
      <c r="AI524" s="223"/>
      <c r="AJ524" s="218"/>
      <c r="AK524" s="219"/>
      <c r="AL524" s="276"/>
      <c r="AM524" s="223"/>
      <c r="AN524" s="218"/>
      <c r="AO524" s="219"/>
      <c r="AP524" s="276"/>
      <c r="AQ524" s="223"/>
      <c r="AR524" s="218"/>
      <c r="AS524" s="219"/>
      <c r="AT524" s="276"/>
      <c r="AU524" s="223"/>
      <c r="AV524" s="252"/>
      <c r="AW524" s="219"/>
      <c r="AX524" s="142"/>
      <c r="AY524" s="99"/>
      <c r="AZ524" s="265"/>
      <c r="BA524" s="272"/>
      <c r="BB524" s="265"/>
      <c r="BC524" s="266"/>
      <c r="BD524" s="265"/>
      <c r="BE524" s="266"/>
      <c r="BF524" s="265"/>
      <c r="BG524" s="266"/>
      <c r="BH524" s="265"/>
      <c r="BI524" s="266"/>
      <c r="BJ524" s="265">
        <v>121</v>
      </c>
      <c r="BK524" s="266">
        <v>115</v>
      </c>
    </row>
    <row r="525" spans="1:63" ht="13" x14ac:dyDescent="0.3">
      <c r="A525" s="10">
        <v>8719</v>
      </c>
      <c r="B525" s="11" t="s">
        <v>650</v>
      </c>
      <c r="C525" s="365">
        <v>1189</v>
      </c>
      <c r="D525" s="41">
        <v>372</v>
      </c>
      <c r="E525" s="63">
        <f t="shared" si="7"/>
        <v>0.31286795626576958</v>
      </c>
      <c r="F525" s="86">
        <v>236</v>
      </c>
      <c r="G525" s="99">
        <v>134</v>
      </c>
      <c r="H525" s="86"/>
      <c r="I525" s="98"/>
      <c r="J525" s="142"/>
      <c r="K525" s="99"/>
      <c r="L525" s="86"/>
      <c r="M525" s="98"/>
      <c r="N525" s="142"/>
      <c r="O525" s="99"/>
      <c r="P525" s="218"/>
      <c r="Q525" s="219"/>
      <c r="R525" s="276"/>
      <c r="S525" s="223"/>
      <c r="T525" s="218"/>
      <c r="U525" s="219"/>
      <c r="V525" s="276"/>
      <c r="W525" s="223"/>
      <c r="X525" s="218"/>
      <c r="Y525" s="219"/>
      <c r="Z525" s="276"/>
      <c r="AA525" s="223"/>
      <c r="AB525" s="218"/>
      <c r="AC525" s="219"/>
      <c r="AD525" s="276"/>
      <c r="AE525" s="223"/>
      <c r="AF525" s="218"/>
      <c r="AG525" s="219"/>
      <c r="AH525" s="276"/>
      <c r="AI525" s="223"/>
      <c r="AJ525" s="218"/>
      <c r="AK525" s="219"/>
      <c r="AL525" s="276"/>
      <c r="AM525" s="223"/>
      <c r="AN525" s="218"/>
      <c r="AO525" s="219"/>
      <c r="AP525" s="276"/>
      <c r="AQ525" s="223"/>
      <c r="AR525" s="218"/>
      <c r="AS525" s="219"/>
      <c r="AT525" s="276"/>
      <c r="AU525" s="223"/>
      <c r="AV525" s="252"/>
      <c r="AW525" s="219"/>
      <c r="AX525" s="142"/>
      <c r="AY525" s="99"/>
      <c r="AZ525" s="265"/>
      <c r="BA525" s="272"/>
      <c r="BB525" s="265"/>
      <c r="BC525" s="266"/>
      <c r="BD525" s="265"/>
      <c r="BE525" s="266"/>
      <c r="BF525" s="265"/>
      <c r="BG525" s="266"/>
      <c r="BH525" s="265"/>
      <c r="BI525" s="266"/>
      <c r="BJ525" s="265">
        <v>212</v>
      </c>
      <c r="BK525" s="266">
        <v>157</v>
      </c>
    </row>
    <row r="526" spans="1:63" ht="13" x14ac:dyDescent="0.3">
      <c r="A526" s="10">
        <v>8720</v>
      </c>
      <c r="B526" s="11" t="s">
        <v>651</v>
      </c>
      <c r="C526" s="365">
        <v>1393</v>
      </c>
      <c r="D526" s="41">
        <v>285</v>
      </c>
      <c r="E526" s="63">
        <f t="shared" si="7"/>
        <v>0.20459440057430006</v>
      </c>
      <c r="F526" s="86">
        <v>151</v>
      </c>
      <c r="G526" s="99">
        <v>131</v>
      </c>
      <c r="H526" s="86"/>
      <c r="I526" s="98"/>
      <c r="J526" s="142"/>
      <c r="K526" s="99"/>
      <c r="L526" s="86"/>
      <c r="M526" s="98"/>
      <c r="N526" s="142"/>
      <c r="O526" s="99"/>
      <c r="P526" s="218"/>
      <c r="Q526" s="219"/>
      <c r="R526" s="276"/>
      <c r="S526" s="223"/>
      <c r="T526" s="218"/>
      <c r="U526" s="219"/>
      <c r="V526" s="276"/>
      <c r="W526" s="223"/>
      <c r="X526" s="218"/>
      <c r="Y526" s="219"/>
      <c r="Z526" s="276"/>
      <c r="AA526" s="223"/>
      <c r="AB526" s="218"/>
      <c r="AC526" s="219"/>
      <c r="AD526" s="276"/>
      <c r="AE526" s="223"/>
      <c r="AF526" s="218"/>
      <c r="AG526" s="219"/>
      <c r="AH526" s="276"/>
      <c r="AI526" s="223"/>
      <c r="AJ526" s="218"/>
      <c r="AK526" s="219"/>
      <c r="AL526" s="276"/>
      <c r="AM526" s="223"/>
      <c r="AN526" s="218"/>
      <c r="AO526" s="219"/>
      <c r="AP526" s="276"/>
      <c r="AQ526" s="223"/>
      <c r="AR526" s="218"/>
      <c r="AS526" s="219"/>
      <c r="AT526" s="276"/>
      <c r="AU526" s="223"/>
      <c r="AV526" s="252"/>
      <c r="AW526" s="219"/>
      <c r="AX526" s="142"/>
      <c r="AY526" s="99"/>
      <c r="AZ526" s="265"/>
      <c r="BA526" s="272"/>
      <c r="BB526" s="265"/>
      <c r="BC526" s="266"/>
      <c r="BD526" s="265"/>
      <c r="BE526" s="266"/>
      <c r="BF526" s="265"/>
      <c r="BG526" s="266"/>
      <c r="BH526" s="265"/>
      <c r="BI526" s="266"/>
      <c r="BJ526" s="265">
        <v>132</v>
      </c>
      <c r="BK526" s="266">
        <v>151</v>
      </c>
    </row>
    <row r="527" spans="1:63" ht="13" x14ac:dyDescent="0.3">
      <c r="A527" s="10">
        <v>8721</v>
      </c>
      <c r="B527" s="11" t="s">
        <v>652</v>
      </c>
      <c r="C527" s="365">
        <v>1291</v>
      </c>
      <c r="D527" s="41">
        <v>460</v>
      </c>
      <c r="E527" s="63">
        <f t="shared" si="7"/>
        <v>0.35631293570875289</v>
      </c>
      <c r="F527" s="86">
        <v>287</v>
      </c>
      <c r="G527" s="99">
        <v>171</v>
      </c>
      <c r="H527" s="86"/>
      <c r="I527" s="98"/>
      <c r="J527" s="142"/>
      <c r="K527" s="99"/>
      <c r="L527" s="86"/>
      <c r="M527" s="98"/>
      <c r="N527" s="142"/>
      <c r="O527" s="99"/>
      <c r="P527" s="218"/>
      <c r="Q527" s="219"/>
      <c r="R527" s="276"/>
      <c r="S527" s="223"/>
      <c r="T527" s="218"/>
      <c r="U527" s="219"/>
      <c r="V527" s="276"/>
      <c r="W527" s="223"/>
      <c r="X527" s="218"/>
      <c r="Y527" s="219"/>
      <c r="Z527" s="276"/>
      <c r="AA527" s="223"/>
      <c r="AB527" s="218"/>
      <c r="AC527" s="219"/>
      <c r="AD527" s="276"/>
      <c r="AE527" s="223"/>
      <c r="AF527" s="218"/>
      <c r="AG527" s="219"/>
      <c r="AH527" s="276"/>
      <c r="AI527" s="223"/>
      <c r="AJ527" s="218"/>
      <c r="AK527" s="219"/>
      <c r="AL527" s="276"/>
      <c r="AM527" s="223"/>
      <c r="AN527" s="218"/>
      <c r="AO527" s="219"/>
      <c r="AP527" s="276"/>
      <c r="AQ527" s="223"/>
      <c r="AR527" s="218"/>
      <c r="AS527" s="219"/>
      <c r="AT527" s="276"/>
      <c r="AU527" s="223"/>
      <c r="AV527" s="252"/>
      <c r="AW527" s="219"/>
      <c r="AX527" s="142"/>
      <c r="AY527" s="99"/>
      <c r="AZ527" s="265"/>
      <c r="BA527" s="272"/>
      <c r="BB527" s="265"/>
      <c r="BC527" s="266"/>
      <c r="BD527" s="265"/>
      <c r="BE527" s="266"/>
      <c r="BF527" s="265"/>
      <c r="BG527" s="266"/>
      <c r="BH527" s="265"/>
      <c r="BI527" s="266"/>
      <c r="BJ527" s="265">
        <v>264</v>
      </c>
      <c r="BK527" s="266">
        <v>192</v>
      </c>
    </row>
    <row r="528" spans="1:63" ht="13" x14ac:dyDescent="0.3">
      <c r="A528" s="10">
        <v>8722</v>
      </c>
      <c r="B528" s="11" t="s">
        <v>653</v>
      </c>
      <c r="C528" s="365">
        <v>1051</v>
      </c>
      <c r="D528" s="41">
        <v>492</v>
      </c>
      <c r="E528" s="63">
        <f t="shared" si="7"/>
        <v>0.4681255946717412</v>
      </c>
      <c r="F528" s="86">
        <v>182</v>
      </c>
      <c r="G528" s="99">
        <v>308</v>
      </c>
      <c r="H528" s="86"/>
      <c r="I528" s="98"/>
      <c r="J528" s="142"/>
      <c r="K528" s="99"/>
      <c r="L528" s="86"/>
      <c r="M528" s="98"/>
      <c r="N528" s="142"/>
      <c r="O528" s="99"/>
      <c r="P528" s="218"/>
      <c r="Q528" s="219"/>
      <c r="R528" s="276"/>
      <c r="S528" s="223"/>
      <c r="T528" s="218"/>
      <c r="U528" s="219"/>
      <c r="V528" s="276"/>
      <c r="W528" s="223"/>
      <c r="X528" s="218"/>
      <c r="Y528" s="219"/>
      <c r="Z528" s="276"/>
      <c r="AA528" s="223"/>
      <c r="AB528" s="218"/>
      <c r="AC528" s="219"/>
      <c r="AD528" s="276"/>
      <c r="AE528" s="223"/>
      <c r="AF528" s="218"/>
      <c r="AG528" s="219"/>
      <c r="AH528" s="276"/>
      <c r="AI528" s="223"/>
      <c r="AJ528" s="218"/>
      <c r="AK528" s="219"/>
      <c r="AL528" s="276"/>
      <c r="AM528" s="223"/>
      <c r="AN528" s="218"/>
      <c r="AO528" s="219"/>
      <c r="AP528" s="276"/>
      <c r="AQ528" s="223"/>
      <c r="AR528" s="218"/>
      <c r="AS528" s="219"/>
      <c r="AT528" s="276"/>
      <c r="AU528" s="223"/>
      <c r="AV528" s="252"/>
      <c r="AW528" s="219"/>
      <c r="AX528" s="142"/>
      <c r="AY528" s="99"/>
      <c r="AZ528" s="265"/>
      <c r="BA528" s="272"/>
      <c r="BB528" s="265"/>
      <c r="BC528" s="266"/>
      <c r="BD528" s="265"/>
      <c r="BE528" s="266"/>
      <c r="BF528" s="265"/>
      <c r="BG528" s="266"/>
      <c r="BH528" s="265">
        <v>68</v>
      </c>
      <c r="BI528" s="266">
        <v>387</v>
      </c>
      <c r="BJ528" s="265">
        <v>173</v>
      </c>
      <c r="BK528" s="266">
        <v>314</v>
      </c>
    </row>
    <row r="529" spans="1:63" ht="13" x14ac:dyDescent="0.3">
      <c r="A529" s="10">
        <v>8723</v>
      </c>
      <c r="B529" s="11" t="s">
        <v>654</v>
      </c>
      <c r="C529" s="365">
        <v>1283</v>
      </c>
      <c r="D529" s="41">
        <v>354</v>
      </c>
      <c r="E529" s="63">
        <f t="shared" si="7"/>
        <v>0.2759158222915043</v>
      </c>
      <c r="F529" s="86">
        <v>217</v>
      </c>
      <c r="G529" s="99">
        <v>133</v>
      </c>
      <c r="H529" s="86"/>
      <c r="I529" s="98"/>
      <c r="J529" s="142"/>
      <c r="K529" s="99"/>
      <c r="L529" s="86"/>
      <c r="M529" s="98"/>
      <c r="N529" s="142"/>
      <c r="O529" s="99"/>
      <c r="P529" s="218"/>
      <c r="Q529" s="219"/>
      <c r="R529" s="276"/>
      <c r="S529" s="223"/>
      <c r="T529" s="218"/>
      <c r="U529" s="219"/>
      <c r="V529" s="276"/>
      <c r="W529" s="223"/>
      <c r="X529" s="218"/>
      <c r="Y529" s="219"/>
      <c r="Z529" s="276"/>
      <c r="AA529" s="223"/>
      <c r="AB529" s="218"/>
      <c r="AC529" s="219"/>
      <c r="AD529" s="276"/>
      <c r="AE529" s="223"/>
      <c r="AF529" s="218"/>
      <c r="AG529" s="219"/>
      <c r="AH529" s="276"/>
      <c r="AI529" s="223"/>
      <c r="AJ529" s="218"/>
      <c r="AK529" s="219"/>
      <c r="AL529" s="276"/>
      <c r="AM529" s="223"/>
      <c r="AN529" s="218"/>
      <c r="AO529" s="219"/>
      <c r="AP529" s="276"/>
      <c r="AQ529" s="223"/>
      <c r="AR529" s="218"/>
      <c r="AS529" s="219"/>
      <c r="AT529" s="276"/>
      <c r="AU529" s="223"/>
      <c r="AV529" s="252"/>
      <c r="AW529" s="219"/>
      <c r="AX529" s="142"/>
      <c r="AY529" s="99"/>
      <c r="AZ529" s="265"/>
      <c r="BA529" s="272"/>
      <c r="BB529" s="265"/>
      <c r="BC529" s="266"/>
      <c r="BD529" s="265"/>
      <c r="BE529" s="266"/>
      <c r="BF529" s="265"/>
      <c r="BG529" s="266"/>
      <c r="BH529" s="265"/>
      <c r="BI529" s="266"/>
      <c r="BJ529" s="265">
        <v>188</v>
      </c>
      <c r="BK529" s="266">
        <v>164</v>
      </c>
    </row>
    <row r="530" spans="1:63" ht="13" x14ac:dyDescent="0.3">
      <c r="A530" s="10">
        <v>8724</v>
      </c>
      <c r="B530" s="11" t="s">
        <v>655</v>
      </c>
      <c r="C530" s="365">
        <v>719</v>
      </c>
      <c r="D530" s="41">
        <v>196</v>
      </c>
      <c r="E530" s="63">
        <f t="shared" si="7"/>
        <v>0.27260083449235051</v>
      </c>
      <c r="F530" s="86">
        <v>89</v>
      </c>
      <c r="G530" s="99">
        <v>106</v>
      </c>
      <c r="H530" s="86"/>
      <c r="I530" s="98"/>
      <c r="J530" s="142"/>
      <c r="K530" s="99"/>
      <c r="L530" s="86"/>
      <c r="M530" s="98"/>
      <c r="N530" s="142"/>
      <c r="O530" s="99"/>
      <c r="P530" s="218"/>
      <c r="Q530" s="219"/>
      <c r="R530" s="276"/>
      <c r="S530" s="223"/>
      <c r="T530" s="218"/>
      <c r="U530" s="219"/>
      <c r="V530" s="276"/>
      <c r="W530" s="223"/>
      <c r="X530" s="218"/>
      <c r="Y530" s="219"/>
      <c r="Z530" s="276"/>
      <c r="AA530" s="223"/>
      <c r="AB530" s="218"/>
      <c r="AC530" s="219"/>
      <c r="AD530" s="276"/>
      <c r="AE530" s="223"/>
      <c r="AF530" s="218"/>
      <c r="AG530" s="219"/>
      <c r="AH530" s="276"/>
      <c r="AI530" s="223"/>
      <c r="AJ530" s="218"/>
      <c r="AK530" s="219"/>
      <c r="AL530" s="276"/>
      <c r="AM530" s="223"/>
      <c r="AN530" s="218"/>
      <c r="AO530" s="219"/>
      <c r="AP530" s="276"/>
      <c r="AQ530" s="223"/>
      <c r="AR530" s="218"/>
      <c r="AS530" s="219"/>
      <c r="AT530" s="276"/>
      <c r="AU530" s="223"/>
      <c r="AV530" s="252"/>
      <c r="AW530" s="219"/>
      <c r="AX530" s="142"/>
      <c r="AY530" s="99"/>
      <c r="AZ530" s="265"/>
      <c r="BA530" s="272"/>
      <c r="BB530" s="265"/>
      <c r="BC530" s="266"/>
      <c r="BD530" s="265"/>
      <c r="BE530" s="266"/>
      <c r="BF530" s="265"/>
      <c r="BG530" s="266"/>
      <c r="BH530" s="265">
        <v>22</v>
      </c>
      <c r="BI530" s="266">
        <v>102</v>
      </c>
      <c r="BJ530" s="265">
        <v>80</v>
      </c>
      <c r="BK530" s="266">
        <v>116</v>
      </c>
    </row>
    <row r="531" spans="1:63" ht="13" x14ac:dyDescent="0.3">
      <c r="A531" s="10">
        <v>8725</v>
      </c>
      <c r="B531" s="11" t="s">
        <v>656</v>
      </c>
      <c r="C531" s="365">
        <v>941</v>
      </c>
      <c r="D531" s="41">
        <v>143</v>
      </c>
      <c r="E531" s="63">
        <f t="shared" si="7"/>
        <v>0.15196599362380447</v>
      </c>
      <c r="F531" s="86">
        <v>76</v>
      </c>
      <c r="G531" s="99">
        <v>63</v>
      </c>
      <c r="H531" s="86"/>
      <c r="I531" s="98"/>
      <c r="J531" s="142"/>
      <c r="K531" s="99"/>
      <c r="L531" s="86"/>
      <c r="M531" s="98"/>
      <c r="N531" s="142"/>
      <c r="O531" s="99"/>
      <c r="P531" s="218"/>
      <c r="Q531" s="219"/>
      <c r="R531" s="276"/>
      <c r="S531" s="223"/>
      <c r="T531" s="218"/>
      <c r="U531" s="219"/>
      <c r="V531" s="276"/>
      <c r="W531" s="223"/>
      <c r="X531" s="218"/>
      <c r="Y531" s="219"/>
      <c r="Z531" s="276"/>
      <c r="AA531" s="223"/>
      <c r="AB531" s="218"/>
      <c r="AC531" s="219"/>
      <c r="AD531" s="276"/>
      <c r="AE531" s="223"/>
      <c r="AF531" s="218"/>
      <c r="AG531" s="219"/>
      <c r="AH531" s="276"/>
      <c r="AI531" s="223"/>
      <c r="AJ531" s="218"/>
      <c r="AK531" s="219"/>
      <c r="AL531" s="276"/>
      <c r="AM531" s="223"/>
      <c r="AN531" s="218"/>
      <c r="AO531" s="219"/>
      <c r="AP531" s="276"/>
      <c r="AQ531" s="223"/>
      <c r="AR531" s="218"/>
      <c r="AS531" s="219"/>
      <c r="AT531" s="276"/>
      <c r="AU531" s="223"/>
      <c r="AV531" s="252"/>
      <c r="AW531" s="219"/>
      <c r="AX531" s="142"/>
      <c r="AY531" s="99"/>
      <c r="AZ531" s="265"/>
      <c r="BA531" s="272"/>
      <c r="BB531" s="265"/>
      <c r="BC531" s="266"/>
      <c r="BD531" s="265"/>
      <c r="BE531" s="266"/>
      <c r="BF531" s="265"/>
      <c r="BG531" s="266"/>
      <c r="BH531" s="265"/>
      <c r="BI531" s="266"/>
      <c r="BJ531" s="265">
        <v>65</v>
      </c>
      <c r="BK531" s="266">
        <v>78</v>
      </c>
    </row>
    <row r="532" spans="1:63" ht="13" x14ac:dyDescent="0.3">
      <c r="A532" s="10">
        <v>8726</v>
      </c>
      <c r="B532" s="11" t="s">
        <v>657</v>
      </c>
      <c r="C532" s="365">
        <v>639</v>
      </c>
      <c r="D532" s="41">
        <v>162</v>
      </c>
      <c r="E532" s="63">
        <f t="shared" si="7"/>
        <v>0.25352112676056338</v>
      </c>
      <c r="F532" s="86">
        <v>97</v>
      </c>
      <c r="G532" s="99">
        <v>61</v>
      </c>
      <c r="H532" s="86"/>
      <c r="I532" s="98"/>
      <c r="J532" s="142"/>
      <c r="K532" s="99"/>
      <c r="L532" s="86"/>
      <c r="M532" s="98"/>
      <c r="N532" s="142"/>
      <c r="O532" s="99"/>
      <c r="P532" s="218"/>
      <c r="Q532" s="219"/>
      <c r="R532" s="276"/>
      <c r="S532" s="223"/>
      <c r="T532" s="218"/>
      <c r="U532" s="219"/>
      <c r="V532" s="276"/>
      <c r="W532" s="223"/>
      <c r="X532" s="218"/>
      <c r="Y532" s="219"/>
      <c r="Z532" s="276"/>
      <c r="AA532" s="223"/>
      <c r="AB532" s="218"/>
      <c r="AC532" s="219"/>
      <c r="AD532" s="276"/>
      <c r="AE532" s="223"/>
      <c r="AF532" s="218"/>
      <c r="AG532" s="219"/>
      <c r="AH532" s="276"/>
      <c r="AI532" s="223"/>
      <c r="AJ532" s="218"/>
      <c r="AK532" s="219"/>
      <c r="AL532" s="276"/>
      <c r="AM532" s="223"/>
      <c r="AN532" s="218"/>
      <c r="AO532" s="219"/>
      <c r="AP532" s="276"/>
      <c r="AQ532" s="223"/>
      <c r="AR532" s="218"/>
      <c r="AS532" s="219"/>
      <c r="AT532" s="276"/>
      <c r="AU532" s="223"/>
      <c r="AV532" s="252"/>
      <c r="AW532" s="219"/>
      <c r="AX532" s="142"/>
      <c r="AY532" s="99"/>
      <c r="AZ532" s="265"/>
      <c r="BA532" s="272"/>
      <c r="BB532" s="265"/>
      <c r="BC532" s="266"/>
      <c r="BD532" s="265"/>
      <c r="BE532" s="266"/>
      <c r="BF532" s="265"/>
      <c r="BG532" s="266"/>
      <c r="BH532" s="265"/>
      <c r="BI532" s="266"/>
      <c r="BJ532" s="265">
        <v>97</v>
      </c>
      <c r="BK532" s="266">
        <v>64</v>
      </c>
    </row>
    <row r="533" spans="1:63" ht="13" x14ac:dyDescent="0.3">
      <c r="A533" s="10">
        <v>8727</v>
      </c>
      <c r="B533" s="11" t="s">
        <v>658</v>
      </c>
      <c r="C533" s="365">
        <v>1086</v>
      </c>
      <c r="D533" s="41">
        <v>218</v>
      </c>
      <c r="E533" s="63">
        <f t="shared" si="7"/>
        <v>0.20073664825046039</v>
      </c>
      <c r="F533" s="86">
        <v>115</v>
      </c>
      <c r="G533" s="99">
        <v>102</v>
      </c>
      <c r="H533" s="86"/>
      <c r="I533" s="98"/>
      <c r="J533" s="142"/>
      <c r="K533" s="99"/>
      <c r="L533" s="86"/>
      <c r="M533" s="98"/>
      <c r="N533" s="142"/>
      <c r="O533" s="99"/>
      <c r="P533" s="218"/>
      <c r="Q533" s="219"/>
      <c r="R533" s="276"/>
      <c r="S533" s="223"/>
      <c r="T533" s="218"/>
      <c r="U533" s="219"/>
      <c r="V533" s="276"/>
      <c r="W533" s="223"/>
      <c r="X533" s="218"/>
      <c r="Y533" s="219"/>
      <c r="Z533" s="276"/>
      <c r="AA533" s="223"/>
      <c r="AB533" s="218"/>
      <c r="AC533" s="219"/>
      <c r="AD533" s="276"/>
      <c r="AE533" s="223"/>
      <c r="AF533" s="218"/>
      <c r="AG533" s="219"/>
      <c r="AH533" s="276"/>
      <c r="AI533" s="223"/>
      <c r="AJ533" s="218"/>
      <c r="AK533" s="219"/>
      <c r="AL533" s="276"/>
      <c r="AM533" s="223"/>
      <c r="AN533" s="218"/>
      <c r="AO533" s="219"/>
      <c r="AP533" s="276"/>
      <c r="AQ533" s="223"/>
      <c r="AR533" s="218"/>
      <c r="AS533" s="219"/>
      <c r="AT533" s="276"/>
      <c r="AU533" s="223"/>
      <c r="AV533" s="252"/>
      <c r="AW533" s="219"/>
      <c r="AX533" s="142"/>
      <c r="AY533" s="99"/>
      <c r="AZ533" s="265"/>
      <c r="BA533" s="272"/>
      <c r="BB533" s="265"/>
      <c r="BC533" s="266"/>
      <c r="BD533" s="265"/>
      <c r="BE533" s="266"/>
      <c r="BF533" s="265"/>
      <c r="BG533" s="266"/>
      <c r="BH533" s="265"/>
      <c r="BI533" s="266"/>
      <c r="BJ533" s="265">
        <v>113</v>
      </c>
      <c r="BK533" s="266">
        <v>102</v>
      </c>
    </row>
    <row r="534" spans="1:63" ht="13" x14ac:dyDescent="0.3">
      <c r="A534" s="10">
        <v>8728</v>
      </c>
      <c r="B534" s="11" t="s">
        <v>659</v>
      </c>
      <c r="C534" s="365">
        <v>660</v>
      </c>
      <c r="D534" s="41">
        <v>328</v>
      </c>
      <c r="E534" s="63">
        <f t="shared" si="7"/>
        <v>0.49696969696969695</v>
      </c>
      <c r="F534" s="86">
        <v>122</v>
      </c>
      <c r="G534" s="99">
        <v>201</v>
      </c>
      <c r="H534" s="86"/>
      <c r="I534" s="98"/>
      <c r="J534" s="142"/>
      <c r="K534" s="99"/>
      <c r="L534" s="86"/>
      <c r="M534" s="98"/>
      <c r="N534" s="142"/>
      <c r="O534" s="99"/>
      <c r="P534" s="218"/>
      <c r="Q534" s="219"/>
      <c r="R534" s="276"/>
      <c r="S534" s="223"/>
      <c r="T534" s="218"/>
      <c r="U534" s="219"/>
      <c r="V534" s="276"/>
      <c r="W534" s="223"/>
      <c r="X534" s="218"/>
      <c r="Y534" s="219"/>
      <c r="Z534" s="276"/>
      <c r="AA534" s="223"/>
      <c r="AB534" s="218"/>
      <c r="AC534" s="219"/>
      <c r="AD534" s="276"/>
      <c r="AE534" s="223"/>
      <c r="AF534" s="218"/>
      <c r="AG534" s="219"/>
      <c r="AH534" s="276"/>
      <c r="AI534" s="223"/>
      <c r="AJ534" s="218"/>
      <c r="AK534" s="219"/>
      <c r="AL534" s="276"/>
      <c r="AM534" s="223"/>
      <c r="AN534" s="218"/>
      <c r="AO534" s="219"/>
      <c r="AP534" s="276"/>
      <c r="AQ534" s="223"/>
      <c r="AR534" s="218"/>
      <c r="AS534" s="219"/>
      <c r="AT534" s="276"/>
      <c r="AU534" s="223"/>
      <c r="AV534" s="252"/>
      <c r="AW534" s="219"/>
      <c r="AX534" s="142"/>
      <c r="AY534" s="99"/>
      <c r="AZ534" s="265"/>
      <c r="BA534" s="272"/>
      <c r="BB534" s="265"/>
      <c r="BC534" s="266"/>
      <c r="BD534" s="265"/>
      <c r="BE534" s="266"/>
      <c r="BF534" s="265"/>
      <c r="BG534" s="266"/>
      <c r="BH534" s="265">
        <v>55</v>
      </c>
      <c r="BI534" s="266">
        <v>269</v>
      </c>
      <c r="BJ534" s="265">
        <v>114</v>
      </c>
      <c r="BK534" s="266">
        <v>210</v>
      </c>
    </row>
    <row r="535" spans="1:63" ht="13" x14ac:dyDescent="0.3">
      <c r="A535" s="10">
        <v>8901</v>
      </c>
      <c r="B535" s="11" t="s">
        <v>660</v>
      </c>
      <c r="C535" s="365">
        <v>136</v>
      </c>
      <c r="D535" s="41">
        <v>34</v>
      </c>
      <c r="E535" s="63">
        <f t="shared" si="7"/>
        <v>0.25</v>
      </c>
      <c r="F535" s="86">
        <v>24</v>
      </c>
      <c r="G535" s="99">
        <v>9</v>
      </c>
      <c r="H535" s="86"/>
      <c r="I535" s="98"/>
      <c r="J535" s="142"/>
      <c r="K535" s="99"/>
      <c r="L535" s="86"/>
      <c r="M535" s="98"/>
      <c r="N535" s="142"/>
      <c r="O535" s="99"/>
      <c r="P535" s="218"/>
      <c r="Q535" s="219"/>
      <c r="R535" s="276"/>
      <c r="S535" s="223"/>
      <c r="T535" s="218"/>
      <c r="U535" s="219"/>
      <c r="V535" s="276"/>
      <c r="W535" s="223"/>
      <c r="X535" s="218"/>
      <c r="Y535" s="219"/>
      <c r="Z535" s="276"/>
      <c r="AA535" s="223"/>
      <c r="AB535" s="218"/>
      <c r="AC535" s="219"/>
      <c r="AD535" s="276"/>
      <c r="AE535" s="223"/>
      <c r="AF535" s="218"/>
      <c r="AG535" s="219"/>
      <c r="AH535" s="276"/>
      <c r="AI535" s="223"/>
      <c r="AJ535" s="218"/>
      <c r="AK535" s="219"/>
      <c r="AL535" s="276"/>
      <c r="AM535" s="223"/>
      <c r="AN535" s="218"/>
      <c r="AO535" s="219"/>
      <c r="AP535" s="276"/>
      <c r="AQ535" s="223"/>
      <c r="AR535" s="218"/>
      <c r="AS535" s="219"/>
      <c r="AT535" s="276"/>
      <c r="AU535" s="223"/>
      <c r="AV535" s="252"/>
      <c r="AW535" s="219"/>
      <c r="AX535" s="277"/>
      <c r="AY535" s="223"/>
      <c r="AZ535" s="265"/>
      <c r="BA535" s="272"/>
      <c r="BB535" s="265"/>
      <c r="BC535" s="266"/>
      <c r="BD535" s="265"/>
      <c r="BE535" s="266"/>
      <c r="BF535" s="265"/>
      <c r="BG535" s="266"/>
      <c r="BH535" s="265"/>
      <c r="BI535" s="266"/>
      <c r="BJ535" s="265">
        <v>21</v>
      </c>
      <c r="BK535" s="266">
        <v>12</v>
      </c>
    </row>
    <row r="536" spans="1:63" ht="13" x14ac:dyDescent="0.3">
      <c r="A536" s="10">
        <v>8902</v>
      </c>
      <c r="B536" s="11" t="s">
        <v>661</v>
      </c>
      <c r="C536" s="365">
        <v>1291</v>
      </c>
      <c r="D536" s="41">
        <v>304</v>
      </c>
      <c r="E536" s="63">
        <f t="shared" ref="E536:E567" si="8">SUM(D536/C536)</f>
        <v>0.23547637490317583</v>
      </c>
      <c r="F536" s="86">
        <v>134</v>
      </c>
      <c r="G536" s="99">
        <v>167</v>
      </c>
      <c r="H536" s="86"/>
      <c r="I536" s="98"/>
      <c r="J536" s="142"/>
      <c r="K536" s="99"/>
      <c r="L536" s="86"/>
      <c r="M536" s="98"/>
      <c r="N536" s="142"/>
      <c r="O536" s="99"/>
      <c r="P536" s="218"/>
      <c r="Q536" s="219"/>
      <c r="R536" s="276"/>
      <c r="S536" s="223"/>
      <c r="T536" s="218"/>
      <c r="U536" s="219"/>
      <c r="V536" s="276"/>
      <c r="W536" s="223"/>
      <c r="X536" s="218"/>
      <c r="Y536" s="219"/>
      <c r="Z536" s="276"/>
      <c r="AA536" s="223"/>
      <c r="AB536" s="218"/>
      <c r="AC536" s="219"/>
      <c r="AD536" s="276"/>
      <c r="AE536" s="223"/>
      <c r="AF536" s="218"/>
      <c r="AG536" s="219"/>
      <c r="AH536" s="276"/>
      <c r="AI536" s="223"/>
      <c r="AJ536" s="218"/>
      <c r="AK536" s="219"/>
      <c r="AL536" s="276"/>
      <c r="AM536" s="223"/>
      <c r="AN536" s="218"/>
      <c r="AO536" s="219"/>
      <c r="AP536" s="276"/>
      <c r="AQ536" s="223"/>
      <c r="AR536" s="218"/>
      <c r="AS536" s="219"/>
      <c r="AT536" s="276"/>
      <c r="AU536" s="223"/>
      <c r="AV536" s="252"/>
      <c r="AW536" s="219"/>
      <c r="AX536" s="277"/>
      <c r="AY536" s="223"/>
      <c r="AZ536" s="265"/>
      <c r="BA536" s="272"/>
      <c r="BB536" s="265"/>
      <c r="BC536" s="266"/>
      <c r="BD536" s="265"/>
      <c r="BE536" s="266"/>
      <c r="BF536" s="265"/>
      <c r="BG536" s="266"/>
      <c r="BH536" s="265"/>
      <c r="BI536" s="266"/>
      <c r="BJ536" s="265">
        <v>131</v>
      </c>
      <c r="BK536" s="266">
        <v>171</v>
      </c>
    </row>
    <row r="537" spans="1:63" ht="13" x14ac:dyDescent="0.3">
      <c r="A537" s="10">
        <v>8903</v>
      </c>
      <c r="B537" s="11" t="s">
        <v>662</v>
      </c>
      <c r="C537" s="365">
        <v>1429</v>
      </c>
      <c r="D537" s="41">
        <v>355</v>
      </c>
      <c r="E537" s="63">
        <f t="shared" si="8"/>
        <v>0.24842547235829252</v>
      </c>
      <c r="F537" s="86">
        <v>180</v>
      </c>
      <c r="G537" s="99">
        <v>171</v>
      </c>
      <c r="H537" s="86"/>
      <c r="I537" s="98"/>
      <c r="J537" s="142"/>
      <c r="K537" s="99"/>
      <c r="L537" s="86"/>
      <c r="M537" s="98"/>
      <c r="N537" s="142"/>
      <c r="O537" s="99"/>
      <c r="P537" s="218"/>
      <c r="Q537" s="219"/>
      <c r="R537" s="276"/>
      <c r="S537" s="223"/>
      <c r="T537" s="218"/>
      <c r="U537" s="219"/>
      <c r="V537" s="276"/>
      <c r="W537" s="223"/>
      <c r="X537" s="218"/>
      <c r="Y537" s="219"/>
      <c r="Z537" s="276"/>
      <c r="AA537" s="223"/>
      <c r="AB537" s="218"/>
      <c r="AC537" s="219"/>
      <c r="AD537" s="276"/>
      <c r="AE537" s="223"/>
      <c r="AF537" s="218"/>
      <c r="AG537" s="219"/>
      <c r="AH537" s="276"/>
      <c r="AI537" s="223"/>
      <c r="AJ537" s="218"/>
      <c r="AK537" s="219"/>
      <c r="AL537" s="276"/>
      <c r="AM537" s="223"/>
      <c r="AN537" s="218"/>
      <c r="AO537" s="219"/>
      <c r="AP537" s="276"/>
      <c r="AQ537" s="223"/>
      <c r="AR537" s="218"/>
      <c r="AS537" s="219"/>
      <c r="AT537" s="276"/>
      <c r="AU537" s="223"/>
      <c r="AV537" s="252"/>
      <c r="AW537" s="219"/>
      <c r="AX537" s="277"/>
      <c r="AY537" s="223"/>
      <c r="AZ537" s="265"/>
      <c r="BA537" s="272"/>
      <c r="BB537" s="265">
        <v>191</v>
      </c>
      <c r="BC537" s="266">
        <v>164</v>
      </c>
      <c r="BD537" s="265"/>
      <c r="BE537" s="266"/>
      <c r="BF537" s="265"/>
      <c r="BG537" s="266"/>
      <c r="BH537" s="265"/>
      <c r="BI537" s="266"/>
      <c r="BJ537" s="265">
        <v>170</v>
      </c>
      <c r="BK537" s="266">
        <v>178</v>
      </c>
    </row>
    <row r="538" spans="1:63" ht="13" x14ac:dyDescent="0.3">
      <c r="A538" s="10">
        <v>8904</v>
      </c>
      <c r="B538" s="11" t="s">
        <v>663</v>
      </c>
      <c r="C538" s="365">
        <v>743</v>
      </c>
      <c r="D538" s="41">
        <v>339</v>
      </c>
      <c r="E538" s="63">
        <f t="shared" si="8"/>
        <v>0.45625841184387617</v>
      </c>
      <c r="F538" s="86">
        <v>192</v>
      </c>
      <c r="G538" s="99">
        <v>143</v>
      </c>
      <c r="H538" s="86"/>
      <c r="I538" s="98"/>
      <c r="J538" s="142"/>
      <c r="K538" s="99"/>
      <c r="L538" s="86"/>
      <c r="M538" s="98"/>
      <c r="N538" s="142"/>
      <c r="O538" s="99"/>
      <c r="P538" s="218"/>
      <c r="Q538" s="219"/>
      <c r="R538" s="276"/>
      <c r="S538" s="223"/>
      <c r="T538" s="218"/>
      <c r="U538" s="219"/>
      <c r="V538" s="276"/>
      <c r="W538" s="223"/>
      <c r="X538" s="218"/>
      <c r="Y538" s="219"/>
      <c r="Z538" s="276"/>
      <c r="AA538" s="223"/>
      <c r="AB538" s="218"/>
      <c r="AC538" s="219"/>
      <c r="AD538" s="276"/>
      <c r="AE538" s="223"/>
      <c r="AF538" s="218"/>
      <c r="AG538" s="219"/>
      <c r="AH538" s="276"/>
      <c r="AI538" s="223"/>
      <c r="AJ538" s="218"/>
      <c r="AK538" s="219"/>
      <c r="AL538" s="276"/>
      <c r="AM538" s="223"/>
      <c r="AN538" s="218"/>
      <c r="AO538" s="219"/>
      <c r="AP538" s="276"/>
      <c r="AQ538" s="223"/>
      <c r="AR538" s="218"/>
      <c r="AS538" s="219"/>
      <c r="AT538" s="276"/>
      <c r="AU538" s="223"/>
      <c r="AV538" s="252"/>
      <c r="AW538" s="219"/>
      <c r="AX538" s="277"/>
      <c r="AY538" s="223"/>
      <c r="AZ538" s="265"/>
      <c r="BA538" s="272"/>
      <c r="BB538" s="265"/>
      <c r="BC538" s="266"/>
      <c r="BD538" s="265"/>
      <c r="BE538" s="266"/>
      <c r="BF538" s="265"/>
      <c r="BG538" s="266"/>
      <c r="BH538" s="265"/>
      <c r="BI538" s="266"/>
      <c r="BJ538" s="265">
        <v>154</v>
      </c>
      <c r="BK538" s="266">
        <v>182</v>
      </c>
    </row>
    <row r="539" spans="1:63" ht="13" x14ac:dyDescent="0.3">
      <c r="A539" s="10">
        <v>8905</v>
      </c>
      <c r="B539" s="11" t="s">
        <v>664</v>
      </c>
      <c r="C539" s="365">
        <v>1278</v>
      </c>
      <c r="D539" s="41">
        <v>517</v>
      </c>
      <c r="E539" s="63">
        <f t="shared" si="8"/>
        <v>0.40453834115805948</v>
      </c>
      <c r="F539" s="86">
        <v>272</v>
      </c>
      <c r="G539" s="99">
        <v>227</v>
      </c>
      <c r="H539" s="86"/>
      <c r="I539" s="98"/>
      <c r="J539" s="142"/>
      <c r="K539" s="99"/>
      <c r="L539" s="86"/>
      <c r="M539" s="98"/>
      <c r="N539" s="142"/>
      <c r="O539" s="99"/>
      <c r="P539" s="218"/>
      <c r="Q539" s="219"/>
      <c r="R539" s="276"/>
      <c r="S539" s="223"/>
      <c r="T539" s="218"/>
      <c r="U539" s="219"/>
      <c r="V539" s="276"/>
      <c r="W539" s="223"/>
      <c r="X539" s="218"/>
      <c r="Y539" s="219"/>
      <c r="Z539" s="276"/>
      <c r="AA539" s="223"/>
      <c r="AB539" s="218"/>
      <c r="AC539" s="219"/>
      <c r="AD539" s="276"/>
      <c r="AE539" s="223"/>
      <c r="AF539" s="218"/>
      <c r="AG539" s="219"/>
      <c r="AH539" s="276"/>
      <c r="AI539" s="223"/>
      <c r="AJ539" s="218"/>
      <c r="AK539" s="219"/>
      <c r="AL539" s="276"/>
      <c r="AM539" s="223"/>
      <c r="AN539" s="218"/>
      <c r="AO539" s="219"/>
      <c r="AP539" s="276"/>
      <c r="AQ539" s="223"/>
      <c r="AR539" s="218"/>
      <c r="AS539" s="219"/>
      <c r="AT539" s="276"/>
      <c r="AU539" s="223"/>
      <c r="AV539" s="252"/>
      <c r="AW539" s="219"/>
      <c r="AX539" s="277"/>
      <c r="AY539" s="223"/>
      <c r="AZ539" s="265"/>
      <c r="BA539" s="272"/>
      <c r="BB539" s="265"/>
      <c r="BC539" s="266"/>
      <c r="BD539" s="265"/>
      <c r="BE539" s="266"/>
      <c r="BF539" s="265"/>
      <c r="BG539" s="266"/>
      <c r="BH539" s="265"/>
      <c r="BI539" s="266"/>
      <c r="BJ539" s="265">
        <v>234</v>
      </c>
      <c r="BK539" s="266">
        <v>256</v>
      </c>
    </row>
    <row r="540" spans="1:63" ht="13" x14ac:dyDescent="0.3">
      <c r="A540" s="10">
        <v>8906</v>
      </c>
      <c r="B540" s="11" t="s">
        <v>665</v>
      </c>
      <c r="C540" s="365">
        <v>861</v>
      </c>
      <c r="D540" s="41">
        <v>349</v>
      </c>
      <c r="E540" s="63">
        <f t="shared" si="8"/>
        <v>0.40534262485481998</v>
      </c>
      <c r="F540" s="86">
        <v>220</v>
      </c>
      <c r="G540" s="99">
        <v>123</v>
      </c>
      <c r="H540" s="86"/>
      <c r="I540" s="98"/>
      <c r="J540" s="142"/>
      <c r="K540" s="99"/>
      <c r="L540" s="86"/>
      <c r="M540" s="98"/>
      <c r="N540" s="142"/>
      <c r="O540" s="99"/>
      <c r="P540" s="218"/>
      <c r="Q540" s="219"/>
      <c r="R540" s="276"/>
      <c r="S540" s="223"/>
      <c r="T540" s="218"/>
      <c r="U540" s="219"/>
      <c r="V540" s="276"/>
      <c r="W540" s="223"/>
      <c r="X540" s="218"/>
      <c r="Y540" s="219"/>
      <c r="Z540" s="276"/>
      <c r="AA540" s="223"/>
      <c r="AB540" s="218"/>
      <c r="AC540" s="219"/>
      <c r="AD540" s="276"/>
      <c r="AE540" s="223"/>
      <c r="AF540" s="218"/>
      <c r="AG540" s="219"/>
      <c r="AH540" s="276"/>
      <c r="AI540" s="223"/>
      <c r="AJ540" s="218"/>
      <c r="AK540" s="219"/>
      <c r="AL540" s="276"/>
      <c r="AM540" s="223"/>
      <c r="AN540" s="218"/>
      <c r="AO540" s="219"/>
      <c r="AP540" s="276"/>
      <c r="AQ540" s="223"/>
      <c r="AR540" s="218"/>
      <c r="AS540" s="219"/>
      <c r="AT540" s="276"/>
      <c r="AU540" s="223"/>
      <c r="AV540" s="252"/>
      <c r="AW540" s="219"/>
      <c r="AX540" s="277"/>
      <c r="AY540" s="223"/>
      <c r="AZ540" s="265"/>
      <c r="BA540" s="272"/>
      <c r="BB540" s="265"/>
      <c r="BC540" s="266"/>
      <c r="BD540" s="265"/>
      <c r="BE540" s="266"/>
      <c r="BF540" s="265"/>
      <c r="BG540" s="266"/>
      <c r="BH540" s="265"/>
      <c r="BI540" s="266"/>
      <c r="BJ540" s="265">
        <v>177</v>
      </c>
      <c r="BK540" s="266">
        <v>160</v>
      </c>
    </row>
    <row r="541" spans="1:63" ht="13" x14ac:dyDescent="0.3">
      <c r="A541" s="10">
        <v>8907</v>
      </c>
      <c r="B541" s="11" t="s">
        <v>666</v>
      </c>
      <c r="C541" s="365">
        <v>1119</v>
      </c>
      <c r="D541" s="41">
        <v>490</v>
      </c>
      <c r="E541" s="63">
        <f t="shared" si="8"/>
        <v>0.43789097408400357</v>
      </c>
      <c r="F541" s="86">
        <v>279</v>
      </c>
      <c r="G541" s="99">
        <v>201</v>
      </c>
      <c r="H541" s="86"/>
      <c r="I541" s="98"/>
      <c r="J541" s="142"/>
      <c r="K541" s="99"/>
      <c r="L541" s="86"/>
      <c r="M541" s="98"/>
      <c r="N541" s="142"/>
      <c r="O541" s="99"/>
      <c r="P541" s="218"/>
      <c r="Q541" s="219"/>
      <c r="R541" s="276"/>
      <c r="S541" s="223"/>
      <c r="T541" s="218"/>
      <c r="U541" s="219"/>
      <c r="V541" s="276"/>
      <c r="W541" s="223"/>
      <c r="X541" s="218"/>
      <c r="Y541" s="219"/>
      <c r="Z541" s="276"/>
      <c r="AA541" s="223"/>
      <c r="AB541" s="218"/>
      <c r="AC541" s="219"/>
      <c r="AD541" s="276"/>
      <c r="AE541" s="223"/>
      <c r="AF541" s="218"/>
      <c r="AG541" s="219"/>
      <c r="AH541" s="276"/>
      <c r="AI541" s="223"/>
      <c r="AJ541" s="218"/>
      <c r="AK541" s="219"/>
      <c r="AL541" s="276"/>
      <c r="AM541" s="223"/>
      <c r="AN541" s="218"/>
      <c r="AO541" s="219"/>
      <c r="AP541" s="276"/>
      <c r="AQ541" s="223"/>
      <c r="AR541" s="218"/>
      <c r="AS541" s="219"/>
      <c r="AT541" s="276"/>
      <c r="AU541" s="223"/>
      <c r="AV541" s="252"/>
      <c r="AW541" s="219"/>
      <c r="AX541" s="277"/>
      <c r="AY541" s="223"/>
      <c r="AZ541" s="265"/>
      <c r="BA541" s="272"/>
      <c r="BB541" s="265">
        <v>4</v>
      </c>
      <c r="BC541" s="266">
        <v>5</v>
      </c>
      <c r="BD541" s="265"/>
      <c r="BE541" s="266"/>
      <c r="BF541" s="265"/>
      <c r="BG541" s="266"/>
      <c r="BH541" s="265"/>
      <c r="BI541" s="266"/>
      <c r="BJ541" s="265">
        <v>243</v>
      </c>
      <c r="BK541" s="266">
        <v>227</v>
      </c>
    </row>
    <row r="542" spans="1:63" ht="13" x14ac:dyDescent="0.3">
      <c r="A542" s="10">
        <v>8908</v>
      </c>
      <c r="B542" s="11" t="s">
        <v>667</v>
      </c>
      <c r="C542" s="365">
        <v>892</v>
      </c>
      <c r="D542" s="41">
        <v>235</v>
      </c>
      <c r="E542" s="63">
        <f t="shared" si="8"/>
        <v>0.26345291479820626</v>
      </c>
      <c r="F542" s="86">
        <v>138</v>
      </c>
      <c r="G542" s="99">
        <v>90</v>
      </c>
      <c r="H542" s="86"/>
      <c r="I542" s="98"/>
      <c r="J542" s="142"/>
      <c r="K542" s="99"/>
      <c r="L542" s="86"/>
      <c r="M542" s="98"/>
      <c r="N542" s="142"/>
      <c r="O542" s="99"/>
      <c r="P542" s="218"/>
      <c r="Q542" s="219"/>
      <c r="R542" s="276"/>
      <c r="S542" s="223"/>
      <c r="T542" s="218"/>
      <c r="U542" s="219"/>
      <c r="V542" s="276"/>
      <c r="W542" s="223"/>
      <c r="X542" s="218"/>
      <c r="Y542" s="219"/>
      <c r="Z542" s="276"/>
      <c r="AA542" s="223"/>
      <c r="AB542" s="218"/>
      <c r="AC542" s="219"/>
      <c r="AD542" s="276"/>
      <c r="AE542" s="223"/>
      <c r="AF542" s="218"/>
      <c r="AG542" s="219"/>
      <c r="AH542" s="276"/>
      <c r="AI542" s="223"/>
      <c r="AJ542" s="218"/>
      <c r="AK542" s="219"/>
      <c r="AL542" s="276"/>
      <c r="AM542" s="223"/>
      <c r="AN542" s="218"/>
      <c r="AO542" s="219"/>
      <c r="AP542" s="276"/>
      <c r="AQ542" s="223"/>
      <c r="AR542" s="218"/>
      <c r="AS542" s="219"/>
      <c r="AT542" s="276"/>
      <c r="AU542" s="223"/>
      <c r="AV542" s="252"/>
      <c r="AW542" s="219"/>
      <c r="AX542" s="277"/>
      <c r="AY542" s="223"/>
      <c r="AZ542" s="86"/>
      <c r="BA542" s="99"/>
      <c r="BB542" s="86"/>
      <c r="BC542" s="87"/>
      <c r="BD542" s="86"/>
      <c r="BE542" s="87"/>
      <c r="BF542" s="86"/>
      <c r="BG542" s="87"/>
      <c r="BH542" s="86"/>
      <c r="BI542" s="87"/>
      <c r="BJ542" s="86">
        <v>126</v>
      </c>
      <c r="BK542" s="87">
        <v>101</v>
      </c>
    </row>
    <row r="543" spans="1:63" ht="13" x14ac:dyDescent="0.3">
      <c r="A543" s="10">
        <v>8909</v>
      </c>
      <c r="B543" s="11" t="s">
        <v>668</v>
      </c>
      <c r="C543" s="365">
        <v>1206</v>
      </c>
      <c r="D543" s="41">
        <v>382</v>
      </c>
      <c r="E543" s="63">
        <f t="shared" si="8"/>
        <v>0.31674958540630183</v>
      </c>
      <c r="F543" s="86">
        <v>207</v>
      </c>
      <c r="G543" s="99">
        <v>172</v>
      </c>
      <c r="H543" s="86"/>
      <c r="I543" s="98"/>
      <c r="J543" s="142"/>
      <c r="K543" s="99"/>
      <c r="L543" s="86"/>
      <c r="M543" s="98"/>
      <c r="N543" s="142"/>
      <c r="O543" s="99"/>
      <c r="P543" s="218"/>
      <c r="Q543" s="219"/>
      <c r="R543" s="276"/>
      <c r="S543" s="223"/>
      <c r="T543" s="218"/>
      <c r="U543" s="219"/>
      <c r="V543" s="276"/>
      <c r="W543" s="223"/>
      <c r="X543" s="218"/>
      <c r="Y543" s="219"/>
      <c r="Z543" s="276"/>
      <c r="AA543" s="223"/>
      <c r="AB543" s="218"/>
      <c r="AC543" s="219"/>
      <c r="AD543" s="276"/>
      <c r="AE543" s="223"/>
      <c r="AF543" s="218"/>
      <c r="AG543" s="219"/>
      <c r="AH543" s="276"/>
      <c r="AI543" s="223"/>
      <c r="AJ543" s="218"/>
      <c r="AK543" s="219"/>
      <c r="AL543" s="276"/>
      <c r="AM543" s="223"/>
      <c r="AN543" s="218"/>
      <c r="AO543" s="219"/>
      <c r="AP543" s="276"/>
      <c r="AQ543" s="223"/>
      <c r="AR543" s="218"/>
      <c r="AS543" s="219"/>
      <c r="AT543" s="276"/>
      <c r="AU543" s="223"/>
      <c r="AV543" s="252"/>
      <c r="AW543" s="219"/>
      <c r="AX543" s="277"/>
      <c r="AY543" s="223"/>
      <c r="AZ543" s="252"/>
      <c r="BA543" s="223"/>
      <c r="BB543" s="265"/>
      <c r="BC543" s="266"/>
      <c r="BD543" s="265"/>
      <c r="BE543" s="266"/>
      <c r="BF543" s="265"/>
      <c r="BG543" s="266"/>
      <c r="BH543" s="265"/>
      <c r="BI543" s="266"/>
      <c r="BJ543" s="265">
        <v>177</v>
      </c>
      <c r="BK543" s="266">
        <v>204</v>
      </c>
    </row>
    <row r="544" spans="1:63" ht="13" x14ac:dyDescent="0.3">
      <c r="A544" s="10">
        <v>8910</v>
      </c>
      <c r="B544" s="11" t="s">
        <v>669</v>
      </c>
      <c r="C544" s="365">
        <v>888</v>
      </c>
      <c r="D544" s="41">
        <v>178</v>
      </c>
      <c r="E544" s="63">
        <f t="shared" si="8"/>
        <v>0.20045045045045046</v>
      </c>
      <c r="F544" s="86">
        <v>118</v>
      </c>
      <c r="G544" s="99">
        <v>59</v>
      </c>
      <c r="H544" s="86"/>
      <c r="I544" s="98"/>
      <c r="J544" s="142"/>
      <c r="K544" s="99"/>
      <c r="L544" s="86"/>
      <c r="M544" s="98"/>
      <c r="N544" s="142"/>
      <c r="O544" s="99"/>
      <c r="P544" s="218"/>
      <c r="Q544" s="219"/>
      <c r="R544" s="276"/>
      <c r="S544" s="223"/>
      <c r="T544" s="218"/>
      <c r="U544" s="219"/>
      <c r="V544" s="276"/>
      <c r="W544" s="223"/>
      <c r="X544" s="218"/>
      <c r="Y544" s="219"/>
      <c r="Z544" s="276"/>
      <c r="AA544" s="223"/>
      <c r="AB544" s="218"/>
      <c r="AC544" s="219"/>
      <c r="AD544" s="276"/>
      <c r="AE544" s="223"/>
      <c r="AF544" s="218"/>
      <c r="AG544" s="219"/>
      <c r="AH544" s="276"/>
      <c r="AI544" s="223"/>
      <c r="AJ544" s="218"/>
      <c r="AK544" s="219"/>
      <c r="AL544" s="276"/>
      <c r="AM544" s="223"/>
      <c r="AN544" s="218"/>
      <c r="AO544" s="219"/>
      <c r="AP544" s="276"/>
      <c r="AQ544" s="223"/>
      <c r="AR544" s="218"/>
      <c r="AS544" s="219"/>
      <c r="AT544" s="276"/>
      <c r="AU544" s="223"/>
      <c r="AV544" s="252"/>
      <c r="AW544" s="219"/>
      <c r="AX544" s="277"/>
      <c r="AY544" s="223"/>
      <c r="AZ544" s="252"/>
      <c r="BA544" s="223"/>
      <c r="BB544" s="265"/>
      <c r="BC544" s="266"/>
      <c r="BD544" s="265"/>
      <c r="BE544" s="266"/>
      <c r="BF544" s="265"/>
      <c r="BG544" s="266"/>
      <c r="BH544" s="265"/>
      <c r="BI544" s="266"/>
      <c r="BJ544" s="265">
        <v>108</v>
      </c>
      <c r="BK544" s="266">
        <v>63</v>
      </c>
    </row>
    <row r="545" spans="1:63" ht="13" x14ac:dyDescent="0.3">
      <c r="A545" s="10">
        <v>8911</v>
      </c>
      <c r="B545" s="11" t="s">
        <v>670</v>
      </c>
      <c r="C545" s="365">
        <v>1155</v>
      </c>
      <c r="D545" s="41">
        <v>296</v>
      </c>
      <c r="E545" s="63">
        <f t="shared" si="8"/>
        <v>0.25627705627705627</v>
      </c>
      <c r="F545" s="86">
        <v>180</v>
      </c>
      <c r="G545" s="99">
        <v>107</v>
      </c>
      <c r="H545" s="86"/>
      <c r="I545" s="98"/>
      <c r="J545" s="142"/>
      <c r="K545" s="99"/>
      <c r="L545" s="86"/>
      <c r="M545" s="98"/>
      <c r="N545" s="142"/>
      <c r="O545" s="99"/>
      <c r="P545" s="218"/>
      <c r="Q545" s="219"/>
      <c r="R545" s="276"/>
      <c r="S545" s="223"/>
      <c r="T545" s="218"/>
      <c r="U545" s="219"/>
      <c r="V545" s="276"/>
      <c r="W545" s="223"/>
      <c r="X545" s="218"/>
      <c r="Y545" s="219"/>
      <c r="Z545" s="276"/>
      <c r="AA545" s="223"/>
      <c r="AB545" s="218"/>
      <c r="AC545" s="219"/>
      <c r="AD545" s="276"/>
      <c r="AE545" s="223"/>
      <c r="AF545" s="218"/>
      <c r="AG545" s="219"/>
      <c r="AH545" s="276"/>
      <c r="AI545" s="223"/>
      <c r="AJ545" s="218"/>
      <c r="AK545" s="219"/>
      <c r="AL545" s="276"/>
      <c r="AM545" s="223"/>
      <c r="AN545" s="218"/>
      <c r="AO545" s="219"/>
      <c r="AP545" s="276"/>
      <c r="AQ545" s="223"/>
      <c r="AR545" s="218"/>
      <c r="AS545" s="219"/>
      <c r="AT545" s="276"/>
      <c r="AU545" s="223"/>
      <c r="AV545" s="252"/>
      <c r="AW545" s="219"/>
      <c r="AX545" s="277"/>
      <c r="AY545" s="223"/>
      <c r="AZ545" s="252"/>
      <c r="BA545" s="223"/>
      <c r="BB545" s="265">
        <v>34</v>
      </c>
      <c r="BC545" s="266">
        <v>33</v>
      </c>
      <c r="BD545" s="265"/>
      <c r="BE545" s="266"/>
      <c r="BF545" s="265"/>
      <c r="BG545" s="266"/>
      <c r="BH545" s="265"/>
      <c r="BI545" s="266"/>
      <c r="BJ545" s="265">
        <v>161</v>
      </c>
      <c r="BK545" s="266">
        <v>125</v>
      </c>
    </row>
    <row r="546" spans="1:63" ht="13" x14ac:dyDescent="0.3">
      <c r="A546" s="10">
        <v>8912</v>
      </c>
      <c r="B546" s="11" t="s">
        <v>671</v>
      </c>
      <c r="C546" s="365">
        <v>1265</v>
      </c>
      <c r="D546" s="41">
        <v>424</v>
      </c>
      <c r="E546" s="63">
        <f t="shared" si="8"/>
        <v>0.33517786561264823</v>
      </c>
      <c r="F546" s="86">
        <v>245</v>
      </c>
      <c r="G546" s="99">
        <v>173</v>
      </c>
      <c r="H546" s="86"/>
      <c r="I546" s="98"/>
      <c r="J546" s="142"/>
      <c r="K546" s="99"/>
      <c r="L546" s="86"/>
      <c r="M546" s="98"/>
      <c r="N546" s="142"/>
      <c r="O546" s="99"/>
      <c r="P546" s="218"/>
      <c r="Q546" s="219"/>
      <c r="R546" s="276"/>
      <c r="S546" s="223"/>
      <c r="T546" s="218"/>
      <c r="U546" s="219"/>
      <c r="V546" s="276"/>
      <c r="W546" s="223"/>
      <c r="X546" s="218"/>
      <c r="Y546" s="219"/>
      <c r="Z546" s="276"/>
      <c r="AA546" s="223"/>
      <c r="AB546" s="218"/>
      <c r="AC546" s="219"/>
      <c r="AD546" s="276"/>
      <c r="AE546" s="223"/>
      <c r="AF546" s="218"/>
      <c r="AG546" s="219"/>
      <c r="AH546" s="276"/>
      <c r="AI546" s="223"/>
      <c r="AJ546" s="218"/>
      <c r="AK546" s="219"/>
      <c r="AL546" s="276"/>
      <c r="AM546" s="223"/>
      <c r="AN546" s="218"/>
      <c r="AO546" s="219"/>
      <c r="AP546" s="276"/>
      <c r="AQ546" s="223"/>
      <c r="AR546" s="218"/>
      <c r="AS546" s="219"/>
      <c r="AT546" s="276"/>
      <c r="AU546" s="223"/>
      <c r="AV546" s="252"/>
      <c r="AW546" s="219"/>
      <c r="AX546" s="277"/>
      <c r="AY546" s="223"/>
      <c r="AZ546" s="252"/>
      <c r="BA546" s="223"/>
      <c r="BB546" s="265">
        <v>243</v>
      </c>
      <c r="BC546" s="266">
        <v>180</v>
      </c>
      <c r="BD546" s="265"/>
      <c r="BE546" s="266"/>
      <c r="BF546" s="265"/>
      <c r="BG546" s="266"/>
      <c r="BH546" s="265"/>
      <c r="BI546" s="266"/>
      <c r="BJ546" s="265">
        <v>223</v>
      </c>
      <c r="BK546" s="266">
        <v>195</v>
      </c>
    </row>
    <row r="547" spans="1:63" ht="13" x14ac:dyDescent="0.3">
      <c r="A547" s="10">
        <v>8913</v>
      </c>
      <c r="B547" s="11" t="s">
        <v>672</v>
      </c>
      <c r="C547" s="365">
        <v>705</v>
      </c>
      <c r="D547" s="41">
        <v>250</v>
      </c>
      <c r="E547" s="63">
        <f t="shared" si="8"/>
        <v>0.3546099290780142</v>
      </c>
      <c r="F547" s="86">
        <v>138</v>
      </c>
      <c r="G547" s="99">
        <v>105</v>
      </c>
      <c r="H547" s="86"/>
      <c r="I547" s="98"/>
      <c r="J547" s="142"/>
      <c r="K547" s="99"/>
      <c r="L547" s="86"/>
      <c r="M547" s="98"/>
      <c r="N547" s="142"/>
      <c r="O547" s="99"/>
      <c r="P547" s="218"/>
      <c r="Q547" s="219"/>
      <c r="R547" s="276"/>
      <c r="S547" s="223"/>
      <c r="T547" s="218"/>
      <c r="U547" s="219"/>
      <c r="V547" s="276"/>
      <c r="W547" s="223"/>
      <c r="X547" s="218"/>
      <c r="Y547" s="219"/>
      <c r="Z547" s="276"/>
      <c r="AA547" s="223"/>
      <c r="AB547" s="218"/>
      <c r="AC547" s="219"/>
      <c r="AD547" s="276"/>
      <c r="AE547" s="223"/>
      <c r="AF547" s="218"/>
      <c r="AG547" s="219"/>
      <c r="AH547" s="276"/>
      <c r="AI547" s="223"/>
      <c r="AJ547" s="218"/>
      <c r="AK547" s="219"/>
      <c r="AL547" s="276"/>
      <c r="AM547" s="223"/>
      <c r="AN547" s="218"/>
      <c r="AO547" s="219"/>
      <c r="AP547" s="276"/>
      <c r="AQ547" s="223"/>
      <c r="AR547" s="218"/>
      <c r="AS547" s="219"/>
      <c r="AT547" s="276"/>
      <c r="AU547" s="223"/>
      <c r="AV547" s="252"/>
      <c r="AW547" s="219"/>
      <c r="AX547" s="277"/>
      <c r="AY547" s="223"/>
      <c r="AZ547" s="252"/>
      <c r="BA547" s="223"/>
      <c r="BB547" s="265"/>
      <c r="BC547" s="266"/>
      <c r="BD547" s="265"/>
      <c r="BE547" s="266"/>
      <c r="BF547" s="265"/>
      <c r="BG547" s="266"/>
      <c r="BH547" s="265"/>
      <c r="BI547" s="266"/>
      <c r="BJ547" s="265">
        <v>121</v>
      </c>
      <c r="BK547" s="266">
        <v>120</v>
      </c>
    </row>
    <row r="548" spans="1:63" ht="13" x14ac:dyDescent="0.3">
      <c r="A548" s="10">
        <v>8914</v>
      </c>
      <c r="B548" s="11" t="s">
        <v>673</v>
      </c>
      <c r="C548" s="365">
        <v>1251</v>
      </c>
      <c r="D548" s="41">
        <v>485</v>
      </c>
      <c r="E548" s="63">
        <f t="shared" si="8"/>
        <v>0.38768984812150281</v>
      </c>
      <c r="F548" s="86">
        <v>269</v>
      </c>
      <c r="G548" s="99">
        <v>204</v>
      </c>
      <c r="H548" s="86"/>
      <c r="I548" s="98"/>
      <c r="J548" s="142"/>
      <c r="K548" s="99"/>
      <c r="L548" s="86"/>
      <c r="M548" s="98"/>
      <c r="N548" s="142"/>
      <c r="O548" s="99"/>
      <c r="P548" s="218"/>
      <c r="Q548" s="219"/>
      <c r="R548" s="276"/>
      <c r="S548" s="223"/>
      <c r="T548" s="218"/>
      <c r="U548" s="219"/>
      <c r="V548" s="276"/>
      <c r="W548" s="223"/>
      <c r="X548" s="218"/>
      <c r="Y548" s="219"/>
      <c r="Z548" s="276"/>
      <c r="AA548" s="223"/>
      <c r="AB548" s="218"/>
      <c r="AC548" s="219"/>
      <c r="AD548" s="276"/>
      <c r="AE548" s="223"/>
      <c r="AF548" s="218"/>
      <c r="AG548" s="219"/>
      <c r="AH548" s="276"/>
      <c r="AI548" s="223"/>
      <c r="AJ548" s="218"/>
      <c r="AK548" s="219"/>
      <c r="AL548" s="276"/>
      <c r="AM548" s="223"/>
      <c r="AN548" s="218"/>
      <c r="AO548" s="219"/>
      <c r="AP548" s="276"/>
      <c r="AQ548" s="223"/>
      <c r="AR548" s="218"/>
      <c r="AS548" s="219"/>
      <c r="AT548" s="276"/>
      <c r="AU548" s="223"/>
      <c r="AV548" s="252"/>
      <c r="AW548" s="219"/>
      <c r="AX548" s="277"/>
      <c r="AY548" s="223"/>
      <c r="AZ548" s="252"/>
      <c r="BA548" s="223"/>
      <c r="BB548" s="265">
        <v>293</v>
      </c>
      <c r="BC548" s="266">
        <v>187</v>
      </c>
      <c r="BD548" s="265"/>
      <c r="BE548" s="266"/>
      <c r="BF548" s="265"/>
      <c r="BG548" s="266"/>
      <c r="BH548" s="265"/>
      <c r="BI548" s="266"/>
      <c r="BJ548" s="265">
        <v>250</v>
      </c>
      <c r="BK548" s="266">
        <v>225</v>
      </c>
    </row>
    <row r="549" spans="1:63" ht="13" x14ac:dyDescent="0.3">
      <c r="A549" s="10">
        <v>9101</v>
      </c>
      <c r="B549" s="11" t="s">
        <v>674</v>
      </c>
      <c r="C549" s="365">
        <v>304</v>
      </c>
      <c r="D549" s="41">
        <v>110</v>
      </c>
      <c r="E549" s="63">
        <f t="shared" si="8"/>
        <v>0.36184210526315791</v>
      </c>
      <c r="F549" s="86">
        <v>54</v>
      </c>
      <c r="G549" s="99">
        <v>54</v>
      </c>
      <c r="H549" s="86"/>
      <c r="I549" s="98"/>
      <c r="J549" s="142"/>
      <c r="K549" s="99"/>
      <c r="L549" s="86"/>
      <c r="M549" s="98"/>
      <c r="N549" s="142"/>
      <c r="O549" s="99"/>
      <c r="P549" s="218"/>
      <c r="Q549" s="219"/>
      <c r="R549" s="276"/>
      <c r="S549" s="223"/>
      <c r="T549" s="218"/>
      <c r="U549" s="219"/>
      <c r="V549" s="276"/>
      <c r="W549" s="223"/>
      <c r="X549" s="218"/>
      <c r="Y549" s="219"/>
      <c r="Z549" s="276"/>
      <c r="AA549" s="223"/>
      <c r="AB549" s="218"/>
      <c r="AC549" s="219"/>
      <c r="AD549" s="276"/>
      <c r="AE549" s="223"/>
      <c r="AF549" s="218"/>
      <c r="AG549" s="219"/>
      <c r="AH549" s="276"/>
      <c r="AI549" s="223"/>
      <c r="AJ549" s="218"/>
      <c r="AK549" s="219"/>
      <c r="AL549" s="276"/>
      <c r="AM549" s="223"/>
      <c r="AN549" s="218"/>
      <c r="AO549" s="219"/>
      <c r="AP549" s="276"/>
      <c r="AQ549" s="223"/>
      <c r="AR549" s="218"/>
      <c r="AS549" s="219"/>
      <c r="AT549" s="276"/>
      <c r="AU549" s="223"/>
      <c r="AV549" s="252"/>
      <c r="AW549" s="219"/>
      <c r="AX549" s="277"/>
      <c r="AY549" s="223"/>
      <c r="AZ549" s="252"/>
      <c r="BA549" s="223"/>
      <c r="BB549" s="265"/>
      <c r="BC549" s="266"/>
      <c r="BD549" s="265"/>
      <c r="BE549" s="266"/>
      <c r="BF549" s="265"/>
      <c r="BG549" s="266"/>
      <c r="BH549" s="265"/>
      <c r="BI549" s="266"/>
      <c r="BJ549" s="265">
        <v>49</v>
      </c>
      <c r="BK549" s="266">
        <v>59</v>
      </c>
    </row>
    <row r="550" spans="1:63" ht="13" x14ac:dyDescent="0.3">
      <c r="A550" s="10">
        <v>9102</v>
      </c>
      <c r="B550" s="11" t="s">
        <v>675</v>
      </c>
      <c r="C550" s="365">
        <v>1091</v>
      </c>
      <c r="D550" s="41">
        <v>418</v>
      </c>
      <c r="E550" s="63">
        <f t="shared" si="8"/>
        <v>0.38313473877176901</v>
      </c>
      <c r="F550" s="86">
        <v>257</v>
      </c>
      <c r="G550" s="99">
        <v>154</v>
      </c>
      <c r="H550" s="86"/>
      <c r="I550" s="98"/>
      <c r="J550" s="142"/>
      <c r="K550" s="99"/>
      <c r="L550" s="86"/>
      <c r="M550" s="98"/>
      <c r="N550" s="142"/>
      <c r="O550" s="99"/>
      <c r="P550" s="218"/>
      <c r="Q550" s="219"/>
      <c r="R550" s="276"/>
      <c r="S550" s="223"/>
      <c r="T550" s="218"/>
      <c r="U550" s="219"/>
      <c r="V550" s="276"/>
      <c r="W550" s="223"/>
      <c r="X550" s="218"/>
      <c r="Y550" s="219"/>
      <c r="Z550" s="276"/>
      <c r="AA550" s="223"/>
      <c r="AB550" s="218"/>
      <c r="AC550" s="219"/>
      <c r="AD550" s="276"/>
      <c r="AE550" s="223"/>
      <c r="AF550" s="218"/>
      <c r="AG550" s="219"/>
      <c r="AH550" s="276"/>
      <c r="AI550" s="223"/>
      <c r="AJ550" s="218"/>
      <c r="AK550" s="219"/>
      <c r="AL550" s="276"/>
      <c r="AM550" s="223"/>
      <c r="AN550" s="218"/>
      <c r="AO550" s="219"/>
      <c r="AP550" s="276"/>
      <c r="AQ550" s="223"/>
      <c r="AR550" s="218"/>
      <c r="AS550" s="219"/>
      <c r="AT550" s="276"/>
      <c r="AU550" s="223"/>
      <c r="AV550" s="252"/>
      <c r="AW550" s="219"/>
      <c r="AX550" s="277"/>
      <c r="AY550" s="223"/>
      <c r="AZ550" s="252"/>
      <c r="BA550" s="223"/>
      <c r="BB550" s="265"/>
      <c r="BC550" s="266"/>
      <c r="BD550" s="265"/>
      <c r="BE550" s="266"/>
      <c r="BF550" s="265"/>
      <c r="BG550" s="266"/>
      <c r="BH550" s="265"/>
      <c r="BI550" s="266"/>
      <c r="BJ550" s="265">
        <v>232</v>
      </c>
      <c r="BK550" s="266">
        <v>172</v>
      </c>
    </row>
    <row r="551" spans="1:63" ht="13" x14ac:dyDescent="0.3">
      <c r="A551" s="10">
        <v>9103</v>
      </c>
      <c r="B551" s="11" t="s">
        <v>676</v>
      </c>
      <c r="C551" s="365">
        <v>1310</v>
      </c>
      <c r="D551" s="41">
        <v>529</v>
      </c>
      <c r="E551" s="63">
        <f t="shared" si="8"/>
        <v>0.40381679389312974</v>
      </c>
      <c r="F551" s="86">
        <v>301</v>
      </c>
      <c r="G551" s="99">
        <v>220</v>
      </c>
      <c r="H551" s="86"/>
      <c r="I551" s="98"/>
      <c r="J551" s="142"/>
      <c r="K551" s="99"/>
      <c r="L551" s="86"/>
      <c r="M551" s="98"/>
      <c r="N551" s="142"/>
      <c r="O551" s="99"/>
      <c r="P551" s="218"/>
      <c r="Q551" s="219"/>
      <c r="R551" s="276"/>
      <c r="S551" s="223"/>
      <c r="T551" s="218"/>
      <c r="U551" s="219"/>
      <c r="V551" s="276"/>
      <c r="W551" s="223"/>
      <c r="X551" s="218"/>
      <c r="Y551" s="219"/>
      <c r="Z551" s="276"/>
      <c r="AA551" s="223"/>
      <c r="AB551" s="218"/>
      <c r="AC551" s="219"/>
      <c r="AD551" s="276"/>
      <c r="AE551" s="223"/>
      <c r="AF551" s="218"/>
      <c r="AG551" s="219"/>
      <c r="AH551" s="276"/>
      <c r="AI551" s="223"/>
      <c r="AJ551" s="218"/>
      <c r="AK551" s="219"/>
      <c r="AL551" s="276"/>
      <c r="AM551" s="223"/>
      <c r="AN551" s="218"/>
      <c r="AO551" s="219"/>
      <c r="AP551" s="276"/>
      <c r="AQ551" s="223"/>
      <c r="AR551" s="218"/>
      <c r="AS551" s="219"/>
      <c r="AT551" s="276"/>
      <c r="AU551" s="223"/>
      <c r="AV551" s="252"/>
      <c r="AW551" s="219"/>
      <c r="AX551" s="277"/>
      <c r="AY551" s="223"/>
      <c r="AZ551" s="252"/>
      <c r="BA551" s="223"/>
      <c r="BB551" s="265"/>
      <c r="BC551" s="266"/>
      <c r="BD551" s="265"/>
      <c r="BE551" s="266"/>
      <c r="BF551" s="265"/>
      <c r="BG551" s="266"/>
      <c r="BH551" s="265"/>
      <c r="BI551" s="266"/>
      <c r="BJ551" s="265">
        <v>270</v>
      </c>
      <c r="BK551" s="266">
        <v>251</v>
      </c>
    </row>
    <row r="552" spans="1:63" ht="13" x14ac:dyDescent="0.3">
      <c r="A552" s="10">
        <v>9104</v>
      </c>
      <c r="B552" s="11" t="s">
        <v>677</v>
      </c>
      <c r="C552" s="365">
        <v>1055</v>
      </c>
      <c r="D552" s="41">
        <v>341</v>
      </c>
      <c r="E552" s="63">
        <f t="shared" si="8"/>
        <v>0.32322274881516588</v>
      </c>
      <c r="F552" s="86">
        <v>210</v>
      </c>
      <c r="G552" s="99">
        <v>128</v>
      </c>
      <c r="H552" s="86"/>
      <c r="I552" s="98"/>
      <c r="J552" s="142"/>
      <c r="K552" s="99"/>
      <c r="L552" s="86"/>
      <c r="M552" s="98"/>
      <c r="N552" s="142"/>
      <c r="O552" s="99"/>
      <c r="P552" s="218"/>
      <c r="Q552" s="219"/>
      <c r="R552" s="276"/>
      <c r="S552" s="223"/>
      <c r="T552" s="218"/>
      <c r="U552" s="219"/>
      <c r="V552" s="276"/>
      <c r="W552" s="223"/>
      <c r="X552" s="218"/>
      <c r="Y552" s="219"/>
      <c r="Z552" s="276"/>
      <c r="AA552" s="223"/>
      <c r="AB552" s="218"/>
      <c r="AC552" s="219"/>
      <c r="AD552" s="276"/>
      <c r="AE552" s="223"/>
      <c r="AF552" s="218"/>
      <c r="AG552" s="219"/>
      <c r="AH552" s="276"/>
      <c r="AI552" s="223"/>
      <c r="AJ552" s="218"/>
      <c r="AK552" s="219"/>
      <c r="AL552" s="276"/>
      <c r="AM552" s="223"/>
      <c r="AN552" s="218"/>
      <c r="AO552" s="219"/>
      <c r="AP552" s="276"/>
      <c r="AQ552" s="223"/>
      <c r="AR552" s="218"/>
      <c r="AS552" s="219"/>
      <c r="AT552" s="276"/>
      <c r="AU552" s="223"/>
      <c r="AV552" s="252"/>
      <c r="AW552" s="219"/>
      <c r="AX552" s="277"/>
      <c r="AY552" s="223"/>
      <c r="AZ552" s="252"/>
      <c r="BA552" s="223"/>
      <c r="BB552" s="265"/>
      <c r="BC552" s="266"/>
      <c r="BD552" s="265"/>
      <c r="BE552" s="266"/>
      <c r="BF552" s="265"/>
      <c r="BG552" s="266"/>
      <c r="BH552" s="265"/>
      <c r="BI552" s="266"/>
      <c r="BJ552" s="265">
        <v>190</v>
      </c>
      <c r="BK552" s="266">
        <v>145</v>
      </c>
    </row>
    <row r="553" spans="1:63" ht="13" x14ac:dyDescent="0.3">
      <c r="A553" s="10">
        <v>9105</v>
      </c>
      <c r="B553" s="11" t="s">
        <v>678</v>
      </c>
      <c r="C553" s="365">
        <v>1075</v>
      </c>
      <c r="D553" s="41">
        <v>433</v>
      </c>
      <c r="E553" s="63">
        <f t="shared" si="8"/>
        <v>0.40279069767441861</v>
      </c>
      <c r="F553" s="86">
        <v>253</v>
      </c>
      <c r="G553" s="99">
        <v>173</v>
      </c>
      <c r="H553" s="86"/>
      <c r="I553" s="98"/>
      <c r="J553" s="142"/>
      <c r="K553" s="99"/>
      <c r="L553" s="86"/>
      <c r="M553" s="98"/>
      <c r="N553" s="142"/>
      <c r="O553" s="99"/>
      <c r="P553" s="218"/>
      <c r="Q553" s="219"/>
      <c r="R553" s="276"/>
      <c r="S553" s="223"/>
      <c r="T553" s="218"/>
      <c r="U553" s="219"/>
      <c r="V553" s="276"/>
      <c r="W553" s="223"/>
      <c r="X553" s="218"/>
      <c r="Y553" s="219"/>
      <c r="Z553" s="276"/>
      <c r="AA553" s="223"/>
      <c r="AB553" s="218"/>
      <c r="AC553" s="219"/>
      <c r="AD553" s="276"/>
      <c r="AE553" s="223"/>
      <c r="AF553" s="218"/>
      <c r="AG553" s="219"/>
      <c r="AH553" s="276"/>
      <c r="AI553" s="223"/>
      <c r="AJ553" s="218"/>
      <c r="AK553" s="219"/>
      <c r="AL553" s="276"/>
      <c r="AM553" s="223"/>
      <c r="AN553" s="218"/>
      <c r="AO553" s="219"/>
      <c r="AP553" s="276"/>
      <c r="AQ553" s="223"/>
      <c r="AR553" s="218"/>
      <c r="AS553" s="219"/>
      <c r="AT553" s="276"/>
      <c r="AU553" s="223"/>
      <c r="AV553" s="218"/>
      <c r="AW553" s="219"/>
      <c r="AX553" s="276"/>
      <c r="AY553" s="223"/>
      <c r="AZ553" s="218"/>
      <c r="BA553" s="223"/>
      <c r="BB553" s="265"/>
      <c r="BC553" s="266"/>
      <c r="BD553" s="265"/>
      <c r="BE553" s="266"/>
      <c r="BF553" s="265"/>
      <c r="BG553" s="266"/>
      <c r="BH553" s="265"/>
      <c r="BI553" s="266"/>
      <c r="BJ553" s="265">
        <v>222</v>
      </c>
      <c r="BK553" s="266">
        <v>199</v>
      </c>
    </row>
    <row r="554" spans="1:63" s="4" customFormat="1" ht="13" x14ac:dyDescent="0.3">
      <c r="A554" s="10">
        <v>9106</v>
      </c>
      <c r="B554" s="11" t="s">
        <v>679</v>
      </c>
      <c r="C554" s="365">
        <v>1464</v>
      </c>
      <c r="D554" s="41">
        <v>352</v>
      </c>
      <c r="E554" s="63">
        <f t="shared" si="8"/>
        <v>0.24043715846994534</v>
      </c>
      <c r="F554" s="86">
        <v>219</v>
      </c>
      <c r="G554" s="99">
        <v>126</v>
      </c>
      <c r="H554" s="86"/>
      <c r="I554" s="98"/>
      <c r="J554" s="142"/>
      <c r="K554" s="99"/>
      <c r="L554" s="86"/>
      <c r="M554" s="98"/>
      <c r="N554" s="142"/>
      <c r="O554" s="99"/>
      <c r="P554" s="278"/>
      <c r="Q554" s="279"/>
      <c r="R554" s="280"/>
      <c r="S554" s="281"/>
      <c r="T554" s="278"/>
      <c r="U554" s="279"/>
      <c r="V554" s="280"/>
      <c r="W554" s="281"/>
      <c r="X554" s="278"/>
      <c r="Y554" s="279"/>
      <c r="Z554" s="280"/>
      <c r="AA554" s="281"/>
      <c r="AB554" s="278"/>
      <c r="AC554" s="279"/>
      <c r="AD554" s="280"/>
      <c r="AE554" s="281"/>
      <c r="AF554" s="278"/>
      <c r="AG554" s="279"/>
      <c r="AH554" s="280"/>
      <c r="AI554" s="281"/>
      <c r="AJ554" s="278"/>
      <c r="AK554" s="279"/>
      <c r="AL554" s="280"/>
      <c r="AM554" s="281"/>
      <c r="AN554" s="205"/>
      <c r="AO554" s="210"/>
      <c r="AP554" s="280"/>
      <c r="AQ554" s="281"/>
      <c r="AR554" s="205"/>
      <c r="AS554" s="210"/>
      <c r="AT554" s="298"/>
      <c r="AU554" s="207"/>
      <c r="AV554" s="278"/>
      <c r="AW554" s="279"/>
      <c r="AX554" s="280"/>
      <c r="AY554" s="281"/>
      <c r="AZ554" s="278"/>
      <c r="BA554" s="281"/>
      <c r="BB554" s="265"/>
      <c r="BC554" s="266"/>
      <c r="BD554" s="265"/>
      <c r="BE554" s="266"/>
      <c r="BF554" s="265"/>
      <c r="BG554" s="266"/>
      <c r="BH554" s="265"/>
      <c r="BI554" s="266"/>
      <c r="BJ554" s="265">
        <v>193</v>
      </c>
      <c r="BK554" s="266">
        <v>154</v>
      </c>
    </row>
    <row r="555" spans="1:63" s="4" customFormat="1" ht="13" x14ac:dyDescent="0.3">
      <c r="A555" s="10">
        <v>9107</v>
      </c>
      <c r="B555" s="11" t="s">
        <v>680</v>
      </c>
      <c r="C555" s="365">
        <v>679</v>
      </c>
      <c r="D555" s="41">
        <v>249</v>
      </c>
      <c r="E555" s="63">
        <f t="shared" si="8"/>
        <v>0.36671575846833576</v>
      </c>
      <c r="F555" s="86">
        <v>142</v>
      </c>
      <c r="G555" s="99">
        <v>103</v>
      </c>
      <c r="H555" s="86"/>
      <c r="I555" s="98"/>
      <c r="J555" s="142"/>
      <c r="K555" s="99"/>
      <c r="L555" s="86"/>
      <c r="M555" s="98"/>
      <c r="N555" s="142"/>
      <c r="O555" s="99"/>
      <c r="P555" s="278"/>
      <c r="Q555" s="279"/>
      <c r="R555" s="280"/>
      <c r="S555" s="281"/>
      <c r="T555" s="278"/>
      <c r="U555" s="279"/>
      <c r="V555" s="280"/>
      <c r="W555" s="281"/>
      <c r="X555" s="278"/>
      <c r="Y555" s="279"/>
      <c r="Z555" s="280"/>
      <c r="AA555" s="281"/>
      <c r="AB555" s="278"/>
      <c r="AC555" s="279"/>
      <c r="AD555" s="280"/>
      <c r="AE555" s="281"/>
      <c r="AF555" s="278"/>
      <c r="AG555" s="279"/>
      <c r="AH555" s="280"/>
      <c r="AI555" s="281"/>
      <c r="AJ555" s="278"/>
      <c r="AK555" s="279"/>
      <c r="AL555" s="280"/>
      <c r="AM555" s="281"/>
      <c r="AN555" s="205"/>
      <c r="AO555" s="210"/>
      <c r="AP555" s="280"/>
      <c r="AQ555" s="281"/>
      <c r="AR555" s="205"/>
      <c r="AS555" s="210"/>
      <c r="AT555" s="298"/>
      <c r="AU555" s="207"/>
      <c r="AV555" s="282"/>
      <c r="AW555" s="279"/>
      <c r="AX555" s="283"/>
      <c r="AY555" s="281"/>
      <c r="AZ555" s="282"/>
      <c r="BA555" s="281"/>
      <c r="BB555" s="265"/>
      <c r="BC555" s="266"/>
      <c r="BD555" s="265"/>
      <c r="BE555" s="266"/>
      <c r="BF555" s="265"/>
      <c r="BG555" s="266"/>
      <c r="BH555" s="265"/>
      <c r="BI555" s="266"/>
      <c r="BJ555" s="265">
        <v>121</v>
      </c>
      <c r="BK555" s="266">
        <v>116</v>
      </c>
    </row>
    <row r="556" spans="1:63" s="4" customFormat="1" ht="13" x14ac:dyDescent="0.3">
      <c r="A556" s="10">
        <v>9108</v>
      </c>
      <c r="B556" s="11" t="s">
        <v>681</v>
      </c>
      <c r="C556" s="365">
        <v>469</v>
      </c>
      <c r="D556" s="41">
        <v>180</v>
      </c>
      <c r="E556" s="63">
        <f t="shared" si="8"/>
        <v>0.38379530916844351</v>
      </c>
      <c r="F556" s="86">
        <v>87</v>
      </c>
      <c r="G556" s="99">
        <v>91</v>
      </c>
      <c r="H556" s="86"/>
      <c r="I556" s="98"/>
      <c r="J556" s="142"/>
      <c r="K556" s="99"/>
      <c r="L556" s="86"/>
      <c r="M556" s="98"/>
      <c r="N556" s="142"/>
      <c r="O556" s="99"/>
      <c r="P556" s="278"/>
      <c r="Q556" s="279"/>
      <c r="R556" s="280"/>
      <c r="S556" s="281"/>
      <c r="T556" s="278"/>
      <c r="U556" s="279"/>
      <c r="V556" s="280"/>
      <c r="W556" s="281"/>
      <c r="X556" s="278"/>
      <c r="Y556" s="279"/>
      <c r="Z556" s="280"/>
      <c r="AA556" s="281"/>
      <c r="AB556" s="278"/>
      <c r="AC556" s="279"/>
      <c r="AD556" s="280"/>
      <c r="AE556" s="281"/>
      <c r="AF556" s="278"/>
      <c r="AG556" s="279"/>
      <c r="AH556" s="298"/>
      <c r="AI556" s="207"/>
      <c r="AJ556" s="278"/>
      <c r="AK556" s="279"/>
      <c r="AL556" s="280"/>
      <c r="AM556" s="281"/>
      <c r="AN556" s="205"/>
      <c r="AO556" s="210"/>
      <c r="AP556" s="280"/>
      <c r="AQ556" s="281"/>
      <c r="AR556" s="205"/>
      <c r="AS556" s="210"/>
      <c r="AT556" s="298"/>
      <c r="AU556" s="207"/>
      <c r="AV556" s="282"/>
      <c r="AW556" s="279"/>
      <c r="AX556" s="283"/>
      <c r="AY556" s="281"/>
      <c r="AZ556" s="282"/>
      <c r="BA556" s="281"/>
      <c r="BB556" s="265"/>
      <c r="BC556" s="266"/>
      <c r="BD556" s="265"/>
      <c r="BE556" s="266"/>
      <c r="BF556" s="265"/>
      <c r="BG556" s="266"/>
      <c r="BH556" s="265"/>
      <c r="BI556" s="266"/>
      <c r="BJ556" s="265">
        <v>76</v>
      </c>
      <c r="BK556" s="266">
        <v>102</v>
      </c>
    </row>
    <row r="557" spans="1:63" ht="13" x14ac:dyDescent="0.3">
      <c r="A557" s="10">
        <v>9109</v>
      </c>
      <c r="B557" s="11" t="s">
        <v>682</v>
      </c>
      <c r="C557" s="365">
        <v>961</v>
      </c>
      <c r="D557" s="41">
        <v>225</v>
      </c>
      <c r="E557" s="63">
        <f t="shared" si="8"/>
        <v>0.23413111342351717</v>
      </c>
      <c r="F557" s="86">
        <v>143</v>
      </c>
      <c r="G557" s="99">
        <v>77</v>
      </c>
      <c r="H557" s="86"/>
      <c r="I557" s="98"/>
      <c r="J557" s="142"/>
      <c r="K557" s="99"/>
      <c r="L557" s="86"/>
      <c r="M557" s="98"/>
      <c r="N557" s="142"/>
      <c r="O557" s="99"/>
      <c r="P557" s="278"/>
      <c r="Q557" s="279"/>
      <c r="R557" s="280"/>
      <c r="S557" s="281"/>
      <c r="T557" s="278"/>
      <c r="U557" s="279"/>
      <c r="V557" s="280"/>
      <c r="W557" s="281"/>
      <c r="X557" s="278"/>
      <c r="Y557" s="279"/>
      <c r="Z557" s="280"/>
      <c r="AA557" s="281"/>
      <c r="AB557" s="278"/>
      <c r="AC557" s="279"/>
      <c r="AD557" s="280"/>
      <c r="AE557" s="281"/>
      <c r="AF557" s="278"/>
      <c r="AG557" s="279"/>
      <c r="AH557" s="298"/>
      <c r="AI557" s="207"/>
      <c r="AJ557" s="278"/>
      <c r="AK557" s="279"/>
      <c r="AL557" s="280"/>
      <c r="AM557" s="281"/>
      <c r="AN557" s="205"/>
      <c r="AO557" s="210"/>
      <c r="AP557" s="280"/>
      <c r="AQ557" s="281"/>
      <c r="AR557" s="205"/>
      <c r="AS557" s="210"/>
      <c r="AT557" s="298"/>
      <c r="AU557" s="207"/>
      <c r="AV557" s="282"/>
      <c r="AW557" s="279"/>
      <c r="AX557" s="283"/>
      <c r="AY557" s="281"/>
      <c r="AZ557" s="282"/>
      <c r="BA557" s="281"/>
      <c r="BB557" s="265"/>
      <c r="BC557" s="266"/>
      <c r="BD557" s="265"/>
      <c r="BE557" s="266"/>
      <c r="BF557" s="265"/>
      <c r="BG557" s="266"/>
      <c r="BH557" s="265"/>
      <c r="BI557" s="266"/>
      <c r="BJ557" s="265">
        <v>134</v>
      </c>
      <c r="BK557" s="266">
        <v>88</v>
      </c>
    </row>
    <row r="558" spans="1:63" ht="13" x14ac:dyDescent="0.3">
      <c r="A558" s="10">
        <v>9110</v>
      </c>
      <c r="B558" s="11" t="s">
        <v>683</v>
      </c>
      <c r="C558" s="365">
        <v>1239</v>
      </c>
      <c r="D558" s="41">
        <v>344</v>
      </c>
      <c r="E558" s="63">
        <f t="shared" si="8"/>
        <v>0.27764326069410816</v>
      </c>
      <c r="F558" s="86">
        <v>178</v>
      </c>
      <c r="G558" s="99">
        <v>162</v>
      </c>
      <c r="H558" s="86"/>
      <c r="I558" s="98"/>
      <c r="J558" s="142"/>
      <c r="K558" s="99"/>
      <c r="L558" s="86"/>
      <c r="M558" s="98"/>
      <c r="N558" s="142"/>
      <c r="O558" s="99"/>
      <c r="P558" s="284"/>
      <c r="Q558" s="285"/>
      <c r="R558" s="286"/>
      <c r="S558" s="287"/>
      <c r="T558" s="284"/>
      <c r="U558" s="285"/>
      <c r="V558" s="286"/>
      <c r="W558" s="287"/>
      <c r="X558" s="284"/>
      <c r="Y558" s="285"/>
      <c r="Z558" s="286"/>
      <c r="AA558" s="287"/>
      <c r="AB558" s="284"/>
      <c r="AC558" s="285"/>
      <c r="AD558" s="286"/>
      <c r="AE558" s="287"/>
      <c r="AF558" s="284"/>
      <c r="AG558" s="285"/>
      <c r="AH558" s="299"/>
      <c r="AI558" s="243"/>
      <c r="AJ558" s="284"/>
      <c r="AK558" s="285"/>
      <c r="AL558" s="286"/>
      <c r="AM558" s="287"/>
      <c r="AN558" s="237"/>
      <c r="AO558" s="242"/>
      <c r="AP558" s="286"/>
      <c r="AQ558" s="287"/>
      <c r="AR558" s="237"/>
      <c r="AS558" s="242"/>
      <c r="AT558" s="299"/>
      <c r="AU558" s="239"/>
      <c r="AV558" s="284"/>
      <c r="AW558" s="289"/>
      <c r="AX558" s="286"/>
      <c r="AY558" s="288"/>
      <c r="AZ558" s="284"/>
      <c r="BA558" s="288"/>
      <c r="BB558" s="86"/>
      <c r="BC558" s="87"/>
      <c r="BD558" s="86"/>
      <c r="BE558" s="87"/>
      <c r="BF558" s="86"/>
      <c r="BG558" s="87"/>
      <c r="BH558" s="86"/>
      <c r="BI558" s="87"/>
      <c r="BJ558" s="86">
        <v>169</v>
      </c>
      <c r="BK558" s="87">
        <v>169</v>
      </c>
    </row>
    <row r="559" spans="1:63" ht="13" x14ac:dyDescent="0.3">
      <c r="A559" s="10">
        <v>9111</v>
      </c>
      <c r="B559" s="11" t="s">
        <v>684</v>
      </c>
      <c r="C559" s="365">
        <v>419</v>
      </c>
      <c r="D559" s="41">
        <v>168</v>
      </c>
      <c r="E559" s="63">
        <f t="shared" si="8"/>
        <v>0.40095465393794749</v>
      </c>
      <c r="F559" s="86">
        <v>60</v>
      </c>
      <c r="G559" s="99">
        <v>100</v>
      </c>
      <c r="H559" s="86"/>
      <c r="I559" s="98"/>
      <c r="J559" s="142"/>
      <c r="K559" s="99"/>
      <c r="L559" s="86"/>
      <c r="M559" s="98"/>
      <c r="N559" s="142"/>
      <c r="O559" s="99"/>
      <c r="P559" s="284"/>
      <c r="Q559" s="285"/>
      <c r="R559" s="286"/>
      <c r="S559" s="287"/>
      <c r="T559" s="284"/>
      <c r="U559" s="285"/>
      <c r="V559" s="286"/>
      <c r="W559" s="287"/>
      <c r="X559" s="284"/>
      <c r="Y559" s="285"/>
      <c r="Z559" s="286"/>
      <c r="AA559" s="287"/>
      <c r="AB559" s="284"/>
      <c r="AC559" s="285"/>
      <c r="AD559" s="286"/>
      <c r="AE559" s="287"/>
      <c r="AF559" s="284"/>
      <c r="AG559" s="285"/>
      <c r="AH559" s="299"/>
      <c r="AI559" s="243"/>
      <c r="AJ559" s="284"/>
      <c r="AK559" s="285"/>
      <c r="AL559" s="286"/>
      <c r="AM559" s="287"/>
      <c r="AN559" s="237"/>
      <c r="AO559" s="242"/>
      <c r="AP559" s="286"/>
      <c r="AQ559" s="287"/>
      <c r="AR559" s="237"/>
      <c r="AS559" s="242"/>
      <c r="AT559" s="299"/>
      <c r="AU559" s="239"/>
      <c r="AV559" s="284"/>
      <c r="AW559" s="289"/>
      <c r="AX559" s="286"/>
      <c r="AY559" s="288"/>
      <c r="AZ559" s="284"/>
      <c r="BA559" s="288"/>
      <c r="BB559" s="86"/>
      <c r="BC559" s="87"/>
      <c r="BD559" s="86"/>
      <c r="BE559" s="87"/>
      <c r="BF559" s="86"/>
      <c r="BG559" s="87"/>
      <c r="BH559" s="86"/>
      <c r="BI559" s="87"/>
      <c r="BJ559" s="86">
        <v>59</v>
      </c>
      <c r="BK559" s="87">
        <v>99</v>
      </c>
    </row>
    <row r="560" spans="1:63" ht="13" x14ac:dyDescent="0.3">
      <c r="A560" s="10">
        <v>9112</v>
      </c>
      <c r="B560" s="11" t="s">
        <v>685</v>
      </c>
      <c r="C560" s="365">
        <v>1090</v>
      </c>
      <c r="D560" s="41">
        <v>402</v>
      </c>
      <c r="E560" s="63">
        <f t="shared" si="8"/>
        <v>0.3688073394495413</v>
      </c>
      <c r="F560" s="86">
        <v>192</v>
      </c>
      <c r="G560" s="99">
        <v>202</v>
      </c>
      <c r="H560" s="86"/>
      <c r="I560" s="98"/>
      <c r="J560" s="142"/>
      <c r="K560" s="99"/>
      <c r="L560" s="86"/>
      <c r="M560" s="98"/>
      <c r="N560" s="142"/>
      <c r="O560" s="99"/>
      <c r="P560" s="284"/>
      <c r="Q560" s="285"/>
      <c r="R560" s="286"/>
      <c r="S560" s="287"/>
      <c r="T560" s="284"/>
      <c r="U560" s="285"/>
      <c r="V560" s="286"/>
      <c r="W560" s="287"/>
      <c r="X560" s="284"/>
      <c r="Y560" s="285"/>
      <c r="Z560" s="286"/>
      <c r="AA560" s="287"/>
      <c r="AB560" s="284"/>
      <c r="AC560" s="285"/>
      <c r="AD560" s="286"/>
      <c r="AE560" s="287"/>
      <c r="AF560" s="284"/>
      <c r="AG560" s="285"/>
      <c r="AH560" s="299"/>
      <c r="AI560" s="243"/>
      <c r="AJ560" s="284"/>
      <c r="AK560" s="285"/>
      <c r="AL560" s="286"/>
      <c r="AM560" s="287"/>
      <c r="AN560" s="237"/>
      <c r="AO560" s="242"/>
      <c r="AP560" s="286"/>
      <c r="AQ560" s="287"/>
      <c r="AR560" s="237"/>
      <c r="AS560" s="242"/>
      <c r="AT560" s="299"/>
      <c r="AU560" s="239"/>
      <c r="AV560" s="284"/>
      <c r="AW560" s="289"/>
      <c r="AX560" s="286"/>
      <c r="AY560" s="288"/>
      <c r="AZ560" s="284"/>
      <c r="BA560" s="288"/>
      <c r="BB560" s="86"/>
      <c r="BC560" s="87"/>
      <c r="BD560" s="86"/>
      <c r="BE560" s="87"/>
      <c r="BF560" s="86"/>
      <c r="BG560" s="87"/>
      <c r="BH560" s="86"/>
      <c r="BI560" s="87"/>
      <c r="BJ560" s="86">
        <v>184</v>
      </c>
      <c r="BK560" s="87">
        <v>214</v>
      </c>
    </row>
    <row r="561" spans="1:63" ht="13" x14ac:dyDescent="0.3">
      <c r="A561" s="10">
        <v>9301</v>
      </c>
      <c r="B561" s="11" t="s">
        <v>686</v>
      </c>
      <c r="C561" s="365">
        <v>1184</v>
      </c>
      <c r="D561" s="41">
        <v>477</v>
      </c>
      <c r="E561" s="63">
        <f t="shared" si="8"/>
        <v>0.4028716216216216</v>
      </c>
      <c r="F561" s="86">
        <v>315</v>
      </c>
      <c r="G561" s="99">
        <v>155</v>
      </c>
      <c r="H561" s="86"/>
      <c r="I561" s="98"/>
      <c r="J561" s="142"/>
      <c r="K561" s="99"/>
      <c r="L561" s="86"/>
      <c r="M561" s="98"/>
      <c r="N561" s="142"/>
      <c r="O561" s="99"/>
      <c r="P561" s="284"/>
      <c r="Q561" s="285"/>
      <c r="R561" s="286"/>
      <c r="S561" s="287"/>
      <c r="T561" s="284"/>
      <c r="U561" s="285"/>
      <c r="V561" s="286"/>
      <c r="W561" s="287"/>
      <c r="X561" s="284"/>
      <c r="Y561" s="285"/>
      <c r="Z561" s="286"/>
      <c r="AA561" s="287"/>
      <c r="AB561" s="284"/>
      <c r="AC561" s="285"/>
      <c r="AD561" s="286"/>
      <c r="AE561" s="287"/>
      <c r="AF561" s="284"/>
      <c r="AG561" s="285"/>
      <c r="AH561" s="299"/>
      <c r="AI561" s="243"/>
      <c r="AJ561" s="284"/>
      <c r="AK561" s="285"/>
      <c r="AL561" s="286"/>
      <c r="AM561" s="287"/>
      <c r="AN561" s="86"/>
      <c r="AO561" s="98"/>
      <c r="AP561" s="286"/>
      <c r="AQ561" s="287"/>
      <c r="AR561" s="237"/>
      <c r="AS561" s="242"/>
      <c r="AT561" s="299"/>
      <c r="AU561" s="239"/>
      <c r="AV561" s="284">
        <v>401</v>
      </c>
      <c r="AW561" s="289">
        <v>73</v>
      </c>
      <c r="AX561" s="286"/>
      <c r="AY561" s="288"/>
      <c r="AZ561" s="284"/>
      <c r="BA561" s="288"/>
      <c r="BB561" s="86"/>
      <c r="BC561" s="87"/>
      <c r="BD561" s="86"/>
      <c r="BE561" s="87"/>
      <c r="BF561" s="86"/>
      <c r="BG561" s="87"/>
      <c r="BH561" s="86"/>
      <c r="BI561" s="87"/>
      <c r="BJ561" s="86">
        <v>277</v>
      </c>
      <c r="BK561" s="87">
        <v>192</v>
      </c>
    </row>
    <row r="562" spans="1:63" ht="13" x14ac:dyDescent="0.3">
      <c r="A562" s="10">
        <v>9302</v>
      </c>
      <c r="B562" s="11" t="s">
        <v>687</v>
      </c>
      <c r="C562" s="365">
        <v>668</v>
      </c>
      <c r="D562" s="41">
        <v>279</v>
      </c>
      <c r="E562" s="63">
        <f t="shared" si="8"/>
        <v>0.41766467065868262</v>
      </c>
      <c r="F562" s="86">
        <v>216</v>
      </c>
      <c r="G562" s="99">
        <v>57</v>
      </c>
      <c r="H562" s="86"/>
      <c r="I562" s="98"/>
      <c r="J562" s="142"/>
      <c r="K562" s="99"/>
      <c r="L562" s="86"/>
      <c r="M562" s="98"/>
      <c r="N562" s="142"/>
      <c r="O562" s="99"/>
      <c r="P562" s="284"/>
      <c r="Q562" s="285"/>
      <c r="R562" s="286"/>
      <c r="S562" s="287"/>
      <c r="T562" s="284"/>
      <c r="U562" s="285"/>
      <c r="V562" s="286"/>
      <c r="W562" s="287"/>
      <c r="X562" s="284"/>
      <c r="Y562" s="285"/>
      <c r="Z562" s="286"/>
      <c r="AA562" s="287"/>
      <c r="AB562" s="284"/>
      <c r="AC562" s="285"/>
      <c r="AD562" s="286"/>
      <c r="AE562" s="287"/>
      <c r="AF562" s="284"/>
      <c r="AG562" s="285"/>
      <c r="AH562" s="299"/>
      <c r="AI562" s="243"/>
      <c r="AJ562" s="284"/>
      <c r="AK562" s="285"/>
      <c r="AL562" s="286"/>
      <c r="AM562" s="287"/>
      <c r="AN562" s="284"/>
      <c r="AO562" s="285"/>
      <c r="AP562" s="286"/>
      <c r="AQ562" s="287"/>
      <c r="AR562" s="237"/>
      <c r="AS562" s="242"/>
      <c r="AT562" s="299"/>
      <c r="AU562" s="239"/>
      <c r="AV562" s="284">
        <v>246</v>
      </c>
      <c r="AW562" s="289">
        <v>31</v>
      </c>
      <c r="AX562" s="286"/>
      <c r="AY562" s="288"/>
      <c r="AZ562" s="284"/>
      <c r="BA562" s="288"/>
      <c r="BB562" s="86"/>
      <c r="BC562" s="87"/>
      <c r="BD562" s="86"/>
      <c r="BE562" s="87"/>
      <c r="BF562" s="86"/>
      <c r="BG562" s="87"/>
      <c r="BH562" s="86"/>
      <c r="BI562" s="87"/>
      <c r="BJ562" s="86">
        <v>173</v>
      </c>
      <c r="BK562" s="87">
        <v>98</v>
      </c>
    </row>
    <row r="563" spans="1:63" ht="13" x14ac:dyDescent="0.3">
      <c r="A563" s="10">
        <v>9501</v>
      </c>
      <c r="B563" s="11" t="s">
        <v>688</v>
      </c>
      <c r="C563" s="365">
        <v>1350</v>
      </c>
      <c r="D563" s="41">
        <v>187</v>
      </c>
      <c r="E563" s="63">
        <f t="shared" si="8"/>
        <v>0.13851851851851851</v>
      </c>
      <c r="F563" s="86">
        <v>49</v>
      </c>
      <c r="G563" s="99">
        <v>137</v>
      </c>
      <c r="H563" s="86"/>
      <c r="I563" s="98"/>
      <c r="J563" s="142"/>
      <c r="K563" s="99"/>
      <c r="L563" s="86"/>
      <c r="M563" s="98"/>
      <c r="N563" s="142"/>
      <c r="O563" s="99"/>
      <c r="P563" s="284"/>
      <c r="Q563" s="285"/>
      <c r="R563" s="286"/>
      <c r="S563" s="287"/>
      <c r="T563" s="284"/>
      <c r="U563" s="285"/>
      <c r="V563" s="286"/>
      <c r="W563" s="287"/>
      <c r="X563" s="284"/>
      <c r="Y563" s="285"/>
      <c r="Z563" s="286"/>
      <c r="AA563" s="287"/>
      <c r="AB563" s="284"/>
      <c r="AC563" s="285"/>
      <c r="AD563" s="286"/>
      <c r="AE563" s="287"/>
      <c r="AF563" s="284"/>
      <c r="AG563" s="285"/>
      <c r="AH563" s="299"/>
      <c r="AI563" s="243"/>
      <c r="AJ563" s="284"/>
      <c r="AK563" s="285"/>
      <c r="AL563" s="286"/>
      <c r="AM563" s="287"/>
      <c r="AN563" s="284"/>
      <c r="AO563" s="285"/>
      <c r="AP563" s="286"/>
      <c r="AQ563" s="287"/>
      <c r="AR563" s="237"/>
      <c r="AS563" s="242"/>
      <c r="AT563" s="299"/>
      <c r="AU563" s="239"/>
      <c r="AV563" s="284"/>
      <c r="AW563" s="289"/>
      <c r="AX563" s="286"/>
      <c r="AY563" s="288"/>
      <c r="AZ563" s="284"/>
      <c r="BA563" s="288"/>
      <c r="BB563" s="86"/>
      <c r="BC563" s="87"/>
      <c r="BD563" s="86"/>
      <c r="BE563" s="87"/>
      <c r="BF563" s="86"/>
      <c r="BG563" s="87"/>
      <c r="BH563" s="86"/>
      <c r="BI563" s="87"/>
      <c r="BJ563" s="86">
        <v>34</v>
      </c>
      <c r="BK563" s="87">
        <v>153</v>
      </c>
    </row>
    <row r="564" spans="1:63" ht="13" x14ac:dyDescent="0.3">
      <c r="A564" s="10">
        <v>9502</v>
      </c>
      <c r="B564" s="11" t="s">
        <v>689</v>
      </c>
      <c r="C564" s="365">
        <v>1499</v>
      </c>
      <c r="D564" s="41">
        <v>243</v>
      </c>
      <c r="E564" s="63">
        <f t="shared" si="8"/>
        <v>0.16210807204803201</v>
      </c>
      <c r="F564" s="86">
        <v>74</v>
      </c>
      <c r="G564" s="99">
        <v>167</v>
      </c>
      <c r="H564" s="86"/>
      <c r="I564" s="98"/>
      <c r="J564" s="142"/>
      <c r="K564" s="99"/>
      <c r="L564" s="86"/>
      <c r="M564" s="98"/>
      <c r="N564" s="142"/>
      <c r="O564" s="99"/>
      <c r="P564" s="284"/>
      <c r="Q564" s="285"/>
      <c r="R564" s="286"/>
      <c r="S564" s="287"/>
      <c r="T564" s="284"/>
      <c r="U564" s="285"/>
      <c r="V564" s="286"/>
      <c r="W564" s="287"/>
      <c r="X564" s="284"/>
      <c r="Y564" s="285"/>
      <c r="Z564" s="286"/>
      <c r="AA564" s="287"/>
      <c r="AB564" s="284"/>
      <c r="AC564" s="285"/>
      <c r="AD564" s="286"/>
      <c r="AE564" s="287"/>
      <c r="AF564" s="284"/>
      <c r="AG564" s="285"/>
      <c r="AH564" s="299"/>
      <c r="AI564" s="243"/>
      <c r="AJ564" s="284"/>
      <c r="AK564" s="285"/>
      <c r="AL564" s="286"/>
      <c r="AM564" s="287"/>
      <c r="AN564" s="284"/>
      <c r="AO564" s="285"/>
      <c r="AP564" s="286"/>
      <c r="AQ564" s="287"/>
      <c r="AR564" s="237"/>
      <c r="AS564" s="242"/>
      <c r="AT564" s="299"/>
      <c r="AU564" s="239"/>
      <c r="AV564" s="284"/>
      <c r="AW564" s="289"/>
      <c r="AX564" s="286"/>
      <c r="AY564" s="288"/>
      <c r="AZ564" s="284"/>
      <c r="BA564" s="288"/>
      <c r="BB564" s="86"/>
      <c r="BC564" s="87"/>
      <c r="BD564" s="86"/>
      <c r="BE564" s="87"/>
      <c r="BF564" s="86"/>
      <c r="BG564" s="87"/>
      <c r="BH564" s="86"/>
      <c r="BI564" s="87"/>
      <c r="BJ564" s="86">
        <v>75</v>
      </c>
      <c r="BK564" s="87">
        <v>160</v>
      </c>
    </row>
    <row r="565" spans="1:63" ht="13" x14ac:dyDescent="0.3">
      <c r="A565" s="10">
        <v>9503</v>
      </c>
      <c r="B565" s="11" t="s">
        <v>690</v>
      </c>
      <c r="C565" s="365">
        <v>1182</v>
      </c>
      <c r="D565" s="41">
        <v>103</v>
      </c>
      <c r="E565" s="63">
        <f t="shared" si="8"/>
        <v>8.7140439932318112E-2</v>
      </c>
      <c r="F565" s="86">
        <v>35</v>
      </c>
      <c r="G565" s="99">
        <v>68</v>
      </c>
      <c r="H565" s="86"/>
      <c r="I565" s="98"/>
      <c r="J565" s="142"/>
      <c r="K565" s="99"/>
      <c r="L565" s="86"/>
      <c r="M565" s="98"/>
      <c r="N565" s="142"/>
      <c r="O565" s="99"/>
      <c r="P565" s="284"/>
      <c r="Q565" s="285"/>
      <c r="R565" s="286"/>
      <c r="S565" s="287"/>
      <c r="T565" s="284"/>
      <c r="U565" s="285"/>
      <c r="V565" s="286"/>
      <c r="W565" s="287"/>
      <c r="X565" s="284"/>
      <c r="Y565" s="285"/>
      <c r="Z565" s="286"/>
      <c r="AA565" s="287"/>
      <c r="AB565" s="284"/>
      <c r="AC565" s="285"/>
      <c r="AD565" s="286"/>
      <c r="AE565" s="287"/>
      <c r="AF565" s="284"/>
      <c r="AG565" s="285"/>
      <c r="AH565" s="299"/>
      <c r="AI565" s="243"/>
      <c r="AJ565" s="284"/>
      <c r="AK565" s="285"/>
      <c r="AL565" s="286"/>
      <c r="AM565" s="287"/>
      <c r="AN565" s="284"/>
      <c r="AO565" s="285"/>
      <c r="AP565" s="286"/>
      <c r="AQ565" s="287"/>
      <c r="AR565" s="237"/>
      <c r="AS565" s="242"/>
      <c r="AT565" s="299"/>
      <c r="AU565" s="239"/>
      <c r="AV565" s="284"/>
      <c r="AW565" s="289"/>
      <c r="AX565" s="286"/>
      <c r="AY565" s="288"/>
      <c r="AZ565" s="284"/>
      <c r="BA565" s="288"/>
      <c r="BB565" s="86"/>
      <c r="BC565" s="87"/>
      <c r="BD565" s="86"/>
      <c r="BE565" s="87"/>
      <c r="BF565" s="86"/>
      <c r="BG565" s="87"/>
      <c r="BH565" s="86"/>
      <c r="BI565" s="87"/>
      <c r="BJ565" s="86">
        <v>22</v>
      </c>
      <c r="BK565" s="87">
        <v>78</v>
      </c>
    </row>
    <row r="566" spans="1:63" ht="13" x14ac:dyDescent="0.3">
      <c r="A566" s="10">
        <v>9701</v>
      </c>
      <c r="B566" s="11" t="s">
        <v>691</v>
      </c>
      <c r="C566" s="365">
        <v>1077</v>
      </c>
      <c r="D566" s="41">
        <v>285</v>
      </c>
      <c r="E566" s="63">
        <f t="shared" si="8"/>
        <v>0.26462395543175488</v>
      </c>
      <c r="F566" s="86">
        <v>174</v>
      </c>
      <c r="G566" s="99">
        <v>105</v>
      </c>
      <c r="H566" s="86"/>
      <c r="I566" s="98"/>
      <c r="J566" s="142"/>
      <c r="K566" s="99"/>
      <c r="L566" s="86"/>
      <c r="M566" s="98"/>
      <c r="N566" s="142"/>
      <c r="O566" s="99"/>
      <c r="P566" s="237"/>
      <c r="Q566" s="242"/>
      <c r="R566" s="299"/>
      <c r="S566" s="243"/>
      <c r="T566" s="237"/>
      <c r="U566" s="242"/>
      <c r="V566" s="299"/>
      <c r="W566" s="243"/>
      <c r="X566" s="237"/>
      <c r="Y566" s="242"/>
      <c r="Z566" s="299"/>
      <c r="AA566" s="243"/>
      <c r="AB566" s="237"/>
      <c r="AC566" s="242"/>
      <c r="AD566" s="299"/>
      <c r="AE566" s="243"/>
      <c r="AF566" s="237"/>
      <c r="AG566" s="242"/>
      <c r="AH566" s="299"/>
      <c r="AI566" s="243"/>
      <c r="AJ566" s="237"/>
      <c r="AK566" s="242"/>
      <c r="AL566" s="299"/>
      <c r="AM566" s="243"/>
      <c r="AN566" s="237"/>
      <c r="AO566" s="242"/>
      <c r="AP566" s="142"/>
      <c r="AQ566" s="99"/>
      <c r="AR566" s="237"/>
      <c r="AS566" s="242"/>
      <c r="AT566" s="299"/>
      <c r="AU566" s="239"/>
      <c r="AV566" s="237"/>
      <c r="AW566" s="710"/>
      <c r="AX566" s="299"/>
      <c r="AY566" s="239"/>
      <c r="AZ566" s="237"/>
      <c r="BA566" s="239"/>
      <c r="BB566" s="237"/>
      <c r="BC566" s="245"/>
      <c r="BD566" s="237"/>
      <c r="BE566" s="245"/>
      <c r="BF566" s="237"/>
      <c r="BG566" s="245"/>
      <c r="BH566" s="237"/>
      <c r="BI566" s="245"/>
      <c r="BJ566" s="237">
        <v>148</v>
      </c>
      <c r="BK566" s="245">
        <v>130</v>
      </c>
    </row>
    <row r="567" spans="1:63" ht="13" x14ac:dyDescent="0.3">
      <c r="A567" s="10">
        <v>9702</v>
      </c>
      <c r="B567" s="11" t="s">
        <v>692</v>
      </c>
      <c r="C567" s="365">
        <v>1538</v>
      </c>
      <c r="D567" s="41">
        <v>213</v>
      </c>
      <c r="E567" s="63">
        <f t="shared" si="8"/>
        <v>0.13849154746423928</v>
      </c>
      <c r="F567" s="86">
        <v>155</v>
      </c>
      <c r="G567" s="99">
        <v>55</v>
      </c>
      <c r="H567" s="86"/>
      <c r="I567" s="98"/>
      <c r="J567" s="142"/>
      <c r="K567" s="99"/>
      <c r="L567" s="86"/>
      <c r="M567" s="98"/>
      <c r="N567" s="142"/>
      <c r="O567" s="99"/>
      <c r="P567" s="237"/>
      <c r="Q567" s="242"/>
      <c r="R567" s="299"/>
      <c r="S567" s="243"/>
      <c r="T567" s="237"/>
      <c r="U567" s="242"/>
      <c r="V567" s="299"/>
      <c r="W567" s="243"/>
      <c r="X567" s="237"/>
      <c r="Y567" s="242"/>
      <c r="Z567" s="299"/>
      <c r="AA567" s="243"/>
      <c r="AB567" s="237"/>
      <c r="AC567" s="242"/>
      <c r="AD567" s="299"/>
      <c r="AE567" s="243"/>
      <c r="AF567" s="237"/>
      <c r="AG567" s="242"/>
      <c r="AH567" s="299"/>
      <c r="AI567" s="243"/>
      <c r="AJ567" s="237"/>
      <c r="AK567" s="242"/>
      <c r="AL567" s="299"/>
      <c r="AM567" s="243"/>
      <c r="AN567" s="237"/>
      <c r="AO567" s="242"/>
      <c r="AP567" s="142"/>
      <c r="AQ567" s="99"/>
      <c r="AR567" s="237"/>
      <c r="AS567" s="242"/>
      <c r="AT567" s="299"/>
      <c r="AU567" s="239"/>
      <c r="AV567" s="237"/>
      <c r="AW567" s="710"/>
      <c r="AX567" s="299"/>
      <c r="AY567" s="239"/>
      <c r="AZ567" s="237"/>
      <c r="BA567" s="239"/>
      <c r="BB567" s="237"/>
      <c r="BC567" s="245"/>
      <c r="BD567" s="237"/>
      <c r="BE567" s="245"/>
      <c r="BF567" s="237"/>
      <c r="BG567" s="245"/>
      <c r="BH567" s="237"/>
      <c r="BI567" s="245"/>
      <c r="BJ567" s="237">
        <v>135</v>
      </c>
      <c r="BK567" s="245">
        <v>74</v>
      </c>
    </row>
    <row r="568" spans="1:63" ht="13" x14ac:dyDescent="0.3">
      <c r="A568" s="14"/>
      <c r="B568" s="14" t="s">
        <v>4</v>
      </c>
      <c r="C568" s="15">
        <f>SUM(C4:C567)</f>
        <v>589822</v>
      </c>
      <c r="D568" s="15">
        <f>SUM(D4:D567)</f>
        <v>156674</v>
      </c>
      <c r="E568" s="64">
        <f>SUM(D568/C568)</f>
        <v>0.2656292915489758</v>
      </c>
      <c r="F568" s="312">
        <f t="shared" ref="F568:BC568" si="9">SUM(F4:F567)</f>
        <v>89639</v>
      </c>
      <c r="G568" s="469">
        <f t="shared" si="9"/>
        <v>64034</v>
      </c>
      <c r="H568" s="312">
        <f t="shared" si="9"/>
        <v>716</v>
      </c>
      <c r="I568" s="372">
        <f t="shared" si="9"/>
        <v>381</v>
      </c>
      <c r="J568" s="711">
        <f t="shared" si="9"/>
        <v>22304</v>
      </c>
      <c r="K568" s="420">
        <f t="shared" si="9"/>
        <v>28842</v>
      </c>
      <c r="L568" s="312">
        <f t="shared" si="9"/>
        <v>181</v>
      </c>
      <c r="M568" s="372">
        <f t="shared" si="9"/>
        <v>31</v>
      </c>
      <c r="N568" s="711">
        <f t="shared" si="9"/>
        <v>0</v>
      </c>
      <c r="O568" s="420">
        <f>SUM(O4:O567)</f>
        <v>5</v>
      </c>
      <c r="P568" s="312">
        <f t="shared" si="9"/>
        <v>1</v>
      </c>
      <c r="Q568" s="372">
        <f t="shared" si="9"/>
        <v>4</v>
      </c>
      <c r="R568" s="711">
        <f t="shared" si="9"/>
        <v>592</v>
      </c>
      <c r="S568" s="420">
        <f t="shared" si="9"/>
        <v>543</v>
      </c>
      <c r="T568" s="312">
        <f t="shared" si="9"/>
        <v>1519</v>
      </c>
      <c r="U568" s="372">
        <f t="shared" si="9"/>
        <v>912</v>
      </c>
      <c r="V568" s="711">
        <f t="shared" si="9"/>
        <v>204</v>
      </c>
      <c r="W568" s="420">
        <f t="shared" si="9"/>
        <v>81</v>
      </c>
      <c r="X568" s="312">
        <f t="shared" si="9"/>
        <v>729</v>
      </c>
      <c r="Y568" s="372">
        <f t="shared" si="9"/>
        <v>483</v>
      </c>
      <c r="Z568" s="711">
        <f t="shared" si="9"/>
        <v>826</v>
      </c>
      <c r="AA568" s="420">
        <f t="shared" si="9"/>
        <v>364</v>
      </c>
      <c r="AB568" s="312">
        <f t="shared" si="9"/>
        <v>2345</v>
      </c>
      <c r="AC568" s="372">
        <f t="shared" si="9"/>
        <v>1138</v>
      </c>
      <c r="AD568" s="711">
        <f t="shared" si="9"/>
        <v>57</v>
      </c>
      <c r="AE568" s="420">
        <f t="shared" si="9"/>
        <v>43</v>
      </c>
      <c r="AF568" s="312">
        <f t="shared" si="9"/>
        <v>57</v>
      </c>
      <c r="AG568" s="372">
        <f t="shared" si="9"/>
        <v>42</v>
      </c>
      <c r="AH568" s="711">
        <f t="shared" si="9"/>
        <v>198</v>
      </c>
      <c r="AI568" s="420">
        <f t="shared" si="9"/>
        <v>201</v>
      </c>
      <c r="AJ568" s="312">
        <f t="shared" si="9"/>
        <v>275</v>
      </c>
      <c r="AK568" s="372">
        <f t="shared" si="9"/>
        <v>108</v>
      </c>
      <c r="AL568" s="711">
        <f t="shared" si="9"/>
        <v>356</v>
      </c>
      <c r="AM568" s="420">
        <f t="shared" si="9"/>
        <v>196</v>
      </c>
      <c r="AN568" s="312">
        <f t="shared" si="9"/>
        <v>573</v>
      </c>
      <c r="AO568" s="372">
        <f t="shared" si="9"/>
        <v>326</v>
      </c>
      <c r="AP568" s="711">
        <f t="shared" si="9"/>
        <v>206</v>
      </c>
      <c r="AQ568" s="420">
        <f t="shared" si="9"/>
        <v>69</v>
      </c>
      <c r="AR568" s="312">
        <f t="shared" si="9"/>
        <v>788</v>
      </c>
      <c r="AS568" s="372">
        <f t="shared" si="9"/>
        <v>316</v>
      </c>
      <c r="AT568" s="711">
        <f t="shared" si="9"/>
        <v>146</v>
      </c>
      <c r="AU568" s="420">
        <f t="shared" si="9"/>
        <v>108</v>
      </c>
      <c r="AV568" s="312">
        <f t="shared" si="9"/>
        <v>647</v>
      </c>
      <c r="AW568" s="372">
        <f t="shared" si="9"/>
        <v>104</v>
      </c>
      <c r="AX568" s="711">
        <f t="shared" si="9"/>
        <v>853</v>
      </c>
      <c r="AY568" s="420">
        <f t="shared" si="9"/>
        <v>133</v>
      </c>
      <c r="AZ568" s="312">
        <f t="shared" si="9"/>
        <v>1585</v>
      </c>
      <c r="BA568" s="420">
        <f t="shared" si="9"/>
        <v>1289</v>
      </c>
      <c r="BB568" s="312">
        <f t="shared" si="9"/>
        <v>1404</v>
      </c>
      <c r="BC568" s="314">
        <f t="shared" si="9"/>
        <v>1086</v>
      </c>
      <c r="BD568" s="312">
        <f t="shared" ref="BD568:BK568" si="10">SUM(BD4:BD567)</f>
        <v>2253</v>
      </c>
      <c r="BE568" s="314">
        <f t="shared" si="10"/>
        <v>1242</v>
      </c>
      <c r="BF568" s="312">
        <f t="shared" si="10"/>
        <v>0</v>
      </c>
      <c r="BG568" s="314">
        <f t="shared" si="10"/>
        <v>0</v>
      </c>
      <c r="BH568" s="312">
        <f t="shared" si="10"/>
        <v>1315</v>
      </c>
      <c r="BI568" s="314">
        <f t="shared" si="10"/>
        <v>3269</v>
      </c>
      <c r="BJ568" s="312">
        <f t="shared" si="10"/>
        <v>80808</v>
      </c>
      <c r="BK568" s="314">
        <f t="shared" si="10"/>
        <v>72398</v>
      </c>
    </row>
    <row r="569" spans="1:63" ht="13" x14ac:dyDescent="0.3">
      <c r="A569" s="14"/>
      <c r="B569" s="17" t="s">
        <v>5</v>
      </c>
      <c r="C569" s="15"/>
      <c r="D569" s="43">
        <v>146191</v>
      </c>
      <c r="E569" s="64">
        <f>SUM(D569/C568)</f>
        <v>0.24785613286720401</v>
      </c>
      <c r="F569" s="312">
        <f>SUM(F568-F570)</f>
        <v>71166</v>
      </c>
      <c r="G569" s="469">
        <f t="shared" ref="G569:BC569" si="11">SUM(G568-G570)</f>
        <v>54719</v>
      </c>
      <c r="H569" s="312">
        <f t="shared" si="11"/>
        <v>630</v>
      </c>
      <c r="I569" s="372">
        <f t="shared" si="11"/>
        <v>342</v>
      </c>
      <c r="J569" s="711">
        <f t="shared" si="11"/>
        <v>17003</v>
      </c>
      <c r="K569" s="420">
        <f t="shared" si="11"/>
        <v>21023</v>
      </c>
      <c r="L569" s="312">
        <f t="shared" si="11"/>
        <v>153</v>
      </c>
      <c r="M569" s="372">
        <f t="shared" si="11"/>
        <v>23</v>
      </c>
      <c r="N569" s="711">
        <f t="shared" si="11"/>
        <v>0</v>
      </c>
      <c r="O569" s="420">
        <f t="shared" si="11"/>
        <v>5</v>
      </c>
      <c r="P569" s="312">
        <f t="shared" si="11"/>
        <v>1</v>
      </c>
      <c r="Q569" s="372">
        <f t="shared" si="11"/>
        <v>4</v>
      </c>
      <c r="R569" s="711">
        <f t="shared" si="11"/>
        <v>472</v>
      </c>
      <c r="S569" s="420">
        <f t="shared" si="11"/>
        <v>473</v>
      </c>
      <c r="T569" s="312">
        <f t="shared" si="11"/>
        <v>1097</v>
      </c>
      <c r="U569" s="372">
        <f t="shared" si="11"/>
        <v>698</v>
      </c>
      <c r="V569" s="711">
        <f t="shared" si="11"/>
        <v>176</v>
      </c>
      <c r="W569" s="420">
        <f t="shared" si="11"/>
        <v>65</v>
      </c>
      <c r="X569" s="312">
        <f t="shared" si="11"/>
        <v>606</v>
      </c>
      <c r="Y569" s="372">
        <f t="shared" si="11"/>
        <v>416</v>
      </c>
      <c r="Z569" s="711">
        <f t="shared" si="11"/>
        <v>697</v>
      </c>
      <c r="AA569" s="420">
        <f t="shared" si="11"/>
        <v>308</v>
      </c>
      <c r="AB569" s="312">
        <f t="shared" si="11"/>
        <v>1767</v>
      </c>
      <c r="AC569" s="372">
        <f t="shared" si="11"/>
        <v>985</v>
      </c>
      <c r="AD569" s="711">
        <f t="shared" si="11"/>
        <v>50</v>
      </c>
      <c r="AE569" s="420">
        <f t="shared" si="11"/>
        <v>41</v>
      </c>
      <c r="AF569" s="312">
        <f t="shared" si="11"/>
        <v>49</v>
      </c>
      <c r="AG569" s="372">
        <f t="shared" si="11"/>
        <v>41</v>
      </c>
      <c r="AH569" s="711">
        <f t="shared" si="11"/>
        <v>183</v>
      </c>
      <c r="AI569" s="420">
        <f t="shared" si="11"/>
        <v>192</v>
      </c>
      <c r="AJ569" s="312">
        <f t="shared" si="11"/>
        <v>254</v>
      </c>
      <c r="AK569" s="372">
        <f t="shared" si="11"/>
        <v>107</v>
      </c>
      <c r="AL569" s="711">
        <f t="shared" si="11"/>
        <v>283</v>
      </c>
      <c r="AM569" s="420">
        <f t="shared" si="11"/>
        <v>147</v>
      </c>
      <c r="AN569" s="312">
        <f t="shared" si="11"/>
        <v>508</v>
      </c>
      <c r="AO569" s="372">
        <f t="shared" si="11"/>
        <v>299</v>
      </c>
      <c r="AP569" s="711">
        <f t="shared" si="11"/>
        <v>188</v>
      </c>
      <c r="AQ569" s="420">
        <f t="shared" si="11"/>
        <v>62</v>
      </c>
      <c r="AR569" s="312">
        <f t="shared" si="11"/>
        <v>663</v>
      </c>
      <c r="AS569" s="372">
        <f t="shared" si="11"/>
        <v>274</v>
      </c>
      <c r="AT569" s="711">
        <f t="shared" si="11"/>
        <v>126</v>
      </c>
      <c r="AU569" s="420">
        <f t="shared" si="11"/>
        <v>99</v>
      </c>
      <c r="AV569" s="312">
        <f t="shared" si="11"/>
        <v>565</v>
      </c>
      <c r="AW569" s="372">
        <f t="shared" si="11"/>
        <v>94</v>
      </c>
      <c r="AX569" s="711">
        <f t="shared" si="11"/>
        <v>655</v>
      </c>
      <c r="AY569" s="420">
        <f t="shared" si="11"/>
        <v>107</v>
      </c>
      <c r="AZ569" s="312">
        <f t="shared" si="11"/>
        <v>1405</v>
      </c>
      <c r="BA569" s="420">
        <f t="shared" si="11"/>
        <v>1211</v>
      </c>
      <c r="BB569" s="312">
        <f t="shared" si="11"/>
        <v>1220</v>
      </c>
      <c r="BC569" s="314">
        <f t="shared" si="11"/>
        <v>928</v>
      </c>
      <c r="BD569" s="312">
        <f t="shared" ref="BD569:BK569" si="12">SUM(BD568-BD570)</f>
        <v>1905</v>
      </c>
      <c r="BE569" s="314">
        <f t="shared" si="12"/>
        <v>1054</v>
      </c>
      <c r="BF569" s="312">
        <f t="shared" si="12"/>
        <v>0</v>
      </c>
      <c r="BG569" s="314">
        <f t="shared" si="12"/>
        <v>0</v>
      </c>
      <c r="BH569" s="312">
        <f t="shared" si="12"/>
        <v>1146</v>
      </c>
      <c r="BI569" s="314">
        <f t="shared" si="12"/>
        <v>2855</v>
      </c>
      <c r="BJ569" s="312">
        <f t="shared" si="12"/>
        <v>64241</v>
      </c>
      <c r="BK569" s="314">
        <f t="shared" si="12"/>
        <v>61222</v>
      </c>
    </row>
    <row r="570" spans="1:63" ht="13" x14ac:dyDescent="0.3">
      <c r="A570" s="14"/>
      <c r="B570" s="17" t="s">
        <v>6</v>
      </c>
      <c r="C570" s="15"/>
      <c r="D570" s="18">
        <v>22658</v>
      </c>
      <c r="E570" s="64">
        <f>SUM(D570/C568)</f>
        <v>3.8414979434473452E-2</v>
      </c>
      <c r="F570" s="312">
        <v>18473</v>
      </c>
      <c r="G570" s="469">
        <v>9315</v>
      </c>
      <c r="H570" s="312">
        <v>86</v>
      </c>
      <c r="I570" s="372">
        <v>39</v>
      </c>
      <c r="J570" s="711">
        <v>5301</v>
      </c>
      <c r="K570" s="420">
        <v>7819</v>
      </c>
      <c r="L570" s="312">
        <v>28</v>
      </c>
      <c r="M570" s="372">
        <v>8</v>
      </c>
      <c r="N570" s="711">
        <v>0</v>
      </c>
      <c r="O570" s="420">
        <v>0</v>
      </c>
      <c r="P570" s="312">
        <v>0</v>
      </c>
      <c r="Q570" s="372">
        <v>0</v>
      </c>
      <c r="R570" s="711">
        <v>120</v>
      </c>
      <c r="S570" s="420">
        <v>70</v>
      </c>
      <c r="T570" s="312">
        <v>422</v>
      </c>
      <c r="U570" s="372">
        <v>214</v>
      </c>
      <c r="V570" s="711">
        <v>28</v>
      </c>
      <c r="W570" s="420">
        <v>16</v>
      </c>
      <c r="X570" s="312">
        <v>123</v>
      </c>
      <c r="Y570" s="372">
        <v>67</v>
      </c>
      <c r="Z570" s="711">
        <v>129</v>
      </c>
      <c r="AA570" s="420">
        <v>56</v>
      </c>
      <c r="AB570" s="312">
        <v>578</v>
      </c>
      <c r="AC570" s="372">
        <v>153</v>
      </c>
      <c r="AD570" s="711">
        <v>7</v>
      </c>
      <c r="AE570" s="420">
        <v>2</v>
      </c>
      <c r="AF570" s="312">
        <v>8</v>
      </c>
      <c r="AG570" s="372">
        <v>1</v>
      </c>
      <c r="AH570" s="711">
        <v>15</v>
      </c>
      <c r="AI570" s="420">
        <v>9</v>
      </c>
      <c r="AJ570" s="312">
        <v>21</v>
      </c>
      <c r="AK570" s="372">
        <v>1</v>
      </c>
      <c r="AL570" s="711">
        <v>73</v>
      </c>
      <c r="AM570" s="420">
        <v>49</v>
      </c>
      <c r="AN570" s="312">
        <v>65</v>
      </c>
      <c r="AO570" s="372">
        <v>27</v>
      </c>
      <c r="AP570" s="711">
        <v>18</v>
      </c>
      <c r="AQ570" s="420">
        <v>7</v>
      </c>
      <c r="AR570" s="312">
        <v>125</v>
      </c>
      <c r="AS570" s="372">
        <v>42</v>
      </c>
      <c r="AT570" s="711">
        <v>20</v>
      </c>
      <c r="AU570" s="420">
        <v>9</v>
      </c>
      <c r="AV570" s="312">
        <v>82</v>
      </c>
      <c r="AW570" s="372">
        <v>10</v>
      </c>
      <c r="AX570" s="711">
        <v>198</v>
      </c>
      <c r="AY570" s="420">
        <v>26</v>
      </c>
      <c r="AZ570" s="312">
        <v>180</v>
      </c>
      <c r="BA570" s="420">
        <v>78</v>
      </c>
      <c r="BB570" s="312">
        <v>184</v>
      </c>
      <c r="BC570" s="314">
        <v>158</v>
      </c>
      <c r="BD570" s="312">
        <v>348</v>
      </c>
      <c r="BE570" s="314">
        <v>188</v>
      </c>
      <c r="BF570" s="312">
        <v>0</v>
      </c>
      <c r="BG570" s="314">
        <v>0</v>
      </c>
      <c r="BH570" s="312">
        <v>169</v>
      </c>
      <c r="BI570" s="314">
        <v>414</v>
      </c>
      <c r="BJ570" s="312">
        <v>16567</v>
      </c>
      <c r="BK570" s="314">
        <v>11176</v>
      </c>
    </row>
    <row r="571" spans="1:63" ht="13" x14ac:dyDescent="0.3">
      <c r="A571" s="38"/>
      <c r="B571" s="19"/>
      <c r="C571" s="20"/>
      <c r="D571" s="20"/>
      <c r="E571" s="63"/>
      <c r="F571" s="90"/>
      <c r="G571" s="317"/>
      <c r="H571" s="111"/>
      <c r="I571" s="113"/>
      <c r="J571" s="712"/>
      <c r="K571" s="317"/>
      <c r="L571" s="111"/>
      <c r="M571" s="113"/>
      <c r="N571" s="712"/>
      <c r="O571" s="317"/>
      <c r="P571" s="111"/>
      <c r="Q571" s="113"/>
      <c r="R571" s="712"/>
      <c r="S571" s="317"/>
      <c r="T571" s="111"/>
      <c r="U571" s="113"/>
      <c r="V571" s="712"/>
      <c r="W571" s="317"/>
      <c r="X571" s="111"/>
      <c r="Y571" s="113"/>
      <c r="Z571" s="712"/>
      <c r="AA571" s="317"/>
      <c r="AB571" s="111"/>
      <c r="AC571" s="113"/>
      <c r="AD571" s="712"/>
      <c r="AE571" s="317"/>
      <c r="AF571" s="111"/>
      <c r="AG571" s="113"/>
      <c r="AH571" s="712"/>
      <c r="AI571" s="317"/>
      <c r="AJ571" s="111"/>
      <c r="AK571" s="113"/>
      <c r="AL571" s="712"/>
      <c r="AM571" s="317"/>
      <c r="AN571" s="111"/>
      <c r="AO571" s="113"/>
      <c r="AP571" s="712"/>
      <c r="AQ571" s="317"/>
      <c r="AR571" s="111"/>
      <c r="AS571" s="113"/>
      <c r="AT571" s="712"/>
      <c r="AU571" s="317"/>
      <c r="AV571" s="111"/>
      <c r="AW571" s="113"/>
      <c r="AX571" s="712"/>
      <c r="AY571" s="317"/>
      <c r="AZ571" s="111"/>
      <c r="BA571" s="317"/>
      <c r="BB571" s="111"/>
      <c r="BC571" s="112"/>
      <c r="BD571" s="111"/>
      <c r="BE571" s="112"/>
      <c r="BF571" s="111"/>
      <c r="BG571" s="112"/>
      <c r="BH571" s="111"/>
      <c r="BI571" s="112"/>
      <c r="BJ571" s="111"/>
      <c r="BK571" s="112"/>
    </row>
    <row r="572" spans="1:63" ht="13" x14ac:dyDescent="0.3">
      <c r="A572" s="38"/>
      <c r="B572" s="7" t="s">
        <v>784</v>
      </c>
      <c r="C572" s="25">
        <f>SUM(C4:C193)</f>
        <v>215985</v>
      </c>
      <c r="D572" s="25">
        <f>SUM(D4:D193)</f>
        <v>53847</v>
      </c>
      <c r="E572" s="63">
        <f t="shared" ref="E572:E635" si="13">SUM(D572/C572)</f>
        <v>0.2493089797902632</v>
      </c>
      <c r="F572" s="90">
        <f t="shared" ref="F572:BC572" si="14">SUM(F4:F193)</f>
        <v>37779</v>
      </c>
      <c r="G572" s="310">
        <f t="shared" si="14"/>
        <v>14639</v>
      </c>
      <c r="H572" s="90">
        <f t="shared" si="14"/>
        <v>0</v>
      </c>
      <c r="I572" s="375">
        <f t="shared" si="14"/>
        <v>0</v>
      </c>
      <c r="J572" s="396">
        <f t="shared" si="14"/>
        <v>22304</v>
      </c>
      <c r="K572" s="311">
        <f t="shared" si="14"/>
        <v>28842</v>
      </c>
      <c r="L572" s="90">
        <f t="shared" si="14"/>
        <v>181</v>
      </c>
      <c r="M572" s="375">
        <f t="shared" si="14"/>
        <v>31</v>
      </c>
      <c r="N572" s="396">
        <f t="shared" si="14"/>
        <v>0</v>
      </c>
      <c r="O572" s="311">
        <f t="shared" si="14"/>
        <v>0</v>
      </c>
      <c r="P572" s="90">
        <f t="shared" si="14"/>
        <v>0</v>
      </c>
      <c r="Q572" s="375">
        <f t="shared" si="14"/>
        <v>0</v>
      </c>
      <c r="R572" s="396">
        <f t="shared" si="14"/>
        <v>0</v>
      </c>
      <c r="S572" s="311">
        <f t="shared" si="14"/>
        <v>0</v>
      </c>
      <c r="T572" s="90">
        <f t="shared" si="14"/>
        <v>0</v>
      </c>
      <c r="U572" s="375">
        <f t="shared" si="14"/>
        <v>0</v>
      </c>
      <c r="V572" s="396">
        <f t="shared" si="14"/>
        <v>0</v>
      </c>
      <c r="W572" s="311">
        <f t="shared" si="14"/>
        <v>0</v>
      </c>
      <c r="X572" s="90">
        <f t="shared" si="14"/>
        <v>0</v>
      </c>
      <c r="Y572" s="375">
        <f t="shared" si="14"/>
        <v>0</v>
      </c>
      <c r="Z572" s="396">
        <f t="shared" si="14"/>
        <v>0</v>
      </c>
      <c r="AA572" s="311">
        <f t="shared" si="14"/>
        <v>0</v>
      </c>
      <c r="AB572" s="90">
        <f t="shared" si="14"/>
        <v>0</v>
      </c>
      <c r="AC572" s="375">
        <f t="shared" si="14"/>
        <v>0</v>
      </c>
      <c r="AD572" s="396">
        <f t="shared" si="14"/>
        <v>0</v>
      </c>
      <c r="AE572" s="311">
        <f t="shared" si="14"/>
        <v>0</v>
      </c>
      <c r="AF572" s="90">
        <f t="shared" si="14"/>
        <v>0</v>
      </c>
      <c r="AG572" s="375">
        <f t="shared" si="14"/>
        <v>0</v>
      </c>
      <c r="AH572" s="396">
        <f t="shared" si="14"/>
        <v>0</v>
      </c>
      <c r="AI572" s="311">
        <f t="shared" si="14"/>
        <v>0</v>
      </c>
      <c r="AJ572" s="90">
        <f t="shared" si="14"/>
        <v>0</v>
      </c>
      <c r="AK572" s="375">
        <f t="shared" si="14"/>
        <v>0</v>
      </c>
      <c r="AL572" s="396">
        <f t="shared" si="14"/>
        <v>0</v>
      </c>
      <c r="AM572" s="311">
        <f t="shared" si="14"/>
        <v>0</v>
      </c>
      <c r="AN572" s="90">
        <f t="shared" si="14"/>
        <v>0</v>
      </c>
      <c r="AO572" s="375">
        <f t="shared" si="14"/>
        <v>0</v>
      </c>
      <c r="AP572" s="396">
        <f t="shared" si="14"/>
        <v>0</v>
      </c>
      <c r="AQ572" s="311">
        <f t="shared" si="14"/>
        <v>0</v>
      </c>
      <c r="AR572" s="90">
        <f t="shared" si="14"/>
        <v>0</v>
      </c>
      <c r="AS572" s="375">
        <f t="shared" si="14"/>
        <v>0</v>
      </c>
      <c r="AT572" s="396">
        <f t="shared" si="14"/>
        <v>0</v>
      </c>
      <c r="AU572" s="311">
        <f t="shared" si="14"/>
        <v>0</v>
      </c>
      <c r="AV572" s="90">
        <f t="shared" si="14"/>
        <v>0</v>
      </c>
      <c r="AW572" s="375">
        <f t="shared" si="14"/>
        <v>0</v>
      </c>
      <c r="AX572" s="396">
        <f t="shared" si="14"/>
        <v>0</v>
      </c>
      <c r="AY572" s="311">
        <f t="shared" si="14"/>
        <v>0</v>
      </c>
      <c r="AZ572" s="90">
        <f t="shared" si="14"/>
        <v>0</v>
      </c>
      <c r="BA572" s="311">
        <f t="shared" si="14"/>
        <v>0</v>
      </c>
      <c r="BB572" s="90">
        <f t="shared" si="14"/>
        <v>0</v>
      </c>
      <c r="BC572" s="124">
        <f t="shared" si="14"/>
        <v>0</v>
      </c>
      <c r="BD572" s="90">
        <f t="shared" ref="BD572:BK572" si="15">SUM(BD4:BD193)</f>
        <v>0</v>
      </c>
      <c r="BE572" s="124">
        <f t="shared" si="15"/>
        <v>0</v>
      </c>
      <c r="BF572" s="90">
        <f t="shared" si="15"/>
        <v>0</v>
      </c>
      <c r="BG572" s="124">
        <f t="shared" si="15"/>
        <v>0</v>
      </c>
      <c r="BH572" s="90">
        <f t="shared" si="15"/>
        <v>0</v>
      </c>
      <c r="BI572" s="124">
        <f t="shared" si="15"/>
        <v>0</v>
      </c>
      <c r="BJ572" s="90">
        <f t="shared" si="15"/>
        <v>34242</v>
      </c>
      <c r="BK572" s="124">
        <f t="shared" si="15"/>
        <v>18306</v>
      </c>
    </row>
    <row r="573" spans="1:63" ht="13" x14ac:dyDescent="0.3">
      <c r="A573" s="38"/>
      <c r="B573" s="7" t="s">
        <v>693</v>
      </c>
      <c r="C573" s="22">
        <f>SUM(C4:C16)</f>
        <v>12970</v>
      </c>
      <c r="D573" s="22">
        <f>SUM(D4:D16)</f>
        <v>4169</v>
      </c>
      <c r="E573" s="63">
        <f t="shared" si="13"/>
        <v>0.32143407864302237</v>
      </c>
      <c r="F573" s="90">
        <f t="shared" ref="F573:BC573" si="16">SUM(F4:F16)</f>
        <v>2603</v>
      </c>
      <c r="G573" s="310">
        <f t="shared" si="16"/>
        <v>1470</v>
      </c>
      <c r="H573" s="90">
        <f t="shared" si="16"/>
        <v>0</v>
      </c>
      <c r="I573" s="375">
        <f t="shared" si="16"/>
        <v>0</v>
      </c>
      <c r="J573" s="396">
        <f t="shared" si="16"/>
        <v>1974</v>
      </c>
      <c r="K573" s="311">
        <f t="shared" si="16"/>
        <v>1989</v>
      </c>
      <c r="L573" s="90">
        <f t="shared" si="16"/>
        <v>0</v>
      </c>
      <c r="M573" s="375">
        <f t="shared" si="16"/>
        <v>0</v>
      </c>
      <c r="N573" s="396">
        <f t="shared" si="16"/>
        <v>0</v>
      </c>
      <c r="O573" s="311">
        <f t="shared" si="16"/>
        <v>0</v>
      </c>
      <c r="P573" s="90">
        <f t="shared" si="16"/>
        <v>0</v>
      </c>
      <c r="Q573" s="375">
        <f t="shared" si="16"/>
        <v>0</v>
      </c>
      <c r="R573" s="396">
        <f t="shared" si="16"/>
        <v>0</v>
      </c>
      <c r="S573" s="311">
        <f t="shared" si="16"/>
        <v>0</v>
      </c>
      <c r="T573" s="90">
        <f t="shared" si="16"/>
        <v>0</v>
      </c>
      <c r="U573" s="375">
        <f t="shared" si="16"/>
        <v>0</v>
      </c>
      <c r="V573" s="396">
        <f t="shared" si="16"/>
        <v>0</v>
      </c>
      <c r="W573" s="311">
        <f t="shared" si="16"/>
        <v>0</v>
      </c>
      <c r="X573" s="90">
        <f t="shared" si="16"/>
        <v>0</v>
      </c>
      <c r="Y573" s="375">
        <f t="shared" si="16"/>
        <v>0</v>
      </c>
      <c r="Z573" s="396">
        <f t="shared" si="16"/>
        <v>0</v>
      </c>
      <c r="AA573" s="311">
        <f t="shared" si="16"/>
        <v>0</v>
      </c>
      <c r="AB573" s="90">
        <f t="shared" si="16"/>
        <v>0</v>
      </c>
      <c r="AC573" s="375">
        <f t="shared" si="16"/>
        <v>0</v>
      </c>
      <c r="AD573" s="396">
        <f t="shared" si="16"/>
        <v>0</v>
      </c>
      <c r="AE573" s="311">
        <f t="shared" si="16"/>
        <v>0</v>
      </c>
      <c r="AF573" s="90">
        <f t="shared" si="16"/>
        <v>0</v>
      </c>
      <c r="AG573" s="375">
        <f t="shared" si="16"/>
        <v>0</v>
      </c>
      <c r="AH573" s="396">
        <f t="shared" si="16"/>
        <v>0</v>
      </c>
      <c r="AI573" s="311">
        <f t="shared" si="16"/>
        <v>0</v>
      </c>
      <c r="AJ573" s="90">
        <f t="shared" si="16"/>
        <v>0</v>
      </c>
      <c r="AK573" s="375">
        <f t="shared" si="16"/>
        <v>0</v>
      </c>
      <c r="AL573" s="396">
        <f t="shared" si="16"/>
        <v>0</v>
      </c>
      <c r="AM573" s="311">
        <f t="shared" si="16"/>
        <v>0</v>
      </c>
      <c r="AN573" s="90">
        <f t="shared" si="16"/>
        <v>0</v>
      </c>
      <c r="AO573" s="375">
        <f t="shared" si="16"/>
        <v>0</v>
      </c>
      <c r="AP573" s="396">
        <f t="shared" si="16"/>
        <v>0</v>
      </c>
      <c r="AQ573" s="311">
        <f t="shared" si="16"/>
        <v>0</v>
      </c>
      <c r="AR573" s="90">
        <f t="shared" si="16"/>
        <v>0</v>
      </c>
      <c r="AS573" s="375">
        <f t="shared" si="16"/>
        <v>0</v>
      </c>
      <c r="AT573" s="396">
        <f t="shared" si="16"/>
        <v>0</v>
      </c>
      <c r="AU573" s="311">
        <f t="shared" si="16"/>
        <v>0</v>
      </c>
      <c r="AV573" s="90">
        <f t="shared" si="16"/>
        <v>0</v>
      </c>
      <c r="AW573" s="375">
        <f t="shared" si="16"/>
        <v>0</v>
      </c>
      <c r="AX573" s="396">
        <f t="shared" si="16"/>
        <v>0</v>
      </c>
      <c r="AY573" s="311">
        <f t="shared" si="16"/>
        <v>0</v>
      </c>
      <c r="AZ573" s="90">
        <f t="shared" si="16"/>
        <v>0</v>
      </c>
      <c r="BA573" s="311">
        <f t="shared" si="16"/>
        <v>0</v>
      </c>
      <c r="BB573" s="90">
        <f t="shared" si="16"/>
        <v>0</v>
      </c>
      <c r="BC573" s="124">
        <f t="shared" si="16"/>
        <v>0</v>
      </c>
      <c r="BD573" s="90">
        <f t="shared" ref="BD573:BK573" si="17">SUM(BD4:BD16)</f>
        <v>0</v>
      </c>
      <c r="BE573" s="124">
        <f t="shared" si="17"/>
        <v>0</v>
      </c>
      <c r="BF573" s="90">
        <f t="shared" si="17"/>
        <v>0</v>
      </c>
      <c r="BG573" s="124">
        <f t="shared" si="17"/>
        <v>0</v>
      </c>
      <c r="BH573" s="90">
        <f t="shared" si="17"/>
        <v>0</v>
      </c>
      <c r="BI573" s="124">
        <f t="shared" si="17"/>
        <v>0</v>
      </c>
      <c r="BJ573" s="90">
        <f t="shared" si="17"/>
        <v>2312</v>
      </c>
      <c r="BK573" s="124">
        <f t="shared" si="17"/>
        <v>1773</v>
      </c>
    </row>
    <row r="574" spans="1:63" ht="13" x14ac:dyDescent="0.3">
      <c r="A574" s="38"/>
      <c r="B574" s="7" t="s">
        <v>694</v>
      </c>
      <c r="C574" s="22">
        <f>SUM(C17:C27)</f>
        <v>14347</v>
      </c>
      <c r="D574" s="22">
        <f>SUM(D17:D27)</f>
        <v>3851</v>
      </c>
      <c r="E574" s="63">
        <f t="shared" si="13"/>
        <v>0.26841848470063429</v>
      </c>
      <c r="F574" s="90">
        <f t="shared" ref="F574:BC574" si="18">SUM(F17:F27)</f>
        <v>2628</v>
      </c>
      <c r="G574" s="310">
        <f t="shared" si="18"/>
        <v>1121</v>
      </c>
      <c r="H574" s="90">
        <f t="shared" si="18"/>
        <v>0</v>
      </c>
      <c r="I574" s="375">
        <f t="shared" si="18"/>
        <v>0</v>
      </c>
      <c r="J574" s="396">
        <f t="shared" si="18"/>
        <v>1651</v>
      </c>
      <c r="K574" s="311">
        <f t="shared" si="18"/>
        <v>2008</v>
      </c>
      <c r="L574" s="90">
        <f t="shared" si="18"/>
        <v>0</v>
      </c>
      <c r="M574" s="375">
        <f t="shared" si="18"/>
        <v>0</v>
      </c>
      <c r="N574" s="396">
        <f t="shared" si="18"/>
        <v>0</v>
      </c>
      <c r="O574" s="311">
        <f t="shared" si="18"/>
        <v>0</v>
      </c>
      <c r="P574" s="90">
        <f t="shared" si="18"/>
        <v>0</v>
      </c>
      <c r="Q574" s="375">
        <f t="shared" si="18"/>
        <v>0</v>
      </c>
      <c r="R574" s="396">
        <f t="shared" si="18"/>
        <v>0</v>
      </c>
      <c r="S574" s="311">
        <f t="shared" si="18"/>
        <v>0</v>
      </c>
      <c r="T574" s="90">
        <f t="shared" si="18"/>
        <v>0</v>
      </c>
      <c r="U574" s="375">
        <f t="shared" si="18"/>
        <v>0</v>
      </c>
      <c r="V574" s="396">
        <f t="shared" si="18"/>
        <v>0</v>
      </c>
      <c r="W574" s="311">
        <f t="shared" si="18"/>
        <v>0</v>
      </c>
      <c r="X574" s="90">
        <f t="shared" si="18"/>
        <v>0</v>
      </c>
      <c r="Y574" s="375">
        <f t="shared" si="18"/>
        <v>0</v>
      </c>
      <c r="Z574" s="396">
        <f t="shared" si="18"/>
        <v>0</v>
      </c>
      <c r="AA574" s="311">
        <f t="shared" si="18"/>
        <v>0</v>
      </c>
      <c r="AB574" s="90">
        <f t="shared" si="18"/>
        <v>0</v>
      </c>
      <c r="AC574" s="375">
        <f t="shared" si="18"/>
        <v>0</v>
      </c>
      <c r="AD574" s="396">
        <f t="shared" si="18"/>
        <v>0</v>
      </c>
      <c r="AE574" s="311">
        <f t="shared" si="18"/>
        <v>0</v>
      </c>
      <c r="AF574" s="90">
        <f t="shared" si="18"/>
        <v>0</v>
      </c>
      <c r="AG574" s="375">
        <f t="shared" si="18"/>
        <v>0</v>
      </c>
      <c r="AH574" s="396">
        <f t="shared" si="18"/>
        <v>0</v>
      </c>
      <c r="AI574" s="311">
        <f t="shared" si="18"/>
        <v>0</v>
      </c>
      <c r="AJ574" s="90">
        <f t="shared" si="18"/>
        <v>0</v>
      </c>
      <c r="AK574" s="375">
        <f t="shared" si="18"/>
        <v>0</v>
      </c>
      <c r="AL574" s="396">
        <f t="shared" si="18"/>
        <v>0</v>
      </c>
      <c r="AM574" s="311">
        <f t="shared" si="18"/>
        <v>0</v>
      </c>
      <c r="AN574" s="90">
        <f t="shared" si="18"/>
        <v>0</v>
      </c>
      <c r="AO574" s="375">
        <f t="shared" si="18"/>
        <v>0</v>
      </c>
      <c r="AP574" s="396">
        <f t="shared" si="18"/>
        <v>0</v>
      </c>
      <c r="AQ574" s="311">
        <f t="shared" si="18"/>
        <v>0</v>
      </c>
      <c r="AR574" s="90">
        <f t="shared" si="18"/>
        <v>0</v>
      </c>
      <c r="AS574" s="375">
        <f t="shared" si="18"/>
        <v>0</v>
      </c>
      <c r="AT574" s="396">
        <f t="shared" si="18"/>
        <v>0</v>
      </c>
      <c r="AU574" s="311">
        <f t="shared" si="18"/>
        <v>0</v>
      </c>
      <c r="AV574" s="90">
        <f t="shared" si="18"/>
        <v>0</v>
      </c>
      <c r="AW574" s="375">
        <f t="shared" si="18"/>
        <v>0</v>
      </c>
      <c r="AX574" s="396">
        <f t="shared" si="18"/>
        <v>0</v>
      </c>
      <c r="AY574" s="311">
        <f t="shared" si="18"/>
        <v>0</v>
      </c>
      <c r="AZ574" s="90">
        <f t="shared" si="18"/>
        <v>0</v>
      </c>
      <c r="BA574" s="311">
        <f t="shared" si="18"/>
        <v>0</v>
      </c>
      <c r="BB574" s="90">
        <f t="shared" si="18"/>
        <v>0</v>
      </c>
      <c r="BC574" s="124">
        <f t="shared" si="18"/>
        <v>0</v>
      </c>
      <c r="BD574" s="90">
        <f t="shared" ref="BD574:BK574" si="19">SUM(BD17:BD27)</f>
        <v>0</v>
      </c>
      <c r="BE574" s="124">
        <f t="shared" si="19"/>
        <v>0</v>
      </c>
      <c r="BF574" s="90">
        <f t="shared" si="19"/>
        <v>0</v>
      </c>
      <c r="BG574" s="124">
        <f t="shared" si="19"/>
        <v>0</v>
      </c>
      <c r="BH574" s="90">
        <f t="shared" si="19"/>
        <v>0</v>
      </c>
      <c r="BI574" s="124">
        <f t="shared" si="19"/>
        <v>0</v>
      </c>
      <c r="BJ574" s="90">
        <f t="shared" si="19"/>
        <v>2441</v>
      </c>
      <c r="BK574" s="124">
        <f t="shared" si="19"/>
        <v>1314</v>
      </c>
    </row>
    <row r="575" spans="1:63" ht="13" x14ac:dyDescent="0.3">
      <c r="A575" s="38"/>
      <c r="B575" s="7" t="s">
        <v>695</v>
      </c>
      <c r="C575" s="22">
        <f>SUM(C28:C32)</f>
        <v>6282</v>
      </c>
      <c r="D575" s="22">
        <f>SUM(D28:D32)</f>
        <v>1672</v>
      </c>
      <c r="E575" s="63">
        <f t="shared" si="13"/>
        <v>0.26615727475326328</v>
      </c>
      <c r="F575" s="90">
        <f t="shared" ref="F575:BC575" si="20">SUM(F28:F32)</f>
        <v>1223</v>
      </c>
      <c r="G575" s="310">
        <f t="shared" si="20"/>
        <v>396</v>
      </c>
      <c r="H575" s="90">
        <f t="shared" si="20"/>
        <v>0</v>
      </c>
      <c r="I575" s="375">
        <f t="shared" si="20"/>
        <v>0</v>
      </c>
      <c r="J575" s="396">
        <f t="shared" si="20"/>
        <v>673</v>
      </c>
      <c r="K575" s="311">
        <f t="shared" si="20"/>
        <v>902</v>
      </c>
      <c r="L575" s="90">
        <f t="shared" si="20"/>
        <v>0</v>
      </c>
      <c r="M575" s="375">
        <f t="shared" si="20"/>
        <v>0</v>
      </c>
      <c r="N575" s="396">
        <f t="shared" si="20"/>
        <v>0</v>
      </c>
      <c r="O575" s="311">
        <f t="shared" si="20"/>
        <v>0</v>
      </c>
      <c r="P575" s="90">
        <f t="shared" si="20"/>
        <v>0</v>
      </c>
      <c r="Q575" s="375">
        <f t="shared" si="20"/>
        <v>0</v>
      </c>
      <c r="R575" s="396">
        <f t="shared" si="20"/>
        <v>0</v>
      </c>
      <c r="S575" s="311">
        <f t="shared" si="20"/>
        <v>0</v>
      </c>
      <c r="T575" s="90">
        <f t="shared" si="20"/>
        <v>0</v>
      </c>
      <c r="U575" s="375">
        <f t="shared" si="20"/>
        <v>0</v>
      </c>
      <c r="V575" s="396">
        <f t="shared" si="20"/>
        <v>0</v>
      </c>
      <c r="W575" s="311">
        <f t="shared" si="20"/>
        <v>0</v>
      </c>
      <c r="X575" s="90">
        <f t="shared" si="20"/>
        <v>0</v>
      </c>
      <c r="Y575" s="375">
        <f t="shared" si="20"/>
        <v>0</v>
      </c>
      <c r="Z575" s="396">
        <f t="shared" si="20"/>
        <v>0</v>
      </c>
      <c r="AA575" s="311">
        <f t="shared" si="20"/>
        <v>0</v>
      </c>
      <c r="AB575" s="90">
        <f t="shared" si="20"/>
        <v>0</v>
      </c>
      <c r="AC575" s="375">
        <f t="shared" si="20"/>
        <v>0</v>
      </c>
      <c r="AD575" s="396">
        <f t="shared" si="20"/>
        <v>0</v>
      </c>
      <c r="AE575" s="311">
        <f t="shared" si="20"/>
        <v>0</v>
      </c>
      <c r="AF575" s="90">
        <f t="shared" si="20"/>
        <v>0</v>
      </c>
      <c r="AG575" s="375">
        <f t="shared" si="20"/>
        <v>0</v>
      </c>
      <c r="AH575" s="396">
        <f t="shared" si="20"/>
        <v>0</v>
      </c>
      <c r="AI575" s="311">
        <f t="shared" si="20"/>
        <v>0</v>
      </c>
      <c r="AJ575" s="90">
        <f t="shared" si="20"/>
        <v>0</v>
      </c>
      <c r="AK575" s="375">
        <f t="shared" si="20"/>
        <v>0</v>
      </c>
      <c r="AL575" s="396">
        <f t="shared" si="20"/>
        <v>0</v>
      </c>
      <c r="AM575" s="311">
        <f t="shared" si="20"/>
        <v>0</v>
      </c>
      <c r="AN575" s="90">
        <f t="shared" si="20"/>
        <v>0</v>
      </c>
      <c r="AO575" s="375">
        <f t="shared" si="20"/>
        <v>0</v>
      </c>
      <c r="AP575" s="396">
        <f t="shared" si="20"/>
        <v>0</v>
      </c>
      <c r="AQ575" s="311">
        <f t="shared" si="20"/>
        <v>0</v>
      </c>
      <c r="AR575" s="90">
        <f t="shared" si="20"/>
        <v>0</v>
      </c>
      <c r="AS575" s="375">
        <f t="shared" si="20"/>
        <v>0</v>
      </c>
      <c r="AT575" s="396">
        <f t="shared" si="20"/>
        <v>0</v>
      </c>
      <c r="AU575" s="311">
        <f t="shared" si="20"/>
        <v>0</v>
      </c>
      <c r="AV575" s="90">
        <f t="shared" si="20"/>
        <v>0</v>
      </c>
      <c r="AW575" s="375">
        <f t="shared" si="20"/>
        <v>0</v>
      </c>
      <c r="AX575" s="396">
        <f t="shared" si="20"/>
        <v>0</v>
      </c>
      <c r="AY575" s="311">
        <f t="shared" si="20"/>
        <v>0</v>
      </c>
      <c r="AZ575" s="90">
        <f t="shared" si="20"/>
        <v>0</v>
      </c>
      <c r="BA575" s="311">
        <f t="shared" si="20"/>
        <v>0</v>
      </c>
      <c r="BB575" s="90">
        <f t="shared" si="20"/>
        <v>0</v>
      </c>
      <c r="BC575" s="124">
        <f t="shared" si="20"/>
        <v>0</v>
      </c>
      <c r="BD575" s="90">
        <f t="shared" ref="BD575:BK575" si="21">SUM(BD28:BD32)</f>
        <v>0</v>
      </c>
      <c r="BE575" s="124">
        <f t="shared" si="21"/>
        <v>0</v>
      </c>
      <c r="BF575" s="90">
        <f t="shared" si="21"/>
        <v>0</v>
      </c>
      <c r="BG575" s="124">
        <f t="shared" si="21"/>
        <v>0</v>
      </c>
      <c r="BH575" s="90">
        <f t="shared" si="21"/>
        <v>0</v>
      </c>
      <c r="BI575" s="124">
        <f t="shared" si="21"/>
        <v>0</v>
      </c>
      <c r="BJ575" s="90">
        <f t="shared" si="21"/>
        <v>1101</v>
      </c>
      <c r="BK575" s="124">
        <f t="shared" si="21"/>
        <v>516</v>
      </c>
    </row>
    <row r="576" spans="1:63" ht="13" x14ac:dyDescent="0.3">
      <c r="A576" s="38"/>
      <c r="B576" s="7" t="s">
        <v>696</v>
      </c>
      <c r="C576" s="22">
        <f>SUM(C33:C40)</f>
        <v>8958</v>
      </c>
      <c r="D576" s="22">
        <f>SUM(D33:D40)</f>
        <v>3270</v>
      </c>
      <c r="E576" s="63">
        <f t="shared" si="13"/>
        <v>0.36503683858004021</v>
      </c>
      <c r="F576" s="90">
        <f t="shared" ref="F576:BC576" si="22">SUM(F33:F40)</f>
        <v>2135</v>
      </c>
      <c r="G576" s="310">
        <f t="shared" si="22"/>
        <v>1042</v>
      </c>
      <c r="H576" s="90">
        <f t="shared" si="22"/>
        <v>0</v>
      </c>
      <c r="I576" s="375">
        <f t="shared" si="22"/>
        <v>0</v>
      </c>
      <c r="J576" s="396">
        <f t="shared" si="22"/>
        <v>1335</v>
      </c>
      <c r="K576" s="311">
        <f t="shared" si="22"/>
        <v>1759</v>
      </c>
      <c r="L576" s="90">
        <f t="shared" si="22"/>
        <v>0</v>
      </c>
      <c r="M576" s="375">
        <f t="shared" si="22"/>
        <v>0</v>
      </c>
      <c r="N576" s="396">
        <f t="shared" si="22"/>
        <v>0</v>
      </c>
      <c r="O576" s="311">
        <f t="shared" si="22"/>
        <v>0</v>
      </c>
      <c r="P576" s="90">
        <f t="shared" si="22"/>
        <v>0</v>
      </c>
      <c r="Q576" s="375">
        <f t="shared" si="22"/>
        <v>0</v>
      </c>
      <c r="R576" s="396">
        <f t="shared" si="22"/>
        <v>0</v>
      </c>
      <c r="S576" s="311">
        <f t="shared" si="22"/>
        <v>0</v>
      </c>
      <c r="T576" s="90">
        <f t="shared" si="22"/>
        <v>0</v>
      </c>
      <c r="U576" s="375">
        <f t="shared" si="22"/>
        <v>0</v>
      </c>
      <c r="V576" s="396">
        <f t="shared" si="22"/>
        <v>0</v>
      </c>
      <c r="W576" s="311">
        <f t="shared" si="22"/>
        <v>0</v>
      </c>
      <c r="X576" s="90">
        <f t="shared" si="22"/>
        <v>0</v>
      </c>
      <c r="Y576" s="375">
        <f t="shared" si="22"/>
        <v>0</v>
      </c>
      <c r="Z576" s="396">
        <f t="shared" si="22"/>
        <v>0</v>
      </c>
      <c r="AA576" s="311">
        <f t="shared" si="22"/>
        <v>0</v>
      </c>
      <c r="AB576" s="90">
        <f t="shared" si="22"/>
        <v>0</v>
      </c>
      <c r="AC576" s="375">
        <f t="shared" si="22"/>
        <v>0</v>
      </c>
      <c r="AD576" s="396">
        <f t="shared" si="22"/>
        <v>0</v>
      </c>
      <c r="AE576" s="311">
        <f t="shared" si="22"/>
        <v>0</v>
      </c>
      <c r="AF576" s="90">
        <f t="shared" si="22"/>
        <v>0</v>
      </c>
      <c r="AG576" s="375">
        <f t="shared" si="22"/>
        <v>0</v>
      </c>
      <c r="AH576" s="396">
        <f t="shared" si="22"/>
        <v>0</v>
      </c>
      <c r="AI576" s="311">
        <f t="shared" si="22"/>
        <v>0</v>
      </c>
      <c r="AJ576" s="90">
        <f t="shared" si="22"/>
        <v>0</v>
      </c>
      <c r="AK576" s="375">
        <f t="shared" si="22"/>
        <v>0</v>
      </c>
      <c r="AL576" s="396">
        <f t="shared" si="22"/>
        <v>0</v>
      </c>
      <c r="AM576" s="311">
        <f t="shared" si="22"/>
        <v>0</v>
      </c>
      <c r="AN576" s="90">
        <f t="shared" si="22"/>
        <v>0</v>
      </c>
      <c r="AO576" s="375">
        <f t="shared" si="22"/>
        <v>0</v>
      </c>
      <c r="AP576" s="396">
        <f t="shared" si="22"/>
        <v>0</v>
      </c>
      <c r="AQ576" s="311">
        <f t="shared" si="22"/>
        <v>0</v>
      </c>
      <c r="AR576" s="90">
        <f t="shared" si="22"/>
        <v>0</v>
      </c>
      <c r="AS576" s="375">
        <f t="shared" si="22"/>
        <v>0</v>
      </c>
      <c r="AT576" s="396">
        <f t="shared" si="22"/>
        <v>0</v>
      </c>
      <c r="AU576" s="311">
        <f t="shared" si="22"/>
        <v>0</v>
      </c>
      <c r="AV576" s="90">
        <f t="shared" si="22"/>
        <v>0</v>
      </c>
      <c r="AW576" s="375">
        <f t="shared" si="22"/>
        <v>0</v>
      </c>
      <c r="AX576" s="396">
        <f t="shared" si="22"/>
        <v>0</v>
      </c>
      <c r="AY576" s="311">
        <f t="shared" si="22"/>
        <v>0</v>
      </c>
      <c r="AZ576" s="90">
        <f t="shared" si="22"/>
        <v>0</v>
      </c>
      <c r="BA576" s="311">
        <f t="shared" si="22"/>
        <v>0</v>
      </c>
      <c r="BB576" s="90">
        <f t="shared" si="22"/>
        <v>0</v>
      </c>
      <c r="BC576" s="124">
        <f t="shared" si="22"/>
        <v>0</v>
      </c>
      <c r="BD576" s="90">
        <f t="shared" ref="BD576:BK576" si="23">SUM(BD33:BD40)</f>
        <v>0</v>
      </c>
      <c r="BE576" s="124">
        <f t="shared" si="23"/>
        <v>0</v>
      </c>
      <c r="BF576" s="90">
        <f t="shared" si="23"/>
        <v>0</v>
      </c>
      <c r="BG576" s="124">
        <f t="shared" si="23"/>
        <v>0</v>
      </c>
      <c r="BH576" s="90">
        <f t="shared" si="23"/>
        <v>0</v>
      </c>
      <c r="BI576" s="124">
        <f t="shared" si="23"/>
        <v>0</v>
      </c>
      <c r="BJ576" s="90">
        <f t="shared" si="23"/>
        <v>1838</v>
      </c>
      <c r="BK576" s="124">
        <f t="shared" si="23"/>
        <v>1358</v>
      </c>
    </row>
    <row r="577" spans="1:63" ht="13" x14ac:dyDescent="0.3">
      <c r="A577" s="38"/>
      <c r="B577" s="7" t="s">
        <v>697</v>
      </c>
      <c r="C577" s="22">
        <f>SUM(C41:C49)</f>
        <v>10438</v>
      </c>
      <c r="D577" s="22">
        <f>SUM(D41:D49)</f>
        <v>4057</v>
      </c>
      <c r="E577" s="63">
        <f t="shared" si="13"/>
        <v>0.38867599156926613</v>
      </c>
      <c r="F577" s="90">
        <f t="shared" ref="F577:BC577" si="24">SUM(F41:F49)</f>
        <v>2660</v>
      </c>
      <c r="G577" s="310">
        <f t="shared" si="24"/>
        <v>1299</v>
      </c>
      <c r="H577" s="90">
        <f t="shared" si="24"/>
        <v>0</v>
      </c>
      <c r="I577" s="375">
        <f t="shared" si="24"/>
        <v>0</v>
      </c>
      <c r="J577" s="396">
        <f t="shared" si="24"/>
        <v>1579</v>
      </c>
      <c r="K577" s="311">
        <f t="shared" si="24"/>
        <v>2250</v>
      </c>
      <c r="L577" s="90">
        <f t="shared" si="24"/>
        <v>0</v>
      </c>
      <c r="M577" s="375">
        <f t="shared" si="24"/>
        <v>0</v>
      </c>
      <c r="N577" s="396">
        <f t="shared" si="24"/>
        <v>0</v>
      </c>
      <c r="O577" s="311">
        <f t="shared" si="24"/>
        <v>0</v>
      </c>
      <c r="P577" s="90">
        <f t="shared" si="24"/>
        <v>0</v>
      </c>
      <c r="Q577" s="375">
        <f t="shared" si="24"/>
        <v>0</v>
      </c>
      <c r="R577" s="396">
        <f t="shared" si="24"/>
        <v>0</v>
      </c>
      <c r="S577" s="311">
        <f t="shared" si="24"/>
        <v>0</v>
      </c>
      <c r="T577" s="90">
        <f t="shared" si="24"/>
        <v>0</v>
      </c>
      <c r="U577" s="375">
        <f t="shared" si="24"/>
        <v>0</v>
      </c>
      <c r="V577" s="396">
        <f t="shared" si="24"/>
        <v>0</v>
      </c>
      <c r="W577" s="311">
        <f t="shared" si="24"/>
        <v>0</v>
      </c>
      <c r="X577" s="90">
        <f t="shared" si="24"/>
        <v>0</v>
      </c>
      <c r="Y577" s="375">
        <f t="shared" si="24"/>
        <v>0</v>
      </c>
      <c r="Z577" s="396">
        <f t="shared" si="24"/>
        <v>0</v>
      </c>
      <c r="AA577" s="311">
        <f t="shared" si="24"/>
        <v>0</v>
      </c>
      <c r="AB577" s="90">
        <f t="shared" si="24"/>
        <v>0</v>
      </c>
      <c r="AC577" s="375">
        <f t="shared" si="24"/>
        <v>0</v>
      </c>
      <c r="AD577" s="396">
        <f t="shared" si="24"/>
        <v>0</v>
      </c>
      <c r="AE577" s="311">
        <f t="shared" si="24"/>
        <v>0</v>
      </c>
      <c r="AF577" s="90">
        <f t="shared" si="24"/>
        <v>0</v>
      </c>
      <c r="AG577" s="375">
        <f t="shared" si="24"/>
        <v>0</v>
      </c>
      <c r="AH577" s="396">
        <f t="shared" si="24"/>
        <v>0</v>
      </c>
      <c r="AI577" s="311">
        <f t="shared" si="24"/>
        <v>0</v>
      </c>
      <c r="AJ577" s="90">
        <f t="shared" si="24"/>
        <v>0</v>
      </c>
      <c r="AK577" s="375">
        <f t="shared" si="24"/>
        <v>0</v>
      </c>
      <c r="AL577" s="396">
        <f t="shared" si="24"/>
        <v>0</v>
      </c>
      <c r="AM577" s="311">
        <f t="shared" si="24"/>
        <v>0</v>
      </c>
      <c r="AN577" s="90">
        <f t="shared" si="24"/>
        <v>0</v>
      </c>
      <c r="AO577" s="375">
        <f t="shared" si="24"/>
        <v>0</v>
      </c>
      <c r="AP577" s="396">
        <f t="shared" si="24"/>
        <v>0</v>
      </c>
      <c r="AQ577" s="311">
        <f t="shared" si="24"/>
        <v>0</v>
      </c>
      <c r="AR577" s="90">
        <f t="shared" si="24"/>
        <v>0</v>
      </c>
      <c r="AS577" s="375">
        <f t="shared" si="24"/>
        <v>0</v>
      </c>
      <c r="AT577" s="396">
        <f t="shared" si="24"/>
        <v>0</v>
      </c>
      <c r="AU577" s="311">
        <f t="shared" si="24"/>
        <v>0</v>
      </c>
      <c r="AV577" s="90">
        <f t="shared" si="24"/>
        <v>0</v>
      </c>
      <c r="AW577" s="375">
        <f t="shared" si="24"/>
        <v>0</v>
      </c>
      <c r="AX577" s="396">
        <f t="shared" si="24"/>
        <v>0</v>
      </c>
      <c r="AY577" s="311">
        <f t="shared" si="24"/>
        <v>0</v>
      </c>
      <c r="AZ577" s="90">
        <f t="shared" si="24"/>
        <v>0</v>
      </c>
      <c r="BA577" s="311">
        <f t="shared" si="24"/>
        <v>0</v>
      </c>
      <c r="BB577" s="90">
        <f t="shared" si="24"/>
        <v>0</v>
      </c>
      <c r="BC577" s="124">
        <f t="shared" si="24"/>
        <v>0</v>
      </c>
      <c r="BD577" s="90">
        <f t="shared" ref="BD577:BK577" si="25">SUM(BD41:BD49)</f>
        <v>0</v>
      </c>
      <c r="BE577" s="124">
        <f t="shared" si="25"/>
        <v>0</v>
      </c>
      <c r="BF577" s="90">
        <f t="shared" si="25"/>
        <v>0</v>
      </c>
      <c r="BG577" s="124">
        <f t="shared" si="25"/>
        <v>0</v>
      </c>
      <c r="BH577" s="90">
        <f t="shared" si="25"/>
        <v>0</v>
      </c>
      <c r="BI577" s="124">
        <f t="shared" si="25"/>
        <v>0</v>
      </c>
      <c r="BJ577" s="90">
        <f t="shared" si="25"/>
        <v>2266</v>
      </c>
      <c r="BK577" s="124">
        <f t="shared" si="25"/>
        <v>1711</v>
      </c>
    </row>
    <row r="578" spans="1:63" ht="13" x14ac:dyDescent="0.3">
      <c r="A578" s="38"/>
      <c r="B578" s="7" t="s">
        <v>785</v>
      </c>
      <c r="C578" s="22">
        <f>SUM(C50:C53)</f>
        <v>6290</v>
      </c>
      <c r="D578" s="22">
        <f>SUM(D50:D53)</f>
        <v>1144</v>
      </c>
      <c r="E578" s="63">
        <f t="shared" si="13"/>
        <v>0.18187599364069953</v>
      </c>
      <c r="F578" s="90">
        <f t="shared" ref="F578:BC578" si="26">SUM(F50:F53)</f>
        <v>924</v>
      </c>
      <c r="G578" s="310">
        <f t="shared" si="26"/>
        <v>190</v>
      </c>
      <c r="H578" s="90">
        <f t="shared" si="26"/>
        <v>0</v>
      </c>
      <c r="I578" s="375">
        <f t="shared" si="26"/>
        <v>0</v>
      </c>
      <c r="J578" s="396">
        <f t="shared" si="26"/>
        <v>458</v>
      </c>
      <c r="K578" s="311">
        <f t="shared" si="26"/>
        <v>643</v>
      </c>
      <c r="L578" s="90">
        <f t="shared" si="26"/>
        <v>0</v>
      </c>
      <c r="M578" s="375">
        <f t="shared" si="26"/>
        <v>0</v>
      </c>
      <c r="N578" s="396">
        <f t="shared" si="26"/>
        <v>0</v>
      </c>
      <c r="O578" s="311">
        <f t="shared" si="26"/>
        <v>0</v>
      </c>
      <c r="P578" s="90">
        <f t="shared" si="26"/>
        <v>0</v>
      </c>
      <c r="Q578" s="375">
        <f t="shared" si="26"/>
        <v>0</v>
      </c>
      <c r="R578" s="396">
        <f t="shared" si="26"/>
        <v>0</v>
      </c>
      <c r="S578" s="311">
        <f t="shared" si="26"/>
        <v>0</v>
      </c>
      <c r="T578" s="90">
        <f t="shared" si="26"/>
        <v>0</v>
      </c>
      <c r="U578" s="375">
        <f t="shared" si="26"/>
        <v>0</v>
      </c>
      <c r="V578" s="396">
        <f t="shared" si="26"/>
        <v>0</v>
      </c>
      <c r="W578" s="311">
        <f t="shared" si="26"/>
        <v>0</v>
      </c>
      <c r="X578" s="90">
        <f t="shared" si="26"/>
        <v>0</v>
      </c>
      <c r="Y578" s="375">
        <f t="shared" si="26"/>
        <v>0</v>
      </c>
      <c r="Z578" s="396">
        <f t="shared" si="26"/>
        <v>0</v>
      </c>
      <c r="AA578" s="311">
        <f t="shared" si="26"/>
        <v>0</v>
      </c>
      <c r="AB578" s="90">
        <f t="shared" si="26"/>
        <v>0</v>
      </c>
      <c r="AC578" s="375">
        <f t="shared" si="26"/>
        <v>0</v>
      </c>
      <c r="AD578" s="396">
        <f t="shared" si="26"/>
        <v>0</v>
      </c>
      <c r="AE578" s="311">
        <f t="shared" si="26"/>
        <v>0</v>
      </c>
      <c r="AF578" s="90">
        <f t="shared" si="26"/>
        <v>0</v>
      </c>
      <c r="AG578" s="375">
        <f t="shared" si="26"/>
        <v>0</v>
      </c>
      <c r="AH578" s="396">
        <f t="shared" si="26"/>
        <v>0</v>
      </c>
      <c r="AI578" s="311">
        <f t="shared" si="26"/>
        <v>0</v>
      </c>
      <c r="AJ578" s="90">
        <f t="shared" si="26"/>
        <v>0</v>
      </c>
      <c r="AK578" s="375">
        <f t="shared" si="26"/>
        <v>0</v>
      </c>
      <c r="AL578" s="396">
        <f t="shared" si="26"/>
        <v>0</v>
      </c>
      <c r="AM578" s="311">
        <f t="shared" si="26"/>
        <v>0</v>
      </c>
      <c r="AN578" s="90">
        <f t="shared" si="26"/>
        <v>0</v>
      </c>
      <c r="AO578" s="375">
        <f t="shared" si="26"/>
        <v>0</v>
      </c>
      <c r="AP578" s="396">
        <f t="shared" si="26"/>
        <v>0</v>
      </c>
      <c r="AQ578" s="311">
        <f t="shared" si="26"/>
        <v>0</v>
      </c>
      <c r="AR578" s="90">
        <f t="shared" si="26"/>
        <v>0</v>
      </c>
      <c r="AS578" s="375">
        <f t="shared" si="26"/>
        <v>0</v>
      </c>
      <c r="AT578" s="396">
        <f t="shared" si="26"/>
        <v>0</v>
      </c>
      <c r="AU578" s="311">
        <f t="shared" si="26"/>
        <v>0</v>
      </c>
      <c r="AV578" s="90">
        <f t="shared" si="26"/>
        <v>0</v>
      </c>
      <c r="AW578" s="375">
        <f t="shared" si="26"/>
        <v>0</v>
      </c>
      <c r="AX578" s="396">
        <f t="shared" si="26"/>
        <v>0</v>
      </c>
      <c r="AY578" s="311">
        <f t="shared" si="26"/>
        <v>0</v>
      </c>
      <c r="AZ578" s="90">
        <f t="shared" si="26"/>
        <v>0</v>
      </c>
      <c r="BA578" s="311">
        <f t="shared" si="26"/>
        <v>0</v>
      </c>
      <c r="BB578" s="90">
        <f t="shared" si="26"/>
        <v>0</v>
      </c>
      <c r="BC578" s="124">
        <f t="shared" si="26"/>
        <v>0</v>
      </c>
      <c r="BD578" s="90">
        <f t="shared" ref="BD578:BK578" si="27">SUM(BD50:BD53)</f>
        <v>0</v>
      </c>
      <c r="BE578" s="124">
        <f t="shared" si="27"/>
        <v>0</v>
      </c>
      <c r="BF578" s="90">
        <f t="shared" si="27"/>
        <v>0</v>
      </c>
      <c r="BG578" s="124">
        <f t="shared" si="27"/>
        <v>0</v>
      </c>
      <c r="BH578" s="90">
        <f t="shared" si="27"/>
        <v>0</v>
      </c>
      <c r="BI578" s="124">
        <f t="shared" si="27"/>
        <v>0</v>
      </c>
      <c r="BJ578" s="90">
        <f t="shared" si="27"/>
        <v>872</v>
      </c>
      <c r="BK578" s="124">
        <f t="shared" si="27"/>
        <v>253</v>
      </c>
    </row>
    <row r="579" spans="1:63" ht="13" x14ac:dyDescent="0.3">
      <c r="A579" s="38"/>
      <c r="B579" s="7" t="s">
        <v>762</v>
      </c>
      <c r="C579" s="22">
        <f>SUM(C55:C65)</f>
        <v>10943</v>
      </c>
      <c r="D579" s="22">
        <f>SUM(D55:D65)</f>
        <v>2914</v>
      </c>
      <c r="E579" s="63">
        <f t="shared" si="13"/>
        <v>0.26628895184135976</v>
      </c>
      <c r="F579" s="90">
        <f t="shared" ref="F579:BC579" si="28">SUM(F55:F65)</f>
        <v>2102</v>
      </c>
      <c r="G579" s="310">
        <f t="shared" si="28"/>
        <v>705</v>
      </c>
      <c r="H579" s="90">
        <f t="shared" si="28"/>
        <v>0</v>
      </c>
      <c r="I579" s="375">
        <f t="shared" si="28"/>
        <v>0</v>
      </c>
      <c r="J579" s="396">
        <f t="shared" si="28"/>
        <v>1248</v>
      </c>
      <c r="K579" s="311">
        <f t="shared" si="28"/>
        <v>1493</v>
      </c>
      <c r="L579" s="90">
        <f t="shared" si="28"/>
        <v>0</v>
      </c>
      <c r="M579" s="375">
        <f t="shared" si="28"/>
        <v>0</v>
      </c>
      <c r="N579" s="396">
        <f t="shared" si="28"/>
        <v>0</v>
      </c>
      <c r="O579" s="311">
        <f t="shared" si="28"/>
        <v>0</v>
      </c>
      <c r="P579" s="90">
        <f t="shared" si="28"/>
        <v>0</v>
      </c>
      <c r="Q579" s="375">
        <f t="shared" si="28"/>
        <v>0</v>
      </c>
      <c r="R579" s="396">
        <f t="shared" si="28"/>
        <v>0</v>
      </c>
      <c r="S579" s="311">
        <f t="shared" si="28"/>
        <v>0</v>
      </c>
      <c r="T579" s="90">
        <f t="shared" si="28"/>
        <v>0</v>
      </c>
      <c r="U579" s="375">
        <f t="shared" si="28"/>
        <v>0</v>
      </c>
      <c r="V579" s="396">
        <f t="shared" si="28"/>
        <v>0</v>
      </c>
      <c r="W579" s="311">
        <f t="shared" si="28"/>
        <v>0</v>
      </c>
      <c r="X579" s="90">
        <f t="shared" si="28"/>
        <v>0</v>
      </c>
      <c r="Y579" s="375">
        <f t="shared" si="28"/>
        <v>0</v>
      </c>
      <c r="Z579" s="396">
        <f t="shared" si="28"/>
        <v>0</v>
      </c>
      <c r="AA579" s="311">
        <f t="shared" si="28"/>
        <v>0</v>
      </c>
      <c r="AB579" s="90">
        <f t="shared" si="28"/>
        <v>0</v>
      </c>
      <c r="AC579" s="375">
        <f t="shared" si="28"/>
        <v>0</v>
      </c>
      <c r="AD579" s="396">
        <f t="shared" si="28"/>
        <v>0</v>
      </c>
      <c r="AE579" s="311">
        <f t="shared" si="28"/>
        <v>0</v>
      </c>
      <c r="AF579" s="90">
        <f t="shared" si="28"/>
        <v>0</v>
      </c>
      <c r="AG579" s="375">
        <f t="shared" si="28"/>
        <v>0</v>
      </c>
      <c r="AH579" s="396">
        <f t="shared" si="28"/>
        <v>0</v>
      </c>
      <c r="AI579" s="311">
        <f t="shared" si="28"/>
        <v>0</v>
      </c>
      <c r="AJ579" s="90">
        <f t="shared" si="28"/>
        <v>0</v>
      </c>
      <c r="AK579" s="375">
        <f t="shared" si="28"/>
        <v>0</v>
      </c>
      <c r="AL579" s="396">
        <f t="shared" si="28"/>
        <v>0</v>
      </c>
      <c r="AM579" s="311">
        <f t="shared" si="28"/>
        <v>0</v>
      </c>
      <c r="AN579" s="90">
        <f t="shared" si="28"/>
        <v>0</v>
      </c>
      <c r="AO579" s="375">
        <f t="shared" si="28"/>
        <v>0</v>
      </c>
      <c r="AP579" s="396">
        <f t="shared" si="28"/>
        <v>0</v>
      </c>
      <c r="AQ579" s="311">
        <f t="shared" si="28"/>
        <v>0</v>
      </c>
      <c r="AR579" s="90">
        <f t="shared" si="28"/>
        <v>0</v>
      </c>
      <c r="AS579" s="375">
        <f t="shared" si="28"/>
        <v>0</v>
      </c>
      <c r="AT579" s="396">
        <f t="shared" si="28"/>
        <v>0</v>
      </c>
      <c r="AU579" s="311">
        <f t="shared" si="28"/>
        <v>0</v>
      </c>
      <c r="AV579" s="90">
        <f t="shared" si="28"/>
        <v>0</v>
      </c>
      <c r="AW579" s="375">
        <f t="shared" si="28"/>
        <v>0</v>
      </c>
      <c r="AX579" s="396">
        <f t="shared" si="28"/>
        <v>0</v>
      </c>
      <c r="AY579" s="311">
        <f t="shared" si="28"/>
        <v>0</v>
      </c>
      <c r="AZ579" s="90">
        <f t="shared" si="28"/>
        <v>0</v>
      </c>
      <c r="BA579" s="311">
        <f t="shared" si="28"/>
        <v>0</v>
      </c>
      <c r="BB579" s="90">
        <f t="shared" si="28"/>
        <v>0</v>
      </c>
      <c r="BC579" s="124">
        <f t="shared" si="28"/>
        <v>0</v>
      </c>
      <c r="BD579" s="90">
        <f t="shared" ref="BD579:BK579" si="29">SUM(BD55:BD65)</f>
        <v>0</v>
      </c>
      <c r="BE579" s="124">
        <f t="shared" si="29"/>
        <v>0</v>
      </c>
      <c r="BF579" s="90">
        <f t="shared" si="29"/>
        <v>0</v>
      </c>
      <c r="BG579" s="124">
        <f t="shared" si="29"/>
        <v>0</v>
      </c>
      <c r="BH579" s="90">
        <f t="shared" si="29"/>
        <v>0</v>
      </c>
      <c r="BI579" s="124">
        <f t="shared" si="29"/>
        <v>0</v>
      </c>
      <c r="BJ579" s="90">
        <f t="shared" si="29"/>
        <v>1797</v>
      </c>
      <c r="BK579" s="124">
        <f t="shared" si="29"/>
        <v>1000</v>
      </c>
    </row>
    <row r="580" spans="1:63" ht="13" x14ac:dyDescent="0.3">
      <c r="A580" s="38"/>
      <c r="B580" s="7" t="s">
        <v>698</v>
      </c>
      <c r="C580" s="22">
        <f>SUM(C66:C69)</f>
        <v>6064</v>
      </c>
      <c r="D580" s="22">
        <f>SUM(D66:D69)</f>
        <v>1499</v>
      </c>
      <c r="E580" s="63">
        <f t="shared" si="13"/>
        <v>0.24719656992084432</v>
      </c>
      <c r="F580" s="90">
        <f t="shared" ref="F580:BC580" si="30">SUM(F66:F69)</f>
        <v>1075</v>
      </c>
      <c r="G580" s="310">
        <f t="shared" si="30"/>
        <v>386</v>
      </c>
      <c r="H580" s="90">
        <f t="shared" si="30"/>
        <v>0</v>
      </c>
      <c r="I580" s="375">
        <f t="shared" si="30"/>
        <v>0</v>
      </c>
      <c r="J580" s="396">
        <f t="shared" si="30"/>
        <v>518</v>
      </c>
      <c r="K580" s="311">
        <f t="shared" si="30"/>
        <v>901</v>
      </c>
      <c r="L580" s="90">
        <f t="shared" si="30"/>
        <v>0</v>
      </c>
      <c r="M580" s="375">
        <f t="shared" si="30"/>
        <v>0</v>
      </c>
      <c r="N580" s="396">
        <f t="shared" si="30"/>
        <v>0</v>
      </c>
      <c r="O580" s="311">
        <f t="shared" si="30"/>
        <v>0</v>
      </c>
      <c r="P580" s="90">
        <f t="shared" si="30"/>
        <v>0</v>
      </c>
      <c r="Q580" s="375">
        <f t="shared" si="30"/>
        <v>0</v>
      </c>
      <c r="R580" s="396">
        <f t="shared" si="30"/>
        <v>0</v>
      </c>
      <c r="S580" s="311">
        <f t="shared" si="30"/>
        <v>0</v>
      </c>
      <c r="T580" s="90">
        <f t="shared" si="30"/>
        <v>0</v>
      </c>
      <c r="U580" s="375">
        <f t="shared" si="30"/>
        <v>0</v>
      </c>
      <c r="V580" s="396">
        <f t="shared" si="30"/>
        <v>0</v>
      </c>
      <c r="W580" s="311">
        <f t="shared" si="30"/>
        <v>0</v>
      </c>
      <c r="X580" s="90">
        <f t="shared" si="30"/>
        <v>0</v>
      </c>
      <c r="Y580" s="375">
        <f t="shared" si="30"/>
        <v>0</v>
      </c>
      <c r="Z580" s="396">
        <f t="shared" si="30"/>
        <v>0</v>
      </c>
      <c r="AA580" s="311">
        <f t="shared" si="30"/>
        <v>0</v>
      </c>
      <c r="AB580" s="90">
        <f t="shared" si="30"/>
        <v>0</v>
      </c>
      <c r="AC580" s="375">
        <f t="shared" si="30"/>
        <v>0</v>
      </c>
      <c r="AD580" s="396">
        <f t="shared" si="30"/>
        <v>0</v>
      </c>
      <c r="AE580" s="311">
        <f t="shared" si="30"/>
        <v>0</v>
      </c>
      <c r="AF580" s="90">
        <f t="shared" si="30"/>
        <v>0</v>
      </c>
      <c r="AG580" s="375">
        <f t="shared" si="30"/>
        <v>0</v>
      </c>
      <c r="AH580" s="396">
        <f t="shared" si="30"/>
        <v>0</v>
      </c>
      <c r="AI580" s="311">
        <f t="shared" si="30"/>
        <v>0</v>
      </c>
      <c r="AJ580" s="90">
        <f t="shared" si="30"/>
        <v>0</v>
      </c>
      <c r="AK580" s="375">
        <f t="shared" si="30"/>
        <v>0</v>
      </c>
      <c r="AL580" s="396">
        <f t="shared" si="30"/>
        <v>0</v>
      </c>
      <c r="AM580" s="311">
        <f t="shared" si="30"/>
        <v>0</v>
      </c>
      <c r="AN580" s="90">
        <f t="shared" si="30"/>
        <v>0</v>
      </c>
      <c r="AO580" s="375">
        <f t="shared" si="30"/>
        <v>0</v>
      </c>
      <c r="AP580" s="396">
        <f t="shared" si="30"/>
        <v>0</v>
      </c>
      <c r="AQ580" s="311">
        <f t="shared" si="30"/>
        <v>0</v>
      </c>
      <c r="AR580" s="90">
        <f t="shared" si="30"/>
        <v>0</v>
      </c>
      <c r="AS580" s="375">
        <f t="shared" si="30"/>
        <v>0</v>
      </c>
      <c r="AT580" s="396">
        <f t="shared" si="30"/>
        <v>0</v>
      </c>
      <c r="AU580" s="311">
        <f t="shared" si="30"/>
        <v>0</v>
      </c>
      <c r="AV580" s="90">
        <f t="shared" si="30"/>
        <v>0</v>
      </c>
      <c r="AW580" s="375">
        <f t="shared" si="30"/>
        <v>0</v>
      </c>
      <c r="AX580" s="396">
        <f t="shared" si="30"/>
        <v>0</v>
      </c>
      <c r="AY580" s="311">
        <f t="shared" si="30"/>
        <v>0</v>
      </c>
      <c r="AZ580" s="90">
        <f t="shared" si="30"/>
        <v>0</v>
      </c>
      <c r="BA580" s="311">
        <f t="shared" si="30"/>
        <v>0</v>
      </c>
      <c r="BB580" s="90">
        <f t="shared" si="30"/>
        <v>0</v>
      </c>
      <c r="BC580" s="124">
        <f t="shared" si="30"/>
        <v>0</v>
      </c>
      <c r="BD580" s="90">
        <f t="shared" ref="BD580:BK580" si="31">SUM(BD66:BD69)</f>
        <v>0</v>
      </c>
      <c r="BE580" s="124">
        <f t="shared" si="31"/>
        <v>0</v>
      </c>
      <c r="BF580" s="90">
        <f t="shared" si="31"/>
        <v>0</v>
      </c>
      <c r="BG580" s="124">
        <f t="shared" si="31"/>
        <v>0</v>
      </c>
      <c r="BH580" s="90">
        <f t="shared" si="31"/>
        <v>0</v>
      </c>
      <c r="BI580" s="124">
        <f t="shared" si="31"/>
        <v>0</v>
      </c>
      <c r="BJ580" s="90">
        <f t="shared" si="31"/>
        <v>987</v>
      </c>
      <c r="BK580" s="124">
        <f t="shared" si="31"/>
        <v>481</v>
      </c>
    </row>
    <row r="581" spans="1:63" ht="13" x14ac:dyDescent="0.3">
      <c r="A581" s="38"/>
      <c r="B581" s="7" t="s">
        <v>763</v>
      </c>
      <c r="C581" s="22">
        <f>SUM(C70:C73)</f>
        <v>4750</v>
      </c>
      <c r="D581" s="22">
        <f>SUM(D70:D73)</f>
        <v>966</v>
      </c>
      <c r="E581" s="63">
        <f t="shared" si="13"/>
        <v>0.20336842105263159</v>
      </c>
      <c r="F581" s="90">
        <f t="shared" ref="F581:BC581" si="32">SUM(F70:F73)</f>
        <v>757</v>
      </c>
      <c r="G581" s="310">
        <f t="shared" si="32"/>
        <v>172</v>
      </c>
      <c r="H581" s="90">
        <f t="shared" si="32"/>
        <v>0</v>
      </c>
      <c r="I581" s="375">
        <f t="shared" si="32"/>
        <v>0</v>
      </c>
      <c r="J581" s="396">
        <f t="shared" si="32"/>
        <v>377</v>
      </c>
      <c r="K581" s="311">
        <f t="shared" si="32"/>
        <v>533</v>
      </c>
      <c r="L581" s="90">
        <f t="shared" si="32"/>
        <v>0</v>
      </c>
      <c r="M581" s="375">
        <f t="shared" si="32"/>
        <v>0</v>
      </c>
      <c r="N581" s="396">
        <f t="shared" si="32"/>
        <v>0</v>
      </c>
      <c r="O581" s="311">
        <f t="shared" si="32"/>
        <v>0</v>
      </c>
      <c r="P581" s="90">
        <f t="shared" si="32"/>
        <v>0</v>
      </c>
      <c r="Q581" s="375">
        <f t="shared" si="32"/>
        <v>0</v>
      </c>
      <c r="R581" s="396">
        <f t="shared" si="32"/>
        <v>0</v>
      </c>
      <c r="S581" s="311">
        <f t="shared" si="32"/>
        <v>0</v>
      </c>
      <c r="T581" s="90">
        <f t="shared" si="32"/>
        <v>0</v>
      </c>
      <c r="U581" s="375">
        <f t="shared" si="32"/>
        <v>0</v>
      </c>
      <c r="V581" s="396">
        <f t="shared" si="32"/>
        <v>0</v>
      </c>
      <c r="W581" s="311">
        <f t="shared" si="32"/>
        <v>0</v>
      </c>
      <c r="X581" s="90">
        <f t="shared" si="32"/>
        <v>0</v>
      </c>
      <c r="Y581" s="375">
        <f t="shared" si="32"/>
        <v>0</v>
      </c>
      <c r="Z581" s="396">
        <f t="shared" si="32"/>
        <v>0</v>
      </c>
      <c r="AA581" s="311">
        <f t="shared" si="32"/>
        <v>0</v>
      </c>
      <c r="AB581" s="90">
        <f t="shared" si="32"/>
        <v>0</v>
      </c>
      <c r="AC581" s="375">
        <f t="shared" si="32"/>
        <v>0</v>
      </c>
      <c r="AD581" s="396">
        <f t="shared" si="32"/>
        <v>0</v>
      </c>
      <c r="AE581" s="311">
        <f t="shared" si="32"/>
        <v>0</v>
      </c>
      <c r="AF581" s="90">
        <f t="shared" si="32"/>
        <v>0</v>
      </c>
      <c r="AG581" s="375">
        <f t="shared" si="32"/>
        <v>0</v>
      </c>
      <c r="AH581" s="396">
        <f t="shared" si="32"/>
        <v>0</v>
      </c>
      <c r="AI581" s="311">
        <f t="shared" si="32"/>
        <v>0</v>
      </c>
      <c r="AJ581" s="90">
        <f t="shared" si="32"/>
        <v>0</v>
      </c>
      <c r="AK581" s="375">
        <f t="shared" si="32"/>
        <v>0</v>
      </c>
      <c r="AL581" s="396">
        <f t="shared" si="32"/>
        <v>0</v>
      </c>
      <c r="AM581" s="311">
        <f t="shared" si="32"/>
        <v>0</v>
      </c>
      <c r="AN581" s="90">
        <f t="shared" si="32"/>
        <v>0</v>
      </c>
      <c r="AO581" s="375">
        <f t="shared" si="32"/>
        <v>0</v>
      </c>
      <c r="AP581" s="396">
        <f t="shared" si="32"/>
        <v>0</v>
      </c>
      <c r="AQ581" s="311">
        <f t="shared" si="32"/>
        <v>0</v>
      </c>
      <c r="AR581" s="90">
        <f t="shared" si="32"/>
        <v>0</v>
      </c>
      <c r="AS581" s="375">
        <f t="shared" si="32"/>
        <v>0</v>
      </c>
      <c r="AT581" s="396">
        <f t="shared" si="32"/>
        <v>0</v>
      </c>
      <c r="AU581" s="311">
        <f t="shared" si="32"/>
        <v>0</v>
      </c>
      <c r="AV581" s="90">
        <f t="shared" si="32"/>
        <v>0</v>
      </c>
      <c r="AW581" s="375">
        <f t="shared" si="32"/>
        <v>0</v>
      </c>
      <c r="AX581" s="396">
        <f t="shared" si="32"/>
        <v>0</v>
      </c>
      <c r="AY581" s="311">
        <f t="shared" si="32"/>
        <v>0</v>
      </c>
      <c r="AZ581" s="90">
        <f t="shared" si="32"/>
        <v>0</v>
      </c>
      <c r="BA581" s="311">
        <f t="shared" si="32"/>
        <v>0</v>
      </c>
      <c r="BB581" s="90">
        <f t="shared" si="32"/>
        <v>0</v>
      </c>
      <c r="BC581" s="124">
        <f t="shared" si="32"/>
        <v>0</v>
      </c>
      <c r="BD581" s="90">
        <f t="shared" ref="BD581:BK581" si="33">SUM(BD70:BD73)</f>
        <v>0</v>
      </c>
      <c r="BE581" s="124">
        <f t="shared" si="33"/>
        <v>0</v>
      </c>
      <c r="BF581" s="90">
        <f t="shared" si="33"/>
        <v>0</v>
      </c>
      <c r="BG581" s="124">
        <f t="shared" si="33"/>
        <v>0</v>
      </c>
      <c r="BH581" s="90">
        <f t="shared" si="33"/>
        <v>0</v>
      </c>
      <c r="BI581" s="124">
        <f t="shared" si="33"/>
        <v>0</v>
      </c>
      <c r="BJ581" s="90">
        <f t="shared" si="33"/>
        <v>666</v>
      </c>
      <c r="BK581" s="124">
        <f t="shared" si="33"/>
        <v>271</v>
      </c>
    </row>
    <row r="582" spans="1:63" ht="13" x14ac:dyDescent="0.3">
      <c r="A582" s="38"/>
      <c r="B582" s="7" t="s">
        <v>764</v>
      </c>
      <c r="C582" s="22">
        <f>SUM(C74:C76)</f>
        <v>3785</v>
      </c>
      <c r="D582" s="22">
        <f>SUM(D74:D76)</f>
        <v>762</v>
      </c>
      <c r="E582" s="63">
        <f t="shared" si="13"/>
        <v>0.20132100396301189</v>
      </c>
      <c r="F582" s="90">
        <f t="shared" ref="F582:BC582" si="34">SUM(F74:F76)</f>
        <v>575</v>
      </c>
      <c r="G582" s="310">
        <f t="shared" si="34"/>
        <v>167</v>
      </c>
      <c r="H582" s="90">
        <f t="shared" si="34"/>
        <v>0</v>
      </c>
      <c r="I582" s="375">
        <f t="shared" si="34"/>
        <v>0</v>
      </c>
      <c r="J582" s="396">
        <f t="shared" si="34"/>
        <v>306</v>
      </c>
      <c r="K582" s="311">
        <f t="shared" si="34"/>
        <v>415</v>
      </c>
      <c r="L582" s="90">
        <f t="shared" si="34"/>
        <v>0</v>
      </c>
      <c r="M582" s="375">
        <f t="shared" si="34"/>
        <v>0</v>
      </c>
      <c r="N582" s="396">
        <f t="shared" si="34"/>
        <v>0</v>
      </c>
      <c r="O582" s="311">
        <f t="shared" si="34"/>
        <v>0</v>
      </c>
      <c r="P582" s="90">
        <f t="shared" si="34"/>
        <v>0</v>
      </c>
      <c r="Q582" s="375">
        <f t="shared" si="34"/>
        <v>0</v>
      </c>
      <c r="R582" s="396">
        <f t="shared" si="34"/>
        <v>0</v>
      </c>
      <c r="S582" s="311">
        <f t="shared" si="34"/>
        <v>0</v>
      </c>
      <c r="T582" s="90">
        <f t="shared" si="34"/>
        <v>0</v>
      </c>
      <c r="U582" s="375">
        <f t="shared" si="34"/>
        <v>0</v>
      </c>
      <c r="V582" s="396">
        <f t="shared" si="34"/>
        <v>0</v>
      </c>
      <c r="W582" s="311">
        <f t="shared" si="34"/>
        <v>0</v>
      </c>
      <c r="X582" s="90">
        <f t="shared" si="34"/>
        <v>0</v>
      </c>
      <c r="Y582" s="375">
        <f t="shared" si="34"/>
        <v>0</v>
      </c>
      <c r="Z582" s="396">
        <f t="shared" si="34"/>
        <v>0</v>
      </c>
      <c r="AA582" s="311">
        <f t="shared" si="34"/>
        <v>0</v>
      </c>
      <c r="AB582" s="90">
        <f t="shared" si="34"/>
        <v>0</v>
      </c>
      <c r="AC582" s="375">
        <f t="shared" si="34"/>
        <v>0</v>
      </c>
      <c r="AD582" s="396">
        <f t="shared" si="34"/>
        <v>0</v>
      </c>
      <c r="AE582" s="311">
        <f t="shared" si="34"/>
        <v>0</v>
      </c>
      <c r="AF582" s="90">
        <f t="shared" si="34"/>
        <v>0</v>
      </c>
      <c r="AG582" s="375">
        <f t="shared" si="34"/>
        <v>0</v>
      </c>
      <c r="AH582" s="396">
        <f t="shared" si="34"/>
        <v>0</v>
      </c>
      <c r="AI582" s="311">
        <f t="shared" si="34"/>
        <v>0</v>
      </c>
      <c r="AJ582" s="90">
        <f t="shared" si="34"/>
        <v>0</v>
      </c>
      <c r="AK582" s="375">
        <f t="shared" si="34"/>
        <v>0</v>
      </c>
      <c r="AL582" s="396">
        <f t="shared" si="34"/>
        <v>0</v>
      </c>
      <c r="AM582" s="311">
        <f t="shared" si="34"/>
        <v>0</v>
      </c>
      <c r="AN582" s="90">
        <f t="shared" si="34"/>
        <v>0</v>
      </c>
      <c r="AO582" s="375">
        <f t="shared" si="34"/>
        <v>0</v>
      </c>
      <c r="AP582" s="396">
        <f t="shared" si="34"/>
        <v>0</v>
      </c>
      <c r="AQ582" s="311">
        <f t="shared" si="34"/>
        <v>0</v>
      </c>
      <c r="AR582" s="90">
        <f t="shared" si="34"/>
        <v>0</v>
      </c>
      <c r="AS582" s="375">
        <f t="shared" si="34"/>
        <v>0</v>
      </c>
      <c r="AT582" s="396">
        <f t="shared" si="34"/>
        <v>0</v>
      </c>
      <c r="AU582" s="311">
        <f t="shared" si="34"/>
        <v>0</v>
      </c>
      <c r="AV582" s="90">
        <f t="shared" si="34"/>
        <v>0</v>
      </c>
      <c r="AW582" s="375">
        <f t="shared" si="34"/>
        <v>0</v>
      </c>
      <c r="AX582" s="396">
        <f t="shared" si="34"/>
        <v>0</v>
      </c>
      <c r="AY582" s="311">
        <f t="shared" si="34"/>
        <v>0</v>
      </c>
      <c r="AZ582" s="90">
        <f t="shared" si="34"/>
        <v>0</v>
      </c>
      <c r="BA582" s="311">
        <f t="shared" si="34"/>
        <v>0</v>
      </c>
      <c r="BB582" s="90">
        <f t="shared" si="34"/>
        <v>0</v>
      </c>
      <c r="BC582" s="124">
        <f t="shared" si="34"/>
        <v>0</v>
      </c>
      <c r="BD582" s="90">
        <f t="shared" ref="BD582:BK582" si="35">SUM(BD74:BD76)</f>
        <v>0</v>
      </c>
      <c r="BE582" s="124">
        <f t="shared" si="35"/>
        <v>0</v>
      </c>
      <c r="BF582" s="90">
        <f t="shared" si="35"/>
        <v>0</v>
      </c>
      <c r="BG582" s="124">
        <f t="shared" si="35"/>
        <v>0</v>
      </c>
      <c r="BH582" s="90">
        <f t="shared" si="35"/>
        <v>0</v>
      </c>
      <c r="BI582" s="124">
        <f t="shared" si="35"/>
        <v>0</v>
      </c>
      <c r="BJ582" s="90">
        <f t="shared" si="35"/>
        <v>552</v>
      </c>
      <c r="BK582" s="124">
        <f t="shared" si="35"/>
        <v>193</v>
      </c>
    </row>
    <row r="583" spans="1:63" ht="13" x14ac:dyDescent="0.3">
      <c r="A583" s="38"/>
      <c r="B583" s="7" t="s">
        <v>786</v>
      </c>
      <c r="C583" s="22">
        <f>SUM(C77:C79)</f>
        <v>3747</v>
      </c>
      <c r="D583" s="22">
        <f>SUM(D77:D79)</f>
        <v>521</v>
      </c>
      <c r="E583" s="63">
        <f t="shared" si="13"/>
        <v>0.13904456898852416</v>
      </c>
      <c r="F583" s="90">
        <f t="shared" ref="F583:BC583" si="36">SUM(F77:F79)</f>
        <v>397</v>
      </c>
      <c r="G583" s="310">
        <f t="shared" si="36"/>
        <v>105</v>
      </c>
      <c r="H583" s="90">
        <f t="shared" si="36"/>
        <v>0</v>
      </c>
      <c r="I583" s="375">
        <f t="shared" si="36"/>
        <v>0</v>
      </c>
      <c r="J583" s="396">
        <f t="shared" si="36"/>
        <v>183</v>
      </c>
      <c r="K583" s="311">
        <f t="shared" si="36"/>
        <v>310</v>
      </c>
      <c r="L583" s="90">
        <f t="shared" si="36"/>
        <v>0</v>
      </c>
      <c r="M583" s="375">
        <f t="shared" si="36"/>
        <v>0</v>
      </c>
      <c r="N583" s="396">
        <f t="shared" si="36"/>
        <v>0</v>
      </c>
      <c r="O583" s="311">
        <f t="shared" si="36"/>
        <v>0</v>
      </c>
      <c r="P583" s="90">
        <f t="shared" si="36"/>
        <v>0</v>
      </c>
      <c r="Q583" s="375">
        <f t="shared" si="36"/>
        <v>0</v>
      </c>
      <c r="R583" s="396">
        <f t="shared" si="36"/>
        <v>0</v>
      </c>
      <c r="S583" s="311">
        <f t="shared" si="36"/>
        <v>0</v>
      </c>
      <c r="T583" s="90">
        <f t="shared" si="36"/>
        <v>0</v>
      </c>
      <c r="U583" s="375">
        <f t="shared" si="36"/>
        <v>0</v>
      </c>
      <c r="V583" s="396">
        <f t="shared" si="36"/>
        <v>0</v>
      </c>
      <c r="W583" s="311">
        <f t="shared" si="36"/>
        <v>0</v>
      </c>
      <c r="X583" s="90">
        <f t="shared" si="36"/>
        <v>0</v>
      </c>
      <c r="Y583" s="375">
        <f t="shared" si="36"/>
        <v>0</v>
      </c>
      <c r="Z583" s="396">
        <f t="shared" si="36"/>
        <v>0</v>
      </c>
      <c r="AA583" s="311">
        <f t="shared" si="36"/>
        <v>0</v>
      </c>
      <c r="AB583" s="90">
        <f t="shared" si="36"/>
        <v>0</v>
      </c>
      <c r="AC583" s="375">
        <f t="shared" si="36"/>
        <v>0</v>
      </c>
      <c r="AD583" s="396">
        <f t="shared" si="36"/>
        <v>0</v>
      </c>
      <c r="AE583" s="311">
        <f t="shared" si="36"/>
        <v>0</v>
      </c>
      <c r="AF583" s="90">
        <f t="shared" si="36"/>
        <v>0</v>
      </c>
      <c r="AG583" s="375">
        <f t="shared" si="36"/>
        <v>0</v>
      </c>
      <c r="AH583" s="396">
        <f t="shared" si="36"/>
        <v>0</v>
      </c>
      <c r="AI583" s="311">
        <f t="shared" si="36"/>
        <v>0</v>
      </c>
      <c r="AJ583" s="90">
        <f t="shared" si="36"/>
        <v>0</v>
      </c>
      <c r="AK583" s="375">
        <f t="shared" si="36"/>
        <v>0</v>
      </c>
      <c r="AL583" s="396">
        <f t="shared" si="36"/>
        <v>0</v>
      </c>
      <c r="AM583" s="311">
        <f t="shared" si="36"/>
        <v>0</v>
      </c>
      <c r="AN583" s="90">
        <f t="shared" si="36"/>
        <v>0</v>
      </c>
      <c r="AO583" s="375">
        <f t="shared" si="36"/>
        <v>0</v>
      </c>
      <c r="AP583" s="396">
        <f t="shared" si="36"/>
        <v>0</v>
      </c>
      <c r="AQ583" s="311">
        <f t="shared" si="36"/>
        <v>0</v>
      </c>
      <c r="AR583" s="90">
        <f t="shared" si="36"/>
        <v>0</v>
      </c>
      <c r="AS583" s="375">
        <f t="shared" si="36"/>
        <v>0</v>
      </c>
      <c r="AT583" s="396">
        <f t="shared" si="36"/>
        <v>0</v>
      </c>
      <c r="AU583" s="311">
        <f t="shared" si="36"/>
        <v>0</v>
      </c>
      <c r="AV583" s="90">
        <f t="shared" si="36"/>
        <v>0</v>
      </c>
      <c r="AW583" s="375">
        <f t="shared" si="36"/>
        <v>0</v>
      </c>
      <c r="AX583" s="396">
        <f t="shared" si="36"/>
        <v>0</v>
      </c>
      <c r="AY583" s="311">
        <f t="shared" si="36"/>
        <v>0</v>
      </c>
      <c r="AZ583" s="90">
        <f t="shared" si="36"/>
        <v>0</v>
      </c>
      <c r="BA583" s="311">
        <f t="shared" si="36"/>
        <v>0</v>
      </c>
      <c r="BB583" s="90">
        <f t="shared" si="36"/>
        <v>0</v>
      </c>
      <c r="BC583" s="124">
        <f t="shared" si="36"/>
        <v>0</v>
      </c>
      <c r="BD583" s="90">
        <f t="shared" ref="BD583:BK583" si="37">SUM(BD77:BD79)</f>
        <v>0</v>
      </c>
      <c r="BE583" s="124">
        <f t="shared" si="37"/>
        <v>0</v>
      </c>
      <c r="BF583" s="90">
        <f t="shared" si="37"/>
        <v>0</v>
      </c>
      <c r="BG583" s="124">
        <f t="shared" si="37"/>
        <v>0</v>
      </c>
      <c r="BH583" s="90">
        <f t="shared" si="37"/>
        <v>0</v>
      </c>
      <c r="BI583" s="124">
        <f t="shared" si="37"/>
        <v>0</v>
      </c>
      <c r="BJ583" s="90">
        <f t="shared" si="37"/>
        <v>374</v>
      </c>
      <c r="BK583" s="124">
        <f t="shared" si="37"/>
        <v>132</v>
      </c>
    </row>
    <row r="584" spans="1:63" ht="13" x14ac:dyDescent="0.3">
      <c r="A584" s="38"/>
      <c r="B584" s="7" t="s">
        <v>765</v>
      </c>
      <c r="C584" s="22">
        <f>SUM(C81:C85)</f>
        <v>5683</v>
      </c>
      <c r="D584" s="22">
        <f>SUM(D81:D85)</f>
        <v>542</v>
      </c>
      <c r="E584" s="63">
        <f t="shared" si="13"/>
        <v>9.5372162590181248E-2</v>
      </c>
      <c r="F584" s="90">
        <f t="shared" ref="F584:BC584" si="38">SUM(F81:F85)</f>
        <v>426</v>
      </c>
      <c r="G584" s="310">
        <f t="shared" si="38"/>
        <v>95</v>
      </c>
      <c r="H584" s="90">
        <f t="shared" si="38"/>
        <v>0</v>
      </c>
      <c r="I584" s="375">
        <f t="shared" si="38"/>
        <v>0</v>
      </c>
      <c r="J584" s="396">
        <f t="shared" si="38"/>
        <v>245</v>
      </c>
      <c r="K584" s="311">
        <f t="shared" si="38"/>
        <v>269</v>
      </c>
      <c r="L584" s="90">
        <f t="shared" si="38"/>
        <v>0</v>
      </c>
      <c r="M584" s="375">
        <f t="shared" si="38"/>
        <v>0</v>
      </c>
      <c r="N584" s="396">
        <f t="shared" si="38"/>
        <v>0</v>
      </c>
      <c r="O584" s="311">
        <f t="shared" si="38"/>
        <v>0</v>
      </c>
      <c r="P584" s="90">
        <f t="shared" si="38"/>
        <v>0</v>
      </c>
      <c r="Q584" s="375">
        <f t="shared" si="38"/>
        <v>0</v>
      </c>
      <c r="R584" s="396">
        <f t="shared" si="38"/>
        <v>0</v>
      </c>
      <c r="S584" s="311">
        <f t="shared" si="38"/>
        <v>0</v>
      </c>
      <c r="T584" s="90">
        <f t="shared" si="38"/>
        <v>0</v>
      </c>
      <c r="U584" s="375">
        <f t="shared" si="38"/>
        <v>0</v>
      </c>
      <c r="V584" s="396">
        <f t="shared" si="38"/>
        <v>0</v>
      </c>
      <c r="W584" s="311">
        <f t="shared" si="38"/>
        <v>0</v>
      </c>
      <c r="X584" s="90">
        <f t="shared" si="38"/>
        <v>0</v>
      </c>
      <c r="Y584" s="375">
        <f t="shared" si="38"/>
        <v>0</v>
      </c>
      <c r="Z584" s="396">
        <f t="shared" si="38"/>
        <v>0</v>
      </c>
      <c r="AA584" s="311">
        <f t="shared" si="38"/>
        <v>0</v>
      </c>
      <c r="AB584" s="90">
        <f t="shared" si="38"/>
        <v>0</v>
      </c>
      <c r="AC584" s="375">
        <f t="shared" si="38"/>
        <v>0</v>
      </c>
      <c r="AD584" s="396">
        <f t="shared" si="38"/>
        <v>0</v>
      </c>
      <c r="AE584" s="311">
        <f t="shared" si="38"/>
        <v>0</v>
      </c>
      <c r="AF584" s="90">
        <f t="shared" si="38"/>
        <v>0</v>
      </c>
      <c r="AG584" s="375">
        <f t="shared" si="38"/>
        <v>0</v>
      </c>
      <c r="AH584" s="396">
        <f t="shared" si="38"/>
        <v>0</v>
      </c>
      <c r="AI584" s="311">
        <f t="shared" si="38"/>
        <v>0</v>
      </c>
      <c r="AJ584" s="90">
        <f t="shared" si="38"/>
        <v>0</v>
      </c>
      <c r="AK584" s="375">
        <f t="shared" si="38"/>
        <v>0</v>
      </c>
      <c r="AL584" s="396">
        <f t="shared" si="38"/>
        <v>0</v>
      </c>
      <c r="AM584" s="311">
        <f t="shared" si="38"/>
        <v>0</v>
      </c>
      <c r="AN584" s="90">
        <f t="shared" si="38"/>
        <v>0</v>
      </c>
      <c r="AO584" s="375">
        <f t="shared" si="38"/>
        <v>0</v>
      </c>
      <c r="AP584" s="396">
        <f t="shared" si="38"/>
        <v>0</v>
      </c>
      <c r="AQ584" s="311">
        <f t="shared" si="38"/>
        <v>0</v>
      </c>
      <c r="AR584" s="90">
        <f t="shared" si="38"/>
        <v>0</v>
      </c>
      <c r="AS584" s="375">
        <f t="shared" si="38"/>
        <v>0</v>
      </c>
      <c r="AT584" s="396">
        <f t="shared" si="38"/>
        <v>0</v>
      </c>
      <c r="AU584" s="311">
        <f t="shared" si="38"/>
        <v>0</v>
      </c>
      <c r="AV584" s="90">
        <f t="shared" si="38"/>
        <v>0</v>
      </c>
      <c r="AW584" s="375">
        <f t="shared" si="38"/>
        <v>0</v>
      </c>
      <c r="AX584" s="396">
        <f t="shared" si="38"/>
        <v>0</v>
      </c>
      <c r="AY584" s="311">
        <f t="shared" si="38"/>
        <v>0</v>
      </c>
      <c r="AZ584" s="90">
        <f t="shared" si="38"/>
        <v>0</v>
      </c>
      <c r="BA584" s="311">
        <f t="shared" si="38"/>
        <v>0</v>
      </c>
      <c r="BB584" s="90">
        <f t="shared" si="38"/>
        <v>0</v>
      </c>
      <c r="BC584" s="124">
        <f t="shared" si="38"/>
        <v>0</v>
      </c>
      <c r="BD584" s="90">
        <f t="shared" ref="BD584:BK584" si="39">SUM(BD81:BD85)</f>
        <v>0</v>
      </c>
      <c r="BE584" s="124">
        <f t="shared" si="39"/>
        <v>0</v>
      </c>
      <c r="BF584" s="90">
        <f t="shared" si="39"/>
        <v>0</v>
      </c>
      <c r="BG584" s="124">
        <f t="shared" si="39"/>
        <v>0</v>
      </c>
      <c r="BH584" s="90">
        <f t="shared" si="39"/>
        <v>0</v>
      </c>
      <c r="BI584" s="124">
        <f t="shared" si="39"/>
        <v>0</v>
      </c>
      <c r="BJ584" s="90">
        <f t="shared" si="39"/>
        <v>404</v>
      </c>
      <c r="BK584" s="124">
        <f t="shared" si="39"/>
        <v>118</v>
      </c>
    </row>
    <row r="585" spans="1:63" ht="13" x14ac:dyDescent="0.3">
      <c r="A585" s="38"/>
      <c r="B585" s="7" t="s">
        <v>766</v>
      </c>
      <c r="C585" s="22">
        <f>SUM(C86:C93)</f>
        <v>9251</v>
      </c>
      <c r="D585" s="22">
        <f>SUM(D86:D93)</f>
        <v>1994</v>
      </c>
      <c r="E585" s="63">
        <f t="shared" si="13"/>
        <v>0.21554426548481245</v>
      </c>
      <c r="F585" s="90">
        <f t="shared" ref="F585:BC585" si="40">SUM(F86:F93)</f>
        <v>1485</v>
      </c>
      <c r="G585" s="310">
        <f t="shared" si="40"/>
        <v>449</v>
      </c>
      <c r="H585" s="90">
        <f t="shared" si="40"/>
        <v>0</v>
      </c>
      <c r="I585" s="375">
        <f t="shared" si="40"/>
        <v>0</v>
      </c>
      <c r="J585" s="396">
        <f t="shared" si="40"/>
        <v>722</v>
      </c>
      <c r="K585" s="311">
        <f t="shared" si="40"/>
        <v>1159</v>
      </c>
      <c r="L585" s="90">
        <f t="shared" si="40"/>
        <v>0</v>
      </c>
      <c r="M585" s="375">
        <f t="shared" si="40"/>
        <v>0</v>
      </c>
      <c r="N585" s="396">
        <f t="shared" si="40"/>
        <v>0</v>
      </c>
      <c r="O585" s="311">
        <f t="shared" si="40"/>
        <v>0</v>
      </c>
      <c r="P585" s="90">
        <f t="shared" si="40"/>
        <v>0</v>
      </c>
      <c r="Q585" s="375">
        <f t="shared" si="40"/>
        <v>0</v>
      </c>
      <c r="R585" s="396">
        <f t="shared" si="40"/>
        <v>0</v>
      </c>
      <c r="S585" s="311">
        <f t="shared" si="40"/>
        <v>0</v>
      </c>
      <c r="T585" s="90">
        <f t="shared" si="40"/>
        <v>0</v>
      </c>
      <c r="U585" s="375">
        <f t="shared" si="40"/>
        <v>0</v>
      </c>
      <c r="V585" s="396">
        <f t="shared" si="40"/>
        <v>0</v>
      </c>
      <c r="W585" s="311">
        <f t="shared" si="40"/>
        <v>0</v>
      </c>
      <c r="X585" s="90">
        <f t="shared" si="40"/>
        <v>0</v>
      </c>
      <c r="Y585" s="375">
        <f t="shared" si="40"/>
        <v>0</v>
      </c>
      <c r="Z585" s="396">
        <f t="shared" si="40"/>
        <v>0</v>
      </c>
      <c r="AA585" s="311">
        <f t="shared" si="40"/>
        <v>0</v>
      </c>
      <c r="AB585" s="90">
        <f t="shared" si="40"/>
        <v>0</v>
      </c>
      <c r="AC585" s="375">
        <f t="shared" si="40"/>
        <v>0</v>
      </c>
      <c r="AD585" s="396">
        <f t="shared" si="40"/>
        <v>0</v>
      </c>
      <c r="AE585" s="311">
        <f t="shared" si="40"/>
        <v>0</v>
      </c>
      <c r="AF585" s="90">
        <f t="shared" si="40"/>
        <v>0</v>
      </c>
      <c r="AG585" s="375">
        <f t="shared" si="40"/>
        <v>0</v>
      </c>
      <c r="AH585" s="396">
        <f t="shared" si="40"/>
        <v>0</v>
      </c>
      <c r="AI585" s="311">
        <f t="shared" si="40"/>
        <v>0</v>
      </c>
      <c r="AJ585" s="90">
        <f t="shared" si="40"/>
        <v>0</v>
      </c>
      <c r="AK585" s="375">
        <f t="shared" si="40"/>
        <v>0</v>
      </c>
      <c r="AL585" s="396">
        <f t="shared" si="40"/>
        <v>0</v>
      </c>
      <c r="AM585" s="311">
        <f t="shared" si="40"/>
        <v>0</v>
      </c>
      <c r="AN585" s="90">
        <f t="shared" si="40"/>
        <v>0</v>
      </c>
      <c r="AO585" s="375">
        <f t="shared" si="40"/>
        <v>0</v>
      </c>
      <c r="AP585" s="396">
        <f t="shared" si="40"/>
        <v>0</v>
      </c>
      <c r="AQ585" s="311">
        <f t="shared" si="40"/>
        <v>0</v>
      </c>
      <c r="AR585" s="90">
        <f t="shared" si="40"/>
        <v>0</v>
      </c>
      <c r="AS585" s="375">
        <f t="shared" si="40"/>
        <v>0</v>
      </c>
      <c r="AT585" s="396">
        <f t="shared" si="40"/>
        <v>0</v>
      </c>
      <c r="AU585" s="311">
        <f t="shared" si="40"/>
        <v>0</v>
      </c>
      <c r="AV585" s="90">
        <f t="shared" si="40"/>
        <v>0</v>
      </c>
      <c r="AW585" s="375">
        <f t="shared" si="40"/>
        <v>0</v>
      </c>
      <c r="AX585" s="396">
        <f t="shared" si="40"/>
        <v>0</v>
      </c>
      <c r="AY585" s="311">
        <f t="shared" si="40"/>
        <v>0</v>
      </c>
      <c r="AZ585" s="90">
        <f t="shared" si="40"/>
        <v>0</v>
      </c>
      <c r="BA585" s="311">
        <f t="shared" si="40"/>
        <v>0</v>
      </c>
      <c r="BB585" s="90">
        <f t="shared" si="40"/>
        <v>0</v>
      </c>
      <c r="BC585" s="124">
        <f t="shared" si="40"/>
        <v>0</v>
      </c>
      <c r="BD585" s="90">
        <f t="shared" ref="BD585:BK585" si="41">SUM(BD86:BD93)</f>
        <v>0</v>
      </c>
      <c r="BE585" s="124">
        <f t="shared" si="41"/>
        <v>0</v>
      </c>
      <c r="BF585" s="90">
        <f t="shared" si="41"/>
        <v>0</v>
      </c>
      <c r="BG585" s="124">
        <f t="shared" si="41"/>
        <v>0</v>
      </c>
      <c r="BH585" s="90">
        <f t="shared" si="41"/>
        <v>0</v>
      </c>
      <c r="BI585" s="124">
        <f t="shared" si="41"/>
        <v>0</v>
      </c>
      <c r="BJ585" s="90">
        <f t="shared" si="41"/>
        <v>1335</v>
      </c>
      <c r="BK585" s="124">
        <f t="shared" si="41"/>
        <v>597</v>
      </c>
    </row>
    <row r="586" spans="1:63" ht="13" x14ac:dyDescent="0.3">
      <c r="A586" s="38"/>
      <c r="B586" s="7" t="s">
        <v>699</v>
      </c>
      <c r="C586" s="22">
        <f>SUM(C94:C102)</f>
        <v>10348</v>
      </c>
      <c r="D586" s="22">
        <f>SUM(D94:D102)</f>
        <v>3714</v>
      </c>
      <c r="E586" s="63">
        <f t="shared" si="13"/>
        <v>0.35890993428681872</v>
      </c>
      <c r="F586" s="90">
        <f t="shared" ref="F586:BC586" si="42">SUM(F94:F102)</f>
        <v>2832</v>
      </c>
      <c r="G586" s="310">
        <f t="shared" si="42"/>
        <v>807</v>
      </c>
      <c r="H586" s="90">
        <f t="shared" si="42"/>
        <v>0</v>
      </c>
      <c r="I586" s="375">
        <f t="shared" si="42"/>
        <v>0</v>
      </c>
      <c r="J586" s="396">
        <f t="shared" si="42"/>
        <v>1299</v>
      </c>
      <c r="K586" s="311">
        <f t="shared" si="42"/>
        <v>2239</v>
      </c>
      <c r="L586" s="90">
        <f t="shared" si="42"/>
        <v>181</v>
      </c>
      <c r="M586" s="375">
        <f t="shared" si="42"/>
        <v>31</v>
      </c>
      <c r="N586" s="396">
        <f t="shared" si="42"/>
        <v>0</v>
      </c>
      <c r="O586" s="311">
        <f t="shared" si="42"/>
        <v>0</v>
      </c>
      <c r="P586" s="90">
        <f t="shared" si="42"/>
        <v>0</v>
      </c>
      <c r="Q586" s="375">
        <f t="shared" si="42"/>
        <v>0</v>
      </c>
      <c r="R586" s="396">
        <f t="shared" si="42"/>
        <v>0</v>
      </c>
      <c r="S586" s="311">
        <f t="shared" si="42"/>
        <v>0</v>
      </c>
      <c r="T586" s="90">
        <f t="shared" si="42"/>
        <v>0</v>
      </c>
      <c r="U586" s="375">
        <f t="shared" si="42"/>
        <v>0</v>
      </c>
      <c r="V586" s="396">
        <f t="shared" si="42"/>
        <v>0</v>
      </c>
      <c r="W586" s="311">
        <f t="shared" si="42"/>
        <v>0</v>
      </c>
      <c r="X586" s="90">
        <f t="shared" si="42"/>
        <v>0</v>
      </c>
      <c r="Y586" s="375">
        <f t="shared" si="42"/>
        <v>0</v>
      </c>
      <c r="Z586" s="396">
        <f t="shared" si="42"/>
        <v>0</v>
      </c>
      <c r="AA586" s="311">
        <f t="shared" si="42"/>
        <v>0</v>
      </c>
      <c r="AB586" s="90">
        <f t="shared" si="42"/>
        <v>0</v>
      </c>
      <c r="AC586" s="375">
        <f t="shared" si="42"/>
        <v>0</v>
      </c>
      <c r="AD586" s="396">
        <f t="shared" si="42"/>
        <v>0</v>
      </c>
      <c r="AE586" s="311">
        <f t="shared" si="42"/>
        <v>0</v>
      </c>
      <c r="AF586" s="90">
        <f t="shared" si="42"/>
        <v>0</v>
      </c>
      <c r="AG586" s="375">
        <f t="shared" si="42"/>
        <v>0</v>
      </c>
      <c r="AH586" s="396">
        <f t="shared" si="42"/>
        <v>0</v>
      </c>
      <c r="AI586" s="311">
        <f t="shared" si="42"/>
        <v>0</v>
      </c>
      <c r="AJ586" s="90">
        <f t="shared" si="42"/>
        <v>0</v>
      </c>
      <c r="AK586" s="375">
        <f t="shared" si="42"/>
        <v>0</v>
      </c>
      <c r="AL586" s="396">
        <f t="shared" si="42"/>
        <v>0</v>
      </c>
      <c r="AM586" s="311">
        <f t="shared" si="42"/>
        <v>0</v>
      </c>
      <c r="AN586" s="90">
        <f t="shared" si="42"/>
        <v>0</v>
      </c>
      <c r="AO586" s="375">
        <f t="shared" si="42"/>
        <v>0</v>
      </c>
      <c r="AP586" s="396">
        <f t="shared" si="42"/>
        <v>0</v>
      </c>
      <c r="AQ586" s="311">
        <f t="shared" si="42"/>
        <v>0</v>
      </c>
      <c r="AR586" s="90">
        <f t="shared" si="42"/>
        <v>0</v>
      </c>
      <c r="AS586" s="375">
        <f t="shared" si="42"/>
        <v>0</v>
      </c>
      <c r="AT586" s="396">
        <f t="shared" si="42"/>
        <v>0</v>
      </c>
      <c r="AU586" s="311">
        <f t="shared" si="42"/>
        <v>0</v>
      </c>
      <c r="AV586" s="90">
        <f t="shared" si="42"/>
        <v>0</v>
      </c>
      <c r="AW586" s="375">
        <f t="shared" si="42"/>
        <v>0</v>
      </c>
      <c r="AX586" s="396">
        <f t="shared" si="42"/>
        <v>0</v>
      </c>
      <c r="AY586" s="311">
        <f t="shared" si="42"/>
        <v>0</v>
      </c>
      <c r="AZ586" s="90">
        <f t="shared" si="42"/>
        <v>0</v>
      </c>
      <c r="BA586" s="311">
        <f t="shared" si="42"/>
        <v>0</v>
      </c>
      <c r="BB586" s="90">
        <f t="shared" si="42"/>
        <v>0</v>
      </c>
      <c r="BC586" s="124">
        <f t="shared" si="42"/>
        <v>0</v>
      </c>
      <c r="BD586" s="90">
        <f t="shared" ref="BD586:BK586" si="43">SUM(BD94:BD102)</f>
        <v>0</v>
      </c>
      <c r="BE586" s="124">
        <f t="shared" si="43"/>
        <v>0</v>
      </c>
      <c r="BF586" s="90">
        <f t="shared" si="43"/>
        <v>0</v>
      </c>
      <c r="BG586" s="124">
        <f t="shared" si="43"/>
        <v>0</v>
      </c>
      <c r="BH586" s="90">
        <f t="shared" si="43"/>
        <v>0</v>
      </c>
      <c r="BI586" s="124">
        <f t="shared" si="43"/>
        <v>0</v>
      </c>
      <c r="BJ586" s="90">
        <f t="shared" si="43"/>
        <v>2570</v>
      </c>
      <c r="BK586" s="124">
        <f t="shared" si="43"/>
        <v>1076</v>
      </c>
    </row>
    <row r="587" spans="1:63" ht="13" x14ac:dyDescent="0.3">
      <c r="A587" s="38"/>
      <c r="B587" s="7" t="s">
        <v>700</v>
      </c>
      <c r="C587" s="22">
        <f>SUM(C103:C112)</f>
        <v>10727</v>
      </c>
      <c r="D587" s="22">
        <f>SUM(D103:D112)</f>
        <v>3464</v>
      </c>
      <c r="E587" s="63">
        <f t="shared" si="13"/>
        <v>0.32292346415586837</v>
      </c>
      <c r="F587" s="90">
        <f t="shared" ref="F587:BC587" si="44">SUM(F103:F112)</f>
        <v>2813</v>
      </c>
      <c r="G587" s="310">
        <f t="shared" si="44"/>
        <v>565</v>
      </c>
      <c r="H587" s="90">
        <f t="shared" si="44"/>
        <v>0</v>
      </c>
      <c r="I587" s="375">
        <f t="shared" si="44"/>
        <v>0</v>
      </c>
      <c r="J587" s="396">
        <f t="shared" si="44"/>
        <v>1149</v>
      </c>
      <c r="K587" s="311">
        <f t="shared" si="44"/>
        <v>2154</v>
      </c>
      <c r="L587" s="90">
        <f t="shared" si="44"/>
        <v>0</v>
      </c>
      <c r="M587" s="375">
        <f t="shared" si="44"/>
        <v>0</v>
      </c>
      <c r="N587" s="396">
        <f t="shared" si="44"/>
        <v>0</v>
      </c>
      <c r="O587" s="311">
        <f t="shared" si="44"/>
        <v>0</v>
      </c>
      <c r="P587" s="90">
        <f t="shared" si="44"/>
        <v>0</v>
      </c>
      <c r="Q587" s="375">
        <f t="shared" si="44"/>
        <v>0</v>
      </c>
      <c r="R587" s="396">
        <f t="shared" si="44"/>
        <v>0</v>
      </c>
      <c r="S587" s="311">
        <f t="shared" si="44"/>
        <v>0</v>
      </c>
      <c r="T587" s="90">
        <f t="shared" si="44"/>
        <v>0</v>
      </c>
      <c r="U587" s="375">
        <f t="shared" si="44"/>
        <v>0</v>
      </c>
      <c r="V587" s="396">
        <f t="shared" si="44"/>
        <v>0</v>
      </c>
      <c r="W587" s="311">
        <f t="shared" si="44"/>
        <v>0</v>
      </c>
      <c r="X587" s="90">
        <f t="shared" si="44"/>
        <v>0</v>
      </c>
      <c r="Y587" s="375">
        <f t="shared" si="44"/>
        <v>0</v>
      </c>
      <c r="Z587" s="396">
        <f t="shared" si="44"/>
        <v>0</v>
      </c>
      <c r="AA587" s="311">
        <f t="shared" si="44"/>
        <v>0</v>
      </c>
      <c r="AB587" s="90">
        <f t="shared" si="44"/>
        <v>0</v>
      </c>
      <c r="AC587" s="375">
        <f t="shared" si="44"/>
        <v>0</v>
      </c>
      <c r="AD587" s="396">
        <f t="shared" si="44"/>
        <v>0</v>
      </c>
      <c r="AE587" s="311">
        <f t="shared" si="44"/>
        <v>0</v>
      </c>
      <c r="AF587" s="90">
        <f t="shared" si="44"/>
        <v>0</v>
      </c>
      <c r="AG587" s="375">
        <f t="shared" si="44"/>
        <v>0</v>
      </c>
      <c r="AH587" s="396">
        <f t="shared" si="44"/>
        <v>0</v>
      </c>
      <c r="AI587" s="311">
        <f t="shared" si="44"/>
        <v>0</v>
      </c>
      <c r="AJ587" s="90">
        <f t="shared" si="44"/>
        <v>0</v>
      </c>
      <c r="AK587" s="375">
        <f t="shared" si="44"/>
        <v>0</v>
      </c>
      <c r="AL587" s="396">
        <f t="shared" si="44"/>
        <v>0</v>
      </c>
      <c r="AM587" s="311">
        <f t="shared" si="44"/>
        <v>0</v>
      </c>
      <c r="AN587" s="90">
        <f t="shared" si="44"/>
        <v>0</v>
      </c>
      <c r="AO587" s="375">
        <f t="shared" si="44"/>
        <v>0</v>
      </c>
      <c r="AP587" s="396">
        <f t="shared" si="44"/>
        <v>0</v>
      </c>
      <c r="AQ587" s="311">
        <f t="shared" si="44"/>
        <v>0</v>
      </c>
      <c r="AR587" s="90">
        <f t="shared" si="44"/>
        <v>0</v>
      </c>
      <c r="AS587" s="375">
        <f t="shared" si="44"/>
        <v>0</v>
      </c>
      <c r="AT587" s="396">
        <f t="shared" si="44"/>
        <v>0</v>
      </c>
      <c r="AU587" s="311">
        <f t="shared" si="44"/>
        <v>0</v>
      </c>
      <c r="AV587" s="90">
        <f t="shared" si="44"/>
        <v>0</v>
      </c>
      <c r="AW587" s="375">
        <f t="shared" si="44"/>
        <v>0</v>
      </c>
      <c r="AX587" s="396">
        <f t="shared" si="44"/>
        <v>0</v>
      </c>
      <c r="AY587" s="311">
        <f t="shared" si="44"/>
        <v>0</v>
      </c>
      <c r="AZ587" s="90">
        <f t="shared" si="44"/>
        <v>0</v>
      </c>
      <c r="BA587" s="311">
        <f t="shared" si="44"/>
        <v>0</v>
      </c>
      <c r="BB587" s="90">
        <f t="shared" si="44"/>
        <v>0</v>
      </c>
      <c r="BC587" s="124">
        <f t="shared" si="44"/>
        <v>0</v>
      </c>
      <c r="BD587" s="90">
        <f t="shared" ref="BD587:BK587" si="45">SUM(BD103:BD112)</f>
        <v>0</v>
      </c>
      <c r="BE587" s="124">
        <f t="shared" si="45"/>
        <v>0</v>
      </c>
      <c r="BF587" s="90">
        <f t="shared" si="45"/>
        <v>0</v>
      </c>
      <c r="BG587" s="124">
        <f t="shared" si="45"/>
        <v>0</v>
      </c>
      <c r="BH587" s="90">
        <f t="shared" si="45"/>
        <v>0</v>
      </c>
      <c r="BI587" s="124">
        <f t="shared" si="45"/>
        <v>0</v>
      </c>
      <c r="BJ587" s="90">
        <f t="shared" si="45"/>
        <v>2567</v>
      </c>
      <c r="BK587" s="124">
        <f t="shared" si="45"/>
        <v>829</v>
      </c>
    </row>
    <row r="588" spans="1:63" ht="13" x14ac:dyDescent="0.3">
      <c r="A588" s="38"/>
      <c r="B588" s="7" t="s">
        <v>7</v>
      </c>
      <c r="C588" s="22">
        <f>SUM(C113)</f>
        <v>1286</v>
      </c>
      <c r="D588" s="22">
        <f>SUM(D113)</f>
        <v>172</v>
      </c>
      <c r="E588" s="63">
        <f t="shared" si="13"/>
        <v>0.13374805598755832</v>
      </c>
      <c r="F588" s="90">
        <f t="shared" ref="F588:BC588" si="46">SUM(F113)</f>
        <v>115</v>
      </c>
      <c r="G588" s="310">
        <f t="shared" si="46"/>
        <v>49</v>
      </c>
      <c r="H588" s="90">
        <f t="shared" si="46"/>
        <v>0</v>
      </c>
      <c r="I588" s="375">
        <f t="shared" si="46"/>
        <v>0</v>
      </c>
      <c r="J588" s="396">
        <f t="shared" si="46"/>
        <v>56</v>
      </c>
      <c r="K588" s="311">
        <f t="shared" si="46"/>
        <v>108</v>
      </c>
      <c r="L588" s="90">
        <f t="shared" si="46"/>
        <v>0</v>
      </c>
      <c r="M588" s="375">
        <f t="shared" si="46"/>
        <v>0</v>
      </c>
      <c r="N588" s="396">
        <f t="shared" si="46"/>
        <v>0</v>
      </c>
      <c r="O588" s="311">
        <f t="shared" si="46"/>
        <v>0</v>
      </c>
      <c r="P588" s="90">
        <f t="shared" si="46"/>
        <v>0</v>
      </c>
      <c r="Q588" s="375">
        <f t="shared" si="46"/>
        <v>0</v>
      </c>
      <c r="R588" s="396">
        <f t="shared" si="46"/>
        <v>0</v>
      </c>
      <c r="S588" s="311">
        <f t="shared" si="46"/>
        <v>0</v>
      </c>
      <c r="T588" s="90">
        <f t="shared" si="46"/>
        <v>0</v>
      </c>
      <c r="U588" s="375">
        <f t="shared" si="46"/>
        <v>0</v>
      </c>
      <c r="V588" s="396">
        <f t="shared" si="46"/>
        <v>0</v>
      </c>
      <c r="W588" s="311">
        <f t="shared" si="46"/>
        <v>0</v>
      </c>
      <c r="X588" s="90">
        <f t="shared" si="46"/>
        <v>0</v>
      </c>
      <c r="Y588" s="375">
        <f t="shared" si="46"/>
        <v>0</v>
      </c>
      <c r="Z588" s="396">
        <f t="shared" si="46"/>
        <v>0</v>
      </c>
      <c r="AA588" s="311">
        <f t="shared" si="46"/>
        <v>0</v>
      </c>
      <c r="AB588" s="90">
        <f t="shared" si="46"/>
        <v>0</v>
      </c>
      <c r="AC588" s="375">
        <f t="shared" si="46"/>
        <v>0</v>
      </c>
      <c r="AD588" s="396">
        <f t="shared" si="46"/>
        <v>0</v>
      </c>
      <c r="AE588" s="311">
        <f t="shared" si="46"/>
        <v>0</v>
      </c>
      <c r="AF588" s="90">
        <f t="shared" si="46"/>
        <v>0</v>
      </c>
      <c r="AG588" s="375">
        <f t="shared" si="46"/>
        <v>0</v>
      </c>
      <c r="AH588" s="396">
        <f t="shared" si="46"/>
        <v>0</v>
      </c>
      <c r="AI588" s="311">
        <f t="shared" si="46"/>
        <v>0</v>
      </c>
      <c r="AJ588" s="90">
        <f t="shared" si="46"/>
        <v>0</v>
      </c>
      <c r="AK588" s="375">
        <f t="shared" si="46"/>
        <v>0</v>
      </c>
      <c r="AL588" s="396">
        <f t="shared" si="46"/>
        <v>0</v>
      </c>
      <c r="AM588" s="311">
        <f t="shared" si="46"/>
        <v>0</v>
      </c>
      <c r="AN588" s="90">
        <f t="shared" si="46"/>
        <v>0</v>
      </c>
      <c r="AO588" s="375">
        <f t="shared" si="46"/>
        <v>0</v>
      </c>
      <c r="AP588" s="396">
        <f t="shared" si="46"/>
        <v>0</v>
      </c>
      <c r="AQ588" s="311">
        <f t="shared" si="46"/>
        <v>0</v>
      </c>
      <c r="AR588" s="90">
        <f t="shared" si="46"/>
        <v>0</v>
      </c>
      <c r="AS588" s="375">
        <f t="shared" si="46"/>
        <v>0</v>
      </c>
      <c r="AT588" s="396">
        <f t="shared" si="46"/>
        <v>0</v>
      </c>
      <c r="AU588" s="311">
        <f t="shared" si="46"/>
        <v>0</v>
      </c>
      <c r="AV588" s="90">
        <f t="shared" si="46"/>
        <v>0</v>
      </c>
      <c r="AW588" s="375">
        <f t="shared" si="46"/>
        <v>0</v>
      </c>
      <c r="AX588" s="396">
        <f t="shared" si="46"/>
        <v>0</v>
      </c>
      <c r="AY588" s="311">
        <f t="shared" si="46"/>
        <v>0</v>
      </c>
      <c r="AZ588" s="90">
        <f t="shared" si="46"/>
        <v>0</v>
      </c>
      <c r="BA588" s="311">
        <f t="shared" si="46"/>
        <v>0</v>
      </c>
      <c r="BB588" s="90">
        <f t="shared" si="46"/>
        <v>0</v>
      </c>
      <c r="BC588" s="124">
        <f t="shared" si="46"/>
        <v>0</v>
      </c>
      <c r="BD588" s="90">
        <f t="shared" ref="BD588:BK588" si="47">SUM(BD113)</f>
        <v>0</v>
      </c>
      <c r="BE588" s="124">
        <f t="shared" si="47"/>
        <v>0</v>
      </c>
      <c r="BF588" s="90">
        <f t="shared" si="47"/>
        <v>0</v>
      </c>
      <c r="BG588" s="124">
        <f t="shared" si="47"/>
        <v>0</v>
      </c>
      <c r="BH588" s="90">
        <f t="shared" si="47"/>
        <v>0</v>
      </c>
      <c r="BI588" s="124">
        <f t="shared" si="47"/>
        <v>0</v>
      </c>
      <c r="BJ588" s="90">
        <f t="shared" si="47"/>
        <v>121</v>
      </c>
      <c r="BK588" s="124">
        <f t="shared" si="47"/>
        <v>46</v>
      </c>
    </row>
    <row r="589" spans="1:63" ht="13" x14ac:dyDescent="0.3">
      <c r="A589" s="38"/>
      <c r="B589" s="7" t="s">
        <v>701</v>
      </c>
      <c r="C589" s="22">
        <f>SUM(C114:C116)</f>
        <v>4212</v>
      </c>
      <c r="D589" s="22">
        <f>SUM(D114:D116)</f>
        <v>773</v>
      </c>
      <c r="E589" s="63">
        <f t="shared" si="13"/>
        <v>0.1835232668566002</v>
      </c>
      <c r="F589" s="90">
        <f t="shared" ref="F589:BC589" si="48">SUM(F114:F116)</f>
        <v>623</v>
      </c>
      <c r="G589" s="310">
        <f t="shared" si="48"/>
        <v>133</v>
      </c>
      <c r="H589" s="90">
        <f t="shared" si="48"/>
        <v>0</v>
      </c>
      <c r="I589" s="375">
        <f t="shared" si="48"/>
        <v>0</v>
      </c>
      <c r="J589" s="396">
        <f t="shared" si="48"/>
        <v>276</v>
      </c>
      <c r="K589" s="311">
        <f t="shared" si="48"/>
        <v>459</v>
      </c>
      <c r="L589" s="90">
        <f t="shared" si="48"/>
        <v>0</v>
      </c>
      <c r="M589" s="375">
        <f t="shared" si="48"/>
        <v>0</v>
      </c>
      <c r="N589" s="396">
        <f t="shared" si="48"/>
        <v>0</v>
      </c>
      <c r="O589" s="311">
        <f t="shared" si="48"/>
        <v>0</v>
      </c>
      <c r="P589" s="90">
        <f t="shared" si="48"/>
        <v>0</v>
      </c>
      <c r="Q589" s="375">
        <f t="shared" si="48"/>
        <v>0</v>
      </c>
      <c r="R589" s="396">
        <f t="shared" si="48"/>
        <v>0</v>
      </c>
      <c r="S589" s="311">
        <f t="shared" si="48"/>
        <v>0</v>
      </c>
      <c r="T589" s="90">
        <f t="shared" si="48"/>
        <v>0</v>
      </c>
      <c r="U589" s="375">
        <f t="shared" si="48"/>
        <v>0</v>
      </c>
      <c r="V589" s="396">
        <f t="shared" si="48"/>
        <v>0</v>
      </c>
      <c r="W589" s="311">
        <f t="shared" si="48"/>
        <v>0</v>
      </c>
      <c r="X589" s="90">
        <f t="shared" si="48"/>
        <v>0</v>
      </c>
      <c r="Y589" s="375">
        <f t="shared" si="48"/>
        <v>0</v>
      </c>
      <c r="Z589" s="396">
        <f t="shared" si="48"/>
        <v>0</v>
      </c>
      <c r="AA589" s="311">
        <f t="shared" si="48"/>
        <v>0</v>
      </c>
      <c r="AB589" s="90">
        <f t="shared" si="48"/>
        <v>0</v>
      </c>
      <c r="AC589" s="375">
        <f t="shared" si="48"/>
        <v>0</v>
      </c>
      <c r="AD589" s="396">
        <f t="shared" si="48"/>
        <v>0</v>
      </c>
      <c r="AE589" s="311">
        <f t="shared" si="48"/>
        <v>0</v>
      </c>
      <c r="AF589" s="90">
        <f t="shared" si="48"/>
        <v>0</v>
      </c>
      <c r="AG589" s="375">
        <f t="shared" si="48"/>
        <v>0</v>
      </c>
      <c r="AH589" s="396">
        <f t="shared" si="48"/>
        <v>0</v>
      </c>
      <c r="AI589" s="311">
        <f t="shared" si="48"/>
        <v>0</v>
      </c>
      <c r="AJ589" s="90">
        <f t="shared" si="48"/>
        <v>0</v>
      </c>
      <c r="AK589" s="375">
        <f t="shared" si="48"/>
        <v>0</v>
      </c>
      <c r="AL589" s="396">
        <f t="shared" si="48"/>
        <v>0</v>
      </c>
      <c r="AM589" s="311">
        <f t="shared" si="48"/>
        <v>0</v>
      </c>
      <c r="AN589" s="90">
        <f t="shared" si="48"/>
        <v>0</v>
      </c>
      <c r="AO589" s="375">
        <f t="shared" si="48"/>
        <v>0</v>
      </c>
      <c r="AP589" s="396">
        <f t="shared" si="48"/>
        <v>0</v>
      </c>
      <c r="AQ589" s="311">
        <f t="shared" si="48"/>
        <v>0</v>
      </c>
      <c r="AR589" s="90">
        <f t="shared" si="48"/>
        <v>0</v>
      </c>
      <c r="AS589" s="375">
        <f t="shared" si="48"/>
        <v>0</v>
      </c>
      <c r="AT589" s="396">
        <f t="shared" si="48"/>
        <v>0</v>
      </c>
      <c r="AU589" s="311">
        <f t="shared" si="48"/>
        <v>0</v>
      </c>
      <c r="AV589" s="90">
        <f t="shared" si="48"/>
        <v>0</v>
      </c>
      <c r="AW589" s="375">
        <f t="shared" si="48"/>
        <v>0</v>
      </c>
      <c r="AX589" s="396">
        <f t="shared" si="48"/>
        <v>0</v>
      </c>
      <c r="AY589" s="311">
        <f t="shared" si="48"/>
        <v>0</v>
      </c>
      <c r="AZ589" s="90">
        <f t="shared" si="48"/>
        <v>0</v>
      </c>
      <c r="BA589" s="311">
        <f t="shared" si="48"/>
        <v>0</v>
      </c>
      <c r="BB589" s="90">
        <f t="shared" si="48"/>
        <v>0</v>
      </c>
      <c r="BC589" s="124">
        <f t="shared" si="48"/>
        <v>0</v>
      </c>
      <c r="BD589" s="90">
        <f t="shared" ref="BD589:BK589" si="49">SUM(BD114:BD116)</f>
        <v>0</v>
      </c>
      <c r="BE589" s="124">
        <f t="shared" si="49"/>
        <v>0</v>
      </c>
      <c r="BF589" s="90">
        <f t="shared" si="49"/>
        <v>0</v>
      </c>
      <c r="BG589" s="124">
        <f t="shared" si="49"/>
        <v>0</v>
      </c>
      <c r="BH589" s="90">
        <f t="shared" si="49"/>
        <v>0</v>
      </c>
      <c r="BI589" s="124">
        <f t="shared" si="49"/>
        <v>0</v>
      </c>
      <c r="BJ589" s="90">
        <f t="shared" si="49"/>
        <v>551</v>
      </c>
      <c r="BK589" s="124">
        <f t="shared" si="49"/>
        <v>198</v>
      </c>
    </row>
    <row r="590" spans="1:63" ht="13" x14ac:dyDescent="0.3">
      <c r="A590" s="38"/>
      <c r="B590" s="7" t="s">
        <v>702</v>
      </c>
      <c r="C590" s="22">
        <f>SUM(C117:C118)</f>
        <v>1803</v>
      </c>
      <c r="D590" s="22">
        <f>SUM(D117:D118)</f>
        <v>243</v>
      </c>
      <c r="E590" s="63">
        <f t="shared" si="13"/>
        <v>0.13477537437603992</v>
      </c>
      <c r="F590" s="90">
        <f t="shared" ref="F590:BC590" si="50">SUM(F117:F118)</f>
        <v>175</v>
      </c>
      <c r="G590" s="310">
        <f t="shared" si="50"/>
        <v>58</v>
      </c>
      <c r="H590" s="90">
        <f t="shared" si="50"/>
        <v>0</v>
      </c>
      <c r="I590" s="375">
        <f t="shared" si="50"/>
        <v>0</v>
      </c>
      <c r="J590" s="396">
        <f t="shared" si="50"/>
        <v>98</v>
      </c>
      <c r="K590" s="311">
        <f t="shared" si="50"/>
        <v>133</v>
      </c>
      <c r="L590" s="90">
        <f t="shared" si="50"/>
        <v>0</v>
      </c>
      <c r="M590" s="375">
        <f t="shared" si="50"/>
        <v>0</v>
      </c>
      <c r="N590" s="396">
        <f t="shared" si="50"/>
        <v>0</v>
      </c>
      <c r="O590" s="311">
        <f t="shared" si="50"/>
        <v>0</v>
      </c>
      <c r="P590" s="90">
        <f t="shared" si="50"/>
        <v>0</v>
      </c>
      <c r="Q590" s="375">
        <f t="shared" si="50"/>
        <v>0</v>
      </c>
      <c r="R590" s="396">
        <f t="shared" si="50"/>
        <v>0</v>
      </c>
      <c r="S590" s="311">
        <f t="shared" si="50"/>
        <v>0</v>
      </c>
      <c r="T590" s="90">
        <f t="shared" si="50"/>
        <v>0</v>
      </c>
      <c r="U590" s="375">
        <f t="shared" si="50"/>
        <v>0</v>
      </c>
      <c r="V590" s="396">
        <f t="shared" si="50"/>
        <v>0</v>
      </c>
      <c r="W590" s="311">
        <f t="shared" si="50"/>
        <v>0</v>
      </c>
      <c r="X590" s="90">
        <f t="shared" si="50"/>
        <v>0</v>
      </c>
      <c r="Y590" s="375">
        <f t="shared" si="50"/>
        <v>0</v>
      </c>
      <c r="Z590" s="396">
        <f t="shared" si="50"/>
        <v>0</v>
      </c>
      <c r="AA590" s="311">
        <f t="shared" si="50"/>
        <v>0</v>
      </c>
      <c r="AB590" s="90">
        <f t="shared" si="50"/>
        <v>0</v>
      </c>
      <c r="AC590" s="375">
        <f t="shared" si="50"/>
        <v>0</v>
      </c>
      <c r="AD590" s="396">
        <f t="shared" si="50"/>
        <v>0</v>
      </c>
      <c r="AE590" s="311">
        <f t="shared" si="50"/>
        <v>0</v>
      </c>
      <c r="AF590" s="90">
        <f t="shared" si="50"/>
        <v>0</v>
      </c>
      <c r="AG590" s="375">
        <f t="shared" si="50"/>
        <v>0</v>
      </c>
      <c r="AH590" s="396">
        <f t="shared" si="50"/>
        <v>0</v>
      </c>
      <c r="AI590" s="311">
        <f t="shared" si="50"/>
        <v>0</v>
      </c>
      <c r="AJ590" s="90">
        <f t="shared" si="50"/>
        <v>0</v>
      </c>
      <c r="AK590" s="375">
        <f t="shared" si="50"/>
        <v>0</v>
      </c>
      <c r="AL590" s="396">
        <f t="shared" si="50"/>
        <v>0</v>
      </c>
      <c r="AM590" s="311">
        <f t="shared" si="50"/>
        <v>0</v>
      </c>
      <c r="AN590" s="90">
        <f t="shared" si="50"/>
        <v>0</v>
      </c>
      <c r="AO590" s="375">
        <f t="shared" si="50"/>
        <v>0</v>
      </c>
      <c r="AP590" s="396">
        <f t="shared" si="50"/>
        <v>0</v>
      </c>
      <c r="AQ590" s="311">
        <f t="shared" si="50"/>
        <v>0</v>
      </c>
      <c r="AR590" s="90">
        <f t="shared" si="50"/>
        <v>0</v>
      </c>
      <c r="AS590" s="375">
        <f t="shared" si="50"/>
        <v>0</v>
      </c>
      <c r="AT590" s="396">
        <f t="shared" si="50"/>
        <v>0</v>
      </c>
      <c r="AU590" s="311">
        <f t="shared" si="50"/>
        <v>0</v>
      </c>
      <c r="AV590" s="90">
        <f t="shared" si="50"/>
        <v>0</v>
      </c>
      <c r="AW590" s="375">
        <f t="shared" si="50"/>
        <v>0</v>
      </c>
      <c r="AX590" s="396">
        <f t="shared" si="50"/>
        <v>0</v>
      </c>
      <c r="AY590" s="311">
        <f t="shared" si="50"/>
        <v>0</v>
      </c>
      <c r="AZ590" s="90">
        <f t="shared" si="50"/>
        <v>0</v>
      </c>
      <c r="BA590" s="311">
        <f t="shared" si="50"/>
        <v>0</v>
      </c>
      <c r="BB590" s="90">
        <f t="shared" si="50"/>
        <v>0</v>
      </c>
      <c r="BC590" s="124">
        <f t="shared" si="50"/>
        <v>0</v>
      </c>
      <c r="BD590" s="90">
        <f t="shared" ref="BD590:BK590" si="51">SUM(BD117:BD118)</f>
        <v>0</v>
      </c>
      <c r="BE590" s="124">
        <f t="shared" si="51"/>
        <v>0</v>
      </c>
      <c r="BF590" s="90">
        <f t="shared" si="51"/>
        <v>0</v>
      </c>
      <c r="BG590" s="124">
        <f t="shared" si="51"/>
        <v>0</v>
      </c>
      <c r="BH590" s="90">
        <f t="shared" si="51"/>
        <v>0</v>
      </c>
      <c r="BI590" s="124">
        <f t="shared" si="51"/>
        <v>0</v>
      </c>
      <c r="BJ590" s="90">
        <f t="shared" si="51"/>
        <v>159</v>
      </c>
      <c r="BK590" s="124">
        <f t="shared" si="51"/>
        <v>77</v>
      </c>
    </row>
    <row r="591" spans="1:63" ht="13" x14ac:dyDescent="0.3">
      <c r="A591" s="38"/>
      <c r="B591" s="7" t="s">
        <v>703</v>
      </c>
      <c r="C591" s="22">
        <f>SUM(C119:C122)</f>
        <v>3963</v>
      </c>
      <c r="D591" s="22">
        <f>SUM(D119:D122)</f>
        <v>944</v>
      </c>
      <c r="E591" s="63">
        <f t="shared" si="13"/>
        <v>0.23820338127681051</v>
      </c>
      <c r="F591" s="90">
        <f t="shared" ref="F591:BC591" si="52">SUM(F119:F122)</f>
        <v>432</v>
      </c>
      <c r="G591" s="310">
        <f t="shared" si="52"/>
        <v>496</v>
      </c>
      <c r="H591" s="90">
        <f t="shared" si="52"/>
        <v>0</v>
      </c>
      <c r="I591" s="375">
        <f t="shared" si="52"/>
        <v>0</v>
      </c>
      <c r="J591" s="396">
        <f t="shared" si="52"/>
        <v>547</v>
      </c>
      <c r="K591" s="311">
        <f t="shared" si="52"/>
        <v>364</v>
      </c>
      <c r="L591" s="90">
        <f t="shared" si="52"/>
        <v>0</v>
      </c>
      <c r="M591" s="375">
        <f t="shared" si="52"/>
        <v>0</v>
      </c>
      <c r="N591" s="396">
        <f t="shared" si="52"/>
        <v>0</v>
      </c>
      <c r="O591" s="311">
        <f t="shared" si="52"/>
        <v>0</v>
      </c>
      <c r="P591" s="90">
        <f t="shared" si="52"/>
        <v>0</v>
      </c>
      <c r="Q591" s="375">
        <f t="shared" si="52"/>
        <v>0</v>
      </c>
      <c r="R591" s="396">
        <f t="shared" si="52"/>
        <v>0</v>
      </c>
      <c r="S591" s="311">
        <f t="shared" si="52"/>
        <v>0</v>
      </c>
      <c r="T591" s="90">
        <f t="shared" si="52"/>
        <v>0</v>
      </c>
      <c r="U591" s="375">
        <f t="shared" si="52"/>
        <v>0</v>
      </c>
      <c r="V591" s="396">
        <f t="shared" si="52"/>
        <v>0</v>
      </c>
      <c r="W591" s="311">
        <f t="shared" si="52"/>
        <v>0</v>
      </c>
      <c r="X591" s="90">
        <f t="shared" si="52"/>
        <v>0</v>
      </c>
      <c r="Y591" s="375">
        <f t="shared" si="52"/>
        <v>0</v>
      </c>
      <c r="Z591" s="396">
        <f t="shared" si="52"/>
        <v>0</v>
      </c>
      <c r="AA591" s="311">
        <f t="shared" si="52"/>
        <v>0</v>
      </c>
      <c r="AB591" s="90">
        <f t="shared" si="52"/>
        <v>0</v>
      </c>
      <c r="AC591" s="375">
        <f t="shared" si="52"/>
        <v>0</v>
      </c>
      <c r="AD591" s="396">
        <f t="shared" si="52"/>
        <v>0</v>
      </c>
      <c r="AE591" s="311">
        <f t="shared" si="52"/>
        <v>0</v>
      </c>
      <c r="AF591" s="90">
        <f t="shared" si="52"/>
        <v>0</v>
      </c>
      <c r="AG591" s="375">
        <f t="shared" si="52"/>
        <v>0</v>
      </c>
      <c r="AH591" s="396">
        <f t="shared" si="52"/>
        <v>0</v>
      </c>
      <c r="AI591" s="311">
        <f t="shared" si="52"/>
        <v>0</v>
      </c>
      <c r="AJ591" s="90">
        <f t="shared" si="52"/>
        <v>0</v>
      </c>
      <c r="AK591" s="375">
        <f t="shared" si="52"/>
        <v>0</v>
      </c>
      <c r="AL591" s="396">
        <f t="shared" si="52"/>
        <v>0</v>
      </c>
      <c r="AM591" s="311">
        <f t="shared" si="52"/>
        <v>0</v>
      </c>
      <c r="AN591" s="90">
        <f t="shared" si="52"/>
        <v>0</v>
      </c>
      <c r="AO591" s="375">
        <f t="shared" si="52"/>
        <v>0</v>
      </c>
      <c r="AP591" s="396">
        <f t="shared" si="52"/>
        <v>0</v>
      </c>
      <c r="AQ591" s="311">
        <f t="shared" si="52"/>
        <v>0</v>
      </c>
      <c r="AR591" s="90">
        <f t="shared" si="52"/>
        <v>0</v>
      </c>
      <c r="AS591" s="375">
        <f t="shared" si="52"/>
        <v>0</v>
      </c>
      <c r="AT591" s="396">
        <f t="shared" si="52"/>
        <v>0</v>
      </c>
      <c r="AU591" s="311">
        <f t="shared" si="52"/>
        <v>0</v>
      </c>
      <c r="AV591" s="90">
        <f t="shared" si="52"/>
        <v>0</v>
      </c>
      <c r="AW591" s="375">
        <f t="shared" si="52"/>
        <v>0</v>
      </c>
      <c r="AX591" s="396">
        <f t="shared" si="52"/>
        <v>0</v>
      </c>
      <c r="AY591" s="311">
        <f t="shared" si="52"/>
        <v>0</v>
      </c>
      <c r="AZ591" s="90">
        <f t="shared" si="52"/>
        <v>0</v>
      </c>
      <c r="BA591" s="311">
        <f t="shared" si="52"/>
        <v>0</v>
      </c>
      <c r="BB591" s="90">
        <f t="shared" si="52"/>
        <v>0</v>
      </c>
      <c r="BC591" s="124">
        <f t="shared" si="52"/>
        <v>0</v>
      </c>
      <c r="BD591" s="90">
        <f t="shared" ref="BD591:BK591" si="53">SUM(BD119:BD122)</f>
        <v>0</v>
      </c>
      <c r="BE591" s="124">
        <f t="shared" si="53"/>
        <v>0</v>
      </c>
      <c r="BF591" s="90">
        <f t="shared" si="53"/>
        <v>0</v>
      </c>
      <c r="BG591" s="124">
        <f t="shared" si="53"/>
        <v>0</v>
      </c>
      <c r="BH591" s="90">
        <f t="shared" si="53"/>
        <v>0</v>
      </c>
      <c r="BI591" s="124">
        <f t="shared" si="53"/>
        <v>0</v>
      </c>
      <c r="BJ591" s="90">
        <f t="shared" si="53"/>
        <v>412</v>
      </c>
      <c r="BK591" s="124">
        <f t="shared" si="53"/>
        <v>517</v>
      </c>
    </row>
    <row r="592" spans="1:63" ht="13" x14ac:dyDescent="0.3">
      <c r="A592" s="38"/>
      <c r="B592" s="7" t="s">
        <v>767</v>
      </c>
      <c r="C592" s="22">
        <f>SUM(C123:C127)</f>
        <v>6349</v>
      </c>
      <c r="D592" s="22">
        <f>SUM(D123:D127)</f>
        <v>1010</v>
      </c>
      <c r="E592" s="63">
        <f t="shared" si="13"/>
        <v>0.15908017010552844</v>
      </c>
      <c r="F592" s="90">
        <f t="shared" ref="F592:BC592" si="54">SUM(F123:F127)</f>
        <v>665</v>
      </c>
      <c r="G592" s="310">
        <f t="shared" si="54"/>
        <v>316</v>
      </c>
      <c r="H592" s="90">
        <f t="shared" si="54"/>
        <v>0</v>
      </c>
      <c r="I592" s="375">
        <f t="shared" si="54"/>
        <v>0</v>
      </c>
      <c r="J592" s="396">
        <f t="shared" si="54"/>
        <v>455</v>
      </c>
      <c r="K592" s="311">
        <f t="shared" si="54"/>
        <v>494</v>
      </c>
      <c r="L592" s="90">
        <f t="shared" si="54"/>
        <v>0</v>
      </c>
      <c r="M592" s="375">
        <f t="shared" si="54"/>
        <v>0</v>
      </c>
      <c r="N592" s="396">
        <f t="shared" si="54"/>
        <v>0</v>
      </c>
      <c r="O592" s="311">
        <f t="shared" si="54"/>
        <v>0</v>
      </c>
      <c r="P592" s="90">
        <f t="shared" si="54"/>
        <v>0</v>
      </c>
      <c r="Q592" s="375">
        <f t="shared" si="54"/>
        <v>0</v>
      </c>
      <c r="R592" s="396">
        <f t="shared" si="54"/>
        <v>0</v>
      </c>
      <c r="S592" s="311">
        <f t="shared" si="54"/>
        <v>0</v>
      </c>
      <c r="T592" s="90">
        <f t="shared" si="54"/>
        <v>0</v>
      </c>
      <c r="U592" s="375">
        <f t="shared" si="54"/>
        <v>0</v>
      </c>
      <c r="V592" s="396">
        <f t="shared" si="54"/>
        <v>0</v>
      </c>
      <c r="W592" s="311">
        <f t="shared" si="54"/>
        <v>0</v>
      </c>
      <c r="X592" s="90">
        <f t="shared" si="54"/>
        <v>0</v>
      </c>
      <c r="Y592" s="375">
        <f t="shared" si="54"/>
        <v>0</v>
      </c>
      <c r="Z592" s="396">
        <f t="shared" si="54"/>
        <v>0</v>
      </c>
      <c r="AA592" s="311">
        <f t="shared" si="54"/>
        <v>0</v>
      </c>
      <c r="AB592" s="90">
        <f t="shared" si="54"/>
        <v>0</v>
      </c>
      <c r="AC592" s="375">
        <f t="shared" si="54"/>
        <v>0</v>
      </c>
      <c r="AD592" s="396">
        <f t="shared" si="54"/>
        <v>0</v>
      </c>
      <c r="AE592" s="311">
        <f t="shared" si="54"/>
        <v>0</v>
      </c>
      <c r="AF592" s="90">
        <f t="shared" si="54"/>
        <v>0</v>
      </c>
      <c r="AG592" s="375">
        <f t="shared" si="54"/>
        <v>0</v>
      </c>
      <c r="AH592" s="396">
        <f t="shared" si="54"/>
        <v>0</v>
      </c>
      <c r="AI592" s="311">
        <f t="shared" si="54"/>
        <v>0</v>
      </c>
      <c r="AJ592" s="90">
        <f t="shared" si="54"/>
        <v>0</v>
      </c>
      <c r="AK592" s="375">
        <f t="shared" si="54"/>
        <v>0</v>
      </c>
      <c r="AL592" s="396">
        <f t="shared" si="54"/>
        <v>0</v>
      </c>
      <c r="AM592" s="311">
        <f t="shared" si="54"/>
        <v>0</v>
      </c>
      <c r="AN592" s="90">
        <f t="shared" si="54"/>
        <v>0</v>
      </c>
      <c r="AO592" s="375">
        <f t="shared" si="54"/>
        <v>0</v>
      </c>
      <c r="AP592" s="396">
        <f t="shared" si="54"/>
        <v>0</v>
      </c>
      <c r="AQ592" s="311">
        <f t="shared" si="54"/>
        <v>0</v>
      </c>
      <c r="AR592" s="90">
        <f t="shared" si="54"/>
        <v>0</v>
      </c>
      <c r="AS592" s="375">
        <f t="shared" si="54"/>
        <v>0</v>
      </c>
      <c r="AT592" s="396">
        <f t="shared" si="54"/>
        <v>0</v>
      </c>
      <c r="AU592" s="311">
        <f t="shared" si="54"/>
        <v>0</v>
      </c>
      <c r="AV592" s="90">
        <f t="shared" si="54"/>
        <v>0</v>
      </c>
      <c r="AW592" s="375">
        <f t="shared" si="54"/>
        <v>0</v>
      </c>
      <c r="AX592" s="396">
        <f t="shared" si="54"/>
        <v>0</v>
      </c>
      <c r="AY592" s="311">
        <f t="shared" si="54"/>
        <v>0</v>
      </c>
      <c r="AZ592" s="90">
        <f t="shared" si="54"/>
        <v>0</v>
      </c>
      <c r="BA592" s="311">
        <f t="shared" si="54"/>
        <v>0</v>
      </c>
      <c r="BB592" s="90">
        <f t="shared" si="54"/>
        <v>0</v>
      </c>
      <c r="BC592" s="124">
        <f t="shared" si="54"/>
        <v>0</v>
      </c>
      <c r="BD592" s="90">
        <f t="shared" ref="BD592:BK592" si="55">SUM(BD123:BD127)</f>
        <v>0</v>
      </c>
      <c r="BE592" s="124">
        <f t="shared" si="55"/>
        <v>0</v>
      </c>
      <c r="BF592" s="90">
        <f t="shared" si="55"/>
        <v>0</v>
      </c>
      <c r="BG592" s="124">
        <f t="shared" si="55"/>
        <v>0</v>
      </c>
      <c r="BH592" s="90">
        <f t="shared" si="55"/>
        <v>0</v>
      </c>
      <c r="BI592" s="124">
        <f t="shared" si="55"/>
        <v>0</v>
      </c>
      <c r="BJ592" s="90">
        <f t="shared" si="55"/>
        <v>640</v>
      </c>
      <c r="BK592" s="124">
        <f t="shared" si="55"/>
        <v>339</v>
      </c>
    </row>
    <row r="593" spans="1:63" ht="13" x14ac:dyDescent="0.3">
      <c r="A593" s="38"/>
      <c r="B593" s="7" t="s">
        <v>768</v>
      </c>
      <c r="C593" s="22">
        <f>SUM(C128:C132)</f>
        <v>4277</v>
      </c>
      <c r="D593" s="22">
        <f>SUM(D128:D132)</f>
        <v>490</v>
      </c>
      <c r="E593" s="63">
        <f t="shared" si="13"/>
        <v>0.11456628477905073</v>
      </c>
      <c r="F593" s="90">
        <f t="shared" ref="F593:BC593" si="56">SUM(F128:F132)</f>
        <v>330</v>
      </c>
      <c r="G593" s="310">
        <f t="shared" si="56"/>
        <v>145</v>
      </c>
      <c r="H593" s="90">
        <f t="shared" si="56"/>
        <v>0</v>
      </c>
      <c r="I593" s="375">
        <f t="shared" si="56"/>
        <v>0</v>
      </c>
      <c r="J593" s="396">
        <f t="shared" si="56"/>
        <v>240</v>
      </c>
      <c r="K593" s="311">
        <f t="shared" si="56"/>
        <v>232</v>
      </c>
      <c r="L593" s="90">
        <f t="shared" si="56"/>
        <v>0</v>
      </c>
      <c r="M593" s="375">
        <f t="shared" si="56"/>
        <v>0</v>
      </c>
      <c r="N593" s="396">
        <f t="shared" si="56"/>
        <v>0</v>
      </c>
      <c r="O593" s="311">
        <f t="shared" si="56"/>
        <v>0</v>
      </c>
      <c r="P593" s="90">
        <f t="shared" si="56"/>
        <v>0</v>
      </c>
      <c r="Q593" s="375">
        <f t="shared" si="56"/>
        <v>0</v>
      </c>
      <c r="R593" s="396">
        <f t="shared" si="56"/>
        <v>0</v>
      </c>
      <c r="S593" s="311">
        <f t="shared" si="56"/>
        <v>0</v>
      </c>
      <c r="T593" s="90">
        <f t="shared" si="56"/>
        <v>0</v>
      </c>
      <c r="U593" s="375">
        <f t="shared" si="56"/>
        <v>0</v>
      </c>
      <c r="V593" s="396">
        <f t="shared" si="56"/>
        <v>0</v>
      </c>
      <c r="W593" s="311">
        <f t="shared" si="56"/>
        <v>0</v>
      </c>
      <c r="X593" s="90">
        <f t="shared" si="56"/>
        <v>0</v>
      </c>
      <c r="Y593" s="375">
        <f t="shared" si="56"/>
        <v>0</v>
      </c>
      <c r="Z593" s="396">
        <f t="shared" si="56"/>
        <v>0</v>
      </c>
      <c r="AA593" s="311">
        <f t="shared" si="56"/>
        <v>0</v>
      </c>
      <c r="AB593" s="90">
        <f t="shared" si="56"/>
        <v>0</v>
      </c>
      <c r="AC593" s="375">
        <f t="shared" si="56"/>
        <v>0</v>
      </c>
      <c r="AD593" s="396">
        <f t="shared" si="56"/>
        <v>0</v>
      </c>
      <c r="AE593" s="311">
        <f t="shared" si="56"/>
        <v>0</v>
      </c>
      <c r="AF593" s="90">
        <f t="shared" si="56"/>
        <v>0</v>
      </c>
      <c r="AG593" s="375">
        <f t="shared" si="56"/>
        <v>0</v>
      </c>
      <c r="AH593" s="396">
        <f t="shared" si="56"/>
        <v>0</v>
      </c>
      <c r="AI593" s="311">
        <f t="shared" si="56"/>
        <v>0</v>
      </c>
      <c r="AJ593" s="90">
        <f t="shared" si="56"/>
        <v>0</v>
      </c>
      <c r="AK593" s="375">
        <f t="shared" si="56"/>
        <v>0</v>
      </c>
      <c r="AL593" s="396">
        <f t="shared" si="56"/>
        <v>0</v>
      </c>
      <c r="AM593" s="311">
        <f t="shared" si="56"/>
        <v>0</v>
      </c>
      <c r="AN593" s="90">
        <f t="shared" si="56"/>
        <v>0</v>
      </c>
      <c r="AO593" s="375">
        <f t="shared" si="56"/>
        <v>0</v>
      </c>
      <c r="AP593" s="396">
        <f t="shared" si="56"/>
        <v>0</v>
      </c>
      <c r="AQ593" s="311">
        <f t="shared" si="56"/>
        <v>0</v>
      </c>
      <c r="AR593" s="90">
        <f t="shared" si="56"/>
        <v>0</v>
      </c>
      <c r="AS593" s="375">
        <f t="shared" si="56"/>
        <v>0</v>
      </c>
      <c r="AT593" s="396">
        <f t="shared" si="56"/>
        <v>0</v>
      </c>
      <c r="AU593" s="311">
        <f t="shared" si="56"/>
        <v>0</v>
      </c>
      <c r="AV593" s="90">
        <f t="shared" si="56"/>
        <v>0</v>
      </c>
      <c r="AW593" s="375">
        <f t="shared" si="56"/>
        <v>0</v>
      </c>
      <c r="AX593" s="396">
        <f t="shared" si="56"/>
        <v>0</v>
      </c>
      <c r="AY593" s="311">
        <f t="shared" si="56"/>
        <v>0</v>
      </c>
      <c r="AZ593" s="90">
        <f t="shared" si="56"/>
        <v>0</v>
      </c>
      <c r="BA593" s="311">
        <f t="shared" si="56"/>
        <v>0</v>
      </c>
      <c r="BB593" s="90">
        <f t="shared" si="56"/>
        <v>0</v>
      </c>
      <c r="BC593" s="124">
        <f t="shared" si="56"/>
        <v>0</v>
      </c>
      <c r="BD593" s="90">
        <f t="shared" ref="BD593:BK593" si="57">SUM(BD128:BD132)</f>
        <v>0</v>
      </c>
      <c r="BE593" s="124">
        <f t="shared" si="57"/>
        <v>0</v>
      </c>
      <c r="BF593" s="90">
        <f t="shared" si="57"/>
        <v>0</v>
      </c>
      <c r="BG593" s="124">
        <f t="shared" si="57"/>
        <v>0</v>
      </c>
      <c r="BH593" s="90">
        <f t="shared" si="57"/>
        <v>0</v>
      </c>
      <c r="BI593" s="124">
        <f t="shared" si="57"/>
        <v>0</v>
      </c>
      <c r="BJ593" s="90">
        <f t="shared" si="57"/>
        <v>316</v>
      </c>
      <c r="BK593" s="124">
        <f t="shared" si="57"/>
        <v>161</v>
      </c>
    </row>
    <row r="594" spans="1:63" ht="13" x14ac:dyDescent="0.3">
      <c r="A594" s="38"/>
      <c r="B594" s="7" t="s">
        <v>704</v>
      </c>
      <c r="C594" s="22">
        <f>SUM(C133:C135)</f>
        <v>3920</v>
      </c>
      <c r="D594" s="22">
        <f>SUM(D133:D135)</f>
        <v>699</v>
      </c>
      <c r="E594" s="63">
        <f t="shared" si="13"/>
        <v>0.17831632653061225</v>
      </c>
      <c r="F594" s="90">
        <f t="shared" ref="F594:BC594" si="58">SUM(F133:F135)</f>
        <v>529</v>
      </c>
      <c r="G594" s="310">
        <f t="shared" si="58"/>
        <v>155</v>
      </c>
      <c r="H594" s="90">
        <f t="shared" si="58"/>
        <v>0</v>
      </c>
      <c r="I594" s="375">
        <f t="shared" si="58"/>
        <v>0</v>
      </c>
      <c r="J594" s="396">
        <f t="shared" si="58"/>
        <v>310</v>
      </c>
      <c r="K594" s="311">
        <f t="shared" si="58"/>
        <v>354</v>
      </c>
      <c r="L594" s="90">
        <f t="shared" si="58"/>
        <v>0</v>
      </c>
      <c r="M594" s="375">
        <f t="shared" si="58"/>
        <v>0</v>
      </c>
      <c r="N594" s="396">
        <f t="shared" si="58"/>
        <v>0</v>
      </c>
      <c r="O594" s="311">
        <f t="shared" si="58"/>
        <v>0</v>
      </c>
      <c r="P594" s="90">
        <f t="shared" si="58"/>
        <v>0</v>
      </c>
      <c r="Q594" s="375">
        <f t="shared" si="58"/>
        <v>0</v>
      </c>
      <c r="R594" s="396">
        <f t="shared" si="58"/>
        <v>0</v>
      </c>
      <c r="S594" s="311">
        <f t="shared" si="58"/>
        <v>0</v>
      </c>
      <c r="T594" s="90">
        <f t="shared" si="58"/>
        <v>0</v>
      </c>
      <c r="U594" s="375">
        <f t="shared" si="58"/>
        <v>0</v>
      </c>
      <c r="V594" s="396">
        <f t="shared" si="58"/>
        <v>0</v>
      </c>
      <c r="W594" s="311">
        <f t="shared" si="58"/>
        <v>0</v>
      </c>
      <c r="X594" s="90">
        <f t="shared" si="58"/>
        <v>0</v>
      </c>
      <c r="Y594" s="375">
        <f t="shared" si="58"/>
        <v>0</v>
      </c>
      <c r="Z594" s="396">
        <f t="shared" si="58"/>
        <v>0</v>
      </c>
      <c r="AA594" s="311">
        <f t="shared" si="58"/>
        <v>0</v>
      </c>
      <c r="AB594" s="90">
        <f t="shared" si="58"/>
        <v>0</v>
      </c>
      <c r="AC594" s="375">
        <f t="shared" si="58"/>
        <v>0</v>
      </c>
      <c r="AD594" s="396">
        <f t="shared" si="58"/>
        <v>0</v>
      </c>
      <c r="AE594" s="311">
        <f t="shared" si="58"/>
        <v>0</v>
      </c>
      <c r="AF594" s="90">
        <f t="shared" si="58"/>
        <v>0</v>
      </c>
      <c r="AG594" s="375">
        <f t="shared" si="58"/>
        <v>0</v>
      </c>
      <c r="AH594" s="396">
        <f t="shared" si="58"/>
        <v>0</v>
      </c>
      <c r="AI594" s="311">
        <f t="shared" si="58"/>
        <v>0</v>
      </c>
      <c r="AJ594" s="90">
        <f t="shared" si="58"/>
        <v>0</v>
      </c>
      <c r="AK594" s="375">
        <f t="shared" si="58"/>
        <v>0</v>
      </c>
      <c r="AL594" s="396">
        <f t="shared" si="58"/>
        <v>0</v>
      </c>
      <c r="AM594" s="311">
        <f t="shared" si="58"/>
        <v>0</v>
      </c>
      <c r="AN594" s="90">
        <f t="shared" si="58"/>
        <v>0</v>
      </c>
      <c r="AO594" s="375">
        <f t="shared" si="58"/>
        <v>0</v>
      </c>
      <c r="AP594" s="396">
        <f t="shared" si="58"/>
        <v>0</v>
      </c>
      <c r="AQ594" s="311">
        <f t="shared" si="58"/>
        <v>0</v>
      </c>
      <c r="AR594" s="90">
        <f t="shared" si="58"/>
        <v>0</v>
      </c>
      <c r="AS594" s="375">
        <f t="shared" si="58"/>
        <v>0</v>
      </c>
      <c r="AT594" s="396">
        <f t="shared" si="58"/>
        <v>0</v>
      </c>
      <c r="AU594" s="311">
        <f t="shared" si="58"/>
        <v>0</v>
      </c>
      <c r="AV594" s="90">
        <f t="shared" si="58"/>
        <v>0</v>
      </c>
      <c r="AW594" s="375">
        <f t="shared" si="58"/>
        <v>0</v>
      </c>
      <c r="AX594" s="396">
        <f t="shared" si="58"/>
        <v>0</v>
      </c>
      <c r="AY594" s="311">
        <f t="shared" si="58"/>
        <v>0</v>
      </c>
      <c r="AZ594" s="90">
        <f t="shared" si="58"/>
        <v>0</v>
      </c>
      <c r="BA594" s="311">
        <f t="shared" si="58"/>
        <v>0</v>
      </c>
      <c r="BB594" s="90">
        <f t="shared" si="58"/>
        <v>0</v>
      </c>
      <c r="BC594" s="124">
        <f t="shared" si="58"/>
        <v>0</v>
      </c>
      <c r="BD594" s="90">
        <f t="shared" ref="BD594:BK594" si="59">SUM(BD133:BD135)</f>
        <v>0</v>
      </c>
      <c r="BE594" s="124">
        <f t="shared" si="59"/>
        <v>0</v>
      </c>
      <c r="BF594" s="90">
        <f t="shared" si="59"/>
        <v>0</v>
      </c>
      <c r="BG594" s="124">
        <f t="shared" si="59"/>
        <v>0</v>
      </c>
      <c r="BH594" s="90">
        <f t="shared" si="59"/>
        <v>0</v>
      </c>
      <c r="BI594" s="124">
        <f t="shared" si="59"/>
        <v>0</v>
      </c>
      <c r="BJ594" s="90">
        <f t="shared" si="59"/>
        <v>513</v>
      </c>
      <c r="BK594" s="124">
        <f t="shared" si="59"/>
        <v>173</v>
      </c>
    </row>
    <row r="595" spans="1:63" ht="13" x14ac:dyDescent="0.3">
      <c r="A595" s="38"/>
      <c r="B595" s="7" t="s">
        <v>705</v>
      </c>
      <c r="C595" s="22">
        <f>SUM(C136:C153)</f>
        <v>19381</v>
      </c>
      <c r="D595" s="22">
        <f>SUM(D136:D153)</f>
        <v>6027</v>
      </c>
      <c r="E595" s="63">
        <f t="shared" si="13"/>
        <v>0.3109746659099118</v>
      </c>
      <c r="F595" s="90">
        <f t="shared" ref="F595:BC595" si="60">SUM(F136:F153)</f>
        <v>4515</v>
      </c>
      <c r="G595" s="310">
        <f t="shared" si="60"/>
        <v>1379</v>
      </c>
      <c r="H595" s="90">
        <f t="shared" si="60"/>
        <v>0</v>
      </c>
      <c r="I595" s="375">
        <f t="shared" si="60"/>
        <v>0</v>
      </c>
      <c r="J595" s="396">
        <f t="shared" si="60"/>
        <v>2320</v>
      </c>
      <c r="K595" s="311">
        <f t="shared" si="60"/>
        <v>3430</v>
      </c>
      <c r="L595" s="90">
        <f t="shared" si="60"/>
        <v>0</v>
      </c>
      <c r="M595" s="375">
        <f t="shared" si="60"/>
        <v>0</v>
      </c>
      <c r="N595" s="396">
        <f t="shared" si="60"/>
        <v>0</v>
      </c>
      <c r="O595" s="311">
        <f t="shared" si="60"/>
        <v>0</v>
      </c>
      <c r="P595" s="90">
        <f t="shared" si="60"/>
        <v>0</v>
      </c>
      <c r="Q595" s="375">
        <f t="shared" si="60"/>
        <v>0</v>
      </c>
      <c r="R595" s="396">
        <f t="shared" si="60"/>
        <v>0</v>
      </c>
      <c r="S595" s="311">
        <f t="shared" si="60"/>
        <v>0</v>
      </c>
      <c r="T595" s="90">
        <f t="shared" si="60"/>
        <v>0</v>
      </c>
      <c r="U595" s="375">
        <f t="shared" si="60"/>
        <v>0</v>
      </c>
      <c r="V595" s="396">
        <f t="shared" si="60"/>
        <v>0</v>
      </c>
      <c r="W595" s="311">
        <f t="shared" si="60"/>
        <v>0</v>
      </c>
      <c r="X595" s="90">
        <f t="shared" si="60"/>
        <v>0</v>
      </c>
      <c r="Y595" s="375">
        <f t="shared" si="60"/>
        <v>0</v>
      </c>
      <c r="Z595" s="396">
        <f t="shared" si="60"/>
        <v>0</v>
      </c>
      <c r="AA595" s="311">
        <f t="shared" si="60"/>
        <v>0</v>
      </c>
      <c r="AB595" s="90">
        <f t="shared" si="60"/>
        <v>0</v>
      </c>
      <c r="AC595" s="375">
        <f t="shared" si="60"/>
        <v>0</v>
      </c>
      <c r="AD595" s="396">
        <f t="shared" si="60"/>
        <v>0</v>
      </c>
      <c r="AE595" s="311">
        <f t="shared" si="60"/>
        <v>0</v>
      </c>
      <c r="AF595" s="90">
        <f t="shared" si="60"/>
        <v>0</v>
      </c>
      <c r="AG595" s="375">
        <f t="shared" si="60"/>
        <v>0</v>
      </c>
      <c r="AH595" s="396">
        <f t="shared" si="60"/>
        <v>0</v>
      </c>
      <c r="AI595" s="311">
        <f t="shared" si="60"/>
        <v>0</v>
      </c>
      <c r="AJ595" s="90">
        <f t="shared" si="60"/>
        <v>0</v>
      </c>
      <c r="AK595" s="375">
        <f t="shared" si="60"/>
        <v>0</v>
      </c>
      <c r="AL595" s="396">
        <f t="shared" si="60"/>
        <v>0</v>
      </c>
      <c r="AM595" s="311">
        <f t="shared" si="60"/>
        <v>0</v>
      </c>
      <c r="AN595" s="90">
        <f t="shared" si="60"/>
        <v>0</v>
      </c>
      <c r="AO595" s="375">
        <f t="shared" si="60"/>
        <v>0</v>
      </c>
      <c r="AP595" s="396">
        <f t="shared" si="60"/>
        <v>0</v>
      </c>
      <c r="AQ595" s="311">
        <f t="shared" si="60"/>
        <v>0</v>
      </c>
      <c r="AR595" s="90">
        <f t="shared" si="60"/>
        <v>0</v>
      </c>
      <c r="AS595" s="375">
        <f t="shared" si="60"/>
        <v>0</v>
      </c>
      <c r="AT595" s="396">
        <f t="shared" si="60"/>
        <v>0</v>
      </c>
      <c r="AU595" s="311">
        <f t="shared" si="60"/>
        <v>0</v>
      </c>
      <c r="AV595" s="90">
        <f t="shared" si="60"/>
        <v>0</v>
      </c>
      <c r="AW595" s="375">
        <f t="shared" si="60"/>
        <v>0</v>
      </c>
      <c r="AX595" s="396">
        <f t="shared" si="60"/>
        <v>0</v>
      </c>
      <c r="AY595" s="311">
        <f t="shared" si="60"/>
        <v>0</v>
      </c>
      <c r="AZ595" s="90">
        <f t="shared" si="60"/>
        <v>0</v>
      </c>
      <c r="BA595" s="311">
        <f t="shared" si="60"/>
        <v>0</v>
      </c>
      <c r="BB595" s="90">
        <f t="shared" si="60"/>
        <v>0</v>
      </c>
      <c r="BC595" s="124">
        <f t="shared" si="60"/>
        <v>0</v>
      </c>
      <c r="BD595" s="90">
        <f t="shared" ref="BD595:BK595" si="61">SUM(BD136:BD153)</f>
        <v>0</v>
      </c>
      <c r="BE595" s="124">
        <f t="shared" si="61"/>
        <v>0</v>
      </c>
      <c r="BF595" s="90">
        <f t="shared" si="61"/>
        <v>0</v>
      </c>
      <c r="BG595" s="124">
        <f t="shared" si="61"/>
        <v>0</v>
      </c>
      <c r="BH595" s="90">
        <f t="shared" si="61"/>
        <v>0</v>
      </c>
      <c r="BI595" s="124">
        <f t="shared" si="61"/>
        <v>0</v>
      </c>
      <c r="BJ595" s="90">
        <f t="shared" si="61"/>
        <v>4093</v>
      </c>
      <c r="BK595" s="124">
        <f t="shared" si="61"/>
        <v>1804</v>
      </c>
    </row>
    <row r="596" spans="1:63" ht="13" x14ac:dyDescent="0.3">
      <c r="A596" s="38"/>
      <c r="B596" s="7" t="s">
        <v>706</v>
      </c>
      <c r="C596" s="22">
        <f>SUM(C154:C162)</f>
        <v>10118</v>
      </c>
      <c r="D596" s="22">
        <f>SUM(D154:D162)</f>
        <v>1864</v>
      </c>
      <c r="E596" s="63">
        <f t="shared" si="13"/>
        <v>0.18422613164657048</v>
      </c>
      <c r="F596" s="90">
        <f t="shared" ref="F596:BC596" si="62">SUM(F154:F162)</f>
        <v>1259</v>
      </c>
      <c r="G596" s="310">
        <f t="shared" si="62"/>
        <v>539</v>
      </c>
      <c r="H596" s="90">
        <f t="shared" si="62"/>
        <v>0</v>
      </c>
      <c r="I596" s="375">
        <f t="shared" si="62"/>
        <v>0</v>
      </c>
      <c r="J596" s="396">
        <f t="shared" si="62"/>
        <v>838</v>
      </c>
      <c r="K596" s="311">
        <f t="shared" si="62"/>
        <v>929</v>
      </c>
      <c r="L596" s="90">
        <f t="shared" si="62"/>
        <v>0</v>
      </c>
      <c r="M596" s="375">
        <f t="shared" si="62"/>
        <v>0</v>
      </c>
      <c r="N596" s="396">
        <f t="shared" si="62"/>
        <v>0</v>
      </c>
      <c r="O596" s="311">
        <f t="shared" si="62"/>
        <v>0</v>
      </c>
      <c r="P596" s="90">
        <f t="shared" si="62"/>
        <v>0</v>
      </c>
      <c r="Q596" s="375">
        <f t="shared" si="62"/>
        <v>0</v>
      </c>
      <c r="R596" s="396">
        <f t="shared" si="62"/>
        <v>0</v>
      </c>
      <c r="S596" s="311">
        <f t="shared" si="62"/>
        <v>0</v>
      </c>
      <c r="T596" s="90">
        <f t="shared" si="62"/>
        <v>0</v>
      </c>
      <c r="U596" s="375">
        <f t="shared" si="62"/>
        <v>0</v>
      </c>
      <c r="V596" s="396">
        <f t="shared" si="62"/>
        <v>0</v>
      </c>
      <c r="W596" s="311">
        <f t="shared" si="62"/>
        <v>0</v>
      </c>
      <c r="X596" s="90">
        <f t="shared" si="62"/>
        <v>0</v>
      </c>
      <c r="Y596" s="375">
        <f t="shared" si="62"/>
        <v>0</v>
      </c>
      <c r="Z596" s="396">
        <f t="shared" si="62"/>
        <v>0</v>
      </c>
      <c r="AA596" s="311">
        <f t="shared" si="62"/>
        <v>0</v>
      </c>
      <c r="AB596" s="90">
        <f t="shared" si="62"/>
        <v>0</v>
      </c>
      <c r="AC596" s="375">
        <f t="shared" si="62"/>
        <v>0</v>
      </c>
      <c r="AD596" s="396">
        <f t="shared" si="62"/>
        <v>0</v>
      </c>
      <c r="AE596" s="311">
        <f t="shared" si="62"/>
        <v>0</v>
      </c>
      <c r="AF596" s="90">
        <f t="shared" si="62"/>
        <v>0</v>
      </c>
      <c r="AG596" s="375">
        <f t="shared" si="62"/>
        <v>0</v>
      </c>
      <c r="AH596" s="396">
        <f t="shared" si="62"/>
        <v>0</v>
      </c>
      <c r="AI596" s="311">
        <f t="shared" si="62"/>
        <v>0</v>
      </c>
      <c r="AJ596" s="90">
        <f t="shared" si="62"/>
        <v>0</v>
      </c>
      <c r="AK596" s="375">
        <f t="shared" si="62"/>
        <v>0</v>
      </c>
      <c r="AL596" s="396">
        <f t="shared" si="62"/>
        <v>0</v>
      </c>
      <c r="AM596" s="311">
        <f t="shared" si="62"/>
        <v>0</v>
      </c>
      <c r="AN596" s="90">
        <f t="shared" si="62"/>
        <v>0</v>
      </c>
      <c r="AO596" s="375">
        <f t="shared" si="62"/>
        <v>0</v>
      </c>
      <c r="AP596" s="396">
        <f t="shared" si="62"/>
        <v>0</v>
      </c>
      <c r="AQ596" s="311">
        <f t="shared" si="62"/>
        <v>0</v>
      </c>
      <c r="AR596" s="90">
        <f t="shared" si="62"/>
        <v>0</v>
      </c>
      <c r="AS596" s="375">
        <f t="shared" si="62"/>
        <v>0</v>
      </c>
      <c r="AT596" s="396">
        <f t="shared" si="62"/>
        <v>0</v>
      </c>
      <c r="AU596" s="311">
        <f t="shared" si="62"/>
        <v>0</v>
      </c>
      <c r="AV596" s="90">
        <f t="shared" si="62"/>
        <v>0</v>
      </c>
      <c r="AW596" s="375">
        <f t="shared" si="62"/>
        <v>0</v>
      </c>
      <c r="AX596" s="396">
        <f t="shared" si="62"/>
        <v>0</v>
      </c>
      <c r="AY596" s="311">
        <f t="shared" si="62"/>
        <v>0</v>
      </c>
      <c r="AZ596" s="90">
        <f t="shared" si="62"/>
        <v>0</v>
      </c>
      <c r="BA596" s="311">
        <f t="shared" si="62"/>
        <v>0</v>
      </c>
      <c r="BB596" s="90">
        <f t="shared" si="62"/>
        <v>0</v>
      </c>
      <c r="BC596" s="124">
        <f t="shared" si="62"/>
        <v>0</v>
      </c>
      <c r="BD596" s="90">
        <f t="shared" ref="BD596:BK596" si="63">SUM(BD154:BD162)</f>
        <v>0</v>
      </c>
      <c r="BE596" s="124">
        <f t="shared" si="63"/>
        <v>0</v>
      </c>
      <c r="BF596" s="90">
        <f t="shared" si="63"/>
        <v>0</v>
      </c>
      <c r="BG596" s="124">
        <f t="shared" si="63"/>
        <v>0</v>
      </c>
      <c r="BH596" s="90">
        <f t="shared" si="63"/>
        <v>0</v>
      </c>
      <c r="BI596" s="124">
        <f t="shared" si="63"/>
        <v>0</v>
      </c>
      <c r="BJ596" s="90">
        <f t="shared" si="63"/>
        <v>1132</v>
      </c>
      <c r="BK596" s="124">
        <f t="shared" si="63"/>
        <v>671</v>
      </c>
    </row>
    <row r="597" spans="1:63" ht="13" x14ac:dyDescent="0.3">
      <c r="A597" s="38"/>
      <c r="B597" s="7" t="s">
        <v>769</v>
      </c>
      <c r="C597" s="22">
        <f>SUM(C163:C174)</f>
        <v>13788</v>
      </c>
      <c r="D597" s="22">
        <f>SUM(D163:D174)</f>
        <v>2670</v>
      </c>
      <c r="E597" s="63">
        <f t="shared" si="13"/>
        <v>0.19364664926022629</v>
      </c>
      <c r="F597" s="90">
        <f t="shared" ref="F597:BC597" si="64">SUM(F163:F174)</f>
        <v>1577</v>
      </c>
      <c r="G597" s="310">
        <f t="shared" si="64"/>
        <v>1022</v>
      </c>
      <c r="H597" s="90">
        <f t="shared" si="64"/>
        <v>0</v>
      </c>
      <c r="I597" s="375">
        <f t="shared" si="64"/>
        <v>0</v>
      </c>
      <c r="J597" s="396">
        <f t="shared" si="64"/>
        <v>1372</v>
      </c>
      <c r="K597" s="311">
        <f t="shared" si="64"/>
        <v>1183</v>
      </c>
      <c r="L597" s="90">
        <f t="shared" si="64"/>
        <v>0</v>
      </c>
      <c r="M597" s="375">
        <f t="shared" si="64"/>
        <v>0</v>
      </c>
      <c r="N597" s="396">
        <f t="shared" si="64"/>
        <v>0</v>
      </c>
      <c r="O597" s="311">
        <f t="shared" si="64"/>
        <v>0</v>
      </c>
      <c r="P597" s="90">
        <f t="shared" si="64"/>
        <v>0</v>
      </c>
      <c r="Q597" s="375">
        <f t="shared" si="64"/>
        <v>0</v>
      </c>
      <c r="R597" s="396">
        <f t="shared" si="64"/>
        <v>0</v>
      </c>
      <c r="S597" s="311">
        <f t="shared" si="64"/>
        <v>0</v>
      </c>
      <c r="T597" s="90">
        <f t="shared" si="64"/>
        <v>0</v>
      </c>
      <c r="U597" s="375">
        <f t="shared" si="64"/>
        <v>0</v>
      </c>
      <c r="V597" s="396">
        <f t="shared" si="64"/>
        <v>0</v>
      </c>
      <c r="W597" s="311">
        <f t="shared" si="64"/>
        <v>0</v>
      </c>
      <c r="X597" s="90">
        <f t="shared" si="64"/>
        <v>0</v>
      </c>
      <c r="Y597" s="375">
        <f t="shared" si="64"/>
        <v>0</v>
      </c>
      <c r="Z597" s="396">
        <f t="shared" si="64"/>
        <v>0</v>
      </c>
      <c r="AA597" s="311">
        <f t="shared" si="64"/>
        <v>0</v>
      </c>
      <c r="AB597" s="90">
        <f t="shared" si="64"/>
        <v>0</v>
      </c>
      <c r="AC597" s="375">
        <f t="shared" si="64"/>
        <v>0</v>
      </c>
      <c r="AD597" s="396">
        <f t="shared" si="64"/>
        <v>0</v>
      </c>
      <c r="AE597" s="311">
        <f t="shared" si="64"/>
        <v>0</v>
      </c>
      <c r="AF597" s="90">
        <f t="shared" si="64"/>
        <v>0</v>
      </c>
      <c r="AG597" s="375">
        <f t="shared" si="64"/>
        <v>0</v>
      </c>
      <c r="AH597" s="396">
        <f t="shared" si="64"/>
        <v>0</v>
      </c>
      <c r="AI597" s="311">
        <f t="shared" si="64"/>
        <v>0</v>
      </c>
      <c r="AJ597" s="90">
        <f t="shared" si="64"/>
        <v>0</v>
      </c>
      <c r="AK597" s="375">
        <f t="shared" si="64"/>
        <v>0</v>
      </c>
      <c r="AL597" s="396">
        <f t="shared" si="64"/>
        <v>0</v>
      </c>
      <c r="AM597" s="311">
        <f t="shared" si="64"/>
        <v>0</v>
      </c>
      <c r="AN597" s="90">
        <f t="shared" si="64"/>
        <v>0</v>
      </c>
      <c r="AO597" s="375">
        <f t="shared" si="64"/>
        <v>0</v>
      </c>
      <c r="AP597" s="396">
        <f t="shared" si="64"/>
        <v>0</v>
      </c>
      <c r="AQ597" s="311">
        <f t="shared" si="64"/>
        <v>0</v>
      </c>
      <c r="AR597" s="90">
        <f t="shared" si="64"/>
        <v>0</v>
      </c>
      <c r="AS597" s="375">
        <f t="shared" si="64"/>
        <v>0</v>
      </c>
      <c r="AT597" s="396">
        <f t="shared" si="64"/>
        <v>0</v>
      </c>
      <c r="AU597" s="311">
        <f t="shared" si="64"/>
        <v>0</v>
      </c>
      <c r="AV597" s="90">
        <f t="shared" si="64"/>
        <v>0</v>
      </c>
      <c r="AW597" s="375">
        <f t="shared" si="64"/>
        <v>0</v>
      </c>
      <c r="AX597" s="396">
        <f t="shared" si="64"/>
        <v>0</v>
      </c>
      <c r="AY597" s="311">
        <f t="shared" si="64"/>
        <v>0</v>
      </c>
      <c r="AZ597" s="90">
        <f t="shared" si="64"/>
        <v>0</v>
      </c>
      <c r="BA597" s="311">
        <f t="shared" si="64"/>
        <v>0</v>
      </c>
      <c r="BB597" s="90">
        <f t="shared" si="64"/>
        <v>0</v>
      </c>
      <c r="BC597" s="124">
        <f t="shared" si="64"/>
        <v>0</v>
      </c>
      <c r="BD597" s="90">
        <f t="shared" ref="BD597:BK597" si="65">SUM(BD163:BD174)</f>
        <v>0</v>
      </c>
      <c r="BE597" s="124">
        <f t="shared" si="65"/>
        <v>0</v>
      </c>
      <c r="BF597" s="90">
        <f t="shared" si="65"/>
        <v>0</v>
      </c>
      <c r="BG597" s="124">
        <f t="shared" si="65"/>
        <v>0</v>
      </c>
      <c r="BH597" s="90">
        <f t="shared" si="65"/>
        <v>0</v>
      </c>
      <c r="BI597" s="124">
        <f t="shared" si="65"/>
        <v>0</v>
      </c>
      <c r="BJ597" s="90">
        <f t="shared" si="65"/>
        <v>1494</v>
      </c>
      <c r="BK597" s="124">
        <f t="shared" si="65"/>
        <v>1117</v>
      </c>
    </row>
    <row r="598" spans="1:63" ht="13" x14ac:dyDescent="0.3">
      <c r="A598" s="38"/>
      <c r="B598" s="7" t="s">
        <v>761</v>
      </c>
      <c r="C598" s="22">
        <f>SUM(C175:C193)</f>
        <v>20009</v>
      </c>
      <c r="D598" s="22">
        <f>SUM(D175:D193)</f>
        <v>3946</v>
      </c>
      <c r="E598" s="63">
        <f t="shared" si="13"/>
        <v>0.19721125493527913</v>
      </c>
      <c r="F598" s="90">
        <f t="shared" ref="F598:BC598" si="66">SUM(F175:F193)</f>
        <v>2561</v>
      </c>
      <c r="G598" s="310">
        <f t="shared" si="66"/>
        <v>1281</v>
      </c>
      <c r="H598" s="90">
        <f t="shared" si="66"/>
        <v>0</v>
      </c>
      <c r="I598" s="375">
        <f t="shared" si="66"/>
        <v>0</v>
      </c>
      <c r="J598" s="396">
        <f t="shared" si="66"/>
        <v>1918</v>
      </c>
      <c r="K598" s="311">
        <f t="shared" si="66"/>
        <v>1837</v>
      </c>
      <c r="L598" s="90">
        <f t="shared" si="66"/>
        <v>0</v>
      </c>
      <c r="M598" s="375">
        <f t="shared" si="66"/>
        <v>0</v>
      </c>
      <c r="N598" s="396">
        <f t="shared" si="66"/>
        <v>0</v>
      </c>
      <c r="O598" s="311">
        <f t="shared" si="66"/>
        <v>0</v>
      </c>
      <c r="P598" s="90">
        <f t="shared" si="66"/>
        <v>0</v>
      </c>
      <c r="Q598" s="375">
        <f t="shared" si="66"/>
        <v>0</v>
      </c>
      <c r="R598" s="396">
        <f t="shared" si="66"/>
        <v>0</v>
      </c>
      <c r="S598" s="311">
        <f t="shared" si="66"/>
        <v>0</v>
      </c>
      <c r="T598" s="90">
        <f t="shared" si="66"/>
        <v>0</v>
      </c>
      <c r="U598" s="375">
        <f t="shared" si="66"/>
        <v>0</v>
      </c>
      <c r="V598" s="396">
        <f t="shared" si="66"/>
        <v>0</v>
      </c>
      <c r="W598" s="311">
        <f t="shared" si="66"/>
        <v>0</v>
      </c>
      <c r="X598" s="90">
        <f t="shared" si="66"/>
        <v>0</v>
      </c>
      <c r="Y598" s="375">
        <f t="shared" si="66"/>
        <v>0</v>
      </c>
      <c r="Z598" s="396">
        <f t="shared" si="66"/>
        <v>0</v>
      </c>
      <c r="AA598" s="311">
        <f t="shared" si="66"/>
        <v>0</v>
      </c>
      <c r="AB598" s="90">
        <f t="shared" si="66"/>
        <v>0</v>
      </c>
      <c r="AC598" s="375">
        <f t="shared" si="66"/>
        <v>0</v>
      </c>
      <c r="AD598" s="396">
        <f t="shared" si="66"/>
        <v>0</v>
      </c>
      <c r="AE598" s="311">
        <f t="shared" si="66"/>
        <v>0</v>
      </c>
      <c r="AF598" s="90">
        <f t="shared" si="66"/>
        <v>0</v>
      </c>
      <c r="AG598" s="375">
        <f t="shared" si="66"/>
        <v>0</v>
      </c>
      <c r="AH598" s="396">
        <f t="shared" si="66"/>
        <v>0</v>
      </c>
      <c r="AI598" s="311">
        <f t="shared" si="66"/>
        <v>0</v>
      </c>
      <c r="AJ598" s="90">
        <f t="shared" si="66"/>
        <v>0</v>
      </c>
      <c r="AK598" s="375">
        <f t="shared" si="66"/>
        <v>0</v>
      </c>
      <c r="AL598" s="396">
        <f t="shared" si="66"/>
        <v>0</v>
      </c>
      <c r="AM598" s="311">
        <f t="shared" si="66"/>
        <v>0</v>
      </c>
      <c r="AN598" s="90">
        <f t="shared" si="66"/>
        <v>0</v>
      </c>
      <c r="AO598" s="375">
        <f t="shared" si="66"/>
        <v>0</v>
      </c>
      <c r="AP598" s="396">
        <f t="shared" si="66"/>
        <v>0</v>
      </c>
      <c r="AQ598" s="311">
        <f t="shared" si="66"/>
        <v>0</v>
      </c>
      <c r="AR598" s="90">
        <f t="shared" si="66"/>
        <v>0</v>
      </c>
      <c r="AS598" s="375">
        <f t="shared" si="66"/>
        <v>0</v>
      </c>
      <c r="AT598" s="396">
        <f t="shared" si="66"/>
        <v>0</v>
      </c>
      <c r="AU598" s="311">
        <f t="shared" si="66"/>
        <v>0</v>
      </c>
      <c r="AV598" s="90">
        <f t="shared" si="66"/>
        <v>0</v>
      </c>
      <c r="AW598" s="375">
        <f t="shared" si="66"/>
        <v>0</v>
      </c>
      <c r="AX598" s="396">
        <f t="shared" si="66"/>
        <v>0</v>
      </c>
      <c r="AY598" s="311">
        <f t="shared" si="66"/>
        <v>0</v>
      </c>
      <c r="AZ598" s="90">
        <f t="shared" si="66"/>
        <v>0</v>
      </c>
      <c r="BA598" s="311">
        <f t="shared" si="66"/>
        <v>0</v>
      </c>
      <c r="BB598" s="90">
        <f t="shared" si="66"/>
        <v>0</v>
      </c>
      <c r="BC598" s="124">
        <f t="shared" si="66"/>
        <v>0</v>
      </c>
      <c r="BD598" s="90">
        <f t="shared" ref="BD598:BK598" si="67">SUM(BD175:BD193)</f>
        <v>0</v>
      </c>
      <c r="BE598" s="124">
        <f t="shared" si="67"/>
        <v>0</v>
      </c>
      <c r="BF598" s="90">
        <f t="shared" si="67"/>
        <v>0</v>
      </c>
      <c r="BG598" s="124">
        <f t="shared" si="67"/>
        <v>0</v>
      </c>
      <c r="BH598" s="90">
        <f t="shared" si="67"/>
        <v>0</v>
      </c>
      <c r="BI598" s="124">
        <f t="shared" si="67"/>
        <v>0</v>
      </c>
      <c r="BJ598" s="90">
        <f t="shared" si="67"/>
        <v>2412</v>
      </c>
      <c r="BK598" s="124">
        <f t="shared" si="67"/>
        <v>1440</v>
      </c>
    </row>
    <row r="599" spans="1:63" ht="13" x14ac:dyDescent="0.3">
      <c r="A599" s="38"/>
      <c r="B599" s="27" t="s">
        <v>787</v>
      </c>
      <c r="C599" s="22">
        <f>SUM(C194:C204)</f>
        <v>10005</v>
      </c>
      <c r="D599" s="22">
        <f>SUM(D194:D204)</f>
        <v>3631</v>
      </c>
      <c r="E599" s="63">
        <f t="shared" si="13"/>
        <v>0.3629185407296352</v>
      </c>
      <c r="F599" s="90">
        <f t="shared" ref="F599:BC599" si="68">SUM(F194:F204)</f>
        <v>2249</v>
      </c>
      <c r="G599" s="310">
        <f t="shared" si="68"/>
        <v>1325</v>
      </c>
      <c r="H599" s="90">
        <f t="shared" si="68"/>
        <v>0</v>
      </c>
      <c r="I599" s="375">
        <f t="shared" si="68"/>
        <v>0</v>
      </c>
      <c r="J599" s="396">
        <f t="shared" si="68"/>
        <v>0</v>
      </c>
      <c r="K599" s="311">
        <f t="shared" si="68"/>
        <v>0</v>
      </c>
      <c r="L599" s="90">
        <f t="shared" si="68"/>
        <v>0</v>
      </c>
      <c r="M599" s="375">
        <f t="shared" si="68"/>
        <v>0</v>
      </c>
      <c r="N599" s="396">
        <f t="shared" si="68"/>
        <v>0</v>
      </c>
      <c r="O599" s="311">
        <f t="shared" si="68"/>
        <v>0</v>
      </c>
      <c r="P599" s="90">
        <f t="shared" si="68"/>
        <v>0</v>
      </c>
      <c r="Q599" s="375">
        <f t="shared" si="68"/>
        <v>0</v>
      </c>
      <c r="R599" s="396">
        <f t="shared" si="68"/>
        <v>0</v>
      </c>
      <c r="S599" s="311">
        <f t="shared" si="68"/>
        <v>0</v>
      </c>
      <c r="T599" s="90">
        <f t="shared" si="68"/>
        <v>0</v>
      </c>
      <c r="U599" s="375">
        <f t="shared" si="68"/>
        <v>0</v>
      </c>
      <c r="V599" s="396">
        <f t="shared" si="68"/>
        <v>0</v>
      </c>
      <c r="W599" s="311">
        <f t="shared" si="68"/>
        <v>0</v>
      </c>
      <c r="X599" s="90">
        <f t="shared" si="68"/>
        <v>0</v>
      </c>
      <c r="Y599" s="375">
        <f t="shared" si="68"/>
        <v>0</v>
      </c>
      <c r="Z599" s="396">
        <f t="shared" si="68"/>
        <v>0</v>
      </c>
      <c r="AA599" s="311">
        <f t="shared" si="68"/>
        <v>0</v>
      </c>
      <c r="AB599" s="90">
        <f t="shared" si="68"/>
        <v>0</v>
      </c>
      <c r="AC599" s="375">
        <f t="shared" si="68"/>
        <v>0</v>
      </c>
      <c r="AD599" s="396">
        <f t="shared" si="68"/>
        <v>0</v>
      </c>
      <c r="AE599" s="311">
        <f t="shared" si="68"/>
        <v>0</v>
      </c>
      <c r="AF599" s="90">
        <f t="shared" si="68"/>
        <v>0</v>
      </c>
      <c r="AG599" s="375">
        <f t="shared" si="68"/>
        <v>0</v>
      </c>
      <c r="AH599" s="396">
        <f t="shared" si="68"/>
        <v>0</v>
      </c>
      <c r="AI599" s="311">
        <f t="shared" si="68"/>
        <v>0</v>
      </c>
      <c r="AJ599" s="90">
        <f t="shared" si="68"/>
        <v>0</v>
      </c>
      <c r="AK599" s="375">
        <f t="shared" si="68"/>
        <v>0</v>
      </c>
      <c r="AL599" s="396">
        <f t="shared" si="68"/>
        <v>0</v>
      </c>
      <c r="AM599" s="311">
        <f t="shared" si="68"/>
        <v>0</v>
      </c>
      <c r="AN599" s="90">
        <f t="shared" si="68"/>
        <v>0</v>
      </c>
      <c r="AO599" s="375">
        <f t="shared" si="68"/>
        <v>0</v>
      </c>
      <c r="AP599" s="396">
        <f t="shared" si="68"/>
        <v>0</v>
      </c>
      <c r="AQ599" s="311">
        <f t="shared" si="68"/>
        <v>0</v>
      </c>
      <c r="AR599" s="90">
        <f t="shared" si="68"/>
        <v>0</v>
      </c>
      <c r="AS599" s="375">
        <f t="shared" si="68"/>
        <v>0</v>
      </c>
      <c r="AT599" s="396">
        <f t="shared" si="68"/>
        <v>0</v>
      </c>
      <c r="AU599" s="311">
        <f t="shared" si="68"/>
        <v>0</v>
      </c>
      <c r="AV599" s="90">
        <f t="shared" si="68"/>
        <v>0</v>
      </c>
      <c r="AW599" s="375">
        <f t="shared" si="68"/>
        <v>0</v>
      </c>
      <c r="AX599" s="396">
        <f t="shared" si="68"/>
        <v>0</v>
      </c>
      <c r="AY599" s="311">
        <f t="shared" si="68"/>
        <v>0</v>
      </c>
      <c r="AZ599" s="90">
        <f t="shared" si="68"/>
        <v>0</v>
      </c>
      <c r="BA599" s="311">
        <f t="shared" si="68"/>
        <v>0</v>
      </c>
      <c r="BB599" s="90">
        <f t="shared" si="68"/>
        <v>0</v>
      </c>
      <c r="BC599" s="124">
        <f t="shared" si="68"/>
        <v>0</v>
      </c>
      <c r="BD599" s="90">
        <f t="shared" ref="BD599:BK599" si="69">SUM(BD194:BD204)</f>
        <v>0</v>
      </c>
      <c r="BE599" s="124">
        <f t="shared" si="69"/>
        <v>0</v>
      </c>
      <c r="BF599" s="90">
        <f t="shared" si="69"/>
        <v>0</v>
      </c>
      <c r="BG599" s="124">
        <f t="shared" si="69"/>
        <v>0</v>
      </c>
      <c r="BH599" s="90">
        <f t="shared" si="69"/>
        <v>0</v>
      </c>
      <c r="BI599" s="124">
        <f t="shared" si="69"/>
        <v>0</v>
      </c>
      <c r="BJ599" s="90">
        <f t="shared" si="69"/>
        <v>2091</v>
      </c>
      <c r="BK599" s="124">
        <f t="shared" si="69"/>
        <v>1459</v>
      </c>
    </row>
    <row r="600" spans="1:63" ht="13" x14ac:dyDescent="0.3">
      <c r="A600" s="38"/>
      <c r="B600" s="27" t="s">
        <v>707</v>
      </c>
      <c r="C600" s="22">
        <f>SUM(C205:C208)</f>
        <v>5721</v>
      </c>
      <c r="D600" s="22">
        <f>SUM(D205:D208)</f>
        <v>1112</v>
      </c>
      <c r="E600" s="63">
        <f t="shared" si="13"/>
        <v>0.19437161335430869</v>
      </c>
      <c r="F600" s="90">
        <f t="shared" ref="F600:BC600" si="70">SUM(F205:F208)</f>
        <v>542</v>
      </c>
      <c r="G600" s="310">
        <f t="shared" si="70"/>
        <v>553</v>
      </c>
      <c r="H600" s="90">
        <f t="shared" si="70"/>
        <v>716</v>
      </c>
      <c r="I600" s="375">
        <f t="shared" si="70"/>
        <v>381</v>
      </c>
      <c r="J600" s="396">
        <f t="shared" si="70"/>
        <v>0</v>
      </c>
      <c r="K600" s="311">
        <f t="shared" si="70"/>
        <v>0</v>
      </c>
      <c r="L600" s="90">
        <f t="shared" si="70"/>
        <v>0</v>
      </c>
      <c r="M600" s="375">
        <f t="shared" si="70"/>
        <v>0</v>
      </c>
      <c r="N600" s="396">
        <f t="shared" si="70"/>
        <v>0</v>
      </c>
      <c r="O600" s="311">
        <f t="shared" si="70"/>
        <v>0</v>
      </c>
      <c r="P600" s="90">
        <f t="shared" si="70"/>
        <v>0</v>
      </c>
      <c r="Q600" s="375">
        <f t="shared" si="70"/>
        <v>0</v>
      </c>
      <c r="R600" s="396">
        <f t="shared" si="70"/>
        <v>0</v>
      </c>
      <c r="S600" s="311">
        <f t="shared" si="70"/>
        <v>0</v>
      </c>
      <c r="T600" s="90">
        <f t="shared" si="70"/>
        <v>0</v>
      </c>
      <c r="U600" s="375">
        <f t="shared" si="70"/>
        <v>0</v>
      </c>
      <c r="V600" s="396">
        <f t="shared" si="70"/>
        <v>0</v>
      </c>
      <c r="W600" s="311">
        <f t="shared" si="70"/>
        <v>0</v>
      </c>
      <c r="X600" s="90">
        <f t="shared" si="70"/>
        <v>0</v>
      </c>
      <c r="Y600" s="375">
        <f t="shared" si="70"/>
        <v>0</v>
      </c>
      <c r="Z600" s="396">
        <f t="shared" si="70"/>
        <v>0</v>
      </c>
      <c r="AA600" s="311">
        <f t="shared" si="70"/>
        <v>0</v>
      </c>
      <c r="AB600" s="90">
        <f t="shared" si="70"/>
        <v>0</v>
      </c>
      <c r="AC600" s="375">
        <f t="shared" si="70"/>
        <v>0</v>
      </c>
      <c r="AD600" s="396">
        <f t="shared" si="70"/>
        <v>0</v>
      </c>
      <c r="AE600" s="311">
        <f t="shared" si="70"/>
        <v>0</v>
      </c>
      <c r="AF600" s="90">
        <f t="shared" si="70"/>
        <v>0</v>
      </c>
      <c r="AG600" s="375">
        <f t="shared" si="70"/>
        <v>0</v>
      </c>
      <c r="AH600" s="396">
        <f t="shared" si="70"/>
        <v>0</v>
      </c>
      <c r="AI600" s="311">
        <f t="shared" si="70"/>
        <v>0</v>
      </c>
      <c r="AJ600" s="90">
        <f t="shared" si="70"/>
        <v>0</v>
      </c>
      <c r="AK600" s="375">
        <f t="shared" si="70"/>
        <v>0</v>
      </c>
      <c r="AL600" s="396">
        <f t="shared" si="70"/>
        <v>0</v>
      </c>
      <c r="AM600" s="311">
        <f t="shared" si="70"/>
        <v>0</v>
      </c>
      <c r="AN600" s="90">
        <f t="shared" si="70"/>
        <v>0</v>
      </c>
      <c r="AO600" s="375">
        <f t="shared" si="70"/>
        <v>0</v>
      </c>
      <c r="AP600" s="396">
        <f t="shared" si="70"/>
        <v>0</v>
      </c>
      <c r="AQ600" s="311">
        <f t="shared" si="70"/>
        <v>0</v>
      </c>
      <c r="AR600" s="90">
        <f t="shared" si="70"/>
        <v>0</v>
      </c>
      <c r="AS600" s="375">
        <f t="shared" si="70"/>
        <v>0</v>
      </c>
      <c r="AT600" s="396">
        <f t="shared" si="70"/>
        <v>0</v>
      </c>
      <c r="AU600" s="311">
        <f t="shared" si="70"/>
        <v>0</v>
      </c>
      <c r="AV600" s="90">
        <f t="shared" si="70"/>
        <v>0</v>
      </c>
      <c r="AW600" s="375">
        <f t="shared" si="70"/>
        <v>0</v>
      </c>
      <c r="AX600" s="396">
        <f t="shared" si="70"/>
        <v>0</v>
      </c>
      <c r="AY600" s="311">
        <f t="shared" si="70"/>
        <v>0</v>
      </c>
      <c r="AZ600" s="90">
        <f t="shared" si="70"/>
        <v>0</v>
      </c>
      <c r="BA600" s="311">
        <f t="shared" si="70"/>
        <v>0</v>
      </c>
      <c r="BB600" s="90">
        <f t="shared" si="70"/>
        <v>0</v>
      </c>
      <c r="BC600" s="124">
        <f t="shared" si="70"/>
        <v>0</v>
      </c>
      <c r="BD600" s="90">
        <f t="shared" ref="BD600:BK600" si="71">SUM(BD205:BD208)</f>
        <v>0</v>
      </c>
      <c r="BE600" s="124">
        <f t="shared" si="71"/>
        <v>0</v>
      </c>
      <c r="BF600" s="90">
        <f t="shared" si="71"/>
        <v>0</v>
      </c>
      <c r="BG600" s="124">
        <f t="shared" si="71"/>
        <v>0</v>
      </c>
      <c r="BH600" s="90">
        <f t="shared" si="71"/>
        <v>0</v>
      </c>
      <c r="BI600" s="124">
        <f t="shared" si="71"/>
        <v>0</v>
      </c>
      <c r="BJ600" s="90">
        <f t="shared" si="71"/>
        <v>532</v>
      </c>
      <c r="BK600" s="124">
        <f t="shared" si="71"/>
        <v>565</v>
      </c>
    </row>
    <row r="601" spans="1:63" ht="13" x14ac:dyDescent="0.3">
      <c r="A601" s="38"/>
      <c r="B601" s="27" t="s">
        <v>8</v>
      </c>
      <c r="C601" s="22">
        <f>SUM(C209:C212)</f>
        <v>3931</v>
      </c>
      <c r="D601" s="22">
        <f>SUM(D209:D212)</f>
        <v>1134</v>
      </c>
      <c r="E601" s="63">
        <f t="shared" si="13"/>
        <v>0.28847621470363777</v>
      </c>
      <c r="F601" s="90">
        <f t="shared" ref="F601:BC601" si="72">SUM(F209:F212)</f>
        <v>592</v>
      </c>
      <c r="G601" s="310">
        <f t="shared" si="72"/>
        <v>525</v>
      </c>
      <c r="H601" s="90">
        <f t="shared" si="72"/>
        <v>0</v>
      </c>
      <c r="I601" s="375">
        <f t="shared" si="72"/>
        <v>0</v>
      </c>
      <c r="J601" s="396">
        <f t="shared" si="72"/>
        <v>0</v>
      </c>
      <c r="K601" s="311">
        <f t="shared" si="72"/>
        <v>0</v>
      </c>
      <c r="L601" s="90">
        <f t="shared" si="72"/>
        <v>0</v>
      </c>
      <c r="M601" s="375">
        <f t="shared" si="72"/>
        <v>0</v>
      </c>
      <c r="N601" s="396">
        <f t="shared" si="72"/>
        <v>0</v>
      </c>
      <c r="O601" s="311">
        <f t="shared" si="72"/>
        <v>0</v>
      </c>
      <c r="P601" s="90">
        <f t="shared" si="72"/>
        <v>0</v>
      </c>
      <c r="Q601" s="375">
        <f t="shared" si="72"/>
        <v>0</v>
      </c>
      <c r="R601" s="396">
        <f t="shared" si="72"/>
        <v>0</v>
      </c>
      <c r="S601" s="311">
        <f t="shared" si="72"/>
        <v>0</v>
      </c>
      <c r="T601" s="90">
        <f t="shared" si="72"/>
        <v>0</v>
      </c>
      <c r="U601" s="375">
        <f t="shared" si="72"/>
        <v>0</v>
      </c>
      <c r="V601" s="396">
        <f t="shared" si="72"/>
        <v>0</v>
      </c>
      <c r="W601" s="311">
        <f t="shared" si="72"/>
        <v>0</v>
      </c>
      <c r="X601" s="90">
        <f t="shared" si="72"/>
        <v>0</v>
      </c>
      <c r="Y601" s="375">
        <f t="shared" si="72"/>
        <v>0</v>
      </c>
      <c r="Z601" s="396">
        <f t="shared" si="72"/>
        <v>0</v>
      </c>
      <c r="AA601" s="311">
        <f t="shared" si="72"/>
        <v>0</v>
      </c>
      <c r="AB601" s="90">
        <f t="shared" si="72"/>
        <v>0</v>
      </c>
      <c r="AC601" s="375">
        <f t="shared" si="72"/>
        <v>0</v>
      </c>
      <c r="AD601" s="396">
        <f t="shared" si="72"/>
        <v>0</v>
      </c>
      <c r="AE601" s="311">
        <f t="shared" si="72"/>
        <v>0</v>
      </c>
      <c r="AF601" s="90">
        <f t="shared" si="72"/>
        <v>0</v>
      </c>
      <c r="AG601" s="375">
        <f t="shared" si="72"/>
        <v>0</v>
      </c>
      <c r="AH601" s="396">
        <f t="shared" si="72"/>
        <v>0</v>
      </c>
      <c r="AI601" s="311">
        <f t="shared" si="72"/>
        <v>0</v>
      </c>
      <c r="AJ601" s="90">
        <f t="shared" si="72"/>
        <v>0</v>
      </c>
      <c r="AK601" s="375">
        <f t="shared" si="72"/>
        <v>0</v>
      </c>
      <c r="AL601" s="396">
        <f t="shared" si="72"/>
        <v>0</v>
      </c>
      <c r="AM601" s="311">
        <f t="shared" si="72"/>
        <v>0</v>
      </c>
      <c r="AN601" s="90">
        <f t="shared" si="72"/>
        <v>0</v>
      </c>
      <c r="AO601" s="375">
        <f t="shared" si="72"/>
        <v>0</v>
      </c>
      <c r="AP601" s="396">
        <f t="shared" si="72"/>
        <v>0</v>
      </c>
      <c r="AQ601" s="311">
        <f t="shared" si="72"/>
        <v>0</v>
      </c>
      <c r="AR601" s="90">
        <f t="shared" si="72"/>
        <v>0</v>
      </c>
      <c r="AS601" s="375">
        <f t="shared" si="72"/>
        <v>0</v>
      </c>
      <c r="AT601" s="396">
        <f t="shared" si="72"/>
        <v>0</v>
      </c>
      <c r="AU601" s="311">
        <f t="shared" si="72"/>
        <v>0</v>
      </c>
      <c r="AV601" s="90">
        <f t="shared" si="72"/>
        <v>0</v>
      </c>
      <c r="AW601" s="375">
        <f t="shared" si="72"/>
        <v>0</v>
      </c>
      <c r="AX601" s="396">
        <f t="shared" si="72"/>
        <v>0</v>
      </c>
      <c r="AY601" s="311">
        <f t="shared" si="72"/>
        <v>0</v>
      </c>
      <c r="AZ601" s="90">
        <f t="shared" si="72"/>
        <v>0</v>
      </c>
      <c r="BA601" s="311">
        <f t="shared" si="72"/>
        <v>0</v>
      </c>
      <c r="BB601" s="90">
        <f t="shared" si="72"/>
        <v>618</v>
      </c>
      <c r="BC601" s="124">
        <f t="shared" si="72"/>
        <v>499</v>
      </c>
      <c r="BD601" s="90">
        <f t="shared" ref="BD601:BK601" si="73">SUM(BD209:BD212)</f>
        <v>0</v>
      </c>
      <c r="BE601" s="124">
        <f t="shared" si="73"/>
        <v>0</v>
      </c>
      <c r="BF601" s="90">
        <f t="shared" si="73"/>
        <v>0</v>
      </c>
      <c r="BG601" s="124">
        <f t="shared" si="73"/>
        <v>0</v>
      </c>
      <c r="BH601" s="90">
        <f t="shared" si="73"/>
        <v>0</v>
      </c>
      <c r="BI601" s="124">
        <f t="shared" si="73"/>
        <v>0</v>
      </c>
      <c r="BJ601" s="90">
        <f t="shared" si="73"/>
        <v>557</v>
      </c>
      <c r="BK601" s="124">
        <f t="shared" si="73"/>
        <v>553</v>
      </c>
    </row>
    <row r="602" spans="1:63" ht="13" x14ac:dyDescent="0.3">
      <c r="A602" s="38"/>
      <c r="B602" s="27" t="s">
        <v>17</v>
      </c>
      <c r="C602" s="22">
        <f>SUM(C213:C225)</f>
        <v>12479</v>
      </c>
      <c r="D602" s="22">
        <f>SUM(D213:D225)</f>
        <v>2077</v>
      </c>
      <c r="E602" s="63">
        <f t="shared" si="13"/>
        <v>0.16643961855917941</v>
      </c>
      <c r="F602" s="90">
        <f t="shared" ref="F602:BC602" si="74">SUM(F213:F225)</f>
        <v>1033</v>
      </c>
      <c r="G602" s="310">
        <f t="shared" si="74"/>
        <v>1019</v>
      </c>
      <c r="H602" s="90">
        <f t="shared" si="74"/>
        <v>0</v>
      </c>
      <c r="I602" s="375">
        <f t="shared" si="74"/>
        <v>0</v>
      </c>
      <c r="J602" s="396">
        <f t="shared" si="74"/>
        <v>0</v>
      </c>
      <c r="K602" s="311">
        <f t="shared" si="74"/>
        <v>0</v>
      </c>
      <c r="L602" s="90">
        <f t="shared" si="74"/>
        <v>0</v>
      </c>
      <c r="M602" s="375">
        <f t="shared" si="74"/>
        <v>0</v>
      </c>
      <c r="N602" s="396">
        <f t="shared" si="74"/>
        <v>0</v>
      </c>
      <c r="O602" s="311">
        <f t="shared" si="74"/>
        <v>0</v>
      </c>
      <c r="P602" s="90">
        <f t="shared" si="74"/>
        <v>0</v>
      </c>
      <c r="Q602" s="375">
        <f t="shared" si="74"/>
        <v>0</v>
      </c>
      <c r="R602" s="396">
        <f t="shared" si="74"/>
        <v>0</v>
      </c>
      <c r="S602" s="311">
        <f t="shared" si="74"/>
        <v>0</v>
      </c>
      <c r="T602" s="90">
        <f t="shared" si="74"/>
        <v>0</v>
      </c>
      <c r="U602" s="375">
        <f t="shared" si="74"/>
        <v>0</v>
      </c>
      <c r="V602" s="396">
        <f t="shared" si="74"/>
        <v>0</v>
      </c>
      <c r="W602" s="311">
        <f t="shared" si="74"/>
        <v>0</v>
      </c>
      <c r="X602" s="90">
        <f t="shared" si="74"/>
        <v>0</v>
      </c>
      <c r="Y602" s="375">
        <f t="shared" si="74"/>
        <v>0</v>
      </c>
      <c r="Z602" s="396">
        <f t="shared" si="74"/>
        <v>0</v>
      </c>
      <c r="AA602" s="311">
        <f t="shared" si="74"/>
        <v>0</v>
      </c>
      <c r="AB602" s="90">
        <f t="shared" si="74"/>
        <v>0</v>
      </c>
      <c r="AC602" s="375">
        <f t="shared" si="74"/>
        <v>0</v>
      </c>
      <c r="AD602" s="396">
        <f t="shared" si="74"/>
        <v>0</v>
      </c>
      <c r="AE602" s="311">
        <f t="shared" si="74"/>
        <v>0</v>
      </c>
      <c r="AF602" s="90">
        <f t="shared" si="74"/>
        <v>0</v>
      </c>
      <c r="AG602" s="375">
        <f t="shared" si="74"/>
        <v>0</v>
      </c>
      <c r="AH602" s="396">
        <f t="shared" si="74"/>
        <v>0</v>
      </c>
      <c r="AI602" s="311">
        <f t="shared" si="74"/>
        <v>0</v>
      </c>
      <c r="AJ602" s="90">
        <f t="shared" si="74"/>
        <v>0</v>
      </c>
      <c r="AK602" s="375">
        <f t="shared" si="74"/>
        <v>0</v>
      </c>
      <c r="AL602" s="396">
        <f t="shared" si="74"/>
        <v>0</v>
      </c>
      <c r="AM602" s="311">
        <f t="shared" si="74"/>
        <v>0</v>
      </c>
      <c r="AN602" s="90">
        <f t="shared" si="74"/>
        <v>0</v>
      </c>
      <c r="AO602" s="375">
        <f t="shared" si="74"/>
        <v>0</v>
      </c>
      <c r="AP602" s="396">
        <f t="shared" si="74"/>
        <v>0</v>
      </c>
      <c r="AQ602" s="311">
        <f t="shared" si="74"/>
        <v>0</v>
      </c>
      <c r="AR602" s="90">
        <f t="shared" si="74"/>
        <v>0</v>
      </c>
      <c r="AS602" s="375">
        <f t="shared" si="74"/>
        <v>0</v>
      </c>
      <c r="AT602" s="396">
        <f t="shared" si="74"/>
        <v>0</v>
      </c>
      <c r="AU602" s="311">
        <f t="shared" si="74"/>
        <v>0</v>
      </c>
      <c r="AV602" s="90">
        <f t="shared" si="74"/>
        <v>0</v>
      </c>
      <c r="AW602" s="375">
        <f t="shared" si="74"/>
        <v>0</v>
      </c>
      <c r="AX602" s="396">
        <f t="shared" si="74"/>
        <v>0</v>
      </c>
      <c r="AY602" s="311">
        <f t="shared" si="74"/>
        <v>0</v>
      </c>
      <c r="AZ602" s="90">
        <f t="shared" si="74"/>
        <v>0</v>
      </c>
      <c r="BA602" s="311">
        <f t="shared" si="74"/>
        <v>0</v>
      </c>
      <c r="BB602" s="90">
        <f t="shared" si="74"/>
        <v>0</v>
      </c>
      <c r="BC602" s="124">
        <f t="shared" si="74"/>
        <v>0</v>
      </c>
      <c r="BD602" s="90">
        <f t="shared" ref="BD602:BK602" si="75">SUM(BD213:BD225)</f>
        <v>0</v>
      </c>
      <c r="BE602" s="124">
        <f t="shared" si="75"/>
        <v>0</v>
      </c>
      <c r="BF602" s="90">
        <f t="shared" si="75"/>
        <v>0</v>
      </c>
      <c r="BG602" s="124">
        <f t="shared" si="75"/>
        <v>0</v>
      </c>
      <c r="BH602" s="90">
        <f t="shared" si="75"/>
        <v>754</v>
      </c>
      <c r="BI602" s="124">
        <f t="shared" si="75"/>
        <v>1167</v>
      </c>
      <c r="BJ602" s="90">
        <f t="shared" si="75"/>
        <v>930</v>
      </c>
      <c r="BK602" s="124">
        <f t="shared" si="75"/>
        <v>1099</v>
      </c>
    </row>
    <row r="603" spans="1:63" ht="13" x14ac:dyDescent="0.3">
      <c r="A603" s="38"/>
      <c r="B603" s="27" t="s">
        <v>760</v>
      </c>
      <c r="C603" s="22">
        <f>SUM(C226:C231)</f>
        <v>8456</v>
      </c>
      <c r="D603" s="22">
        <f>SUM(D226:D231)</f>
        <v>1770</v>
      </c>
      <c r="E603" s="63">
        <f t="shared" si="13"/>
        <v>0.20931882686849573</v>
      </c>
      <c r="F603" s="90">
        <f t="shared" ref="F603:BC603" si="76">SUM(F226:F231)</f>
        <v>532</v>
      </c>
      <c r="G603" s="310">
        <f t="shared" si="76"/>
        <v>1197</v>
      </c>
      <c r="H603" s="90">
        <f t="shared" si="76"/>
        <v>0</v>
      </c>
      <c r="I603" s="375">
        <f t="shared" si="76"/>
        <v>0</v>
      </c>
      <c r="J603" s="396">
        <f t="shared" si="76"/>
        <v>0</v>
      </c>
      <c r="K603" s="311">
        <f t="shared" si="76"/>
        <v>0</v>
      </c>
      <c r="L603" s="90">
        <f t="shared" si="76"/>
        <v>0</v>
      </c>
      <c r="M603" s="375">
        <f t="shared" si="76"/>
        <v>0</v>
      </c>
      <c r="N603" s="396">
        <f t="shared" si="76"/>
        <v>0</v>
      </c>
      <c r="O603" s="311">
        <f t="shared" si="76"/>
        <v>0</v>
      </c>
      <c r="P603" s="90">
        <f t="shared" si="76"/>
        <v>0</v>
      </c>
      <c r="Q603" s="375">
        <f t="shared" si="76"/>
        <v>0</v>
      </c>
      <c r="R603" s="396">
        <f t="shared" si="76"/>
        <v>0</v>
      </c>
      <c r="S603" s="311">
        <f t="shared" si="76"/>
        <v>0</v>
      </c>
      <c r="T603" s="90">
        <f t="shared" si="76"/>
        <v>0</v>
      </c>
      <c r="U603" s="375">
        <f t="shared" si="76"/>
        <v>0</v>
      </c>
      <c r="V603" s="396">
        <f t="shared" si="76"/>
        <v>0</v>
      </c>
      <c r="W603" s="311">
        <f t="shared" si="76"/>
        <v>0</v>
      </c>
      <c r="X603" s="90">
        <f t="shared" si="76"/>
        <v>0</v>
      </c>
      <c r="Y603" s="375">
        <f t="shared" si="76"/>
        <v>0</v>
      </c>
      <c r="Z603" s="396">
        <f t="shared" si="76"/>
        <v>0</v>
      </c>
      <c r="AA603" s="311">
        <f t="shared" si="76"/>
        <v>0</v>
      </c>
      <c r="AB603" s="90">
        <f t="shared" si="76"/>
        <v>0</v>
      </c>
      <c r="AC603" s="375">
        <f t="shared" si="76"/>
        <v>0</v>
      </c>
      <c r="AD603" s="396">
        <f t="shared" si="76"/>
        <v>0</v>
      </c>
      <c r="AE603" s="311">
        <f t="shared" si="76"/>
        <v>0</v>
      </c>
      <c r="AF603" s="90">
        <f t="shared" si="76"/>
        <v>0</v>
      </c>
      <c r="AG603" s="375">
        <f t="shared" si="76"/>
        <v>0</v>
      </c>
      <c r="AH603" s="396">
        <f t="shared" si="76"/>
        <v>0</v>
      </c>
      <c r="AI603" s="311">
        <f t="shared" si="76"/>
        <v>0</v>
      </c>
      <c r="AJ603" s="90">
        <f t="shared" si="76"/>
        <v>0</v>
      </c>
      <c r="AK603" s="375">
        <f t="shared" si="76"/>
        <v>0</v>
      </c>
      <c r="AL603" s="396">
        <f t="shared" si="76"/>
        <v>0</v>
      </c>
      <c r="AM603" s="311">
        <f t="shared" si="76"/>
        <v>0</v>
      </c>
      <c r="AN603" s="90">
        <f t="shared" si="76"/>
        <v>0</v>
      </c>
      <c r="AO603" s="375">
        <f t="shared" si="76"/>
        <v>0</v>
      </c>
      <c r="AP603" s="396">
        <f t="shared" si="76"/>
        <v>0</v>
      </c>
      <c r="AQ603" s="311">
        <f t="shared" si="76"/>
        <v>0</v>
      </c>
      <c r="AR603" s="90">
        <f t="shared" si="76"/>
        <v>0</v>
      </c>
      <c r="AS603" s="375">
        <f t="shared" si="76"/>
        <v>0</v>
      </c>
      <c r="AT603" s="396">
        <f t="shared" si="76"/>
        <v>0</v>
      </c>
      <c r="AU603" s="311">
        <f t="shared" si="76"/>
        <v>0</v>
      </c>
      <c r="AV603" s="90">
        <f t="shared" si="76"/>
        <v>0</v>
      </c>
      <c r="AW603" s="375">
        <f t="shared" si="76"/>
        <v>0</v>
      </c>
      <c r="AX603" s="396">
        <f t="shared" si="76"/>
        <v>0</v>
      </c>
      <c r="AY603" s="311">
        <f t="shared" si="76"/>
        <v>0</v>
      </c>
      <c r="AZ603" s="90">
        <f t="shared" si="76"/>
        <v>0</v>
      </c>
      <c r="BA603" s="311">
        <f t="shared" si="76"/>
        <v>0</v>
      </c>
      <c r="BB603" s="90">
        <f t="shared" si="76"/>
        <v>0</v>
      </c>
      <c r="BC603" s="124">
        <f t="shared" si="76"/>
        <v>0</v>
      </c>
      <c r="BD603" s="90">
        <f t="shared" ref="BD603:BK603" si="77">SUM(BD226:BD231)</f>
        <v>0</v>
      </c>
      <c r="BE603" s="124">
        <f t="shared" si="77"/>
        <v>0</v>
      </c>
      <c r="BF603" s="90">
        <f t="shared" si="77"/>
        <v>0</v>
      </c>
      <c r="BG603" s="124">
        <f t="shared" si="77"/>
        <v>0</v>
      </c>
      <c r="BH603" s="90">
        <f t="shared" si="77"/>
        <v>0</v>
      </c>
      <c r="BI603" s="124">
        <f t="shared" si="77"/>
        <v>0</v>
      </c>
      <c r="BJ603" s="90">
        <f t="shared" si="77"/>
        <v>521</v>
      </c>
      <c r="BK603" s="124">
        <f t="shared" si="77"/>
        <v>1222</v>
      </c>
    </row>
    <row r="604" spans="1:63" ht="13" x14ac:dyDescent="0.3">
      <c r="A604" s="38"/>
      <c r="B604" s="27" t="s">
        <v>18</v>
      </c>
      <c r="C604" s="22">
        <f>SUM(C233:C238)</f>
        <v>5236</v>
      </c>
      <c r="D604" s="22">
        <f>SUM(D233:D238)</f>
        <v>1794</v>
      </c>
      <c r="E604" s="63">
        <f t="shared" si="13"/>
        <v>0.34262796027501907</v>
      </c>
      <c r="F604" s="90">
        <f t="shared" ref="F604:BC604" si="78">SUM(F233:F238)</f>
        <v>955</v>
      </c>
      <c r="G604" s="310">
        <f t="shared" si="78"/>
        <v>810</v>
      </c>
      <c r="H604" s="90">
        <f t="shared" si="78"/>
        <v>0</v>
      </c>
      <c r="I604" s="375">
        <f t="shared" si="78"/>
        <v>0</v>
      </c>
      <c r="J604" s="396">
        <f t="shared" si="78"/>
        <v>0</v>
      </c>
      <c r="K604" s="311">
        <f t="shared" si="78"/>
        <v>0</v>
      </c>
      <c r="L604" s="90">
        <f t="shared" si="78"/>
        <v>0</v>
      </c>
      <c r="M604" s="375">
        <f t="shared" si="78"/>
        <v>0</v>
      </c>
      <c r="N604" s="396">
        <f t="shared" si="78"/>
        <v>0</v>
      </c>
      <c r="O604" s="311">
        <f t="shared" si="78"/>
        <v>0</v>
      </c>
      <c r="P604" s="90">
        <f t="shared" si="78"/>
        <v>0</v>
      </c>
      <c r="Q604" s="375">
        <f t="shared" si="78"/>
        <v>0</v>
      </c>
      <c r="R604" s="396">
        <f t="shared" si="78"/>
        <v>0</v>
      </c>
      <c r="S604" s="311">
        <f t="shared" si="78"/>
        <v>0</v>
      </c>
      <c r="T604" s="90">
        <f t="shared" si="78"/>
        <v>0</v>
      </c>
      <c r="U604" s="375">
        <f t="shared" si="78"/>
        <v>0</v>
      </c>
      <c r="V604" s="396">
        <f t="shared" si="78"/>
        <v>0</v>
      </c>
      <c r="W604" s="311">
        <f t="shared" si="78"/>
        <v>0</v>
      </c>
      <c r="X604" s="90">
        <f t="shared" si="78"/>
        <v>0</v>
      </c>
      <c r="Y604" s="375">
        <f t="shared" si="78"/>
        <v>0</v>
      </c>
      <c r="Z604" s="396">
        <f t="shared" si="78"/>
        <v>0</v>
      </c>
      <c r="AA604" s="311">
        <f t="shared" si="78"/>
        <v>0</v>
      </c>
      <c r="AB604" s="90">
        <f t="shared" si="78"/>
        <v>0</v>
      </c>
      <c r="AC604" s="375">
        <f t="shared" si="78"/>
        <v>0</v>
      </c>
      <c r="AD604" s="396">
        <f t="shared" si="78"/>
        <v>0</v>
      </c>
      <c r="AE604" s="311">
        <f t="shared" si="78"/>
        <v>0</v>
      </c>
      <c r="AF604" s="90">
        <f t="shared" si="78"/>
        <v>0</v>
      </c>
      <c r="AG604" s="375">
        <f t="shared" si="78"/>
        <v>0</v>
      </c>
      <c r="AH604" s="396">
        <f t="shared" si="78"/>
        <v>0</v>
      </c>
      <c r="AI604" s="311">
        <f t="shared" si="78"/>
        <v>0</v>
      </c>
      <c r="AJ604" s="90">
        <f t="shared" si="78"/>
        <v>0</v>
      </c>
      <c r="AK604" s="375">
        <f t="shared" si="78"/>
        <v>0</v>
      </c>
      <c r="AL604" s="396">
        <f t="shared" si="78"/>
        <v>0</v>
      </c>
      <c r="AM604" s="311">
        <f t="shared" si="78"/>
        <v>0</v>
      </c>
      <c r="AN604" s="90">
        <f t="shared" si="78"/>
        <v>0</v>
      </c>
      <c r="AO604" s="375">
        <f t="shared" si="78"/>
        <v>0</v>
      </c>
      <c r="AP604" s="396">
        <f t="shared" si="78"/>
        <v>0</v>
      </c>
      <c r="AQ604" s="311">
        <f t="shared" si="78"/>
        <v>0</v>
      </c>
      <c r="AR604" s="90">
        <f t="shared" si="78"/>
        <v>0</v>
      </c>
      <c r="AS604" s="375">
        <f t="shared" si="78"/>
        <v>0</v>
      </c>
      <c r="AT604" s="396">
        <f t="shared" si="78"/>
        <v>0</v>
      </c>
      <c r="AU604" s="311">
        <f t="shared" si="78"/>
        <v>0</v>
      </c>
      <c r="AV604" s="90">
        <f t="shared" si="78"/>
        <v>0</v>
      </c>
      <c r="AW604" s="375">
        <f t="shared" si="78"/>
        <v>0</v>
      </c>
      <c r="AX604" s="396">
        <f t="shared" si="78"/>
        <v>0</v>
      </c>
      <c r="AY604" s="311">
        <f t="shared" si="78"/>
        <v>0</v>
      </c>
      <c r="AZ604" s="90">
        <f t="shared" si="78"/>
        <v>0</v>
      </c>
      <c r="BA604" s="311">
        <f t="shared" si="78"/>
        <v>0</v>
      </c>
      <c r="BB604" s="90">
        <f t="shared" si="78"/>
        <v>0</v>
      </c>
      <c r="BC604" s="124">
        <f t="shared" si="78"/>
        <v>0</v>
      </c>
      <c r="BD604" s="90">
        <f t="shared" ref="BD604:BK604" si="79">SUM(BD233:BD238)</f>
        <v>4</v>
      </c>
      <c r="BE604" s="124">
        <f t="shared" si="79"/>
        <v>6</v>
      </c>
      <c r="BF604" s="90">
        <f t="shared" si="79"/>
        <v>0</v>
      </c>
      <c r="BG604" s="124">
        <f t="shared" si="79"/>
        <v>0</v>
      </c>
      <c r="BH604" s="90">
        <f t="shared" si="79"/>
        <v>0</v>
      </c>
      <c r="BI604" s="124">
        <f t="shared" si="79"/>
        <v>0</v>
      </c>
      <c r="BJ604" s="90">
        <f t="shared" si="79"/>
        <v>780</v>
      </c>
      <c r="BK604" s="124">
        <f t="shared" si="79"/>
        <v>939</v>
      </c>
    </row>
    <row r="605" spans="1:63" ht="13" x14ac:dyDescent="0.3">
      <c r="A605" s="38"/>
      <c r="B605" s="27" t="s">
        <v>708</v>
      </c>
      <c r="C605" s="22">
        <f>SUM(C239:C245)</f>
        <v>6668</v>
      </c>
      <c r="D605" s="22">
        <f>SUM(D239:D245)</f>
        <v>1975</v>
      </c>
      <c r="E605" s="63">
        <f t="shared" si="13"/>
        <v>0.29619076184763049</v>
      </c>
      <c r="F605" s="90">
        <f t="shared" ref="F605:BC605" si="80">SUM(F239:F245)</f>
        <v>1005</v>
      </c>
      <c r="G605" s="310">
        <f t="shared" si="80"/>
        <v>925</v>
      </c>
      <c r="H605" s="90">
        <f t="shared" si="80"/>
        <v>0</v>
      </c>
      <c r="I605" s="375">
        <f t="shared" si="80"/>
        <v>0</v>
      </c>
      <c r="J605" s="396">
        <f t="shared" si="80"/>
        <v>0</v>
      </c>
      <c r="K605" s="311">
        <f t="shared" si="80"/>
        <v>0</v>
      </c>
      <c r="L605" s="90">
        <f t="shared" si="80"/>
        <v>0</v>
      </c>
      <c r="M605" s="375">
        <f t="shared" si="80"/>
        <v>0</v>
      </c>
      <c r="N605" s="396">
        <f t="shared" si="80"/>
        <v>0</v>
      </c>
      <c r="O605" s="311">
        <f t="shared" si="80"/>
        <v>0</v>
      </c>
      <c r="P605" s="90">
        <f t="shared" si="80"/>
        <v>0</v>
      </c>
      <c r="Q605" s="375">
        <f t="shared" si="80"/>
        <v>0</v>
      </c>
      <c r="R605" s="396">
        <f t="shared" si="80"/>
        <v>0</v>
      </c>
      <c r="S605" s="311">
        <f t="shared" si="80"/>
        <v>0</v>
      </c>
      <c r="T605" s="90">
        <f t="shared" si="80"/>
        <v>0</v>
      </c>
      <c r="U605" s="375">
        <f t="shared" si="80"/>
        <v>0</v>
      </c>
      <c r="V605" s="396">
        <f t="shared" si="80"/>
        <v>0</v>
      </c>
      <c r="W605" s="311">
        <f t="shared" si="80"/>
        <v>0</v>
      </c>
      <c r="X605" s="90">
        <f t="shared" si="80"/>
        <v>0</v>
      </c>
      <c r="Y605" s="375">
        <f t="shared" si="80"/>
        <v>0</v>
      </c>
      <c r="Z605" s="396">
        <f t="shared" si="80"/>
        <v>0</v>
      </c>
      <c r="AA605" s="311">
        <f t="shared" si="80"/>
        <v>0</v>
      </c>
      <c r="AB605" s="90">
        <f t="shared" si="80"/>
        <v>0</v>
      </c>
      <c r="AC605" s="375">
        <f t="shared" si="80"/>
        <v>0</v>
      </c>
      <c r="AD605" s="396">
        <f t="shared" si="80"/>
        <v>0</v>
      </c>
      <c r="AE605" s="311">
        <f t="shared" si="80"/>
        <v>0</v>
      </c>
      <c r="AF605" s="90">
        <f t="shared" si="80"/>
        <v>0</v>
      </c>
      <c r="AG605" s="375">
        <f t="shared" si="80"/>
        <v>0</v>
      </c>
      <c r="AH605" s="396">
        <f t="shared" si="80"/>
        <v>0</v>
      </c>
      <c r="AI605" s="311">
        <f t="shared" si="80"/>
        <v>0</v>
      </c>
      <c r="AJ605" s="90">
        <f t="shared" si="80"/>
        <v>0</v>
      </c>
      <c r="AK605" s="375">
        <f t="shared" si="80"/>
        <v>0</v>
      </c>
      <c r="AL605" s="396">
        <f t="shared" si="80"/>
        <v>0</v>
      </c>
      <c r="AM605" s="311">
        <f t="shared" si="80"/>
        <v>0</v>
      </c>
      <c r="AN605" s="90">
        <f t="shared" si="80"/>
        <v>0</v>
      </c>
      <c r="AO605" s="375">
        <f t="shared" si="80"/>
        <v>0</v>
      </c>
      <c r="AP605" s="396">
        <f t="shared" si="80"/>
        <v>0</v>
      </c>
      <c r="AQ605" s="311">
        <f t="shared" si="80"/>
        <v>0</v>
      </c>
      <c r="AR605" s="90">
        <f t="shared" si="80"/>
        <v>0</v>
      </c>
      <c r="AS605" s="375">
        <f t="shared" si="80"/>
        <v>0</v>
      </c>
      <c r="AT605" s="396">
        <f t="shared" si="80"/>
        <v>0</v>
      </c>
      <c r="AU605" s="311">
        <f t="shared" si="80"/>
        <v>0</v>
      </c>
      <c r="AV605" s="90">
        <f t="shared" si="80"/>
        <v>0</v>
      </c>
      <c r="AW605" s="375">
        <f t="shared" si="80"/>
        <v>0</v>
      </c>
      <c r="AX605" s="396">
        <f t="shared" si="80"/>
        <v>0</v>
      </c>
      <c r="AY605" s="311">
        <f t="shared" si="80"/>
        <v>0</v>
      </c>
      <c r="AZ605" s="90">
        <f t="shared" si="80"/>
        <v>0</v>
      </c>
      <c r="BA605" s="311">
        <f t="shared" si="80"/>
        <v>0</v>
      </c>
      <c r="BB605" s="90">
        <f t="shared" si="80"/>
        <v>0</v>
      </c>
      <c r="BC605" s="124">
        <f t="shared" si="80"/>
        <v>0</v>
      </c>
      <c r="BD605" s="90">
        <f t="shared" ref="BD605:BK605" si="81">SUM(BD239:BD245)</f>
        <v>0</v>
      </c>
      <c r="BE605" s="124">
        <f t="shared" si="81"/>
        <v>0</v>
      </c>
      <c r="BF605" s="90">
        <f t="shared" si="81"/>
        <v>0</v>
      </c>
      <c r="BG605" s="124">
        <f t="shared" si="81"/>
        <v>0</v>
      </c>
      <c r="BH605" s="90">
        <f t="shared" si="81"/>
        <v>0</v>
      </c>
      <c r="BI605" s="124">
        <f t="shared" si="81"/>
        <v>0</v>
      </c>
      <c r="BJ605" s="90">
        <f t="shared" si="81"/>
        <v>925</v>
      </c>
      <c r="BK605" s="124">
        <f t="shared" si="81"/>
        <v>989</v>
      </c>
    </row>
    <row r="606" spans="1:63" ht="13" x14ac:dyDescent="0.3">
      <c r="A606" s="38"/>
      <c r="B606" s="27" t="s">
        <v>709</v>
      </c>
      <c r="C606" s="22">
        <f>SUM(C246:C253)</f>
        <v>7128</v>
      </c>
      <c r="D606" s="22">
        <f>SUM(D246:D253)</f>
        <v>3564</v>
      </c>
      <c r="E606" s="63">
        <f t="shared" si="13"/>
        <v>0.5</v>
      </c>
      <c r="F606" s="90">
        <f t="shared" ref="F606:BC606" si="82">SUM(F246:F253)</f>
        <v>2113</v>
      </c>
      <c r="G606" s="310">
        <f t="shared" si="82"/>
        <v>1394</v>
      </c>
      <c r="H606" s="90">
        <f t="shared" si="82"/>
        <v>0</v>
      </c>
      <c r="I606" s="375">
        <f t="shared" si="82"/>
        <v>0</v>
      </c>
      <c r="J606" s="396">
        <f t="shared" si="82"/>
        <v>0</v>
      </c>
      <c r="K606" s="311">
        <f t="shared" si="82"/>
        <v>0</v>
      </c>
      <c r="L606" s="90">
        <f t="shared" si="82"/>
        <v>0</v>
      </c>
      <c r="M606" s="375">
        <f t="shared" si="82"/>
        <v>0</v>
      </c>
      <c r="N606" s="396">
        <f t="shared" si="82"/>
        <v>0</v>
      </c>
      <c r="O606" s="311">
        <f t="shared" si="82"/>
        <v>0</v>
      </c>
      <c r="P606" s="90">
        <f t="shared" si="82"/>
        <v>0</v>
      </c>
      <c r="Q606" s="375">
        <f t="shared" si="82"/>
        <v>0</v>
      </c>
      <c r="R606" s="396">
        <f t="shared" si="82"/>
        <v>0</v>
      </c>
      <c r="S606" s="311">
        <f t="shared" si="82"/>
        <v>0</v>
      </c>
      <c r="T606" s="90">
        <f t="shared" si="82"/>
        <v>0</v>
      </c>
      <c r="U606" s="375">
        <f t="shared" si="82"/>
        <v>0</v>
      </c>
      <c r="V606" s="396">
        <f t="shared" si="82"/>
        <v>0</v>
      </c>
      <c r="W606" s="311">
        <f t="shared" si="82"/>
        <v>0</v>
      </c>
      <c r="X606" s="90">
        <f t="shared" si="82"/>
        <v>0</v>
      </c>
      <c r="Y606" s="375">
        <f t="shared" si="82"/>
        <v>0</v>
      </c>
      <c r="Z606" s="396">
        <f t="shared" si="82"/>
        <v>0</v>
      </c>
      <c r="AA606" s="311">
        <f t="shared" si="82"/>
        <v>0</v>
      </c>
      <c r="AB606" s="90">
        <f t="shared" si="82"/>
        <v>0</v>
      </c>
      <c r="AC606" s="375">
        <f t="shared" si="82"/>
        <v>0</v>
      </c>
      <c r="AD606" s="396">
        <f t="shared" si="82"/>
        <v>0</v>
      </c>
      <c r="AE606" s="311">
        <f t="shared" si="82"/>
        <v>0</v>
      </c>
      <c r="AF606" s="90">
        <f t="shared" si="82"/>
        <v>0</v>
      </c>
      <c r="AG606" s="375">
        <f t="shared" si="82"/>
        <v>0</v>
      </c>
      <c r="AH606" s="396">
        <f t="shared" si="82"/>
        <v>0</v>
      </c>
      <c r="AI606" s="311">
        <f t="shared" si="82"/>
        <v>0</v>
      </c>
      <c r="AJ606" s="90">
        <f t="shared" si="82"/>
        <v>0</v>
      </c>
      <c r="AK606" s="375">
        <f t="shared" si="82"/>
        <v>0</v>
      </c>
      <c r="AL606" s="396">
        <f t="shared" si="82"/>
        <v>0</v>
      </c>
      <c r="AM606" s="311">
        <f t="shared" si="82"/>
        <v>0</v>
      </c>
      <c r="AN606" s="90">
        <f t="shared" si="82"/>
        <v>0</v>
      </c>
      <c r="AO606" s="375">
        <f t="shared" si="82"/>
        <v>0</v>
      </c>
      <c r="AP606" s="396">
        <f t="shared" si="82"/>
        <v>0</v>
      </c>
      <c r="AQ606" s="311">
        <f t="shared" si="82"/>
        <v>0</v>
      </c>
      <c r="AR606" s="90">
        <f t="shared" si="82"/>
        <v>0</v>
      </c>
      <c r="AS606" s="375">
        <f t="shared" si="82"/>
        <v>0</v>
      </c>
      <c r="AT606" s="396">
        <f t="shared" si="82"/>
        <v>0</v>
      </c>
      <c r="AU606" s="311">
        <f t="shared" si="82"/>
        <v>0</v>
      </c>
      <c r="AV606" s="90">
        <f t="shared" si="82"/>
        <v>0</v>
      </c>
      <c r="AW606" s="375">
        <f t="shared" si="82"/>
        <v>0</v>
      </c>
      <c r="AX606" s="396">
        <f t="shared" si="82"/>
        <v>0</v>
      </c>
      <c r="AY606" s="311">
        <f t="shared" si="82"/>
        <v>0</v>
      </c>
      <c r="AZ606" s="90">
        <f t="shared" si="82"/>
        <v>0</v>
      </c>
      <c r="BA606" s="311">
        <f t="shared" si="82"/>
        <v>0</v>
      </c>
      <c r="BB606" s="90">
        <f t="shared" si="82"/>
        <v>0</v>
      </c>
      <c r="BC606" s="124">
        <f t="shared" si="82"/>
        <v>0</v>
      </c>
      <c r="BD606" s="90">
        <f t="shared" ref="BD606:BK606" si="83">SUM(BD246:BD253)</f>
        <v>2249</v>
      </c>
      <c r="BE606" s="124">
        <f t="shared" si="83"/>
        <v>1236</v>
      </c>
      <c r="BF606" s="90">
        <f t="shared" si="83"/>
        <v>0</v>
      </c>
      <c r="BG606" s="124">
        <f t="shared" si="83"/>
        <v>0</v>
      </c>
      <c r="BH606" s="90">
        <f t="shared" si="83"/>
        <v>0</v>
      </c>
      <c r="BI606" s="124">
        <f t="shared" si="83"/>
        <v>0</v>
      </c>
      <c r="BJ606" s="90">
        <f t="shared" si="83"/>
        <v>1755</v>
      </c>
      <c r="BK606" s="124">
        <f t="shared" si="83"/>
        <v>1738</v>
      </c>
    </row>
    <row r="607" spans="1:63" ht="13" x14ac:dyDescent="0.3">
      <c r="A607" s="38"/>
      <c r="B607" s="27" t="s">
        <v>9</v>
      </c>
      <c r="C607" s="12">
        <f>SUM(C397:C399)</f>
        <v>25</v>
      </c>
      <c r="D607" s="12">
        <f>SUM(D397:D399)</f>
        <v>5</v>
      </c>
      <c r="E607" s="63">
        <f t="shared" si="13"/>
        <v>0.2</v>
      </c>
      <c r="F607" s="90">
        <f t="shared" ref="F607:BC607" si="84">SUM(F397:F399)</f>
        <v>2</v>
      </c>
      <c r="G607" s="310">
        <f t="shared" si="84"/>
        <v>3</v>
      </c>
      <c r="H607" s="90">
        <f t="shared" si="84"/>
        <v>0</v>
      </c>
      <c r="I607" s="375">
        <f t="shared" si="84"/>
        <v>0</v>
      </c>
      <c r="J607" s="396">
        <f t="shared" si="84"/>
        <v>0</v>
      </c>
      <c r="K607" s="311">
        <f t="shared" si="84"/>
        <v>0</v>
      </c>
      <c r="L607" s="90">
        <f t="shared" si="84"/>
        <v>0</v>
      </c>
      <c r="M607" s="375">
        <f t="shared" si="84"/>
        <v>0</v>
      </c>
      <c r="N607" s="396">
        <f t="shared" si="84"/>
        <v>0</v>
      </c>
      <c r="O607" s="311">
        <f t="shared" si="84"/>
        <v>5</v>
      </c>
      <c r="P607" s="90">
        <f t="shared" si="84"/>
        <v>1</v>
      </c>
      <c r="Q607" s="375">
        <f t="shared" si="84"/>
        <v>4</v>
      </c>
      <c r="R607" s="396">
        <f t="shared" si="84"/>
        <v>0</v>
      </c>
      <c r="S607" s="311">
        <f t="shared" si="84"/>
        <v>0</v>
      </c>
      <c r="T607" s="90">
        <f t="shared" si="84"/>
        <v>0</v>
      </c>
      <c r="U607" s="375">
        <f t="shared" si="84"/>
        <v>0</v>
      </c>
      <c r="V607" s="396">
        <f t="shared" si="84"/>
        <v>0</v>
      </c>
      <c r="W607" s="311">
        <f t="shared" si="84"/>
        <v>0</v>
      </c>
      <c r="X607" s="90">
        <f t="shared" si="84"/>
        <v>0</v>
      </c>
      <c r="Y607" s="375">
        <f t="shared" si="84"/>
        <v>0</v>
      </c>
      <c r="Z607" s="396">
        <f t="shared" si="84"/>
        <v>0</v>
      </c>
      <c r="AA607" s="311">
        <f t="shared" si="84"/>
        <v>0</v>
      </c>
      <c r="AB607" s="90">
        <f t="shared" si="84"/>
        <v>0</v>
      </c>
      <c r="AC607" s="375">
        <f t="shared" si="84"/>
        <v>0</v>
      </c>
      <c r="AD607" s="396">
        <f t="shared" si="84"/>
        <v>0</v>
      </c>
      <c r="AE607" s="311">
        <f t="shared" si="84"/>
        <v>0</v>
      </c>
      <c r="AF607" s="90">
        <f t="shared" si="84"/>
        <v>0</v>
      </c>
      <c r="AG607" s="375">
        <f t="shared" si="84"/>
        <v>0</v>
      </c>
      <c r="AH607" s="396">
        <f t="shared" si="84"/>
        <v>0</v>
      </c>
      <c r="AI607" s="311">
        <f t="shared" si="84"/>
        <v>0</v>
      </c>
      <c r="AJ607" s="90">
        <f t="shared" si="84"/>
        <v>0</v>
      </c>
      <c r="AK607" s="375">
        <f t="shared" si="84"/>
        <v>0</v>
      </c>
      <c r="AL607" s="396">
        <f t="shared" si="84"/>
        <v>0</v>
      </c>
      <c r="AM607" s="311">
        <f t="shared" si="84"/>
        <v>0</v>
      </c>
      <c r="AN607" s="90">
        <f t="shared" si="84"/>
        <v>0</v>
      </c>
      <c r="AO607" s="375">
        <f t="shared" si="84"/>
        <v>0</v>
      </c>
      <c r="AP607" s="396">
        <f t="shared" si="84"/>
        <v>0</v>
      </c>
      <c r="AQ607" s="311">
        <f t="shared" si="84"/>
        <v>0</v>
      </c>
      <c r="AR607" s="90">
        <f t="shared" si="84"/>
        <v>0</v>
      </c>
      <c r="AS607" s="375">
        <f t="shared" si="84"/>
        <v>0</v>
      </c>
      <c r="AT607" s="396">
        <f t="shared" si="84"/>
        <v>0</v>
      </c>
      <c r="AU607" s="311">
        <f t="shared" si="84"/>
        <v>0</v>
      </c>
      <c r="AV607" s="90">
        <f t="shared" si="84"/>
        <v>0</v>
      </c>
      <c r="AW607" s="375">
        <f t="shared" si="84"/>
        <v>0</v>
      </c>
      <c r="AX607" s="396">
        <f t="shared" si="84"/>
        <v>0</v>
      </c>
      <c r="AY607" s="311">
        <f t="shared" si="84"/>
        <v>0</v>
      </c>
      <c r="AZ607" s="90">
        <f t="shared" si="84"/>
        <v>0</v>
      </c>
      <c r="BA607" s="311">
        <f t="shared" si="84"/>
        <v>0</v>
      </c>
      <c r="BB607" s="90">
        <f t="shared" si="84"/>
        <v>0</v>
      </c>
      <c r="BC607" s="124">
        <f t="shared" si="84"/>
        <v>0</v>
      </c>
      <c r="BD607" s="90">
        <f t="shared" ref="BD607:BK607" si="85">SUM(BD397:BD399)</f>
        <v>0</v>
      </c>
      <c r="BE607" s="124">
        <f t="shared" si="85"/>
        <v>0</v>
      </c>
      <c r="BF607" s="90">
        <f t="shared" si="85"/>
        <v>0</v>
      </c>
      <c r="BG607" s="124">
        <f t="shared" si="85"/>
        <v>0</v>
      </c>
      <c r="BH607" s="90">
        <f t="shared" si="85"/>
        <v>0</v>
      </c>
      <c r="BI607" s="124">
        <f t="shared" si="85"/>
        <v>0</v>
      </c>
      <c r="BJ607" s="90">
        <f t="shared" si="85"/>
        <v>2</v>
      </c>
      <c r="BK607" s="124">
        <f t="shared" si="85"/>
        <v>3</v>
      </c>
    </row>
    <row r="608" spans="1:63" ht="13" x14ac:dyDescent="0.3">
      <c r="A608" s="38"/>
      <c r="B608" s="27" t="s">
        <v>710</v>
      </c>
      <c r="C608" s="22">
        <f>SUM(C254:C262)</f>
        <v>8793</v>
      </c>
      <c r="D608" s="22">
        <f>SUM(D254:D262)</f>
        <v>3834</v>
      </c>
      <c r="E608" s="63">
        <f t="shared" si="13"/>
        <v>0.436028659160696</v>
      </c>
      <c r="F608" s="90">
        <f t="shared" ref="F608:BC608" si="86">SUM(F254:F262)</f>
        <v>2300</v>
      </c>
      <c r="G608" s="310">
        <f t="shared" si="86"/>
        <v>1462</v>
      </c>
      <c r="H608" s="90">
        <f t="shared" si="86"/>
        <v>0</v>
      </c>
      <c r="I608" s="375">
        <f t="shared" si="86"/>
        <v>0</v>
      </c>
      <c r="J608" s="396">
        <f t="shared" si="86"/>
        <v>0</v>
      </c>
      <c r="K608" s="311">
        <f t="shared" si="86"/>
        <v>0</v>
      </c>
      <c r="L608" s="90">
        <f t="shared" si="86"/>
        <v>0</v>
      </c>
      <c r="M608" s="375">
        <f t="shared" si="86"/>
        <v>0</v>
      </c>
      <c r="N608" s="396">
        <f t="shared" si="86"/>
        <v>0</v>
      </c>
      <c r="O608" s="311">
        <f t="shared" si="86"/>
        <v>0</v>
      </c>
      <c r="P608" s="90">
        <f t="shared" si="86"/>
        <v>0</v>
      </c>
      <c r="Q608" s="375">
        <f t="shared" si="86"/>
        <v>0</v>
      </c>
      <c r="R608" s="396">
        <f t="shared" si="86"/>
        <v>0</v>
      </c>
      <c r="S608" s="311">
        <f t="shared" si="86"/>
        <v>0</v>
      </c>
      <c r="T608" s="90">
        <f t="shared" si="86"/>
        <v>0</v>
      </c>
      <c r="U608" s="375">
        <f t="shared" si="86"/>
        <v>0</v>
      </c>
      <c r="V608" s="396">
        <f t="shared" si="86"/>
        <v>0</v>
      </c>
      <c r="W608" s="311">
        <f t="shared" si="86"/>
        <v>0</v>
      </c>
      <c r="X608" s="90">
        <f t="shared" si="86"/>
        <v>0</v>
      </c>
      <c r="Y608" s="375">
        <f t="shared" si="86"/>
        <v>0</v>
      </c>
      <c r="Z608" s="396">
        <f t="shared" si="86"/>
        <v>0</v>
      </c>
      <c r="AA608" s="311">
        <f t="shared" si="86"/>
        <v>0</v>
      </c>
      <c r="AB608" s="90">
        <f t="shared" si="86"/>
        <v>0</v>
      </c>
      <c r="AC608" s="375">
        <f t="shared" si="86"/>
        <v>0</v>
      </c>
      <c r="AD608" s="396">
        <f t="shared" si="86"/>
        <v>0</v>
      </c>
      <c r="AE608" s="311">
        <f t="shared" si="86"/>
        <v>0</v>
      </c>
      <c r="AF608" s="90">
        <f t="shared" si="86"/>
        <v>0</v>
      </c>
      <c r="AG608" s="375">
        <f t="shared" si="86"/>
        <v>0</v>
      </c>
      <c r="AH608" s="396">
        <f t="shared" si="86"/>
        <v>0</v>
      </c>
      <c r="AI608" s="311">
        <f t="shared" si="86"/>
        <v>0</v>
      </c>
      <c r="AJ608" s="90">
        <f t="shared" si="86"/>
        <v>0</v>
      </c>
      <c r="AK608" s="375">
        <f t="shared" si="86"/>
        <v>0</v>
      </c>
      <c r="AL608" s="396">
        <f t="shared" si="86"/>
        <v>0</v>
      </c>
      <c r="AM608" s="311">
        <f t="shared" si="86"/>
        <v>0</v>
      </c>
      <c r="AN608" s="90">
        <f t="shared" si="86"/>
        <v>0</v>
      </c>
      <c r="AO608" s="375">
        <f t="shared" si="86"/>
        <v>0</v>
      </c>
      <c r="AP608" s="396">
        <f t="shared" si="86"/>
        <v>0</v>
      </c>
      <c r="AQ608" s="311">
        <f t="shared" si="86"/>
        <v>0</v>
      </c>
      <c r="AR608" s="90">
        <f t="shared" si="86"/>
        <v>0</v>
      </c>
      <c r="AS608" s="375">
        <f t="shared" si="86"/>
        <v>0</v>
      </c>
      <c r="AT608" s="396">
        <f t="shared" si="86"/>
        <v>0</v>
      </c>
      <c r="AU608" s="311">
        <f t="shared" si="86"/>
        <v>0</v>
      </c>
      <c r="AV608" s="90">
        <f t="shared" si="86"/>
        <v>0</v>
      </c>
      <c r="AW608" s="375">
        <f t="shared" si="86"/>
        <v>0</v>
      </c>
      <c r="AX608" s="396">
        <f t="shared" si="86"/>
        <v>0</v>
      </c>
      <c r="AY608" s="311">
        <f t="shared" si="86"/>
        <v>0</v>
      </c>
      <c r="AZ608" s="90">
        <f t="shared" si="86"/>
        <v>0</v>
      </c>
      <c r="BA608" s="311">
        <f t="shared" si="86"/>
        <v>0</v>
      </c>
      <c r="BB608" s="90">
        <f t="shared" si="86"/>
        <v>0</v>
      </c>
      <c r="BC608" s="124">
        <f t="shared" si="86"/>
        <v>0</v>
      </c>
      <c r="BD608" s="90">
        <f t="shared" ref="BD608:BK608" si="87">SUM(BD254:BD262)</f>
        <v>0</v>
      </c>
      <c r="BE608" s="124">
        <f t="shared" si="87"/>
        <v>0</v>
      </c>
      <c r="BF608" s="90">
        <f t="shared" si="87"/>
        <v>0</v>
      </c>
      <c r="BG608" s="124">
        <f t="shared" si="87"/>
        <v>0</v>
      </c>
      <c r="BH608" s="90">
        <f t="shared" si="87"/>
        <v>0</v>
      </c>
      <c r="BI608" s="124">
        <f t="shared" si="87"/>
        <v>0</v>
      </c>
      <c r="BJ608" s="90">
        <f t="shared" si="87"/>
        <v>1990</v>
      </c>
      <c r="BK608" s="124">
        <f t="shared" si="87"/>
        <v>1746</v>
      </c>
    </row>
    <row r="609" spans="1:63" ht="13" x14ac:dyDescent="0.3">
      <c r="A609" s="38"/>
      <c r="B609" s="27" t="s">
        <v>711</v>
      </c>
      <c r="C609" s="22">
        <f>SUM(C263:C266)</f>
        <v>4550</v>
      </c>
      <c r="D609" s="22">
        <f>SUM(D263:D266)</f>
        <v>636</v>
      </c>
      <c r="E609" s="63">
        <f t="shared" si="13"/>
        <v>0.13978021978021979</v>
      </c>
      <c r="F609" s="90">
        <f t="shared" ref="F609:BC609" si="88">SUM(F263:F266)</f>
        <v>315</v>
      </c>
      <c r="G609" s="310">
        <f t="shared" si="88"/>
        <v>317</v>
      </c>
      <c r="H609" s="90">
        <f t="shared" si="88"/>
        <v>0</v>
      </c>
      <c r="I609" s="375">
        <f t="shared" si="88"/>
        <v>0</v>
      </c>
      <c r="J609" s="396">
        <f t="shared" si="88"/>
        <v>0</v>
      </c>
      <c r="K609" s="311">
        <f t="shared" si="88"/>
        <v>0</v>
      </c>
      <c r="L609" s="90">
        <f t="shared" si="88"/>
        <v>0</v>
      </c>
      <c r="M609" s="375">
        <f t="shared" si="88"/>
        <v>0</v>
      </c>
      <c r="N609" s="396">
        <f t="shared" si="88"/>
        <v>0</v>
      </c>
      <c r="O609" s="311">
        <f t="shared" si="88"/>
        <v>0</v>
      </c>
      <c r="P609" s="90">
        <f t="shared" si="88"/>
        <v>0</v>
      </c>
      <c r="Q609" s="375">
        <f t="shared" si="88"/>
        <v>0</v>
      </c>
      <c r="R609" s="396">
        <f t="shared" si="88"/>
        <v>0</v>
      </c>
      <c r="S609" s="311">
        <f t="shared" si="88"/>
        <v>0</v>
      </c>
      <c r="T609" s="90">
        <f t="shared" si="88"/>
        <v>0</v>
      </c>
      <c r="U609" s="375">
        <f t="shared" si="88"/>
        <v>0</v>
      </c>
      <c r="V609" s="396">
        <f t="shared" si="88"/>
        <v>0</v>
      </c>
      <c r="W609" s="311">
        <f t="shared" si="88"/>
        <v>0</v>
      </c>
      <c r="X609" s="90">
        <f t="shared" si="88"/>
        <v>0</v>
      </c>
      <c r="Y609" s="375">
        <f t="shared" si="88"/>
        <v>0</v>
      </c>
      <c r="Z609" s="396">
        <f t="shared" si="88"/>
        <v>0</v>
      </c>
      <c r="AA609" s="311">
        <f t="shared" si="88"/>
        <v>0</v>
      </c>
      <c r="AB609" s="90">
        <f t="shared" si="88"/>
        <v>0</v>
      </c>
      <c r="AC609" s="375">
        <f t="shared" si="88"/>
        <v>0</v>
      </c>
      <c r="AD609" s="396">
        <f t="shared" si="88"/>
        <v>0</v>
      </c>
      <c r="AE609" s="311">
        <f t="shared" si="88"/>
        <v>0</v>
      </c>
      <c r="AF609" s="90">
        <f t="shared" si="88"/>
        <v>0</v>
      </c>
      <c r="AG609" s="375">
        <f t="shared" si="88"/>
        <v>0</v>
      </c>
      <c r="AH609" s="396">
        <f t="shared" si="88"/>
        <v>0</v>
      </c>
      <c r="AI609" s="311">
        <f t="shared" si="88"/>
        <v>0</v>
      </c>
      <c r="AJ609" s="90">
        <f t="shared" si="88"/>
        <v>0</v>
      </c>
      <c r="AK609" s="375">
        <f t="shared" si="88"/>
        <v>0</v>
      </c>
      <c r="AL609" s="396">
        <f t="shared" si="88"/>
        <v>0</v>
      </c>
      <c r="AM609" s="311">
        <f t="shared" si="88"/>
        <v>0</v>
      </c>
      <c r="AN609" s="90">
        <f t="shared" si="88"/>
        <v>0</v>
      </c>
      <c r="AO609" s="375">
        <f t="shared" si="88"/>
        <v>0</v>
      </c>
      <c r="AP609" s="396">
        <f t="shared" si="88"/>
        <v>0</v>
      </c>
      <c r="AQ609" s="311">
        <f t="shared" si="88"/>
        <v>0</v>
      </c>
      <c r="AR609" s="90">
        <f t="shared" si="88"/>
        <v>0</v>
      </c>
      <c r="AS609" s="375">
        <f t="shared" si="88"/>
        <v>0</v>
      </c>
      <c r="AT609" s="396">
        <f t="shared" si="88"/>
        <v>0</v>
      </c>
      <c r="AU609" s="311">
        <f t="shared" si="88"/>
        <v>0</v>
      </c>
      <c r="AV609" s="90">
        <f t="shared" si="88"/>
        <v>0</v>
      </c>
      <c r="AW609" s="375">
        <f t="shared" si="88"/>
        <v>0</v>
      </c>
      <c r="AX609" s="396">
        <f t="shared" si="88"/>
        <v>0</v>
      </c>
      <c r="AY609" s="311">
        <f t="shared" si="88"/>
        <v>0</v>
      </c>
      <c r="AZ609" s="90">
        <f t="shared" si="88"/>
        <v>0</v>
      </c>
      <c r="BA609" s="311">
        <f t="shared" si="88"/>
        <v>0</v>
      </c>
      <c r="BB609" s="90">
        <f t="shared" si="88"/>
        <v>0</v>
      </c>
      <c r="BC609" s="124">
        <f t="shared" si="88"/>
        <v>0</v>
      </c>
      <c r="BD609" s="90">
        <f t="shared" ref="BD609:BK609" si="89">SUM(BD263:BD266)</f>
        <v>0</v>
      </c>
      <c r="BE609" s="124">
        <f t="shared" si="89"/>
        <v>0</v>
      </c>
      <c r="BF609" s="90">
        <f t="shared" si="89"/>
        <v>0</v>
      </c>
      <c r="BG609" s="124">
        <f t="shared" si="89"/>
        <v>0</v>
      </c>
      <c r="BH609" s="90">
        <f t="shared" si="89"/>
        <v>0</v>
      </c>
      <c r="BI609" s="124">
        <f t="shared" si="89"/>
        <v>0</v>
      </c>
      <c r="BJ609" s="90">
        <f t="shared" si="89"/>
        <v>280</v>
      </c>
      <c r="BK609" s="124">
        <f t="shared" si="89"/>
        <v>339</v>
      </c>
    </row>
    <row r="610" spans="1:63" ht="13" x14ac:dyDescent="0.3">
      <c r="A610" s="38"/>
      <c r="B610" s="27" t="s">
        <v>19</v>
      </c>
      <c r="C610" s="22">
        <f>SUM(C267:C273)</f>
        <v>6443</v>
      </c>
      <c r="D610" s="22">
        <f>SUM(D267:D273)</f>
        <v>1152</v>
      </c>
      <c r="E610" s="63">
        <f t="shared" si="13"/>
        <v>0.17879869625950645</v>
      </c>
      <c r="F610" s="90">
        <f t="shared" ref="F610:BC610" si="90">SUM(F267:F273)</f>
        <v>612</v>
      </c>
      <c r="G610" s="310">
        <f t="shared" si="90"/>
        <v>523</v>
      </c>
      <c r="H610" s="90">
        <f t="shared" si="90"/>
        <v>0</v>
      </c>
      <c r="I610" s="375">
        <f t="shared" si="90"/>
        <v>0</v>
      </c>
      <c r="J610" s="396">
        <f t="shared" si="90"/>
        <v>0</v>
      </c>
      <c r="K610" s="311">
        <f t="shared" si="90"/>
        <v>0</v>
      </c>
      <c r="L610" s="90">
        <f t="shared" si="90"/>
        <v>0</v>
      </c>
      <c r="M610" s="375">
        <f t="shared" si="90"/>
        <v>0</v>
      </c>
      <c r="N610" s="396">
        <f t="shared" si="90"/>
        <v>0</v>
      </c>
      <c r="O610" s="311">
        <f t="shared" si="90"/>
        <v>0</v>
      </c>
      <c r="P610" s="90">
        <f t="shared" si="90"/>
        <v>0</v>
      </c>
      <c r="Q610" s="375">
        <f t="shared" si="90"/>
        <v>0</v>
      </c>
      <c r="R610" s="396">
        <f t="shared" si="90"/>
        <v>592</v>
      </c>
      <c r="S610" s="311">
        <f t="shared" si="90"/>
        <v>543</v>
      </c>
      <c r="T610" s="90">
        <f t="shared" si="90"/>
        <v>0</v>
      </c>
      <c r="U610" s="375">
        <f t="shared" si="90"/>
        <v>0</v>
      </c>
      <c r="V610" s="396">
        <f t="shared" si="90"/>
        <v>0</v>
      </c>
      <c r="W610" s="311">
        <f t="shared" si="90"/>
        <v>0</v>
      </c>
      <c r="X610" s="90">
        <f t="shared" si="90"/>
        <v>0</v>
      </c>
      <c r="Y610" s="375">
        <f t="shared" si="90"/>
        <v>0</v>
      </c>
      <c r="Z610" s="396">
        <f t="shared" si="90"/>
        <v>0</v>
      </c>
      <c r="AA610" s="311">
        <f t="shared" si="90"/>
        <v>0</v>
      </c>
      <c r="AB610" s="90">
        <f t="shared" si="90"/>
        <v>0</v>
      </c>
      <c r="AC610" s="375">
        <f t="shared" si="90"/>
        <v>0</v>
      </c>
      <c r="AD610" s="396">
        <f t="shared" si="90"/>
        <v>0</v>
      </c>
      <c r="AE610" s="311">
        <f t="shared" si="90"/>
        <v>0</v>
      </c>
      <c r="AF610" s="90">
        <f t="shared" si="90"/>
        <v>0</v>
      </c>
      <c r="AG610" s="375">
        <f t="shared" si="90"/>
        <v>0</v>
      </c>
      <c r="AH610" s="396">
        <f t="shared" si="90"/>
        <v>0</v>
      </c>
      <c r="AI610" s="311">
        <f t="shared" si="90"/>
        <v>0</v>
      </c>
      <c r="AJ610" s="90">
        <f t="shared" si="90"/>
        <v>0</v>
      </c>
      <c r="AK610" s="375">
        <f t="shared" si="90"/>
        <v>0</v>
      </c>
      <c r="AL610" s="396">
        <f t="shared" si="90"/>
        <v>0</v>
      </c>
      <c r="AM610" s="311">
        <f t="shared" si="90"/>
        <v>0</v>
      </c>
      <c r="AN610" s="90">
        <f t="shared" si="90"/>
        <v>0</v>
      </c>
      <c r="AO610" s="375">
        <f t="shared" si="90"/>
        <v>0</v>
      </c>
      <c r="AP610" s="396">
        <f t="shared" si="90"/>
        <v>0</v>
      </c>
      <c r="AQ610" s="311">
        <f t="shared" si="90"/>
        <v>0</v>
      </c>
      <c r="AR610" s="90">
        <f t="shared" si="90"/>
        <v>0</v>
      </c>
      <c r="AS610" s="375">
        <f t="shared" si="90"/>
        <v>0</v>
      </c>
      <c r="AT610" s="396">
        <f t="shared" si="90"/>
        <v>0</v>
      </c>
      <c r="AU610" s="311">
        <f t="shared" si="90"/>
        <v>0</v>
      </c>
      <c r="AV610" s="90">
        <f t="shared" si="90"/>
        <v>0</v>
      </c>
      <c r="AW610" s="375">
        <f t="shared" si="90"/>
        <v>0</v>
      </c>
      <c r="AX610" s="396">
        <f t="shared" si="90"/>
        <v>0</v>
      </c>
      <c r="AY610" s="311">
        <f t="shared" si="90"/>
        <v>0</v>
      </c>
      <c r="AZ610" s="90">
        <f t="shared" si="90"/>
        <v>0</v>
      </c>
      <c r="BA610" s="311">
        <f t="shared" si="90"/>
        <v>0</v>
      </c>
      <c r="BB610" s="90">
        <f t="shared" si="90"/>
        <v>0</v>
      </c>
      <c r="BC610" s="124">
        <f t="shared" si="90"/>
        <v>0</v>
      </c>
      <c r="BD610" s="90">
        <f t="shared" ref="BD610:BK610" si="91">SUM(BD267:BD273)</f>
        <v>0</v>
      </c>
      <c r="BE610" s="124">
        <f t="shared" si="91"/>
        <v>0</v>
      </c>
      <c r="BF610" s="90">
        <f t="shared" si="91"/>
        <v>0</v>
      </c>
      <c r="BG610" s="124">
        <f t="shared" si="91"/>
        <v>0</v>
      </c>
      <c r="BH610" s="90">
        <f t="shared" si="91"/>
        <v>0</v>
      </c>
      <c r="BI610" s="124">
        <f t="shared" si="91"/>
        <v>0</v>
      </c>
      <c r="BJ610" s="90">
        <f t="shared" si="91"/>
        <v>565</v>
      </c>
      <c r="BK610" s="124">
        <f t="shared" si="91"/>
        <v>564</v>
      </c>
    </row>
    <row r="611" spans="1:63" ht="13" x14ac:dyDescent="0.3">
      <c r="A611" s="38"/>
      <c r="B611" s="27" t="s">
        <v>788</v>
      </c>
      <c r="C611" s="22">
        <f>SUM(C274:C285)</f>
        <v>12931</v>
      </c>
      <c r="D611" s="22">
        <f>SUM(D274:D285)</f>
        <v>2460</v>
      </c>
      <c r="E611" s="63">
        <f t="shared" si="13"/>
        <v>0.1902405073080195</v>
      </c>
      <c r="F611" s="90">
        <f t="shared" ref="F611:BC611" si="92">SUM(F274:F285)</f>
        <v>1418</v>
      </c>
      <c r="G611" s="310">
        <f t="shared" si="92"/>
        <v>1006</v>
      </c>
      <c r="H611" s="90">
        <f t="shared" si="92"/>
        <v>0</v>
      </c>
      <c r="I611" s="375">
        <f t="shared" si="92"/>
        <v>0</v>
      </c>
      <c r="J611" s="396">
        <f t="shared" si="92"/>
        <v>0</v>
      </c>
      <c r="K611" s="311">
        <f t="shared" si="92"/>
        <v>0</v>
      </c>
      <c r="L611" s="90">
        <f t="shared" si="92"/>
        <v>0</v>
      </c>
      <c r="M611" s="375">
        <f t="shared" si="92"/>
        <v>0</v>
      </c>
      <c r="N611" s="396">
        <f t="shared" si="92"/>
        <v>0</v>
      </c>
      <c r="O611" s="311">
        <f t="shared" si="92"/>
        <v>0</v>
      </c>
      <c r="P611" s="90">
        <f t="shared" si="92"/>
        <v>0</v>
      </c>
      <c r="Q611" s="375">
        <f t="shared" si="92"/>
        <v>0</v>
      </c>
      <c r="R611" s="396">
        <f t="shared" si="92"/>
        <v>0</v>
      </c>
      <c r="S611" s="311">
        <f t="shared" si="92"/>
        <v>0</v>
      </c>
      <c r="T611" s="90">
        <f t="shared" si="92"/>
        <v>1519</v>
      </c>
      <c r="U611" s="375">
        <f t="shared" si="92"/>
        <v>912</v>
      </c>
      <c r="V611" s="396">
        <f t="shared" si="92"/>
        <v>0</v>
      </c>
      <c r="W611" s="311">
        <f t="shared" si="92"/>
        <v>0</v>
      </c>
      <c r="X611" s="90">
        <f t="shared" si="92"/>
        <v>0</v>
      </c>
      <c r="Y611" s="375">
        <f t="shared" si="92"/>
        <v>0</v>
      </c>
      <c r="Z611" s="396">
        <f t="shared" si="92"/>
        <v>0</v>
      </c>
      <c r="AA611" s="311">
        <f t="shared" si="92"/>
        <v>0</v>
      </c>
      <c r="AB611" s="90">
        <f t="shared" si="92"/>
        <v>0</v>
      </c>
      <c r="AC611" s="375">
        <f t="shared" si="92"/>
        <v>0</v>
      </c>
      <c r="AD611" s="396">
        <f t="shared" si="92"/>
        <v>0</v>
      </c>
      <c r="AE611" s="311">
        <f t="shared" si="92"/>
        <v>0</v>
      </c>
      <c r="AF611" s="90">
        <f t="shared" si="92"/>
        <v>0</v>
      </c>
      <c r="AG611" s="375">
        <f t="shared" si="92"/>
        <v>0</v>
      </c>
      <c r="AH611" s="396">
        <f t="shared" si="92"/>
        <v>0</v>
      </c>
      <c r="AI611" s="311">
        <f t="shared" si="92"/>
        <v>0</v>
      </c>
      <c r="AJ611" s="90">
        <f t="shared" si="92"/>
        <v>0</v>
      </c>
      <c r="AK611" s="375">
        <f t="shared" si="92"/>
        <v>0</v>
      </c>
      <c r="AL611" s="396">
        <f t="shared" si="92"/>
        <v>0</v>
      </c>
      <c r="AM611" s="311">
        <f t="shared" si="92"/>
        <v>0</v>
      </c>
      <c r="AN611" s="90">
        <f t="shared" si="92"/>
        <v>0</v>
      </c>
      <c r="AO611" s="375">
        <f t="shared" si="92"/>
        <v>0</v>
      </c>
      <c r="AP611" s="396">
        <f t="shared" si="92"/>
        <v>0</v>
      </c>
      <c r="AQ611" s="311">
        <f t="shared" si="92"/>
        <v>0</v>
      </c>
      <c r="AR611" s="90">
        <f t="shared" si="92"/>
        <v>0</v>
      </c>
      <c r="AS611" s="375">
        <f t="shared" si="92"/>
        <v>0</v>
      </c>
      <c r="AT611" s="396">
        <f t="shared" si="92"/>
        <v>0</v>
      </c>
      <c r="AU611" s="311">
        <f t="shared" si="92"/>
        <v>0</v>
      </c>
      <c r="AV611" s="90">
        <f t="shared" si="92"/>
        <v>0</v>
      </c>
      <c r="AW611" s="375">
        <f t="shared" si="92"/>
        <v>0</v>
      </c>
      <c r="AX611" s="396">
        <f t="shared" si="92"/>
        <v>0</v>
      </c>
      <c r="AY611" s="311">
        <f t="shared" si="92"/>
        <v>0</v>
      </c>
      <c r="AZ611" s="90">
        <f t="shared" si="92"/>
        <v>0</v>
      </c>
      <c r="BA611" s="311">
        <f t="shared" si="92"/>
        <v>0</v>
      </c>
      <c r="BB611" s="90">
        <f t="shared" si="92"/>
        <v>0</v>
      </c>
      <c r="BC611" s="124">
        <f t="shared" si="92"/>
        <v>0</v>
      </c>
      <c r="BD611" s="90">
        <f t="shared" ref="BD611:BK611" si="93">SUM(BD274:BD285)</f>
        <v>0</v>
      </c>
      <c r="BE611" s="124">
        <f t="shared" si="93"/>
        <v>0</v>
      </c>
      <c r="BF611" s="90">
        <f t="shared" si="93"/>
        <v>0</v>
      </c>
      <c r="BG611" s="124">
        <f t="shared" si="93"/>
        <v>0</v>
      </c>
      <c r="BH611" s="90">
        <f t="shared" si="93"/>
        <v>0</v>
      </c>
      <c r="BI611" s="124">
        <f t="shared" si="93"/>
        <v>0</v>
      </c>
      <c r="BJ611" s="90">
        <f t="shared" si="93"/>
        <v>1395</v>
      </c>
      <c r="BK611" s="124">
        <f t="shared" si="93"/>
        <v>1025</v>
      </c>
    </row>
    <row r="612" spans="1:63" ht="13" x14ac:dyDescent="0.3">
      <c r="A612" s="38"/>
      <c r="B612" s="27" t="s">
        <v>712</v>
      </c>
      <c r="C612" s="22">
        <f>SUM(C286:C293)</f>
        <v>7249</v>
      </c>
      <c r="D612" s="22">
        <f>SUM(D286:D293)</f>
        <v>1911</v>
      </c>
      <c r="E612" s="63">
        <f t="shared" si="13"/>
        <v>0.26362256863015587</v>
      </c>
      <c r="F612" s="90">
        <f t="shared" ref="F612:BC612" si="94">SUM(F286:F293)</f>
        <v>909</v>
      </c>
      <c r="G612" s="310">
        <f t="shared" si="94"/>
        <v>945</v>
      </c>
      <c r="H612" s="90">
        <f t="shared" si="94"/>
        <v>0</v>
      </c>
      <c r="I612" s="375">
        <f t="shared" si="94"/>
        <v>0</v>
      </c>
      <c r="J612" s="396">
        <f t="shared" si="94"/>
        <v>0</v>
      </c>
      <c r="K612" s="311">
        <f t="shared" si="94"/>
        <v>0</v>
      </c>
      <c r="L612" s="90">
        <f t="shared" si="94"/>
        <v>0</v>
      </c>
      <c r="M612" s="375">
        <f t="shared" si="94"/>
        <v>0</v>
      </c>
      <c r="N612" s="396">
        <f t="shared" si="94"/>
        <v>0</v>
      </c>
      <c r="O612" s="311">
        <f t="shared" si="94"/>
        <v>0</v>
      </c>
      <c r="P612" s="90">
        <f t="shared" si="94"/>
        <v>0</v>
      </c>
      <c r="Q612" s="375">
        <f t="shared" si="94"/>
        <v>0</v>
      </c>
      <c r="R612" s="396">
        <f t="shared" si="94"/>
        <v>0</v>
      </c>
      <c r="S612" s="311">
        <f t="shared" si="94"/>
        <v>0</v>
      </c>
      <c r="T612" s="90">
        <f t="shared" si="94"/>
        <v>0</v>
      </c>
      <c r="U612" s="375">
        <f t="shared" si="94"/>
        <v>0</v>
      </c>
      <c r="V612" s="396">
        <f t="shared" si="94"/>
        <v>204</v>
      </c>
      <c r="W612" s="311">
        <f t="shared" si="94"/>
        <v>81</v>
      </c>
      <c r="X612" s="90">
        <f t="shared" si="94"/>
        <v>0</v>
      </c>
      <c r="Y612" s="375">
        <f t="shared" si="94"/>
        <v>0</v>
      </c>
      <c r="Z612" s="396">
        <f t="shared" si="94"/>
        <v>0</v>
      </c>
      <c r="AA612" s="311">
        <f t="shared" si="94"/>
        <v>0</v>
      </c>
      <c r="AB612" s="90">
        <f t="shared" si="94"/>
        <v>0</v>
      </c>
      <c r="AC612" s="375">
        <f t="shared" si="94"/>
        <v>0</v>
      </c>
      <c r="AD612" s="396">
        <f t="shared" si="94"/>
        <v>0</v>
      </c>
      <c r="AE612" s="311">
        <f t="shared" si="94"/>
        <v>0</v>
      </c>
      <c r="AF612" s="90">
        <f t="shared" si="94"/>
        <v>0</v>
      </c>
      <c r="AG612" s="375">
        <f t="shared" si="94"/>
        <v>0</v>
      </c>
      <c r="AH612" s="396">
        <f t="shared" si="94"/>
        <v>0</v>
      </c>
      <c r="AI612" s="311">
        <f t="shared" si="94"/>
        <v>0</v>
      </c>
      <c r="AJ612" s="90">
        <f t="shared" si="94"/>
        <v>0</v>
      </c>
      <c r="AK612" s="375">
        <f t="shared" si="94"/>
        <v>0</v>
      </c>
      <c r="AL612" s="396">
        <f t="shared" si="94"/>
        <v>0</v>
      </c>
      <c r="AM612" s="311">
        <f t="shared" si="94"/>
        <v>0</v>
      </c>
      <c r="AN612" s="90">
        <f t="shared" si="94"/>
        <v>0</v>
      </c>
      <c r="AO612" s="375">
        <f t="shared" si="94"/>
        <v>0</v>
      </c>
      <c r="AP612" s="396">
        <f t="shared" si="94"/>
        <v>0</v>
      </c>
      <c r="AQ612" s="311">
        <f t="shared" si="94"/>
        <v>0</v>
      </c>
      <c r="AR612" s="90">
        <f t="shared" si="94"/>
        <v>0</v>
      </c>
      <c r="AS612" s="375">
        <f t="shared" si="94"/>
        <v>0</v>
      </c>
      <c r="AT612" s="396">
        <f t="shared" si="94"/>
        <v>0</v>
      </c>
      <c r="AU612" s="311">
        <f t="shared" si="94"/>
        <v>0</v>
      </c>
      <c r="AV612" s="90">
        <f t="shared" si="94"/>
        <v>0</v>
      </c>
      <c r="AW612" s="375">
        <f t="shared" si="94"/>
        <v>0</v>
      </c>
      <c r="AX612" s="396">
        <f t="shared" si="94"/>
        <v>0</v>
      </c>
      <c r="AY612" s="311">
        <f t="shared" si="94"/>
        <v>0</v>
      </c>
      <c r="AZ612" s="90">
        <f t="shared" si="94"/>
        <v>0</v>
      </c>
      <c r="BA612" s="311">
        <f t="shared" si="94"/>
        <v>0</v>
      </c>
      <c r="BB612" s="90">
        <f t="shared" si="94"/>
        <v>0</v>
      </c>
      <c r="BC612" s="124">
        <f t="shared" si="94"/>
        <v>0</v>
      </c>
      <c r="BD612" s="90">
        <f t="shared" ref="BD612:BK612" si="95">SUM(BD286:BD293)</f>
        <v>0</v>
      </c>
      <c r="BE612" s="124">
        <f t="shared" si="95"/>
        <v>0</v>
      </c>
      <c r="BF612" s="90">
        <f t="shared" si="95"/>
        <v>0</v>
      </c>
      <c r="BG612" s="124">
        <f t="shared" si="95"/>
        <v>0</v>
      </c>
      <c r="BH612" s="90">
        <f t="shared" si="95"/>
        <v>0</v>
      </c>
      <c r="BI612" s="124">
        <f t="shared" si="95"/>
        <v>0</v>
      </c>
      <c r="BJ612" s="90">
        <f t="shared" si="95"/>
        <v>950</v>
      </c>
      <c r="BK612" s="124">
        <f t="shared" si="95"/>
        <v>895</v>
      </c>
    </row>
    <row r="613" spans="1:63" ht="13" x14ac:dyDescent="0.3">
      <c r="A613" s="38"/>
      <c r="B613" s="27" t="s">
        <v>713</v>
      </c>
      <c r="C613" s="22">
        <f>SUM(C294:C300)</f>
        <v>7799</v>
      </c>
      <c r="D613" s="22">
        <f>SUM(D294:D300)</f>
        <v>1599</v>
      </c>
      <c r="E613" s="63">
        <f t="shared" si="13"/>
        <v>0.20502628542120785</v>
      </c>
      <c r="F613" s="90">
        <f t="shared" ref="F613:BC613" si="96">SUM(F294:F300)</f>
        <v>849</v>
      </c>
      <c r="G613" s="310">
        <f t="shared" si="96"/>
        <v>730</v>
      </c>
      <c r="H613" s="90">
        <f t="shared" si="96"/>
        <v>0</v>
      </c>
      <c r="I613" s="375">
        <f t="shared" si="96"/>
        <v>0</v>
      </c>
      <c r="J613" s="396">
        <f t="shared" si="96"/>
        <v>0</v>
      </c>
      <c r="K613" s="311">
        <f t="shared" si="96"/>
        <v>0</v>
      </c>
      <c r="L613" s="90">
        <f t="shared" si="96"/>
        <v>0</v>
      </c>
      <c r="M613" s="375">
        <f t="shared" si="96"/>
        <v>0</v>
      </c>
      <c r="N613" s="396">
        <f t="shared" si="96"/>
        <v>0</v>
      </c>
      <c r="O613" s="311">
        <f t="shared" si="96"/>
        <v>0</v>
      </c>
      <c r="P613" s="90">
        <f t="shared" si="96"/>
        <v>0</v>
      </c>
      <c r="Q613" s="375">
        <f t="shared" si="96"/>
        <v>0</v>
      </c>
      <c r="R613" s="396">
        <f t="shared" si="96"/>
        <v>0</v>
      </c>
      <c r="S613" s="311">
        <f t="shared" si="96"/>
        <v>0</v>
      </c>
      <c r="T613" s="90">
        <f t="shared" si="96"/>
        <v>0</v>
      </c>
      <c r="U613" s="375">
        <f t="shared" si="96"/>
        <v>0</v>
      </c>
      <c r="V613" s="396">
        <f t="shared" si="96"/>
        <v>0</v>
      </c>
      <c r="W613" s="311">
        <f t="shared" si="96"/>
        <v>0</v>
      </c>
      <c r="X613" s="90">
        <f t="shared" si="96"/>
        <v>0</v>
      </c>
      <c r="Y613" s="375">
        <f t="shared" si="96"/>
        <v>0</v>
      </c>
      <c r="Z613" s="396">
        <f t="shared" si="96"/>
        <v>0</v>
      </c>
      <c r="AA613" s="311">
        <f t="shared" si="96"/>
        <v>0</v>
      </c>
      <c r="AB613" s="90">
        <f t="shared" si="96"/>
        <v>0</v>
      </c>
      <c r="AC613" s="375">
        <f t="shared" si="96"/>
        <v>0</v>
      </c>
      <c r="AD613" s="396">
        <f t="shared" si="96"/>
        <v>0</v>
      </c>
      <c r="AE613" s="311">
        <f t="shared" si="96"/>
        <v>0</v>
      </c>
      <c r="AF613" s="90">
        <f t="shared" si="96"/>
        <v>0</v>
      </c>
      <c r="AG613" s="375">
        <f t="shared" si="96"/>
        <v>0</v>
      </c>
      <c r="AH613" s="396">
        <f t="shared" si="96"/>
        <v>0</v>
      </c>
      <c r="AI613" s="311">
        <f t="shared" si="96"/>
        <v>0</v>
      </c>
      <c r="AJ613" s="90">
        <f t="shared" si="96"/>
        <v>0</v>
      </c>
      <c r="AK613" s="375">
        <f t="shared" si="96"/>
        <v>0</v>
      </c>
      <c r="AL613" s="396">
        <f t="shared" si="96"/>
        <v>0</v>
      </c>
      <c r="AM613" s="311">
        <f t="shared" si="96"/>
        <v>0</v>
      </c>
      <c r="AN613" s="90">
        <f t="shared" si="96"/>
        <v>0</v>
      </c>
      <c r="AO613" s="375">
        <f t="shared" si="96"/>
        <v>0</v>
      </c>
      <c r="AP613" s="396">
        <f t="shared" si="96"/>
        <v>0</v>
      </c>
      <c r="AQ613" s="311">
        <f t="shared" si="96"/>
        <v>0</v>
      </c>
      <c r="AR613" s="90">
        <f t="shared" si="96"/>
        <v>0</v>
      </c>
      <c r="AS613" s="375">
        <f t="shared" si="96"/>
        <v>0</v>
      </c>
      <c r="AT613" s="396">
        <f t="shared" si="96"/>
        <v>0</v>
      </c>
      <c r="AU613" s="311">
        <f t="shared" si="96"/>
        <v>0</v>
      </c>
      <c r="AV613" s="90">
        <f t="shared" si="96"/>
        <v>0</v>
      </c>
      <c r="AW613" s="375">
        <f t="shared" si="96"/>
        <v>0</v>
      </c>
      <c r="AX613" s="396">
        <f t="shared" si="96"/>
        <v>0</v>
      </c>
      <c r="AY613" s="311">
        <f t="shared" si="96"/>
        <v>0</v>
      </c>
      <c r="AZ613" s="90">
        <f t="shared" si="96"/>
        <v>0</v>
      </c>
      <c r="BA613" s="311">
        <f t="shared" si="96"/>
        <v>0</v>
      </c>
      <c r="BB613" s="90">
        <f t="shared" si="96"/>
        <v>0</v>
      </c>
      <c r="BC613" s="124">
        <f t="shared" si="96"/>
        <v>0</v>
      </c>
      <c r="BD613" s="90">
        <f t="shared" ref="BD613:BK613" si="97">SUM(BD294:BD300)</f>
        <v>0</v>
      </c>
      <c r="BE613" s="124">
        <f t="shared" si="97"/>
        <v>0</v>
      </c>
      <c r="BF613" s="90">
        <f t="shared" si="97"/>
        <v>0</v>
      </c>
      <c r="BG613" s="124">
        <f t="shared" si="97"/>
        <v>0</v>
      </c>
      <c r="BH613" s="90">
        <f t="shared" si="97"/>
        <v>0</v>
      </c>
      <c r="BI613" s="124">
        <f t="shared" si="97"/>
        <v>0</v>
      </c>
      <c r="BJ613" s="90">
        <f t="shared" si="97"/>
        <v>752</v>
      </c>
      <c r="BK613" s="124">
        <f t="shared" si="97"/>
        <v>830</v>
      </c>
    </row>
    <row r="614" spans="1:63" ht="13" x14ac:dyDescent="0.3">
      <c r="A614" s="38"/>
      <c r="B614" s="27" t="s">
        <v>740</v>
      </c>
      <c r="C614" s="22">
        <f>SUM(C301:C308)</f>
        <v>6723</v>
      </c>
      <c r="D614" s="22">
        <f>SUM(D301:D308)</f>
        <v>1266</v>
      </c>
      <c r="E614" s="63">
        <f t="shared" si="13"/>
        <v>0.18830879071842926</v>
      </c>
      <c r="F614" s="90">
        <f t="shared" ref="F614:BC614" si="98">SUM(F301:F308)</f>
        <v>759</v>
      </c>
      <c r="G614" s="310">
        <f t="shared" si="98"/>
        <v>492</v>
      </c>
      <c r="H614" s="90">
        <f t="shared" si="98"/>
        <v>0</v>
      </c>
      <c r="I614" s="375">
        <f t="shared" si="98"/>
        <v>0</v>
      </c>
      <c r="J614" s="396">
        <f t="shared" si="98"/>
        <v>0</v>
      </c>
      <c r="K614" s="311">
        <f t="shared" si="98"/>
        <v>0</v>
      </c>
      <c r="L614" s="90">
        <f t="shared" si="98"/>
        <v>0</v>
      </c>
      <c r="M614" s="375">
        <f t="shared" si="98"/>
        <v>0</v>
      </c>
      <c r="N614" s="396">
        <f t="shared" si="98"/>
        <v>0</v>
      </c>
      <c r="O614" s="311">
        <f t="shared" si="98"/>
        <v>0</v>
      </c>
      <c r="P614" s="90">
        <f t="shared" si="98"/>
        <v>0</v>
      </c>
      <c r="Q614" s="375">
        <f t="shared" si="98"/>
        <v>0</v>
      </c>
      <c r="R614" s="396">
        <f t="shared" si="98"/>
        <v>0</v>
      </c>
      <c r="S614" s="311">
        <f t="shared" si="98"/>
        <v>0</v>
      </c>
      <c r="T614" s="90">
        <f t="shared" si="98"/>
        <v>0</v>
      </c>
      <c r="U614" s="375">
        <f t="shared" si="98"/>
        <v>0</v>
      </c>
      <c r="V614" s="396">
        <f t="shared" si="98"/>
        <v>0</v>
      </c>
      <c r="W614" s="311">
        <f t="shared" si="98"/>
        <v>0</v>
      </c>
      <c r="X614" s="90">
        <f t="shared" si="98"/>
        <v>729</v>
      </c>
      <c r="Y614" s="375">
        <f t="shared" si="98"/>
        <v>483</v>
      </c>
      <c r="Z614" s="396">
        <f t="shared" si="98"/>
        <v>826</v>
      </c>
      <c r="AA614" s="311">
        <f t="shared" si="98"/>
        <v>364</v>
      </c>
      <c r="AB614" s="90">
        <f t="shared" si="98"/>
        <v>0</v>
      </c>
      <c r="AC614" s="375">
        <f t="shared" si="98"/>
        <v>0</v>
      </c>
      <c r="AD614" s="396">
        <f t="shared" si="98"/>
        <v>0</v>
      </c>
      <c r="AE614" s="311">
        <f t="shared" si="98"/>
        <v>0</v>
      </c>
      <c r="AF614" s="90">
        <f t="shared" si="98"/>
        <v>0</v>
      </c>
      <c r="AG614" s="375">
        <f t="shared" si="98"/>
        <v>0</v>
      </c>
      <c r="AH614" s="396">
        <f t="shared" si="98"/>
        <v>0</v>
      </c>
      <c r="AI614" s="311">
        <f t="shared" si="98"/>
        <v>0</v>
      </c>
      <c r="AJ614" s="90">
        <f t="shared" si="98"/>
        <v>0</v>
      </c>
      <c r="AK614" s="375">
        <f t="shared" si="98"/>
        <v>0</v>
      </c>
      <c r="AL614" s="396">
        <f t="shared" si="98"/>
        <v>0</v>
      </c>
      <c r="AM614" s="311">
        <f t="shared" si="98"/>
        <v>0</v>
      </c>
      <c r="AN614" s="90">
        <f t="shared" si="98"/>
        <v>0</v>
      </c>
      <c r="AO614" s="375">
        <f t="shared" si="98"/>
        <v>0</v>
      </c>
      <c r="AP614" s="396">
        <f t="shared" si="98"/>
        <v>0</v>
      </c>
      <c r="AQ614" s="311">
        <f t="shared" si="98"/>
        <v>0</v>
      </c>
      <c r="AR614" s="90">
        <f t="shared" si="98"/>
        <v>0</v>
      </c>
      <c r="AS614" s="375">
        <f t="shared" si="98"/>
        <v>0</v>
      </c>
      <c r="AT614" s="396">
        <f t="shared" si="98"/>
        <v>0</v>
      </c>
      <c r="AU614" s="311">
        <f t="shared" si="98"/>
        <v>0</v>
      </c>
      <c r="AV614" s="90">
        <f t="shared" si="98"/>
        <v>0</v>
      </c>
      <c r="AW614" s="375">
        <f t="shared" si="98"/>
        <v>0</v>
      </c>
      <c r="AX614" s="396">
        <f t="shared" si="98"/>
        <v>0</v>
      </c>
      <c r="AY614" s="311">
        <f t="shared" si="98"/>
        <v>0</v>
      </c>
      <c r="AZ614" s="90">
        <f t="shared" si="98"/>
        <v>0</v>
      </c>
      <c r="BA614" s="311">
        <f t="shared" si="98"/>
        <v>0</v>
      </c>
      <c r="BB614" s="90">
        <f t="shared" si="98"/>
        <v>0</v>
      </c>
      <c r="BC614" s="124">
        <f t="shared" si="98"/>
        <v>0</v>
      </c>
      <c r="BD614" s="90">
        <f t="shared" ref="BD614:BK614" si="99">SUM(BD301:BD308)</f>
        <v>0</v>
      </c>
      <c r="BE614" s="124">
        <f t="shared" si="99"/>
        <v>0</v>
      </c>
      <c r="BF614" s="90">
        <f t="shared" si="99"/>
        <v>0</v>
      </c>
      <c r="BG614" s="124">
        <f t="shared" si="99"/>
        <v>0</v>
      </c>
      <c r="BH614" s="90">
        <f t="shared" si="99"/>
        <v>0</v>
      </c>
      <c r="BI614" s="124">
        <f t="shared" si="99"/>
        <v>0</v>
      </c>
      <c r="BJ614" s="90">
        <f t="shared" si="99"/>
        <v>703</v>
      </c>
      <c r="BK614" s="124">
        <f t="shared" si="99"/>
        <v>550</v>
      </c>
    </row>
    <row r="615" spans="1:63" ht="13" x14ac:dyDescent="0.3">
      <c r="A615" s="38"/>
      <c r="B615" s="27" t="s">
        <v>20</v>
      </c>
      <c r="C615" s="22">
        <f>SUM(C309:C313)</f>
        <v>6954</v>
      </c>
      <c r="D615" s="22">
        <f>SUM(D309:D313)</f>
        <v>3643</v>
      </c>
      <c r="E615" s="63">
        <f t="shared" si="13"/>
        <v>0.52387115329306877</v>
      </c>
      <c r="F615" s="90">
        <f t="shared" ref="F615:BC615" si="100">SUM(F309:F313)</f>
        <v>2556</v>
      </c>
      <c r="G615" s="310">
        <f t="shared" si="100"/>
        <v>1006</v>
      </c>
      <c r="H615" s="90">
        <f t="shared" si="100"/>
        <v>0</v>
      </c>
      <c r="I615" s="375">
        <f t="shared" si="100"/>
        <v>0</v>
      </c>
      <c r="J615" s="396">
        <f t="shared" si="100"/>
        <v>0</v>
      </c>
      <c r="K615" s="311">
        <f t="shared" si="100"/>
        <v>0</v>
      </c>
      <c r="L615" s="90">
        <f t="shared" si="100"/>
        <v>0</v>
      </c>
      <c r="M615" s="375">
        <f t="shared" si="100"/>
        <v>0</v>
      </c>
      <c r="N615" s="396">
        <f t="shared" si="100"/>
        <v>0</v>
      </c>
      <c r="O615" s="311">
        <f t="shared" si="100"/>
        <v>0</v>
      </c>
      <c r="P615" s="90">
        <f t="shared" si="100"/>
        <v>0</v>
      </c>
      <c r="Q615" s="375">
        <f t="shared" si="100"/>
        <v>0</v>
      </c>
      <c r="R615" s="396">
        <f t="shared" si="100"/>
        <v>0</v>
      </c>
      <c r="S615" s="311">
        <f t="shared" si="100"/>
        <v>0</v>
      </c>
      <c r="T615" s="90">
        <f t="shared" si="100"/>
        <v>0</v>
      </c>
      <c r="U615" s="375">
        <f t="shared" si="100"/>
        <v>0</v>
      </c>
      <c r="V615" s="396">
        <f t="shared" si="100"/>
        <v>0</v>
      </c>
      <c r="W615" s="311">
        <f t="shared" si="100"/>
        <v>0</v>
      </c>
      <c r="X615" s="90">
        <f t="shared" si="100"/>
        <v>0</v>
      </c>
      <c r="Y615" s="375">
        <f t="shared" si="100"/>
        <v>0</v>
      </c>
      <c r="Z615" s="396">
        <f t="shared" si="100"/>
        <v>0</v>
      </c>
      <c r="AA615" s="311">
        <f t="shared" si="100"/>
        <v>0</v>
      </c>
      <c r="AB615" s="90">
        <f t="shared" si="100"/>
        <v>2345</v>
      </c>
      <c r="AC615" s="375">
        <f t="shared" si="100"/>
        <v>1138</v>
      </c>
      <c r="AD615" s="396">
        <f t="shared" si="100"/>
        <v>0</v>
      </c>
      <c r="AE615" s="311">
        <f t="shared" si="100"/>
        <v>0</v>
      </c>
      <c r="AF615" s="90">
        <f t="shared" si="100"/>
        <v>0</v>
      </c>
      <c r="AG615" s="375">
        <f t="shared" si="100"/>
        <v>0</v>
      </c>
      <c r="AH615" s="396">
        <f t="shared" si="100"/>
        <v>0</v>
      </c>
      <c r="AI615" s="311">
        <f t="shared" si="100"/>
        <v>0</v>
      </c>
      <c r="AJ615" s="90">
        <f t="shared" si="100"/>
        <v>0</v>
      </c>
      <c r="AK615" s="375">
        <f t="shared" si="100"/>
        <v>0</v>
      </c>
      <c r="AL615" s="396">
        <f t="shared" si="100"/>
        <v>0</v>
      </c>
      <c r="AM615" s="311">
        <f t="shared" si="100"/>
        <v>0</v>
      </c>
      <c r="AN615" s="90">
        <f t="shared" si="100"/>
        <v>0</v>
      </c>
      <c r="AO615" s="375">
        <f t="shared" si="100"/>
        <v>0</v>
      </c>
      <c r="AP615" s="396">
        <f t="shared" si="100"/>
        <v>0</v>
      </c>
      <c r="AQ615" s="311">
        <f t="shared" si="100"/>
        <v>0</v>
      </c>
      <c r="AR615" s="90">
        <f t="shared" si="100"/>
        <v>0</v>
      </c>
      <c r="AS615" s="375">
        <f t="shared" si="100"/>
        <v>0</v>
      </c>
      <c r="AT615" s="396">
        <f t="shared" si="100"/>
        <v>0</v>
      </c>
      <c r="AU615" s="311">
        <f t="shared" si="100"/>
        <v>0</v>
      </c>
      <c r="AV615" s="90">
        <f t="shared" si="100"/>
        <v>0</v>
      </c>
      <c r="AW615" s="375">
        <f t="shared" si="100"/>
        <v>0</v>
      </c>
      <c r="AX615" s="396">
        <f t="shared" si="100"/>
        <v>0</v>
      </c>
      <c r="AY615" s="311">
        <f t="shared" si="100"/>
        <v>0</v>
      </c>
      <c r="AZ615" s="90">
        <f t="shared" si="100"/>
        <v>0</v>
      </c>
      <c r="BA615" s="311">
        <f t="shared" si="100"/>
        <v>0</v>
      </c>
      <c r="BB615" s="90">
        <f t="shared" si="100"/>
        <v>0</v>
      </c>
      <c r="BC615" s="124">
        <f t="shared" si="100"/>
        <v>0</v>
      </c>
      <c r="BD615" s="90">
        <f t="shared" ref="BD615:BK615" si="101">SUM(BD309:BD313)</f>
        <v>0</v>
      </c>
      <c r="BE615" s="124">
        <f t="shared" si="101"/>
        <v>0</v>
      </c>
      <c r="BF615" s="90">
        <f t="shared" si="101"/>
        <v>0</v>
      </c>
      <c r="BG615" s="124">
        <f t="shared" si="101"/>
        <v>0</v>
      </c>
      <c r="BH615" s="90">
        <f t="shared" si="101"/>
        <v>9</v>
      </c>
      <c r="BI615" s="124">
        <f t="shared" si="101"/>
        <v>48</v>
      </c>
      <c r="BJ615" s="90">
        <f t="shared" si="101"/>
        <v>2425</v>
      </c>
      <c r="BK615" s="124">
        <f t="shared" si="101"/>
        <v>1142</v>
      </c>
    </row>
    <row r="616" spans="1:63" ht="13" x14ac:dyDescent="0.3">
      <c r="A616" s="38"/>
      <c r="B616" s="27" t="s">
        <v>714</v>
      </c>
      <c r="C616" s="22">
        <f>SUM(C318:C349)</f>
        <v>33763</v>
      </c>
      <c r="D616" s="22">
        <f>SUM(D318:D349)</f>
        <v>13422</v>
      </c>
      <c r="E616" s="63">
        <f t="shared" si="13"/>
        <v>0.39753576400201401</v>
      </c>
      <c r="F616" s="90">
        <f t="shared" ref="F616:BC616" si="102">SUM(F318:F349)</f>
        <v>7308</v>
      </c>
      <c r="G616" s="310">
        <f t="shared" si="102"/>
        <v>5905</v>
      </c>
      <c r="H616" s="90">
        <f t="shared" si="102"/>
        <v>0</v>
      </c>
      <c r="I616" s="375">
        <f t="shared" si="102"/>
        <v>0</v>
      </c>
      <c r="J616" s="396">
        <f t="shared" si="102"/>
        <v>0</v>
      </c>
      <c r="K616" s="311">
        <f t="shared" si="102"/>
        <v>0</v>
      </c>
      <c r="L616" s="90">
        <f t="shared" si="102"/>
        <v>0</v>
      </c>
      <c r="M616" s="375">
        <f t="shared" si="102"/>
        <v>0</v>
      </c>
      <c r="N616" s="396">
        <f t="shared" si="102"/>
        <v>0</v>
      </c>
      <c r="O616" s="311">
        <f t="shared" si="102"/>
        <v>0</v>
      </c>
      <c r="P616" s="90">
        <f t="shared" si="102"/>
        <v>0</v>
      </c>
      <c r="Q616" s="375">
        <f t="shared" si="102"/>
        <v>0</v>
      </c>
      <c r="R616" s="396">
        <f t="shared" si="102"/>
        <v>0</v>
      </c>
      <c r="S616" s="311">
        <f t="shared" si="102"/>
        <v>0</v>
      </c>
      <c r="T616" s="90">
        <f t="shared" si="102"/>
        <v>0</v>
      </c>
      <c r="U616" s="375">
        <f t="shared" si="102"/>
        <v>0</v>
      </c>
      <c r="V616" s="396">
        <f t="shared" si="102"/>
        <v>0</v>
      </c>
      <c r="W616" s="311">
        <f t="shared" si="102"/>
        <v>0</v>
      </c>
      <c r="X616" s="90">
        <f t="shared" si="102"/>
        <v>0</v>
      </c>
      <c r="Y616" s="375">
        <f t="shared" si="102"/>
        <v>0</v>
      </c>
      <c r="Z616" s="396">
        <f t="shared" si="102"/>
        <v>0</v>
      </c>
      <c r="AA616" s="311">
        <f t="shared" si="102"/>
        <v>0</v>
      </c>
      <c r="AB616" s="90">
        <f t="shared" si="102"/>
        <v>0</v>
      </c>
      <c r="AC616" s="375">
        <f t="shared" si="102"/>
        <v>0</v>
      </c>
      <c r="AD616" s="396">
        <f t="shared" si="102"/>
        <v>0</v>
      </c>
      <c r="AE616" s="311">
        <f t="shared" si="102"/>
        <v>0</v>
      </c>
      <c r="AF616" s="90">
        <f t="shared" si="102"/>
        <v>0</v>
      </c>
      <c r="AG616" s="375">
        <f t="shared" si="102"/>
        <v>0</v>
      </c>
      <c r="AH616" s="396">
        <f t="shared" si="102"/>
        <v>0</v>
      </c>
      <c r="AI616" s="311">
        <f t="shared" si="102"/>
        <v>0</v>
      </c>
      <c r="AJ616" s="90">
        <f t="shared" si="102"/>
        <v>0</v>
      </c>
      <c r="AK616" s="375">
        <f t="shared" si="102"/>
        <v>0</v>
      </c>
      <c r="AL616" s="396">
        <f t="shared" si="102"/>
        <v>0</v>
      </c>
      <c r="AM616" s="311">
        <f t="shared" si="102"/>
        <v>0</v>
      </c>
      <c r="AN616" s="90">
        <f t="shared" si="102"/>
        <v>0</v>
      </c>
      <c r="AO616" s="375">
        <f t="shared" si="102"/>
        <v>0</v>
      </c>
      <c r="AP616" s="396">
        <f t="shared" si="102"/>
        <v>0</v>
      </c>
      <c r="AQ616" s="311">
        <f t="shared" si="102"/>
        <v>0</v>
      </c>
      <c r="AR616" s="90">
        <f t="shared" si="102"/>
        <v>0</v>
      </c>
      <c r="AS616" s="375">
        <f t="shared" si="102"/>
        <v>0</v>
      </c>
      <c r="AT616" s="396">
        <f t="shared" si="102"/>
        <v>0</v>
      </c>
      <c r="AU616" s="311">
        <f t="shared" si="102"/>
        <v>0</v>
      </c>
      <c r="AV616" s="90">
        <f t="shared" si="102"/>
        <v>0</v>
      </c>
      <c r="AW616" s="375">
        <f t="shared" si="102"/>
        <v>0</v>
      </c>
      <c r="AX616" s="396">
        <f t="shared" si="102"/>
        <v>0</v>
      </c>
      <c r="AY616" s="311">
        <f t="shared" si="102"/>
        <v>0</v>
      </c>
      <c r="AZ616" s="90">
        <f t="shared" si="102"/>
        <v>0</v>
      </c>
      <c r="BA616" s="311">
        <f t="shared" si="102"/>
        <v>0</v>
      </c>
      <c r="BB616" s="90">
        <f t="shared" si="102"/>
        <v>0</v>
      </c>
      <c r="BC616" s="124">
        <f t="shared" si="102"/>
        <v>0</v>
      </c>
      <c r="BD616" s="90">
        <f t="shared" ref="BD616:BK616" si="103">SUM(BD318:BD349)</f>
        <v>0</v>
      </c>
      <c r="BE616" s="124">
        <f t="shared" si="103"/>
        <v>0</v>
      </c>
      <c r="BF616" s="90">
        <f t="shared" si="103"/>
        <v>0</v>
      </c>
      <c r="BG616" s="124">
        <f t="shared" si="103"/>
        <v>0</v>
      </c>
      <c r="BH616" s="90">
        <f t="shared" si="103"/>
        <v>0</v>
      </c>
      <c r="BI616" s="124">
        <f t="shared" si="103"/>
        <v>0</v>
      </c>
      <c r="BJ616" s="90">
        <f t="shared" si="103"/>
        <v>6309</v>
      </c>
      <c r="BK616" s="124">
        <f t="shared" si="103"/>
        <v>6785</v>
      </c>
    </row>
    <row r="617" spans="1:63" ht="13" x14ac:dyDescent="0.3">
      <c r="A617" s="38"/>
      <c r="B617" s="27" t="s">
        <v>715</v>
      </c>
      <c r="C617" s="22">
        <f>SUM(C351:C388)</f>
        <v>40884</v>
      </c>
      <c r="D617" s="22">
        <f>SUM(D351:D388)</f>
        <v>8905</v>
      </c>
      <c r="E617" s="63">
        <f t="shared" si="13"/>
        <v>0.21781136875061149</v>
      </c>
      <c r="F617" s="90">
        <f t="shared" ref="F617:BC617" si="104">SUM(F351:F388)</f>
        <v>3439</v>
      </c>
      <c r="G617" s="310">
        <f t="shared" si="104"/>
        <v>5374</v>
      </c>
      <c r="H617" s="90">
        <f t="shared" si="104"/>
        <v>0</v>
      </c>
      <c r="I617" s="375">
        <f t="shared" si="104"/>
        <v>0</v>
      </c>
      <c r="J617" s="396">
        <f t="shared" si="104"/>
        <v>0</v>
      </c>
      <c r="K617" s="311">
        <f t="shared" si="104"/>
        <v>0</v>
      </c>
      <c r="L617" s="90">
        <f t="shared" si="104"/>
        <v>0</v>
      </c>
      <c r="M617" s="375">
        <f t="shared" si="104"/>
        <v>0</v>
      </c>
      <c r="N617" s="396">
        <f t="shared" si="104"/>
        <v>0</v>
      </c>
      <c r="O617" s="311">
        <f t="shared" si="104"/>
        <v>0</v>
      </c>
      <c r="P617" s="90">
        <f t="shared" si="104"/>
        <v>0</v>
      </c>
      <c r="Q617" s="375">
        <f t="shared" si="104"/>
        <v>0</v>
      </c>
      <c r="R617" s="396">
        <f t="shared" si="104"/>
        <v>0</v>
      </c>
      <c r="S617" s="311">
        <f t="shared" si="104"/>
        <v>0</v>
      </c>
      <c r="T617" s="90">
        <f t="shared" si="104"/>
        <v>0</v>
      </c>
      <c r="U617" s="375">
        <f t="shared" si="104"/>
        <v>0</v>
      </c>
      <c r="V617" s="396">
        <f t="shared" si="104"/>
        <v>0</v>
      </c>
      <c r="W617" s="311">
        <f t="shared" si="104"/>
        <v>0</v>
      </c>
      <c r="X617" s="90">
        <f t="shared" si="104"/>
        <v>0</v>
      </c>
      <c r="Y617" s="375">
        <f t="shared" si="104"/>
        <v>0</v>
      </c>
      <c r="Z617" s="396">
        <f t="shared" si="104"/>
        <v>0</v>
      </c>
      <c r="AA617" s="311">
        <f t="shared" si="104"/>
        <v>0</v>
      </c>
      <c r="AB617" s="90">
        <f t="shared" si="104"/>
        <v>0</v>
      </c>
      <c r="AC617" s="375">
        <f t="shared" si="104"/>
        <v>0</v>
      </c>
      <c r="AD617" s="396">
        <f t="shared" si="104"/>
        <v>0</v>
      </c>
      <c r="AE617" s="311">
        <f t="shared" si="104"/>
        <v>0</v>
      </c>
      <c r="AF617" s="90">
        <f t="shared" si="104"/>
        <v>0</v>
      </c>
      <c r="AG617" s="375">
        <f t="shared" si="104"/>
        <v>0</v>
      </c>
      <c r="AH617" s="396">
        <f t="shared" si="104"/>
        <v>0</v>
      </c>
      <c r="AI617" s="311">
        <f t="shared" si="104"/>
        <v>0</v>
      </c>
      <c r="AJ617" s="90">
        <f t="shared" si="104"/>
        <v>0</v>
      </c>
      <c r="AK617" s="375">
        <f t="shared" si="104"/>
        <v>0</v>
      </c>
      <c r="AL617" s="396">
        <f t="shared" si="104"/>
        <v>0</v>
      </c>
      <c r="AM617" s="311">
        <f t="shared" si="104"/>
        <v>0</v>
      </c>
      <c r="AN617" s="90">
        <f t="shared" si="104"/>
        <v>0</v>
      </c>
      <c r="AO617" s="375">
        <f t="shared" si="104"/>
        <v>0</v>
      </c>
      <c r="AP617" s="396">
        <f t="shared" si="104"/>
        <v>0</v>
      </c>
      <c r="AQ617" s="311">
        <f t="shared" si="104"/>
        <v>0</v>
      </c>
      <c r="AR617" s="90">
        <f t="shared" si="104"/>
        <v>0</v>
      </c>
      <c r="AS617" s="375">
        <f t="shared" si="104"/>
        <v>0</v>
      </c>
      <c r="AT617" s="396">
        <f t="shared" si="104"/>
        <v>0</v>
      </c>
      <c r="AU617" s="311">
        <f t="shared" si="104"/>
        <v>0</v>
      </c>
      <c r="AV617" s="90">
        <f t="shared" si="104"/>
        <v>0</v>
      </c>
      <c r="AW617" s="375">
        <f t="shared" si="104"/>
        <v>0</v>
      </c>
      <c r="AX617" s="396">
        <f t="shared" si="104"/>
        <v>0</v>
      </c>
      <c r="AY617" s="311">
        <f t="shared" si="104"/>
        <v>0</v>
      </c>
      <c r="AZ617" s="90">
        <f t="shared" si="104"/>
        <v>0</v>
      </c>
      <c r="BA617" s="311">
        <f t="shared" si="104"/>
        <v>0</v>
      </c>
      <c r="BB617" s="90">
        <f t="shared" si="104"/>
        <v>0</v>
      </c>
      <c r="BC617" s="124">
        <f t="shared" si="104"/>
        <v>0</v>
      </c>
      <c r="BD617" s="90">
        <f t="shared" ref="BD617:BK617" si="105">SUM(BD351:BD388)</f>
        <v>0</v>
      </c>
      <c r="BE617" s="124">
        <f t="shared" si="105"/>
        <v>0</v>
      </c>
      <c r="BF617" s="90">
        <f t="shared" si="105"/>
        <v>0</v>
      </c>
      <c r="BG617" s="124">
        <f t="shared" si="105"/>
        <v>0</v>
      </c>
      <c r="BH617" s="90">
        <f t="shared" si="105"/>
        <v>0</v>
      </c>
      <c r="BI617" s="124">
        <f t="shared" si="105"/>
        <v>0</v>
      </c>
      <c r="BJ617" s="90">
        <f t="shared" si="105"/>
        <v>3112</v>
      </c>
      <c r="BK617" s="124">
        <f t="shared" si="105"/>
        <v>5644</v>
      </c>
    </row>
    <row r="618" spans="1:63" ht="13" x14ac:dyDescent="0.3">
      <c r="A618" s="38"/>
      <c r="B618" s="27" t="s">
        <v>716</v>
      </c>
      <c r="C618" s="22">
        <f>SUM(C389:C396)+C400</f>
        <v>3387</v>
      </c>
      <c r="D618" s="22">
        <f>SUM(D389:D396)+D400</f>
        <v>1013</v>
      </c>
      <c r="E618" s="63">
        <f t="shared" si="13"/>
        <v>0.2990847357543549</v>
      </c>
      <c r="F618" s="90">
        <f t="shared" ref="F618:BC618" si="106">SUM(F389:F396)+F400</f>
        <v>638</v>
      </c>
      <c r="G618" s="310">
        <f t="shared" si="106"/>
        <v>349</v>
      </c>
      <c r="H618" s="90">
        <f t="shared" si="106"/>
        <v>0</v>
      </c>
      <c r="I618" s="375">
        <f t="shared" si="106"/>
        <v>0</v>
      </c>
      <c r="J618" s="396">
        <f t="shared" si="106"/>
        <v>0</v>
      </c>
      <c r="K618" s="311">
        <f t="shared" si="106"/>
        <v>0</v>
      </c>
      <c r="L618" s="90">
        <f t="shared" si="106"/>
        <v>0</v>
      </c>
      <c r="M618" s="375">
        <f t="shared" si="106"/>
        <v>0</v>
      </c>
      <c r="N618" s="396">
        <f t="shared" si="106"/>
        <v>0</v>
      </c>
      <c r="O618" s="311">
        <f t="shared" si="106"/>
        <v>0</v>
      </c>
      <c r="P618" s="90">
        <f t="shared" si="106"/>
        <v>0</v>
      </c>
      <c r="Q618" s="375">
        <f t="shared" si="106"/>
        <v>0</v>
      </c>
      <c r="R618" s="396">
        <f t="shared" si="106"/>
        <v>0</v>
      </c>
      <c r="S618" s="311">
        <f t="shared" si="106"/>
        <v>0</v>
      </c>
      <c r="T618" s="90">
        <f t="shared" si="106"/>
        <v>0</v>
      </c>
      <c r="U618" s="375">
        <f t="shared" si="106"/>
        <v>0</v>
      </c>
      <c r="V618" s="396">
        <f t="shared" si="106"/>
        <v>0</v>
      </c>
      <c r="W618" s="311">
        <f t="shared" si="106"/>
        <v>0</v>
      </c>
      <c r="X618" s="90">
        <f t="shared" si="106"/>
        <v>0</v>
      </c>
      <c r="Y618" s="375">
        <f t="shared" si="106"/>
        <v>0</v>
      </c>
      <c r="Z618" s="396">
        <f t="shared" si="106"/>
        <v>0</v>
      </c>
      <c r="AA618" s="311">
        <f t="shared" si="106"/>
        <v>0</v>
      </c>
      <c r="AB618" s="90">
        <f t="shared" si="106"/>
        <v>0</v>
      </c>
      <c r="AC618" s="375">
        <f t="shared" si="106"/>
        <v>0</v>
      </c>
      <c r="AD618" s="396">
        <f t="shared" si="106"/>
        <v>0</v>
      </c>
      <c r="AE618" s="311">
        <f t="shared" si="106"/>
        <v>0</v>
      </c>
      <c r="AF618" s="90">
        <f t="shared" si="106"/>
        <v>0</v>
      </c>
      <c r="AG618" s="375">
        <f t="shared" si="106"/>
        <v>0</v>
      </c>
      <c r="AH618" s="396">
        <f t="shared" si="106"/>
        <v>0</v>
      </c>
      <c r="AI618" s="311">
        <f t="shared" si="106"/>
        <v>0</v>
      </c>
      <c r="AJ618" s="90">
        <f t="shared" si="106"/>
        <v>0</v>
      </c>
      <c r="AK618" s="375">
        <f t="shared" si="106"/>
        <v>0</v>
      </c>
      <c r="AL618" s="396">
        <f t="shared" si="106"/>
        <v>0</v>
      </c>
      <c r="AM618" s="311">
        <f t="shared" si="106"/>
        <v>0</v>
      </c>
      <c r="AN618" s="90">
        <f t="shared" si="106"/>
        <v>0</v>
      </c>
      <c r="AO618" s="375">
        <f t="shared" si="106"/>
        <v>0</v>
      </c>
      <c r="AP618" s="396">
        <f t="shared" si="106"/>
        <v>0</v>
      </c>
      <c r="AQ618" s="311">
        <f t="shared" si="106"/>
        <v>0</v>
      </c>
      <c r="AR618" s="90">
        <f t="shared" si="106"/>
        <v>0</v>
      </c>
      <c r="AS618" s="375">
        <f t="shared" si="106"/>
        <v>0</v>
      </c>
      <c r="AT618" s="396">
        <f t="shared" si="106"/>
        <v>0</v>
      </c>
      <c r="AU618" s="311">
        <f t="shared" si="106"/>
        <v>0</v>
      </c>
      <c r="AV618" s="90">
        <f t="shared" si="106"/>
        <v>0</v>
      </c>
      <c r="AW618" s="375">
        <f t="shared" si="106"/>
        <v>0</v>
      </c>
      <c r="AX618" s="396">
        <f t="shared" si="106"/>
        <v>853</v>
      </c>
      <c r="AY618" s="311">
        <f t="shared" si="106"/>
        <v>133</v>
      </c>
      <c r="AZ618" s="90">
        <f t="shared" si="106"/>
        <v>0</v>
      </c>
      <c r="BA618" s="311">
        <f t="shared" si="106"/>
        <v>0</v>
      </c>
      <c r="BB618" s="90">
        <f t="shared" si="106"/>
        <v>0</v>
      </c>
      <c r="BC618" s="124">
        <f t="shared" si="106"/>
        <v>0</v>
      </c>
      <c r="BD618" s="90">
        <f t="shared" ref="BD618:BK618" si="107">SUM(BD389:BD396)+BD400</f>
        <v>0</v>
      </c>
      <c r="BE618" s="124">
        <f t="shared" si="107"/>
        <v>0</v>
      </c>
      <c r="BF618" s="90">
        <f t="shared" si="107"/>
        <v>0</v>
      </c>
      <c r="BG618" s="124">
        <f t="shared" si="107"/>
        <v>0</v>
      </c>
      <c r="BH618" s="90">
        <f t="shared" si="107"/>
        <v>0</v>
      </c>
      <c r="BI618" s="124">
        <f t="shared" si="107"/>
        <v>0</v>
      </c>
      <c r="BJ618" s="90">
        <f t="shared" si="107"/>
        <v>604</v>
      </c>
      <c r="BK618" s="124">
        <f t="shared" si="107"/>
        <v>394</v>
      </c>
    </row>
    <row r="619" spans="1:63" ht="13" x14ac:dyDescent="0.3">
      <c r="A619" s="38"/>
      <c r="B619" s="27" t="s">
        <v>742</v>
      </c>
      <c r="C619" s="31">
        <f>SUM(C401:C402)+C231</f>
        <v>3923</v>
      </c>
      <c r="D619" s="31">
        <f>SUM(D401:D402)+D231</f>
        <v>1038</v>
      </c>
      <c r="E619" s="63">
        <f t="shared" si="13"/>
        <v>0.26459342340045883</v>
      </c>
      <c r="F619" s="90">
        <f t="shared" ref="F619:BC619" si="108">SUM(F401:F402)+F231</f>
        <v>291</v>
      </c>
      <c r="G619" s="310">
        <f t="shared" si="108"/>
        <v>720</v>
      </c>
      <c r="H619" s="90">
        <f t="shared" si="108"/>
        <v>0</v>
      </c>
      <c r="I619" s="375">
        <f t="shared" si="108"/>
        <v>0</v>
      </c>
      <c r="J619" s="396">
        <f t="shared" si="108"/>
        <v>0</v>
      </c>
      <c r="K619" s="311">
        <f t="shared" si="108"/>
        <v>0</v>
      </c>
      <c r="L619" s="90">
        <f t="shared" si="108"/>
        <v>0</v>
      </c>
      <c r="M619" s="375">
        <f t="shared" si="108"/>
        <v>0</v>
      </c>
      <c r="N619" s="396">
        <f t="shared" si="108"/>
        <v>0</v>
      </c>
      <c r="O619" s="311">
        <f t="shared" si="108"/>
        <v>0</v>
      </c>
      <c r="P619" s="90">
        <f t="shared" si="108"/>
        <v>0</v>
      </c>
      <c r="Q619" s="375">
        <f t="shared" si="108"/>
        <v>0</v>
      </c>
      <c r="R619" s="396">
        <f t="shared" si="108"/>
        <v>0</v>
      </c>
      <c r="S619" s="311">
        <f t="shared" si="108"/>
        <v>0</v>
      </c>
      <c r="T619" s="90">
        <f t="shared" si="108"/>
        <v>0</v>
      </c>
      <c r="U619" s="375">
        <f t="shared" si="108"/>
        <v>0</v>
      </c>
      <c r="V619" s="396">
        <f t="shared" si="108"/>
        <v>0</v>
      </c>
      <c r="W619" s="311">
        <f t="shared" si="108"/>
        <v>0</v>
      </c>
      <c r="X619" s="90">
        <f t="shared" si="108"/>
        <v>0</v>
      </c>
      <c r="Y619" s="375">
        <f t="shared" si="108"/>
        <v>0</v>
      </c>
      <c r="Z619" s="396">
        <f t="shared" si="108"/>
        <v>0</v>
      </c>
      <c r="AA619" s="311">
        <f t="shared" si="108"/>
        <v>0</v>
      </c>
      <c r="AB619" s="90">
        <f t="shared" si="108"/>
        <v>0</v>
      </c>
      <c r="AC619" s="375">
        <f t="shared" si="108"/>
        <v>0</v>
      </c>
      <c r="AD619" s="396">
        <f t="shared" si="108"/>
        <v>0</v>
      </c>
      <c r="AE619" s="311">
        <f t="shared" si="108"/>
        <v>0</v>
      </c>
      <c r="AF619" s="90">
        <f t="shared" si="108"/>
        <v>0</v>
      </c>
      <c r="AG619" s="375">
        <f t="shared" si="108"/>
        <v>0</v>
      </c>
      <c r="AH619" s="396">
        <f t="shared" si="108"/>
        <v>0</v>
      </c>
      <c r="AI619" s="311">
        <f t="shared" si="108"/>
        <v>0</v>
      </c>
      <c r="AJ619" s="90">
        <f t="shared" si="108"/>
        <v>0</v>
      </c>
      <c r="AK619" s="375">
        <f t="shared" si="108"/>
        <v>0</v>
      </c>
      <c r="AL619" s="396">
        <f t="shared" si="108"/>
        <v>0</v>
      </c>
      <c r="AM619" s="311">
        <f t="shared" si="108"/>
        <v>0</v>
      </c>
      <c r="AN619" s="90">
        <f t="shared" si="108"/>
        <v>0</v>
      </c>
      <c r="AO619" s="375">
        <f t="shared" si="108"/>
        <v>0</v>
      </c>
      <c r="AP619" s="396">
        <f t="shared" si="108"/>
        <v>0</v>
      </c>
      <c r="AQ619" s="311">
        <f t="shared" si="108"/>
        <v>0</v>
      </c>
      <c r="AR619" s="90">
        <f t="shared" si="108"/>
        <v>0</v>
      </c>
      <c r="AS619" s="375">
        <f t="shared" si="108"/>
        <v>0</v>
      </c>
      <c r="AT619" s="396">
        <f t="shared" si="108"/>
        <v>0</v>
      </c>
      <c r="AU619" s="311">
        <f t="shared" si="108"/>
        <v>0</v>
      </c>
      <c r="AV619" s="90">
        <f t="shared" si="108"/>
        <v>0</v>
      </c>
      <c r="AW619" s="375">
        <f t="shared" si="108"/>
        <v>0</v>
      </c>
      <c r="AX619" s="396">
        <f t="shared" si="108"/>
        <v>0</v>
      </c>
      <c r="AY619" s="311">
        <f t="shared" si="108"/>
        <v>0</v>
      </c>
      <c r="AZ619" s="90">
        <f t="shared" si="108"/>
        <v>0</v>
      </c>
      <c r="BA619" s="311">
        <f t="shared" si="108"/>
        <v>0</v>
      </c>
      <c r="BB619" s="90">
        <f t="shared" si="108"/>
        <v>0</v>
      </c>
      <c r="BC619" s="124">
        <f t="shared" si="108"/>
        <v>0</v>
      </c>
      <c r="BD619" s="90">
        <f t="shared" ref="BD619:BK619" si="109">SUM(BD401:BD402)+BD231</f>
        <v>0</v>
      </c>
      <c r="BE619" s="124">
        <f t="shared" si="109"/>
        <v>0</v>
      </c>
      <c r="BF619" s="90">
        <f t="shared" si="109"/>
        <v>0</v>
      </c>
      <c r="BG619" s="124">
        <f t="shared" si="109"/>
        <v>0</v>
      </c>
      <c r="BH619" s="90">
        <f t="shared" si="109"/>
        <v>0</v>
      </c>
      <c r="BI619" s="124">
        <f t="shared" si="109"/>
        <v>0</v>
      </c>
      <c r="BJ619" s="90">
        <f t="shared" si="109"/>
        <v>304</v>
      </c>
      <c r="BK619" s="124">
        <f t="shared" si="109"/>
        <v>713</v>
      </c>
    </row>
    <row r="620" spans="1:63" ht="13" x14ac:dyDescent="0.3">
      <c r="A620" s="38"/>
      <c r="B620" s="27" t="s">
        <v>21</v>
      </c>
      <c r="C620" s="22">
        <f>SUM(C403:C421)</f>
        <v>20081</v>
      </c>
      <c r="D620" s="22">
        <f>SUM(D403:D421)</f>
        <v>4812</v>
      </c>
      <c r="E620" s="63">
        <f t="shared" si="13"/>
        <v>0.23962950052288232</v>
      </c>
      <c r="F620" s="90">
        <f t="shared" ref="F620:BC620" si="110">SUM(F403:F421)</f>
        <v>1900</v>
      </c>
      <c r="G620" s="310">
        <f t="shared" si="110"/>
        <v>2852</v>
      </c>
      <c r="H620" s="90">
        <f t="shared" si="110"/>
        <v>0</v>
      </c>
      <c r="I620" s="375">
        <f t="shared" si="110"/>
        <v>0</v>
      </c>
      <c r="J620" s="396">
        <f t="shared" si="110"/>
        <v>0</v>
      </c>
      <c r="K620" s="311">
        <f t="shared" si="110"/>
        <v>0</v>
      </c>
      <c r="L620" s="90">
        <f t="shared" si="110"/>
        <v>0</v>
      </c>
      <c r="M620" s="375">
        <f t="shared" si="110"/>
        <v>0</v>
      </c>
      <c r="N620" s="396">
        <f t="shared" si="110"/>
        <v>0</v>
      </c>
      <c r="O620" s="311">
        <f t="shared" si="110"/>
        <v>0</v>
      </c>
      <c r="P620" s="90">
        <f t="shared" si="110"/>
        <v>0</v>
      </c>
      <c r="Q620" s="375">
        <f t="shared" si="110"/>
        <v>0</v>
      </c>
      <c r="R620" s="396">
        <f t="shared" si="110"/>
        <v>0</v>
      </c>
      <c r="S620" s="311">
        <f t="shared" si="110"/>
        <v>0</v>
      </c>
      <c r="T620" s="90">
        <f t="shared" si="110"/>
        <v>0</v>
      </c>
      <c r="U620" s="375">
        <f t="shared" si="110"/>
        <v>0</v>
      </c>
      <c r="V620" s="396">
        <f t="shared" si="110"/>
        <v>0</v>
      </c>
      <c r="W620" s="311">
        <f t="shared" si="110"/>
        <v>0</v>
      </c>
      <c r="X620" s="90">
        <f t="shared" si="110"/>
        <v>0</v>
      </c>
      <c r="Y620" s="375">
        <f t="shared" si="110"/>
        <v>0</v>
      </c>
      <c r="Z620" s="396">
        <f t="shared" si="110"/>
        <v>0</v>
      </c>
      <c r="AA620" s="311">
        <f t="shared" si="110"/>
        <v>0</v>
      </c>
      <c r="AB620" s="90">
        <f t="shared" si="110"/>
        <v>0</v>
      </c>
      <c r="AC620" s="375">
        <f t="shared" si="110"/>
        <v>0</v>
      </c>
      <c r="AD620" s="396">
        <f t="shared" si="110"/>
        <v>0</v>
      </c>
      <c r="AE620" s="311">
        <f t="shared" si="110"/>
        <v>0</v>
      </c>
      <c r="AF620" s="90">
        <f t="shared" si="110"/>
        <v>0</v>
      </c>
      <c r="AG620" s="375">
        <f t="shared" si="110"/>
        <v>0</v>
      </c>
      <c r="AH620" s="396">
        <f t="shared" si="110"/>
        <v>0</v>
      </c>
      <c r="AI620" s="311">
        <f t="shared" si="110"/>
        <v>0</v>
      </c>
      <c r="AJ620" s="90">
        <f t="shared" si="110"/>
        <v>0</v>
      </c>
      <c r="AK620" s="375">
        <f t="shared" si="110"/>
        <v>0</v>
      </c>
      <c r="AL620" s="396">
        <f t="shared" si="110"/>
        <v>0</v>
      </c>
      <c r="AM620" s="311">
        <f t="shared" si="110"/>
        <v>0</v>
      </c>
      <c r="AN620" s="90">
        <f t="shared" si="110"/>
        <v>0</v>
      </c>
      <c r="AO620" s="375">
        <f t="shared" si="110"/>
        <v>0</v>
      </c>
      <c r="AP620" s="396">
        <f t="shared" si="110"/>
        <v>0</v>
      </c>
      <c r="AQ620" s="311">
        <f t="shared" si="110"/>
        <v>0</v>
      </c>
      <c r="AR620" s="90">
        <f t="shared" si="110"/>
        <v>0</v>
      </c>
      <c r="AS620" s="375">
        <f t="shared" si="110"/>
        <v>0</v>
      </c>
      <c r="AT620" s="396">
        <f t="shared" si="110"/>
        <v>0</v>
      </c>
      <c r="AU620" s="311">
        <f t="shared" si="110"/>
        <v>0</v>
      </c>
      <c r="AV620" s="90">
        <f t="shared" si="110"/>
        <v>0</v>
      </c>
      <c r="AW620" s="375">
        <f t="shared" si="110"/>
        <v>0</v>
      </c>
      <c r="AX620" s="396">
        <f t="shared" si="110"/>
        <v>0</v>
      </c>
      <c r="AY620" s="311">
        <f t="shared" si="110"/>
        <v>0</v>
      </c>
      <c r="AZ620" s="90">
        <f t="shared" si="110"/>
        <v>0</v>
      </c>
      <c r="BA620" s="311">
        <f t="shared" si="110"/>
        <v>0</v>
      </c>
      <c r="BB620" s="90">
        <f t="shared" si="110"/>
        <v>0</v>
      </c>
      <c r="BC620" s="124">
        <f t="shared" si="110"/>
        <v>0</v>
      </c>
      <c r="BD620" s="90">
        <f t="shared" ref="BD620:BK620" si="111">SUM(BD403:BD421)</f>
        <v>0</v>
      </c>
      <c r="BE620" s="124">
        <f t="shared" si="111"/>
        <v>0</v>
      </c>
      <c r="BF620" s="90">
        <f t="shared" si="111"/>
        <v>0</v>
      </c>
      <c r="BG620" s="124">
        <f t="shared" si="111"/>
        <v>0</v>
      </c>
      <c r="BH620" s="90">
        <f t="shared" si="111"/>
        <v>0</v>
      </c>
      <c r="BI620" s="124">
        <f t="shared" si="111"/>
        <v>0</v>
      </c>
      <c r="BJ620" s="90">
        <f t="shared" si="111"/>
        <v>1661</v>
      </c>
      <c r="BK620" s="124">
        <f t="shared" si="111"/>
        <v>3038</v>
      </c>
    </row>
    <row r="621" spans="1:63" ht="13" x14ac:dyDescent="0.3">
      <c r="A621" s="38"/>
      <c r="B621" s="27" t="s">
        <v>22</v>
      </c>
      <c r="C621" s="22">
        <f>SUM(C431:C473)</f>
        <v>44649</v>
      </c>
      <c r="D621" s="22">
        <f>SUM(D431:D473)</f>
        <v>11085</v>
      </c>
      <c r="E621" s="63">
        <f t="shared" si="13"/>
        <v>0.24826983807028152</v>
      </c>
      <c r="F621" s="90">
        <f t="shared" ref="F621:BC621" si="112">SUM(F431:F473)</f>
        <v>4339</v>
      </c>
      <c r="G621" s="310">
        <f t="shared" si="112"/>
        <v>6632</v>
      </c>
      <c r="H621" s="90">
        <f t="shared" si="112"/>
        <v>0</v>
      </c>
      <c r="I621" s="375">
        <f t="shared" si="112"/>
        <v>0</v>
      </c>
      <c r="J621" s="396">
        <f t="shared" si="112"/>
        <v>0</v>
      </c>
      <c r="K621" s="311">
        <f t="shared" si="112"/>
        <v>0</v>
      </c>
      <c r="L621" s="90">
        <f t="shared" si="112"/>
        <v>0</v>
      </c>
      <c r="M621" s="375">
        <f t="shared" si="112"/>
        <v>0</v>
      </c>
      <c r="N621" s="396">
        <f t="shared" si="112"/>
        <v>0</v>
      </c>
      <c r="O621" s="311">
        <f t="shared" si="112"/>
        <v>0</v>
      </c>
      <c r="P621" s="90">
        <f t="shared" si="112"/>
        <v>0</v>
      </c>
      <c r="Q621" s="375">
        <f t="shared" si="112"/>
        <v>0</v>
      </c>
      <c r="R621" s="396">
        <f t="shared" si="112"/>
        <v>0</v>
      </c>
      <c r="S621" s="311">
        <f t="shared" si="112"/>
        <v>0</v>
      </c>
      <c r="T621" s="90">
        <f t="shared" si="112"/>
        <v>0</v>
      </c>
      <c r="U621" s="375">
        <f t="shared" si="112"/>
        <v>0</v>
      </c>
      <c r="V621" s="396">
        <f t="shared" si="112"/>
        <v>0</v>
      </c>
      <c r="W621" s="311">
        <f t="shared" si="112"/>
        <v>0</v>
      </c>
      <c r="X621" s="90">
        <f t="shared" si="112"/>
        <v>0</v>
      </c>
      <c r="Y621" s="375">
        <f t="shared" si="112"/>
        <v>0</v>
      </c>
      <c r="Z621" s="396">
        <f t="shared" si="112"/>
        <v>0</v>
      </c>
      <c r="AA621" s="311">
        <f t="shared" si="112"/>
        <v>0</v>
      </c>
      <c r="AB621" s="90">
        <f t="shared" si="112"/>
        <v>0</v>
      </c>
      <c r="AC621" s="375">
        <f t="shared" si="112"/>
        <v>0</v>
      </c>
      <c r="AD621" s="396">
        <f t="shared" si="112"/>
        <v>0</v>
      </c>
      <c r="AE621" s="311">
        <f t="shared" si="112"/>
        <v>0</v>
      </c>
      <c r="AF621" s="90">
        <f t="shared" si="112"/>
        <v>0</v>
      </c>
      <c r="AG621" s="375">
        <f t="shared" si="112"/>
        <v>0</v>
      </c>
      <c r="AH621" s="396">
        <f t="shared" si="112"/>
        <v>0</v>
      </c>
      <c r="AI621" s="311">
        <f t="shared" si="112"/>
        <v>0</v>
      </c>
      <c r="AJ621" s="90">
        <f t="shared" si="112"/>
        <v>0</v>
      </c>
      <c r="AK621" s="375">
        <f t="shared" si="112"/>
        <v>0</v>
      </c>
      <c r="AL621" s="396">
        <f t="shared" si="112"/>
        <v>0</v>
      </c>
      <c r="AM621" s="311">
        <f t="shared" si="112"/>
        <v>0</v>
      </c>
      <c r="AN621" s="90">
        <f t="shared" si="112"/>
        <v>0</v>
      </c>
      <c r="AO621" s="375">
        <f t="shared" si="112"/>
        <v>0</v>
      </c>
      <c r="AP621" s="396">
        <f t="shared" si="112"/>
        <v>0</v>
      </c>
      <c r="AQ621" s="311">
        <f t="shared" si="112"/>
        <v>0</v>
      </c>
      <c r="AR621" s="90">
        <f t="shared" si="112"/>
        <v>0</v>
      </c>
      <c r="AS621" s="375">
        <f t="shared" si="112"/>
        <v>0</v>
      </c>
      <c r="AT621" s="396">
        <f t="shared" si="112"/>
        <v>0</v>
      </c>
      <c r="AU621" s="311">
        <f t="shared" si="112"/>
        <v>0</v>
      </c>
      <c r="AV621" s="90">
        <f t="shared" si="112"/>
        <v>0</v>
      </c>
      <c r="AW621" s="375">
        <f t="shared" si="112"/>
        <v>0</v>
      </c>
      <c r="AX621" s="396">
        <f t="shared" si="112"/>
        <v>0</v>
      </c>
      <c r="AY621" s="311">
        <f t="shared" si="112"/>
        <v>0</v>
      </c>
      <c r="AZ621" s="90">
        <f t="shared" si="112"/>
        <v>0</v>
      </c>
      <c r="BA621" s="311">
        <f t="shared" si="112"/>
        <v>0</v>
      </c>
      <c r="BB621" s="90">
        <f t="shared" si="112"/>
        <v>0</v>
      </c>
      <c r="BC621" s="124">
        <f t="shared" si="112"/>
        <v>0</v>
      </c>
      <c r="BD621" s="90">
        <f t="shared" ref="BD621:BK621" si="113">SUM(BD431:BD473)</f>
        <v>0</v>
      </c>
      <c r="BE621" s="124">
        <f t="shared" si="113"/>
        <v>0</v>
      </c>
      <c r="BF621" s="90">
        <f t="shared" si="113"/>
        <v>0</v>
      </c>
      <c r="BG621" s="124">
        <f t="shared" si="113"/>
        <v>0</v>
      </c>
      <c r="BH621" s="90">
        <f t="shared" si="113"/>
        <v>0</v>
      </c>
      <c r="BI621" s="124">
        <f t="shared" si="113"/>
        <v>0</v>
      </c>
      <c r="BJ621" s="90">
        <f t="shared" si="113"/>
        <v>3716</v>
      </c>
      <c r="BK621" s="124">
        <f t="shared" si="113"/>
        <v>7152</v>
      </c>
    </row>
    <row r="622" spans="1:63" ht="13" x14ac:dyDescent="0.3">
      <c r="A622" s="38"/>
      <c r="B622" s="27" t="s">
        <v>23</v>
      </c>
      <c r="C622" s="31">
        <f>SUM(C226:C230)+SUM(C477:C479)</f>
        <v>10133</v>
      </c>
      <c r="D622" s="31">
        <f>SUM(D226:D230)+SUM(D477:D479)</f>
        <v>2171</v>
      </c>
      <c r="E622" s="63">
        <f t="shared" si="13"/>
        <v>0.21425046876541992</v>
      </c>
      <c r="F622" s="90">
        <f t="shared" ref="F622:BC622" si="114">SUM(F226:F230)+SUM(F477:F479)</f>
        <v>632</v>
      </c>
      <c r="G622" s="310">
        <f t="shared" si="114"/>
        <v>1504</v>
      </c>
      <c r="H622" s="90">
        <f t="shared" si="114"/>
        <v>0</v>
      </c>
      <c r="I622" s="375">
        <f t="shared" si="114"/>
        <v>0</v>
      </c>
      <c r="J622" s="396">
        <f t="shared" si="114"/>
        <v>0</v>
      </c>
      <c r="K622" s="311">
        <f t="shared" si="114"/>
        <v>0</v>
      </c>
      <c r="L622" s="90">
        <f t="shared" si="114"/>
        <v>0</v>
      </c>
      <c r="M622" s="375">
        <f t="shared" si="114"/>
        <v>0</v>
      </c>
      <c r="N622" s="396">
        <f t="shared" si="114"/>
        <v>0</v>
      </c>
      <c r="O622" s="311">
        <f t="shared" si="114"/>
        <v>0</v>
      </c>
      <c r="P622" s="90">
        <f t="shared" si="114"/>
        <v>0</v>
      </c>
      <c r="Q622" s="375">
        <f t="shared" si="114"/>
        <v>0</v>
      </c>
      <c r="R622" s="396">
        <f t="shared" si="114"/>
        <v>0</v>
      </c>
      <c r="S622" s="311">
        <f t="shared" si="114"/>
        <v>0</v>
      </c>
      <c r="T622" s="90">
        <f t="shared" si="114"/>
        <v>0</v>
      </c>
      <c r="U622" s="375">
        <f t="shared" si="114"/>
        <v>0</v>
      </c>
      <c r="V622" s="396">
        <f t="shared" si="114"/>
        <v>0</v>
      </c>
      <c r="W622" s="311">
        <f t="shared" si="114"/>
        <v>0</v>
      </c>
      <c r="X622" s="90">
        <f t="shared" si="114"/>
        <v>0</v>
      </c>
      <c r="Y622" s="375">
        <f t="shared" si="114"/>
        <v>0</v>
      </c>
      <c r="Z622" s="396">
        <f t="shared" si="114"/>
        <v>0</v>
      </c>
      <c r="AA622" s="311">
        <f t="shared" si="114"/>
        <v>0</v>
      </c>
      <c r="AB622" s="90">
        <f t="shared" si="114"/>
        <v>0</v>
      </c>
      <c r="AC622" s="375">
        <f t="shared" si="114"/>
        <v>0</v>
      </c>
      <c r="AD622" s="396">
        <f t="shared" si="114"/>
        <v>0</v>
      </c>
      <c r="AE622" s="311">
        <f t="shared" si="114"/>
        <v>0</v>
      </c>
      <c r="AF622" s="90">
        <f t="shared" si="114"/>
        <v>0</v>
      </c>
      <c r="AG622" s="375">
        <f t="shared" si="114"/>
        <v>0</v>
      </c>
      <c r="AH622" s="396">
        <f t="shared" si="114"/>
        <v>0</v>
      </c>
      <c r="AI622" s="311">
        <f t="shared" si="114"/>
        <v>0</v>
      </c>
      <c r="AJ622" s="90">
        <f t="shared" si="114"/>
        <v>0</v>
      </c>
      <c r="AK622" s="375">
        <f t="shared" si="114"/>
        <v>0</v>
      </c>
      <c r="AL622" s="396">
        <f t="shared" si="114"/>
        <v>0</v>
      </c>
      <c r="AM622" s="311">
        <f t="shared" si="114"/>
        <v>0</v>
      </c>
      <c r="AN622" s="90">
        <f t="shared" si="114"/>
        <v>0</v>
      </c>
      <c r="AO622" s="375">
        <f t="shared" si="114"/>
        <v>0</v>
      </c>
      <c r="AP622" s="396">
        <f t="shared" si="114"/>
        <v>0</v>
      </c>
      <c r="AQ622" s="311">
        <f t="shared" si="114"/>
        <v>0</v>
      </c>
      <c r="AR622" s="90">
        <f t="shared" si="114"/>
        <v>0</v>
      </c>
      <c r="AS622" s="375">
        <f t="shared" si="114"/>
        <v>0</v>
      </c>
      <c r="AT622" s="396">
        <f t="shared" si="114"/>
        <v>0</v>
      </c>
      <c r="AU622" s="311">
        <f t="shared" si="114"/>
        <v>0</v>
      </c>
      <c r="AV622" s="90">
        <f t="shared" si="114"/>
        <v>0</v>
      </c>
      <c r="AW622" s="375">
        <f t="shared" si="114"/>
        <v>0</v>
      </c>
      <c r="AX622" s="396">
        <f t="shared" si="114"/>
        <v>0</v>
      </c>
      <c r="AY622" s="311">
        <f t="shared" si="114"/>
        <v>0</v>
      </c>
      <c r="AZ622" s="90">
        <f t="shared" si="114"/>
        <v>0</v>
      </c>
      <c r="BA622" s="311">
        <f t="shared" si="114"/>
        <v>0</v>
      </c>
      <c r="BB622" s="90">
        <f t="shared" si="114"/>
        <v>0</v>
      </c>
      <c r="BC622" s="124">
        <f t="shared" si="114"/>
        <v>0</v>
      </c>
      <c r="BD622" s="90">
        <f t="shared" ref="BD622:BK622" si="115">SUM(BD226:BD230)+SUM(BD477:BD479)</f>
        <v>0</v>
      </c>
      <c r="BE622" s="124">
        <f t="shared" si="115"/>
        <v>0</v>
      </c>
      <c r="BF622" s="90">
        <f t="shared" si="115"/>
        <v>0</v>
      </c>
      <c r="BG622" s="124">
        <f t="shared" si="115"/>
        <v>0</v>
      </c>
      <c r="BH622" s="90">
        <f t="shared" si="115"/>
        <v>0</v>
      </c>
      <c r="BI622" s="124">
        <f t="shared" si="115"/>
        <v>0</v>
      </c>
      <c r="BJ622" s="90">
        <f t="shared" si="115"/>
        <v>573</v>
      </c>
      <c r="BK622" s="124">
        <f t="shared" si="115"/>
        <v>1566</v>
      </c>
    </row>
    <row r="623" spans="1:63" ht="13" x14ac:dyDescent="0.3">
      <c r="A623" s="38"/>
      <c r="B623" s="27" t="s">
        <v>24</v>
      </c>
      <c r="C623" s="22">
        <f>SUM(C486:C497)</f>
        <v>12008</v>
      </c>
      <c r="D623" s="22">
        <f>SUM(D486:D497)</f>
        <v>2908</v>
      </c>
      <c r="E623" s="63">
        <f t="shared" si="13"/>
        <v>0.24217188540972684</v>
      </c>
      <c r="F623" s="90">
        <f t="shared" ref="F623:BC623" si="116">SUM(F486:F497)</f>
        <v>943</v>
      </c>
      <c r="G623" s="310">
        <f t="shared" si="116"/>
        <v>1929</v>
      </c>
      <c r="H623" s="90">
        <f t="shared" si="116"/>
        <v>0</v>
      </c>
      <c r="I623" s="375">
        <f t="shared" si="116"/>
        <v>0</v>
      </c>
      <c r="J623" s="396">
        <f t="shared" si="116"/>
        <v>0</v>
      </c>
      <c r="K623" s="311">
        <f t="shared" si="116"/>
        <v>0</v>
      </c>
      <c r="L623" s="90">
        <f t="shared" si="116"/>
        <v>0</v>
      </c>
      <c r="M623" s="375">
        <f t="shared" si="116"/>
        <v>0</v>
      </c>
      <c r="N623" s="396">
        <f t="shared" si="116"/>
        <v>0</v>
      </c>
      <c r="O623" s="311">
        <f t="shared" si="116"/>
        <v>0</v>
      </c>
      <c r="P623" s="90">
        <f t="shared" si="116"/>
        <v>0</v>
      </c>
      <c r="Q623" s="375">
        <f t="shared" si="116"/>
        <v>0</v>
      </c>
      <c r="R623" s="396">
        <f t="shared" si="116"/>
        <v>0</v>
      </c>
      <c r="S623" s="311">
        <f t="shared" si="116"/>
        <v>0</v>
      </c>
      <c r="T623" s="90">
        <f t="shared" si="116"/>
        <v>0</v>
      </c>
      <c r="U623" s="375">
        <f t="shared" si="116"/>
        <v>0</v>
      </c>
      <c r="V623" s="396">
        <f t="shared" si="116"/>
        <v>0</v>
      </c>
      <c r="W623" s="311">
        <f t="shared" si="116"/>
        <v>0</v>
      </c>
      <c r="X623" s="90">
        <f t="shared" si="116"/>
        <v>0</v>
      </c>
      <c r="Y623" s="375">
        <f t="shared" si="116"/>
        <v>0</v>
      </c>
      <c r="Z623" s="396">
        <f t="shared" si="116"/>
        <v>0</v>
      </c>
      <c r="AA623" s="311">
        <f t="shared" si="116"/>
        <v>0</v>
      </c>
      <c r="AB623" s="90">
        <f t="shared" si="116"/>
        <v>0</v>
      </c>
      <c r="AC623" s="375">
        <f t="shared" si="116"/>
        <v>0</v>
      </c>
      <c r="AD623" s="396">
        <f t="shared" si="116"/>
        <v>57</v>
      </c>
      <c r="AE623" s="311">
        <f t="shared" si="116"/>
        <v>43</v>
      </c>
      <c r="AF623" s="90">
        <f t="shared" si="116"/>
        <v>57</v>
      </c>
      <c r="AG623" s="375">
        <f t="shared" si="116"/>
        <v>42</v>
      </c>
      <c r="AH623" s="396">
        <f t="shared" si="116"/>
        <v>198</v>
      </c>
      <c r="AI623" s="311">
        <f t="shared" si="116"/>
        <v>201</v>
      </c>
      <c r="AJ623" s="90">
        <f t="shared" si="116"/>
        <v>0</v>
      </c>
      <c r="AK623" s="375">
        <f t="shared" si="116"/>
        <v>0</v>
      </c>
      <c r="AL623" s="396">
        <f t="shared" si="116"/>
        <v>0</v>
      </c>
      <c r="AM623" s="311">
        <f t="shared" si="116"/>
        <v>0</v>
      </c>
      <c r="AN623" s="90">
        <f t="shared" si="116"/>
        <v>0</v>
      </c>
      <c r="AO623" s="375">
        <f t="shared" si="116"/>
        <v>0</v>
      </c>
      <c r="AP623" s="396">
        <f t="shared" si="116"/>
        <v>0</v>
      </c>
      <c r="AQ623" s="311">
        <f t="shared" si="116"/>
        <v>0</v>
      </c>
      <c r="AR623" s="90">
        <f t="shared" si="116"/>
        <v>0</v>
      </c>
      <c r="AS623" s="375">
        <f t="shared" si="116"/>
        <v>0</v>
      </c>
      <c r="AT623" s="396">
        <f t="shared" si="116"/>
        <v>146</v>
      </c>
      <c r="AU623" s="311">
        <f t="shared" si="116"/>
        <v>108</v>
      </c>
      <c r="AV623" s="90">
        <f t="shared" si="116"/>
        <v>0</v>
      </c>
      <c r="AW623" s="375">
        <f t="shared" si="116"/>
        <v>0</v>
      </c>
      <c r="AX623" s="396">
        <f t="shared" si="116"/>
        <v>0</v>
      </c>
      <c r="AY623" s="311">
        <f t="shared" si="116"/>
        <v>0</v>
      </c>
      <c r="AZ623" s="90">
        <f t="shared" si="116"/>
        <v>1585</v>
      </c>
      <c r="BA623" s="311">
        <f t="shared" si="116"/>
        <v>1289</v>
      </c>
      <c r="BB623" s="90">
        <f t="shared" si="116"/>
        <v>0</v>
      </c>
      <c r="BC623" s="124">
        <f t="shared" si="116"/>
        <v>0</v>
      </c>
      <c r="BD623" s="90">
        <f t="shared" ref="BD623:BK623" si="117">SUM(BD486:BD497)</f>
        <v>0</v>
      </c>
      <c r="BE623" s="124">
        <f t="shared" si="117"/>
        <v>0</v>
      </c>
      <c r="BF623" s="90">
        <f t="shared" si="117"/>
        <v>0</v>
      </c>
      <c r="BG623" s="124">
        <f t="shared" si="117"/>
        <v>0</v>
      </c>
      <c r="BH623" s="90">
        <f t="shared" si="117"/>
        <v>0</v>
      </c>
      <c r="BI623" s="124">
        <f t="shared" si="117"/>
        <v>0</v>
      </c>
      <c r="BJ623" s="90">
        <f t="shared" si="117"/>
        <v>801</v>
      </c>
      <c r="BK623" s="124">
        <f t="shared" si="117"/>
        <v>2064</v>
      </c>
    </row>
    <row r="624" spans="1:63" ht="13" x14ac:dyDescent="0.3">
      <c r="A624" s="38"/>
      <c r="B624" s="27" t="s">
        <v>25</v>
      </c>
      <c r="C624" s="22">
        <f>SUM(C507:C534)</f>
        <v>26686</v>
      </c>
      <c r="D624" s="22">
        <f>SUM(D507:D534)</f>
        <v>6580</v>
      </c>
      <c r="E624" s="63">
        <f t="shared" si="13"/>
        <v>0.24657123585400584</v>
      </c>
      <c r="F624" s="90">
        <f t="shared" ref="F624:BC624" si="118">SUM(F507:F534)</f>
        <v>3394</v>
      </c>
      <c r="G624" s="310">
        <f t="shared" si="118"/>
        <v>3129</v>
      </c>
      <c r="H624" s="90">
        <f t="shared" si="118"/>
        <v>0</v>
      </c>
      <c r="I624" s="375">
        <f t="shared" si="118"/>
        <v>0</v>
      </c>
      <c r="J624" s="396">
        <f t="shared" si="118"/>
        <v>0</v>
      </c>
      <c r="K624" s="311">
        <f t="shared" si="118"/>
        <v>0</v>
      </c>
      <c r="L624" s="90">
        <f t="shared" si="118"/>
        <v>0</v>
      </c>
      <c r="M624" s="375">
        <f t="shared" si="118"/>
        <v>0</v>
      </c>
      <c r="N624" s="396">
        <f t="shared" si="118"/>
        <v>0</v>
      </c>
      <c r="O624" s="311">
        <f t="shared" si="118"/>
        <v>0</v>
      </c>
      <c r="P624" s="90">
        <f t="shared" si="118"/>
        <v>0</v>
      </c>
      <c r="Q624" s="375">
        <f t="shared" si="118"/>
        <v>0</v>
      </c>
      <c r="R624" s="396">
        <f t="shared" si="118"/>
        <v>0</v>
      </c>
      <c r="S624" s="311">
        <f t="shared" si="118"/>
        <v>0</v>
      </c>
      <c r="T624" s="90">
        <f t="shared" si="118"/>
        <v>0</v>
      </c>
      <c r="U624" s="375">
        <f t="shared" si="118"/>
        <v>0</v>
      </c>
      <c r="V624" s="396">
        <f t="shared" si="118"/>
        <v>0</v>
      </c>
      <c r="W624" s="311">
        <f t="shared" si="118"/>
        <v>0</v>
      </c>
      <c r="X624" s="90">
        <f t="shared" si="118"/>
        <v>0</v>
      </c>
      <c r="Y624" s="375">
        <f t="shared" si="118"/>
        <v>0</v>
      </c>
      <c r="Z624" s="396">
        <f t="shared" si="118"/>
        <v>0</v>
      </c>
      <c r="AA624" s="311">
        <f t="shared" si="118"/>
        <v>0</v>
      </c>
      <c r="AB624" s="90">
        <f t="shared" si="118"/>
        <v>0</v>
      </c>
      <c r="AC624" s="375">
        <f t="shared" si="118"/>
        <v>0</v>
      </c>
      <c r="AD624" s="396">
        <f t="shared" si="118"/>
        <v>0</v>
      </c>
      <c r="AE624" s="311">
        <f t="shared" si="118"/>
        <v>0</v>
      </c>
      <c r="AF624" s="90">
        <f t="shared" si="118"/>
        <v>0</v>
      </c>
      <c r="AG624" s="375">
        <f t="shared" si="118"/>
        <v>0</v>
      </c>
      <c r="AH624" s="396">
        <f t="shared" si="118"/>
        <v>0</v>
      </c>
      <c r="AI624" s="311">
        <f t="shared" si="118"/>
        <v>0</v>
      </c>
      <c r="AJ624" s="90">
        <f t="shared" si="118"/>
        <v>0</v>
      </c>
      <c r="AK624" s="375">
        <f t="shared" si="118"/>
        <v>0</v>
      </c>
      <c r="AL624" s="396">
        <f t="shared" si="118"/>
        <v>0</v>
      </c>
      <c r="AM624" s="311">
        <f t="shared" si="118"/>
        <v>0</v>
      </c>
      <c r="AN624" s="90">
        <f t="shared" si="118"/>
        <v>0</v>
      </c>
      <c r="AO624" s="375">
        <f t="shared" si="118"/>
        <v>0</v>
      </c>
      <c r="AP624" s="396">
        <f t="shared" si="118"/>
        <v>0</v>
      </c>
      <c r="AQ624" s="311">
        <f t="shared" si="118"/>
        <v>0</v>
      </c>
      <c r="AR624" s="90">
        <f t="shared" si="118"/>
        <v>0</v>
      </c>
      <c r="AS624" s="375">
        <f t="shared" si="118"/>
        <v>0</v>
      </c>
      <c r="AT624" s="396">
        <f t="shared" si="118"/>
        <v>0</v>
      </c>
      <c r="AU624" s="311">
        <f t="shared" si="118"/>
        <v>0</v>
      </c>
      <c r="AV624" s="90">
        <f t="shared" si="118"/>
        <v>0</v>
      </c>
      <c r="AW624" s="375">
        <f t="shared" si="118"/>
        <v>0</v>
      </c>
      <c r="AX624" s="396">
        <f t="shared" si="118"/>
        <v>0</v>
      </c>
      <c r="AY624" s="311">
        <f t="shared" si="118"/>
        <v>0</v>
      </c>
      <c r="AZ624" s="90">
        <f t="shared" si="118"/>
        <v>0</v>
      </c>
      <c r="BA624" s="311">
        <f t="shared" si="118"/>
        <v>0</v>
      </c>
      <c r="BB624" s="90">
        <f t="shared" si="118"/>
        <v>0</v>
      </c>
      <c r="BC624" s="124">
        <f t="shared" si="118"/>
        <v>0</v>
      </c>
      <c r="BD624" s="90">
        <f t="shared" ref="BD624:BK624" si="119">SUM(BD507:BD534)</f>
        <v>0</v>
      </c>
      <c r="BE624" s="124">
        <f t="shared" si="119"/>
        <v>0</v>
      </c>
      <c r="BF624" s="90">
        <f t="shared" si="119"/>
        <v>0</v>
      </c>
      <c r="BG624" s="124">
        <f t="shared" si="119"/>
        <v>0</v>
      </c>
      <c r="BH624" s="90">
        <f t="shared" si="119"/>
        <v>329</v>
      </c>
      <c r="BI624" s="124">
        <f t="shared" si="119"/>
        <v>1381</v>
      </c>
      <c r="BJ624" s="90">
        <f t="shared" si="119"/>
        <v>3150</v>
      </c>
      <c r="BK624" s="124">
        <f t="shared" si="119"/>
        <v>3362</v>
      </c>
    </row>
    <row r="625" spans="1:63" ht="13" x14ac:dyDescent="0.3">
      <c r="A625" s="38"/>
      <c r="B625" s="27" t="s">
        <v>717</v>
      </c>
      <c r="C625" s="22">
        <f>SUM(C535:C548)</f>
        <v>14219</v>
      </c>
      <c r="D625" s="22">
        <f>SUM(D535:D548)</f>
        <v>4638</v>
      </c>
      <c r="E625" s="63">
        <f t="shared" si="13"/>
        <v>0.32618327589844576</v>
      </c>
      <c r="F625" s="90">
        <f t="shared" ref="F625:BC625" si="120">SUM(F535:F548)</f>
        <v>2596</v>
      </c>
      <c r="G625" s="310">
        <f t="shared" si="120"/>
        <v>1951</v>
      </c>
      <c r="H625" s="90">
        <f t="shared" si="120"/>
        <v>0</v>
      </c>
      <c r="I625" s="375">
        <f t="shared" si="120"/>
        <v>0</v>
      </c>
      <c r="J625" s="396">
        <f t="shared" si="120"/>
        <v>0</v>
      </c>
      <c r="K625" s="311">
        <f t="shared" si="120"/>
        <v>0</v>
      </c>
      <c r="L625" s="90">
        <f t="shared" si="120"/>
        <v>0</v>
      </c>
      <c r="M625" s="375">
        <f t="shared" si="120"/>
        <v>0</v>
      </c>
      <c r="N625" s="396">
        <f t="shared" si="120"/>
        <v>0</v>
      </c>
      <c r="O625" s="311">
        <f t="shared" si="120"/>
        <v>0</v>
      </c>
      <c r="P625" s="90">
        <f t="shared" si="120"/>
        <v>0</v>
      </c>
      <c r="Q625" s="375">
        <f t="shared" si="120"/>
        <v>0</v>
      </c>
      <c r="R625" s="396">
        <f t="shared" si="120"/>
        <v>0</v>
      </c>
      <c r="S625" s="311">
        <f t="shared" si="120"/>
        <v>0</v>
      </c>
      <c r="T625" s="90">
        <f t="shared" si="120"/>
        <v>0</v>
      </c>
      <c r="U625" s="375">
        <f t="shared" si="120"/>
        <v>0</v>
      </c>
      <c r="V625" s="396">
        <f t="shared" si="120"/>
        <v>0</v>
      </c>
      <c r="W625" s="311">
        <f t="shared" si="120"/>
        <v>0</v>
      </c>
      <c r="X625" s="90">
        <f t="shared" si="120"/>
        <v>0</v>
      </c>
      <c r="Y625" s="375">
        <f t="shared" si="120"/>
        <v>0</v>
      </c>
      <c r="Z625" s="396">
        <f t="shared" si="120"/>
        <v>0</v>
      </c>
      <c r="AA625" s="311">
        <f t="shared" si="120"/>
        <v>0</v>
      </c>
      <c r="AB625" s="90">
        <f t="shared" si="120"/>
        <v>0</v>
      </c>
      <c r="AC625" s="375">
        <f t="shared" si="120"/>
        <v>0</v>
      </c>
      <c r="AD625" s="396">
        <f t="shared" si="120"/>
        <v>0</v>
      </c>
      <c r="AE625" s="311">
        <f t="shared" si="120"/>
        <v>0</v>
      </c>
      <c r="AF625" s="90">
        <f t="shared" si="120"/>
        <v>0</v>
      </c>
      <c r="AG625" s="375">
        <f t="shared" si="120"/>
        <v>0</v>
      </c>
      <c r="AH625" s="396">
        <f t="shared" si="120"/>
        <v>0</v>
      </c>
      <c r="AI625" s="311">
        <f t="shared" si="120"/>
        <v>0</v>
      </c>
      <c r="AJ625" s="90">
        <f t="shared" si="120"/>
        <v>0</v>
      </c>
      <c r="AK625" s="375">
        <f t="shared" si="120"/>
        <v>0</v>
      </c>
      <c r="AL625" s="396">
        <f t="shared" si="120"/>
        <v>0</v>
      </c>
      <c r="AM625" s="311">
        <f t="shared" si="120"/>
        <v>0</v>
      </c>
      <c r="AN625" s="90">
        <f t="shared" si="120"/>
        <v>0</v>
      </c>
      <c r="AO625" s="375">
        <f t="shared" si="120"/>
        <v>0</v>
      </c>
      <c r="AP625" s="396">
        <f t="shared" si="120"/>
        <v>0</v>
      </c>
      <c r="AQ625" s="311">
        <f t="shared" si="120"/>
        <v>0</v>
      </c>
      <c r="AR625" s="90">
        <f t="shared" si="120"/>
        <v>0</v>
      </c>
      <c r="AS625" s="375">
        <f t="shared" si="120"/>
        <v>0</v>
      </c>
      <c r="AT625" s="396">
        <f t="shared" si="120"/>
        <v>0</v>
      </c>
      <c r="AU625" s="311">
        <f t="shared" si="120"/>
        <v>0</v>
      </c>
      <c r="AV625" s="90">
        <f t="shared" si="120"/>
        <v>0</v>
      </c>
      <c r="AW625" s="375">
        <f t="shared" si="120"/>
        <v>0</v>
      </c>
      <c r="AX625" s="396">
        <f t="shared" si="120"/>
        <v>0</v>
      </c>
      <c r="AY625" s="311">
        <f t="shared" si="120"/>
        <v>0</v>
      </c>
      <c r="AZ625" s="90">
        <f t="shared" si="120"/>
        <v>0</v>
      </c>
      <c r="BA625" s="311">
        <f t="shared" si="120"/>
        <v>0</v>
      </c>
      <c r="BB625" s="90">
        <f t="shared" si="120"/>
        <v>765</v>
      </c>
      <c r="BC625" s="124">
        <f t="shared" si="120"/>
        <v>569</v>
      </c>
      <c r="BD625" s="90">
        <f t="shared" ref="BD625:BK625" si="121">SUM(BD535:BD548)</f>
        <v>0</v>
      </c>
      <c r="BE625" s="124">
        <f t="shared" si="121"/>
        <v>0</v>
      </c>
      <c r="BF625" s="90">
        <f t="shared" si="121"/>
        <v>0</v>
      </c>
      <c r="BG625" s="124">
        <f t="shared" si="121"/>
        <v>0</v>
      </c>
      <c r="BH625" s="90">
        <f t="shared" si="121"/>
        <v>0</v>
      </c>
      <c r="BI625" s="124">
        <f t="shared" si="121"/>
        <v>0</v>
      </c>
      <c r="BJ625" s="90">
        <f t="shared" si="121"/>
        <v>2296</v>
      </c>
      <c r="BK625" s="124">
        <f t="shared" si="121"/>
        <v>2219</v>
      </c>
    </row>
    <row r="626" spans="1:63" ht="13" x14ac:dyDescent="0.3">
      <c r="A626" s="38"/>
      <c r="B626" s="27" t="s">
        <v>718</v>
      </c>
      <c r="C626" s="22">
        <f>SUM(C549:C560)</f>
        <v>11156</v>
      </c>
      <c r="D626" s="22">
        <f>SUM(D549:D560)</f>
        <v>3751</v>
      </c>
      <c r="E626" s="63">
        <f t="shared" si="13"/>
        <v>0.33623162423807818</v>
      </c>
      <c r="F626" s="90">
        <f t="shared" ref="F626:BC626" si="122">SUM(F549:F560)</f>
        <v>2096</v>
      </c>
      <c r="G626" s="310">
        <f t="shared" si="122"/>
        <v>1590</v>
      </c>
      <c r="H626" s="90">
        <f t="shared" si="122"/>
        <v>0</v>
      </c>
      <c r="I626" s="375">
        <f t="shared" si="122"/>
        <v>0</v>
      </c>
      <c r="J626" s="396">
        <f t="shared" si="122"/>
        <v>0</v>
      </c>
      <c r="K626" s="311">
        <f t="shared" si="122"/>
        <v>0</v>
      </c>
      <c r="L626" s="90">
        <f t="shared" si="122"/>
        <v>0</v>
      </c>
      <c r="M626" s="375">
        <f t="shared" si="122"/>
        <v>0</v>
      </c>
      <c r="N626" s="396">
        <f t="shared" si="122"/>
        <v>0</v>
      </c>
      <c r="O626" s="311">
        <f t="shared" si="122"/>
        <v>0</v>
      </c>
      <c r="P626" s="90">
        <f t="shared" si="122"/>
        <v>0</v>
      </c>
      <c r="Q626" s="375">
        <f t="shared" si="122"/>
        <v>0</v>
      </c>
      <c r="R626" s="396">
        <f t="shared" si="122"/>
        <v>0</v>
      </c>
      <c r="S626" s="311">
        <f t="shared" si="122"/>
        <v>0</v>
      </c>
      <c r="T626" s="90">
        <f t="shared" si="122"/>
        <v>0</v>
      </c>
      <c r="U626" s="375">
        <f t="shared" si="122"/>
        <v>0</v>
      </c>
      <c r="V626" s="396">
        <f t="shared" si="122"/>
        <v>0</v>
      </c>
      <c r="W626" s="311">
        <f t="shared" si="122"/>
        <v>0</v>
      </c>
      <c r="X626" s="90">
        <f t="shared" si="122"/>
        <v>0</v>
      </c>
      <c r="Y626" s="375">
        <f t="shared" si="122"/>
        <v>0</v>
      </c>
      <c r="Z626" s="396">
        <f t="shared" si="122"/>
        <v>0</v>
      </c>
      <c r="AA626" s="311">
        <f t="shared" si="122"/>
        <v>0</v>
      </c>
      <c r="AB626" s="90">
        <f t="shared" si="122"/>
        <v>0</v>
      </c>
      <c r="AC626" s="375">
        <f t="shared" si="122"/>
        <v>0</v>
      </c>
      <c r="AD626" s="396">
        <f t="shared" si="122"/>
        <v>0</v>
      </c>
      <c r="AE626" s="311">
        <f t="shared" si="122"/>
        <v>0</v>
      </c>
      <c r="AF626" s="90">
        <f t="shared" si="122"/>
        <v>0</v>
      </c>
      <c r="AG626" s="375">
        <f t="shared" si="122"/>
        <v>0</v>
      </c>
      <c r="AH626" s="396">
        <f t="shared" si="122"/>
        <v>0</v>
      </c>
      <c r="AI626" s="311">
        <f t="shared" si="122"/>
        <v>0</v>
      </c>
      <c r="AJ626" s="90">
        <f t="shared" si="122"/>
        <v>0</v>
      </c>
      <c r="AK626" s="375">
        <f t="shared" si="122"/>
        <v>0</v>
      </c>
      <c r="AL626" s="396">
        <f t="shared" si="122"/>
        <v>0</v>
      </c>
      <c r="AM626" s="311">
        <f t="shared" si="122"/>
        <v>0</v>
      </c>
      <c r="AN626" s="90">
        <f t="shared" si="122"/>
        <v>0</v>
      </c>
      <c r="AO626" s="375">
        <f t="shared" si="122"/>
        <v>0</v>
      </c>
      <c r="AP626" s="396">
        <f t="shared" si="122"/>
        <v>0</v>
      </c>
      <c r="AQ626" s="311">
        <f t="shared" si="122"/>
        <v>0</v>
      </c>
      <c r="AR626" s="90">
        <f t="shared" si="122"/>
        <v>0</v>
      </c>
      <c r="AS626" s="375">
        <f t="shared" si="122"/>
        <v>0</v>
      </c>
      <c r="AT626" s="396">
        <f t="shared" si="122"/>
        <v>0</v>
      </c>
      <c r="AU626" s="311">
        <f t="shared" si="122"/>
        <v>0</v>
      </c>
      <c r="AV626" s="90">
        <f t="shared" si="122"/>
        <v>0</v>
      </c>
      <c r="AW626" s="375">
        <f t="shared" si="122"/>
        <v>0</v>
      </c>
      <c r="AX626" s="396">
        <f t="shared" si="122"/>
        <v>0</v>
      </c>
      <c r="AY626" s="311">
        <f t="shared" si="122"/>
        <v>0</v>
      </c>
      <c r="AZ626" s="90">
        <f t="shared" si="122"/>
        <v>0</v>
      </c>
      <c r="BA626" s="311">
        <f t="shared" si="122"/>
        <v>0</v>
      </c>
      <c r="BB626" s="90">
        <f t="shared" si="122"/>
        <v>0</v>
      </c>
      <c r="BC626" s="124">
        <f t="shared" si="122"/>
        <v>0</v>
      </c>
      <c r="BD626" s="90">
        <f t="shared" ref="BD626:BK626" si="123">SUM(BD549:BD560)</f>
        <v>0</v>
      </c>
      <c r="BE626" s="124">
        <f t="shared" si="123"/>
        <v>0</v>
      </c>
      <c r="BF626" s="90">
        <f t="shared" si="123"/>
        <v>0</v>
      </c>
      <c r="BG626" s="124">
        <f t="shared" si="123"/>
        <v>0</v>
      </c>
      <c r="BH626" s="90">
        <f t="shared" si="123"/>
        <v>0</v>
      </c>
      <c r="BI626" s="124">
        <f t="shared" si="123"/>
        <v>0</v>
      </c>
      <c r="BJ626" s="90">
        <f t="shared" si="123"/>
        <v>1899</v>
      </c>
      <c r="BK626" s="124">
        <f t="shared" si="123"/>
        <v>1768</v>
      </c>
    </row>
    <row r="627" spans="1:63" ht="13" x14ac:dyDescent="0.3">
      <c r="A627" s="38"/>
      <c r="B627" s="27" t="s">
        <v>719</v>
      </c>
      <c r="C627" s="22">
        <f>SUM(C563:C565)</f>
        <v>4031</v>
      </c>
      <c r="D627" s="22">
        <f>SUM(D563:D565)</f>
        <v>533</v>
      </c>
      <c r="E627" s="63">
        <f t="shared" si="13"/>
        <v>0.13222525427933515</v>
      </c>
      <c r="F627" s="90">
        <f t="shared" ref="F627:BC627" si="124">SUM(F563:F565)</f>
        <v>158</v>
      </c>
      <c r="G627" s="310">
        <f t="shared" si="124"/>
        <v>372</v>
      </c>
      <c r="H627" s="90">
        <f t="shared" si="124"/>
        <v>0</v>
      </c>
      <c r="I627" s="375">
        <f t="shared" si="124"/>
        <v>0</v>
      </c>
      <c r="J627" s="396">
        <f t="shared" si="124"/>
        <v>0</v>
      </c>
      <c r="K627" s="311">
        <f t="shared" si="124"/>
        <v>0</v>
      </c>
      <c r="L627" s="90">
        <f t="shared" si="124"/>
        <v>0</v>
      </c>
      <c r="M627" s="375">
        <f t="shared" si="124"/>
        <v>0</v>
      </c>
      <c r="N627" s="396">
        <f t="shared" si="124"/>
        <v>0</v>
      </c>
      <c r="O627" s="311">
        <f t="shared" si="124"/>
        <v>0</v>
      </c>
      <c r="P627" s="90">
        <f t="shared" si="124"/>
        <v>0</v>
      </c>
      <c r="Q627" s="375">
        <f t="shared" si="124"/>
        <v>0</v>
      </c>
      <c r="R627" s="396">
        <f t="shared" si="124"/>
        <v>0</v>
      </c>
      <c r="S627" s="311">
        <f t="shared" si="124"/>
        <v>0</v>
      </c>
      <c r="T627" s="90">
        <f t="shared" si="124"/>
        <v>0</v>
      </c>
      <c r="U627" s="375">
        <f t="shared" si="124"/>
        <v>0</v>
      </c>
      <c r="V627" s="396">
        <f t="shared" si="124"/>
        <v>0</v>
      </c>
      <c r="W627" s="311">
        <f t="shared" si="124"/>
        <v>0</v>
      </c>
      <c r="X627" s="90">
        <f t="shared" si="124"/>
        <v>0</v>
      </c>
      <c r="Y627" s="375">
        <f t="shared" si="124"/>
        <v>0</v>
      </c>
      <c r="Z627" s="396">
        <f t="shared" si="124"/>
        <v>0</v>
      </c>
      <c r="AA627" s="311">
        <f t="shared" si="124"/>
        <v>0</v>
      </c>
      <c r="AB627" s="90">
        <f t="shared" si="124"/>
        <v>0</v>
      </c>
      <c r="AC627" s="375">
        <f t="shared" si="124"/>
        <v>0</v>
      </c>
      <c r="AD627" s="396">
        <f t="shared" si="124"/>
        <v>0</v>
      </c>
      <c r="AE627" s="311">
        <f t="shared" si="124"/>
        <v>0</v>
      </c>
      <c r="AF627" s="90">
        <f t="shared" si="124"/>
        <v>0</v>
      </c>
      <c r="AG627" s="375">
        <f t="shared" si="124"/>
        <v>0</v>
      </c>
      <c r="AH627" s="396">
        <f t="shared" si="124"/>
        <v>0</v>
      </c>
      <c r="AI627" s="311">
        <f t="shared" si="124"/>
        <v>0</v>
      </c>
      <c r="AJ627" s="90">
        <f t="shared" si="124"/>
        <v>0</v>
      </c>
      <c r="AK627" s="375">
        <f t="shared" si="124"/>
        <v>0</v>
      </c>
      <c r="AL627" s="396">
        <f t="shared" si="124"/>
        <v>0</v>
      </c>
      <c r="AM627" s="311">
        <f t="shared" si="124"/>
        <v>0</v>
      </c>
      <c r="AN627" s="90">
        <f t="shared" si="124"/>
        <v>0</v>
      </c>
      <c r="AO627" s="375">
        <f t="shared" si="124"/>
        <v>0</v>
      </c>
      <c r="AP627" s="396">
        <f t="shared" si="124"/>
        <v>0</v>
      </c>
      <c r="AQ627" s="311">
        <f t="shared" si="124"/>
        <v>0</v>
      </c>
      <c r="AR627" s="90">
        <f t="shared" si="124"/>
        <v>0</v>
      </c>
      <c r="AS627" s="375">
        <f t="shared" si="124"/>
        <v>0</v>
      </c>
      <c r="AT627" s="396">
        <f t="shared" si="124"/>
        <v>0</v>
      </c>
      <c r="AU627" s="311">
        <f t="shared" si="124"/>
        <v>0</v>
      </c>
      <c r="AV627" s="90">
        <f t="shared" si="124"/>
        <v>0</v>
      </c>
      <c r="AW627" s="375">
        <f t="shared" si="124"/>
        <v>0</v>
      </c>
      <c r="AX627" s="396">
        <f t="shared" si="124"/>
        <v>0</v>
      </c>
      <c r="AY627" s="311">
        <f t="shared" si="124"/>
        <v>0</v>
      </c>
      <c r="AZ627" s="90">
        <f t="shared" si="124"/>
        <v>0</v>
      </c>
      <c r="BA627" s="311">
        <f t="shared" si="124"/>
        <v>0</v>
      </c>
      <c r="BB627" s="90">
        <f t="shared" si="124"/>
        <v>0</v>
      </c>
      <c r="BC627" s="124">
        <f t="shared" si="124"/>
        <v>0</v>
      </c>
      <c r="BD627" s="90">
        <f t="shared" ref="BD627:BK627" si="125">SUM(BD563:BD565)</f>
        <v>0</v>
      </c>
      <c r="BE627" s="124">
        <f t="shared" si="125"/>
        <v>0</v>
      </c>
      <c r="BF627" s="90">
        <f t="shared" si="125"/>
        <v>0</v>
      </c>
      <c r="BG627" s="124">
        <f t="shared" si="125"/>
        <v>0</v>
      </c>
      <c r="BH627" s="90">
        <f t="shared" si="125"/>
        <v>0</v>
      </c>
      <c r="BI627" s="124">
        <f t="shared" si="125"/>
        <v>0</v>
      </c>
      <c r="BJ627" s="90">
        <f t="shared" si="125"/>
        <v>131</v>
      </c>
      <c r="BK627" s="124">
        <f t="shared" si="125"/>
        <v>391</v>
      </c>
    </row>
    <row r="628" spans="1:63" ht="13" x14ac:dyDescent="0.3">
      <c r="A628" s="38"/>
      <c r="B628" s="27" t="s">
        <v>10</v>
      </c>
      <c r="C628" s="22">
        <f>SUM(C486)</f>
        <v>574</v>
      </c>
      <c r="D628" s="22">
        <f>SUM(D486)</f>
        <v>101</v>
      </c>
      <c r="E628" s="63">
        <f t="shared" si="13"/>
        <v>0.1759581881533101</v>
      </c>
      <c r="F628" s="90">
        <f t="shared" ref="F628:BC628" si="126">SUM(F486)</f>
        <v>36</v>
      </c>
      <c r="G628" s="310">
        <f t="shared" si="126"/>
        <v>61</v>
      </c>
      <c r="H628" s="90">
        <f t="shared" si="126"/>
        <v>0</v>
      </c>
      <c r="I628" s="375">
        <f t="shared" si="126"/>
        <v>0</v>
      </c>
      <c r="J628" s="396">
        <f t="shared" si="126"/>
        <v>0</v>
      </c>
      <c r="K628" s="311">
        <f t="shared" si="126"/>
        <v>0</v>
      </c>
      <c r="L628" s="90">
        <f t="shared" si="126"/>
        <v>0</v>
      </c>
      <c r="M628" s="375">
        <f t="shared" si="126"/>
        <v>0</v>
      </c>
      <c r="N628" s="396">
        <f t="shared" si="126"/>
        <v>0</v>
      </c>
      <c r="O628" s="311">
        <f t="shared" si="126"/>
        <v>0</v>
      </c>
      <c r="P628" s="90">
        <f t="shared" si="126"/>
        <v>0</v>
      </c>
      <c r="Q628" s="375">
        <f t="shared" si="126"/>
        <v>0</v>
      </c>
      <c r="R628" s="396">
        <f t="shared" si="126"/>
        <v>0</v>
      </c>
      <c r="S628" s="311">
        <f t="shared" si="126"/>
        <v>0</v>
      </c>
      <c r="T628" s="90">
        <f t="shared" si="126"/>
        <v>0</v>
      </c>
      <c r="U628" s="375">
        <f t="shared" si="126"/>
        <v>0</v>
      </c>
      <c r="V628" s="396">
        <f t="shared" si="126"/>
        <v>0</v>
      </c>
      <c r="W628" s="311">
        <f t="shared" si="126"/>
        <v>0</v>
      </c>
      <c r="X628" s="90">
        <f t="shared" si="126"/>
        <v>0</v>
      </c>
      <c r="Y628" s="375">
        <f t="shared" si="126"/>
        <v>0</v>
      </c>
      <c r="Z628" s="396">
        <f t="shared" si="126"/>
        <v>0</v>
      </c>
      <c r="AA628" s="311">
        <f t="shared" si="126"/>
        <v>0</v>
      </c>
      <c r="AB628" s="90">
        <f t="shared" si="126"/>
        <v>0</v>
      </c>
      <c r="AC628" s="375">
        <f t="shared" si="126"/>
        <v>0</v>
      </c>
      <c r="AD628" s="396">
        <f t="shared" si="126"/>
        <v>57</v>
      </c>
      <c r="AE628" s="311">
        <f t="shared" si="126"/>
        <v>43</v>
      </c>
      <c r="AF628" s="90">
        <f t="shared" si="126"/>
        <v>57</v>
      </c>
      <c r="AG628" s="375">
        <f t="shared" si="126"/>
        <v>42</v>
      </c>
      <c r="AH628" s="396">
        <f t="shared" si="126"/>
        <v>0</v>
      </c>
      <c r="AI628" s="311">
        <f t="shared" si="126"/>
        <v>0</v>
      </c>
      <c r="AJ628" s="90">
        <f t="shared" si="126"/>
        <v>0</v>
      </c>
      <c r="AK628" s="375">
        <f t="shared" si="126"/>
        <v>0</v>
      </c>
      <c r="AL628" s="396">
        <f t="shared" si="126"/>
        <v>0</v>
      </c>
      <c r="AM628" s="311">
        <f t="shared" si="126"/>
        <v>0</v>
      </c>
      <c r="AN628" s="90">
        <f t="shared" si="126"/>
        <v>0</v>
      </c>
      <c r="AO628" s="375">
        <f t="shared" si="126"/>
        <v>0</v>
      </c>
      <c r="AP628" s="396">
        <f t="shared" si="126"/>
        <v>0</v>
      </c>
      <c r="AQ628" s="311">
        <f t="shared" si="126"/>
        <v>0</v>
      </c>
      <c r="AR628" s="90">
        <f t="shared" si="126"/>
        <v>0</v>
      </c>
      <c r="AS628" s="375">
        <f t="shared" si="126"/>
        <v>0</v>
      </c>
      <c r="AT628" s="396">
        <f t="shared" si="126"/>
        <v>0</v>
      </c>
      <c r="AU628" s="311">
        <f t="shared" si="126"/>
        <v>0</v>
      </c>
      <c r="AV628" s="90">
        <f t="shared" si="126"/>
        <v>0</v>
      </c>
      <c r="AW628" s="375">
        <f t="shared" si="126"/>
        <v>0</v>
      </c>
      <c r="AX628" s="396">
        <f t="shared" si="126"/>
        <v>0</v>
      </c>
      <c r="AY628" s="311">
        <f t="shared" si="126"/>
        <v>0</v>
      </c>
      <c r="AZ628" s="90">
        <f t="shared" si="126"/>
        <v>44</v>
      </c>
      <c r="BA628" s="311">
        <f t="shared" si="126"/>
        <v>50</v>
      </c>
      <c r="BB628" s="90">
        <f t="shared" si="126"/>
        <v>0</v>
      </c>
      <c r="BC628" s="124">
        <f t="shared" si="126"/>
        <v>0</v>
      </c>
      <c r="BD628" s="90">
        <f t="shared" ref="BD628:BK628" si="127">SUM(BD486)</f>
        <v>0</v>
      </c>
      <c r="BE628" s="124">
        <f t="shared" si="127"/>
        <v>0</v>
      </c>
      <c r="BF628" s="90">
        <f t="shared" si="127"/>
        <v>0</v>
      </c>
      <c r="BG628" s="124">
        <f t="shared" si="127"/>
        <v>0</v>
      </c>
      <c r="BH628" s="90">
        <f t="shared" si="127"/>
        <v>0</v>
      </c>
      <c r="BI628" s="124">
        <f t="shared" si="127"/>
        <v>0</v>
      </c>
      <c r="BJ628" s="90">
        <f t="shared" si="127"/>
        <v>50</v>
      </c>
      <c r="BK628" s="124">
        <f t="shared" si="127"/>
        <v>48</v>
      </c>
    </row>
    <row r="629" spans="1:63" ht="13" x14ac:dyDescent="0.3">
      <c r="A629" s="38"/>
      <c r="B629" s="27" t="s">
        <v>11</v>
      </c>
      <c r="C629" s="22">
        <f>SUM(C314:C317)</f>
        <v>3106</v>
      </c>
      <c r="D629" s="22">
        <f>SUM(D314:D317)</f>
        <v>1040</v>
      </c>
      <c r="E629" s="63">
        <f t="shared" si="13"/>
        <v>0.33483580167417903</v>
      </c>
      <c r="F629" s="90">
        <f t="shared" ref="F629:BC629" si="128">SUM(F314:F317)</f>
        <v>650</v>
      </c>
      <c r="G629" s="310">
        <f t="shared" si="128"/>
        <v>381</v>
      </c>
      <c r="H629" s="90">
        <f t="shared" si="128"/>
        <v>0</v>
      </c>
      <c r="I629" s="375">
        <f t="shared" si="128"/>
        <v>0</v>
      </c>
      <c r="J629" s="396">
        <f t="shared" si="128"/>
        <v>0</v>
      </c>
      <c r="K629" s="311">
        <f t="shared" si="128"/>
        <v>0</v>
      </c>
      <c r="L629" s="90">
        <f t="shared" si="128"/>
        <v>0</v>
      </c>
      <c r="M629" s="375">
        <f t="shared" si="128"/>
        <v>0</v>
      </c>
      <c r="N629" s="396">
        <f t="shared" si="128"/>
        <v>0</v>
      </c>
      <c r="O629" s="311">
        <f t="shared" si="128"/>
        <v>0</v>
      </c>
      <c r="P629" s="90">
        <f t="shared" si="128"/>
        <v>0</v>
      </c>
      <c r="Q629" s="375">
        <f t="shared" si="128"/>
        <v>0</v>
      </c>
      <c r="R629" s="396">
        <f t="shared" si="128"/>
        <v>0</v>
      </c>
      <c r="S629" s="311">
        <f t="shared" si="128"/>
        <v>0</v>
      </c>
      <c r="T629" s="90">
        <f t="shared" si="128"/>
        <v>0</v>
      </c>
      <c r="U629" s="375">
        <f t="shared" si="128"/>
        <v>0</v>
      </c>
      <c r="V629" s="396">
        <f t="shared" si="128"/>
        <v>0</v>
      </c>
      <c r="W629" s="311">
        <f t="shared" si="128"/>
        <v>0</v>
      </c>
      <c r="X629" s="90">
        <f t="shared" si="128"/>
        <v>0</v>
      </c>
      <c r="Y629" s="375">
        <f t="shared" si="128"/>
        <v>0</v>
      </c>
      <c r="Z629" s="396">
        <f t="shared" si="128"/>
        <v>0</v>
      </c>
      <c r="AA629" s="311">
        <f t="shared" si="128"/>
        <v>0</v>
      </c>
      <c r="AB629" s="90">
        <f t="shared" si="128"/>
        <v>0</v>
      </c>
      <c r="AC629" s="375">
        <f t="shared" si="128"/>
        <v>0</v>
      </c>
      <c r="AD629" s="396">
        <f t="shared" si="128"/>
        <v>0</v>
      </c>
      <c r="AE629" s="311">
        <f t="shared" si="128"/>
        <v>0</v>
      </c>
      <c r="AF629" s="90">
        <f t="shared" si="128"/>
        <v>0</v>
      </c>
      <c r="AG629" s="375">
        <f t="shared" si="128"/>
        <v>0</v>
      </c>
      <c r="AH629" s="396">
        <f t="shared" si="128"/>
        <v>0</v>
      </c>
      <c r="AI629" s="311">
        <f t="shared" si="128"/>
        <v>0</v>
      </c>
      <c r="AJ629" s="90">
        <f t="shared" si="128"/>
        <v>0</v>
      </c>
      <c r="AK629" s="375">
        <f t="shared" si="128"/>
        <v>0</v>
      </c>
      <c r="AL629" s="396">
        <f t="shared" si="128"/>
        <v>0</v>
      </c>
      <c r="AM629" s="311">
        <f t="shared" si="128"/>
        <v>0</v>
      </c>
      <c r="AN629" s="90">
        <f t="shared" si="128"/>
        <v>0</v>
      </c>
      <c r="AO629" s="375">
        <f t="shared" si="128"/>
        <v>0</v>
      </c>
      <c r="AP629" s="396">
        <f t="shared" si="128"/>
        <v>0</v>
      </c>
      <c r="AQ629" s="311">
        <f t="shared" si="128"/>
        <v>0</v>
      </c>
      <c r="AR629" s="90">
        <f t="shared" si="128"/>
        <v>0</v>
      </c>
      <c r="AS629" s="375">
        <f t="shared" si="128"/>
        <v>0</v>
      </c>
      <c r="AT629" s="396">
        <f t="shared" si="128"/>
        <v>0</v>
      </c>
      <c r="AU629" s="311">
        <f t="shared" si="128"/>
        <v>0</v>
      </c>
      <c r="AV629" s="90">
        <f t="shared" si="128"/>
        <v>0</v>
      </c>
      <c r="AW629" s="375">
        <f t="shared" si="128"/>
        <v>0</v>
      </c>
      <c r="AX629" s="396">
        <f t="shared" si="128"/>
        <v>0</v>
      </c>
      <c r="AY629" s="311">
        <f t="shared" si="128"/>
        <v>0</v>
      </c>
      <c r="AZ629" s="90">
        <f t="shared" si="128"/>
        <v>0</v>
      </c>
      <c r="BA629" s="311">
        <f t="shared" si="128"/>
        <v>0</v>
      </c>
      <c r="BB629" s="90">
        <f t="shared" si="128"/>
        <v>0</v>
      </c>
      <c r="BC629" s="124">
        <f t="shared" si="128"/>
        <v>0</v>
      </c>
      <c r="BD629" s="90">
        <f t="shared" ref="BD629:BK629" si="129">SUM(BD314:BD317)</f>
        <v>0</v>
      </c>
      <c r="BE629" s="124">
        <f t="shared" si="129"/>
        <v>0</v>
      </c>
      <c r="BF629" s="90">
        <f t="shared" si="129"/>
        <v>0</v>
      </c>
      <c r="BG629" s="124">
        <f t="shared" si="129"/>
        <v>0</v>
      </c>
      <c r="BH629" s="90">
        <f t="shared" si="129"/>
        <v>0</v>
      </c>
      <c r="BI629" s="124">
        <f t="shared" si="129"/>
        <v>0</v>
      </c>
      <c r="BJ629" s="90">
        <f t="shared" si="129"/>
        <v>543</v>
      </c>
      <c r="BK629" s="124">
        <f t="shared" si="129"/>
        <v>486</v>
      </c>
    </row>
    <row r="630" spans="1:63" ht="13" x14ac:dyDescent="0.3">
      <c r="A630" s="38"/>
      <c r="B630" s="27" t="s">
        <v>12</v>
      </c>
      <c r="C630" s="22">
        <f>SUM(C350)</f>
        <v>502</v>
      </c>
      <c r="D630" s="22">
        <f>SUM(D350)</f>
        <v>83</v>
      </c>
      <c r="E630" s="63">
        <f t="shared" si="13"/>
        <v>0.16533864541832669</v>
      </c>
      <c r="F630" s="90">
        <f t="shared" ref="F630:BC630" si="130">SUM(F350)</f>
        <v>27</v>
      </c>
      <c r="G630" s="310">
        <f t="shared" si="130"/>
        <v>56</v>
      </c>
      <c r="H630" s="90">
        <f t="shared" si="130"/>
        <v>0</v>
      </c>
      <c r="I630" s="375">
        <f t="shared" si="130"/>
        <v>0</v>
      </c>
      <c r="J630" s="396">
        <f t="shared" si="130"/>
        <v>0</v>
      </c>
      <c r="K630" s="311">
        <f t="shared" si="130"/>
        <v>0</v>
      </c>
      <c r="L630" s="90">
        <f t="shared" si="130"/>
        <v>0</v>
      </c>
      <c r="M630" s="375">
        <f t="shared" si="130"/>
        <v>0</v>
      </c>
      <c r="N630" s="396">
        <f t="shared" si="130"/>
        <v>0</v>
      </c>
      <c r="O630" s="311">
        <f t="shared" si="130"/>
        <v>0</v>
      </c>
      <c r="P630" s="90">
        <f t="shared" si="130"/>
        <v>0</v>
      </c>
      <c r="Q630" s="375">
        <f t="shared" si="130"/>
        <v>0</v>
      </c>
      <c r="R630" s="396">
        <f t="shared" si="130"/>
        <v>0</v>
      </c>
      <c r="S630" s="311">
        <f t="shared" si="130"/>
        <v>0</v>
      </c>
      <c r="T630" s="90">
        <f t="shared" si="130"/>
        <v>0</v>
      </c>
      <c r="U630" s="375">
        <f t="shared" si="130"/>
        <v>0</v>
      </c>
      <c r="V630" s="396">
        <f t="shared" si="130"/>
        <v>0</v>
      </c>
      <c r="W630" s="311">
        <f t="shared" si="130"/>
        <v>0</v>
      </c>
      <c r="X630" s="90">
        <f t="shared" si="130"/>
        <v>0</v>
      </c>
      <c r="Y630" s="375">
        <f t="shared" si="130"/>
        <v>0</v>
      </c>
      <c r="Z630" s="396">
        <f t="shared" si="130"/>
        <v>0</v>
      </c>
      <c r="AA630" s="311">
        <f t="shared" si="130"/>
        <v>0</v>
      </c>
      <c r="AB630" s="90">
        <f t="shared" si="130"/>
        <v>0</v>
      </c>
      <c r="AC630" s="375">
        <f t="shared" si="130"/>
        <v>0</v>
      </c>
      <c r="AD630" s="396">
        <f t="shared" si="130"/>
        <v>0</v>
      </c>
      <c r="AE630" s="311">
        <f t="shared" si="130"/>
        <v>0</v>
      </c>
      <c r="AF630" s="90">
        <f t="shared" si="130"/>
        <v>0</v>
      </c>
      <c r="AG630" s="375">
        <f t="shared" si="130"/>
        <v>0</v>
      </c>
      <c r="AH630" s="396">
        <f t="shared" si="130"/>
        <v>0</v>
      </c>
      <c r="AI630" s="311">
        <f t="shared" si="130"/>
        <v>0</v>
      </c>
      <c r="AJ630" s="90">
        <f t="shared" si="130"/>
        <v>0</v>
      </c>
      <c r="AK630" s="375">
        <f t="shared" si="130"/>
        <v>0</v>
      </c>
      <c r="AL630" s="396">
        <f t="shared" si="130"/>
        <v>0</v>
      </c>
      <c r="AM630" s="311">
        <f t="shared" si="130"/>
        <v>0</v>
      </c>
      <c r="AN630" s="90">
        <f t="shared" si="130"/>
        <v>0</v>
      </c>
      <c r="AO630" s="375">
        <f t="shared" si="130"/>
        <v>0</v>
      </c>
      <c r="AP630" s="396">
        <f t="shared" si="130"/>
        <v>0</v>
      </c>
      <c r="AQ630" s="311">
        <f t="shared" si="130"/>
        <v>0</v>
      </c>
      <c r="AR630" s="90">
        <f t="shared" si="130"/>
        <v>0</v>
      </c>
      <c r="AS630" s="375">
        <f t="shared" si="130"/>
        <v>0</v>
      </c>
      <c r="AT630" s="396">
        <f t="shared" si="130"/>
        <v>0</v>
      </c>
      <c r="AU630" s="311">
        <f t="shared" si="130"/>
        <v>0</v>
      </c>
      <c r="AV630" s="90">
        <f t="shared" si="130"/>
        <v>0</v>
      </c>
      <c r="AW630" s="375">
        <f t="shared" si="130"/>
        <v>0</v>
      </c>
      <c r="AX630" s="396">
        <f t="shared" si="130"/>
        <v>0</v>
      </c>
      <c r="AY630" s="311">
        <f t="shared" si="130"/>
        <v>0</v>
      </c>
      <c r="AZ630" s="90">
        <f t="shared" si="130"/>
        <v>0</v>
      </c>
      <c r="BA630" s="311">
        <f t="shared" si="130"/>
        <v>0</v>
      </c>
      <c r="BB630" s="90">
        <f t="shared" si="130"/>
        <v>0</v>
      </c>
      <c r="BC630" s="124">
        <f t="shared" si="130"/>
        <v>0</v>
      </c>
      <c r="BD630" s="90">
        <f t="shared" ref="BD630:BK630" si="131">SUM(BD350)</f>
        <v>0</v>
      </c>
      <c r="BE630" s="124">
        <f t="shared" si="131"/>
        <v>0</v>
      </c>
      <c r="BF630" s="90">
        <f t="shared" si="131"/>
        <v>0</v>
      </c>
      <c r="BG630" s="124">
        <f t="shared" si="131"/>
        <v>0</v>
      </c>
      <c r="BH630" s="90">
        <f t="shared" si="131"/>
        <v>0</v>
      </c>
      <c r="BI630" s="124">
        <f t="shared" si="131"/>
        <v>0</v>
      </c>
      <c r="BJ630" s="90">
        <f t="shared" si="131"/>
        <v>27</v>
      </c>
      <c r="BK630" s="124">
        <f t="shared" si="131"/>
        <v>53</v>
      </c>
    </row>
    <row r="631" spans="1:63" ht="13" x14ac:dyDescent="0.3">
      <c r="A631" s="38"/>
      <c r="B631" s="27" t="s">
        <v>13</v>
      </c>
      <c r="C631" s="22">
        <f>SUM(C487:C488)</f>
        <v>2197</v>
      </c>
      <c r="D631" s="22">
        <f>SUM(D487:D488)</f>
        <v>400</v>
      </c>
      <c r="E631" s="63">
        <f t="shared" si="13"/>
        <v>0.18206645425580337</v>
      </c>
      <c r="F631" s="90">
        <f t="shared" ref="F631:BC631" si="132">SUM(F487:F488)</f>
        <v>128</v>
      </c>
      <c r="G631" s="310">
        <f t="shared" si="132"/>
        <v>269</v>
      </c>
      <c r="H631" s="90">
        <f t="shared" si="132"/>
        <v>0</v>
      </c>
      <c r="I631" s="375">
        <f t="shared" si="132"/>
        <v>0</v>
      </c>
      <c r="J631" s="396">
        <f t="shared" si="132"/>
        <v>0</v>
      </c>
      <c r="K631" s="311">
        <f t="shared" si="132"/>
        <v>0</v>
      </c>
      <c r="L631" s="90">
        <f t="shared" si="132"/>
        <v>0</v>
      </c>
      <c r="M631" s="375">
        <f t="shared" si="132"/>
        <v>0</v>
      </c>
      <c r="N631" s="396">
        <f t="shared" si="132"/>
        <v>0</v>
      </c>
      <c r="O631" s="311">
        <f t="shared" si="132"/>
        <v>0</v>
      </c>
      <c r="P631" s="90">
        <f t="shared" si="132"/>
        <v>0</v>
      </c>
      <c r="Q631" s="375">
        <f t="shared" si="132"/>
        <v>0</v>
      </c>
      <c r="R631" s="396">
        <f t="shared" si="132"/>
        <v>0</v>
      </c>
      <c r="S631" s="311">
        <f t="shared" si="132"/>
        <v>0</v>
      </c>
      <c r="T631" s="90">
        <f t="shared" si="132"/>
        <v>0</v>
      </c>
      <c r="U631" s="375">
        <f t="shared" si="132"/>
        <v>0</v>
      </c>
      <c r="V631" s="396">
        <f t="shared" si="132"/>
        <v>0</v>
      </c>
      <c r="W631" s="311">
        <f t="shared" si="132"/>
        <v>0</v>
      </c>
      <c r="X631" s="90">
        <f t="shared" si="132"/>
        <v>0</v>
      </c>
      <c r="Y631" s="375">
        <f t="shared" si="132"/>
        <v>0</v>
      </c>
      <c r="Z631" s="396">
        <f t="shared" si="132"/>
        <v>0</v>
      </c>
      <c r="AA631" s="311">
        <f t="shared" si="132"/>
        <v>0</v>
      </c>
      <c r="AB631" s="90">
        <f t="shared" si="132"/>
        <v>0</v>
      </c>
      <c r="AC631" s="375">
        <f t="shared" si="132"/>
        <v>0</v>
      </c>
      <c r="AD631" s="396">
        <f t="shared" si="132"/>
        <v>0</v>
      </c>
      <c r="AE631" s="311">
        <f t="shared" si="132"/>
        <v>0</v>
      </c>
      <c r="AF631" s="90">
        <f t="shared" si="132"/>
        <v>0</v>
      </c>
      <c r="AG631" s="375">
        <f t="shared" si="132"/>
        <v>0</v>
      </c>
      <c r="AH631" s="396">
        <f t="shared" si="132"/>
        <v>198</v>
      </c>
      <c r="AI631" s="311">
        <f t="shared" si="132"/>
        <v>201</v>
      </c>
      <c r="AJ631" s="90">
        <f t="shared" si="132"/>
        <v>0</v>
      </c>
      <c r="AK631" s="375">
        <f t="shared" si="132"/>
        <v>0</v>
      </c>
      <c r="AL631" s="396">
        <f t="shared" si="132"/>
        <v>0</v>
      </c>
      <c r="AM631" s="311">
        <f t="shared" si="132"/>
        <v>0</v>
      </c>
      <c r="AN631" s="90">
        <f t="shared" si="132"/>
        <v>0</v>
      </c>
      <c r="AO631" s="375">
        <f t="shared" si="132"/>
        <v>0</v>
      </c>
      <c r="AP631" s="396">
        <f t="shared" si="132"/>
        <v>0</v>
      </c>
      <c r="AQ631" s="311">
        <f t="shared" si="132"/>
        <v>0</v>
      </c>
      <c r="AR631" s="90">
        <f t="shared" si="132"/>
        <v>0</v>
      </c>
      <c r="AS631" s="375">
        <f t="shared" si="132"/>
        <v>0</v>
      </c>
      <c r="AT631" s="396">
        <f t="shared" si="132"/>
        <v>0</v>
      </c>
      <c r="AU631" s="311">
        <f t="shared" si="132"/>
        <v>0</v>
      </c>
      <c r="AV631" s="90">
        <f t="shared" si="132"/>
        <v>0</v>
      </c>
      <c r="AW631" s="375">
        <f t="shared" si="132"/>
        <v>0</v>
      </c>
      <c r="AX631" s="396">
        <f t="shared" si="132"/>
        <v>0</v>
      </c>
      <c r="AY631" s="311">
        <f t="shared" si="132"/>
        <v>0</v>
      </c>
      <c r="AZ631" s="90">
        <f t="shared" si="132"/>
        <v>198</v>
      </c>
      <c r="BA631" s="311">
        <f t="shared" si="132"/>
        <v>199</v>
      </c>
      <c r="BB631" s="90">
        <f t="shared" si="132"/>
        <v>0</v>
      </c>
      <c r="BC631" s="124">
        <f t="shared" si="132"/>
        <v>0</v>
      </c>
      <c r="BD631" s="90">
        <f t="shared" ref="BD631:BK631" si="133">SUM(BD487:BD488)</f>
        <v>0</v>
      </c>
      <c r="BE631" s="124">
        <f t="shared" si="133"/>
        <v>0</v>
      </c>
      <c r="BF631" s="90">
        <f t="shared" si="133"/>
        <v>0</v>
      </c>
      <c r="BG631" s="124">
        <f t="shared" si="133"/>
        <v>0</v>
      </c>
      <c r="BH631" s="90">
        <f t="shared" si="133"/>
        <v>0</v>
      </c>
      <c r="BI631" s="124">
        <f t="shared" si="133"/>
        <v>0</v>
      </c>
      <c r="BJ631" s="90">
        <f t="shared" si="133"/>
        <v>126</v>
      </c>
      <c r="BK631" s="124">
        <f t="shared" si="133"/>
        <v>272</v>
      </c>
    </row>
    <row r="632" spans="1:63" ht="13" x14ac:dyDescent="0.3">
      <c r="A632" s="38"/>
      <c r="B632" s="27" t="s">
        <v>720</v>
      </c>
      <c r="C632" s="12">
        <f>SUM(C422)</f>
        <v>1135</v>
      </c>
      <c r="D632" s="12">
        <f>SUM(D422)</f>
        <v>154</v>
      </c>
      <c r="E632" s="63">
        <f t="shared" si="13"/>
        <v>0.13568281938325991</v>
      </c>
      <c r="F632" s="90">
        <f t="shared" ref="F632:BC632" si="134">SUM(F422)</f>
        <v>69</v>
      </c>
      <c r="G632" s="310">
        <f t="shared" si="134"/>
        <v>81</v>
      </c>
      <c r="H632" s="90">
        <f t="shared" si="134"/>
        <v>0</v>
      </c>
      <c r="I632" s="375">
        <f t="shared" si="134"/>
        <v>0</v>
      </c>
      <c r="J632" s="396">
        <f t="shared" si="134"/>
        <v>0</v>
      </c>
      <c r="K632" s="311">
        <f t="shared" si="134"/>
        <v>0</v>
      </c>
      <c r="L632" s="90">
        <f t="shared" si="134"/>
        <v>0</v>
      </c>
      <c r="M632" s="375">
        <f t="shared" si="134"/>
        <v>0</v>
      </c>
      <c r="N632" s="396">
        <f t="shared" si="134"/>
        <v>0</v>
      </c>
      <c r="O632" s="311">
        <f t="shared" si="134"/>
        <v>0</v>
      </c>
      <c r="P632" s="90">
        <f t="shared" si="134"/>
        <v>0</v>
      </c>
      <c r="Q632" s="375">
        <f t="shared" si="134"/>
        <v>0</v>
      </c>
      <c r="R632" s="396">
        <f t="shared" si="134"/>
        <v>0</v>
      </c>
      <c r="S632" s="311">
        <f t="shared" si="134"/>
        <v>0</v>
      </c>
      <c r="T632" s="90">
        <f t="shared" si="134"/>
        <v>0</v>
      </c>
      <c r="U632" s="375">
        <f t="shared" si="134"/>
        <v>0</v>
      </c>
      <c r="V632" s="396">
        <f t="shared" si="134"/>
        <v>0</v>
      </c>
      <c r="W632" s="311">
        <f t="shared" si="134"/>
        <v>0</v>
      </c>
      <c r="X632" s="90">
        <f t="shared" si="134"/>
        <v>0</v>
      </c>
      <c r="Y632" s="375">
        <f t="shared" si="134"/>
        <v>0</v>
      </c>
      <c r="Z632" s="396">
        <f t="shared" si="134"/>
        <v>0</v>
      </c>
      <c r="AA632" s="311">
        <f t="shared" si="134"/>
        <v>0</v>
      </c>
      <c r="AB632" s="90">
        <f t="shared" si="134"/>
        <v>0</v>
      </c>
      <c r="AC632" s="375">
        <f t="shared" si="134"/>
        <v>0</v>
      </c>
      <c r="AD632" s="396">
        <f t="shared" si="134"/>
        <v>0</v>
      </c>
      <c r="AE632" s="311">
        <f t="shared" si="134"/>
        <v>0</v>
      </c>
      <c r="AF632" s="90">
        <f t="shared" si="134"/>
        <v>0</v>
      </c>
      <c r="AG632" s="375">
        <f t="shared" si="134"/>
        <v>0</v>
      </c>
      <c r="AH632" s="396">
        <f t="shared" si="134"/>
        <v>0</v>
      </c>
      <c r="AI632" s="311">
        <f t="shared" si="134"/>
        <v>0</v>
      </c>
      <c r="AJ632" s="90">
        <f t="shared" si="134"/>
        <v>0</v>
      </c>
      <c r="AK632" s="375">
        <f t="shared" si="134"/>
        <v>0</v>
      </c>
      <c r="AL632" s="396">
        <f t="shared" si="134"/>
        <v>0</v>
      </c>
      <c r="AM632" s="311">
        <f t="shared" si="134"/>
        <v>0</v>
      </c>
      <c r="AN632" s="90">
        <f t="shared" si="134"/>
        <v>0</v>
      </c>
      <c r="AO632" s="375">
        <f t="shared" si="134"/>
        <v>0</v>
      </c>
      <c r="AP632" s="396">
        <f t="shared" si="134"/>
        <v>0</v>
      </c>
      <c r="AQ632" s="311">
        <f t="shared" si="134"/>
        <v>0</v>
      </c>
      <c r="AR632" s="90">
        <f t="shared" si="134"/>
        <v>0</v>
      </c>
      <c r="AS632" s="375">
        <f t="shared" si="134"/>
        <v>0</v>
      </c>
      <c r="AT632" s="396">
        <f t="shared" si="134"/>
        <v>0</v>
      </c>
      <c r="AU632" s="311">
        <f t="shared" si="134"/>
        <v>0</v>
      </c>
      <c r="AV632" s="90">
        <f t="shared" si="134"/>
        <v>0</v>
      </c>
      <c r="AW632" s="375">
        <f t="shared" si="134"/>
        <v>0</v>
      </c>
      <c r="AX632" s="396">
        <f t="shared" si="134"/>
        <v>0</v>
      </c>
      <c r="AY632" s="311">
        <f t="shared" si="134"/>
        <v>0</v>
      </c>
      <c r="AZ632" s="90">
        <f t="shared" si="134"/>
        <v>0</v>
      </c>
      <c r="BA632" s="311">
        <f t="shared" si="134"/>
        <v>0</v>
      </c>
      <c r="BB632" s="90">
        <f t="shared" si="134"/>
        <v>0</v>
      </c>
      <c r="BC632" s="124">
        <f t="shared" si="134"/>
        <v>0</v>
      </c>
      <c r="BD632" s="90">
        <f t="shared" ref="BD632:BK632" si="135">SUM(BD422)</f>
        <v>0</v>
      </c>
      <c r="BE632" s="124">
        <f t="shared" si="135"/>
        <v>0</v>
      </c>
      <c r="BF632" s="90">
        <f t="shared" si="135"/>
        <v>0</v>
      </c>
      <c r="BG632" s="124">
        <f t="shared" si="135"/>
        <v>0</v>
      </c>
      <c r="BH632" s="90">
        <f t="shared" si="135"/>
        <v>0</v>
      </c>
      <c r="BI632" s="124">
        <f t="shared" si="135"/>
        <v>0</v>
      </c>
      <c r="BJ632" s="90">
        <f t="shared" si="135"/>
        <v>64</v>
      </c>
      <c r="BK632" s="124">
        <f t="shared" si="135"/>
        <v>84</v>
      </c>
    </row>
    <row r="633" spans="1:63" ht="13" x14ac:dyDescent="0.3">
      <c r="A633" s="38"/>
      <c r="B633" s="27" t="s">
        <v>26</v>
      </c>
      <c r="C633" s="24">
        <f>SUM(C423:C425)</f>
        <v>2308</v>
      </c>
      <c r="D633" s="24">
        <f>SUM(D423:D425)</f>
        <v>999</v>
      </c>
      <c r="E633" s="63">
        <f t="shared" si="13"/>
        <v>0.43284228769497402</v>
      </c>
      <c r="F633" s="90">
        <f t="shared" ref="F633:BC633" si="136">SUM(F423:F425)</f>
        <v>559</v>
      </c>
      <c r="G633" s="310">
        <f t="shared" si="136"/>
        <v>423</v>
      </c>
      <c r="H633" s="90">
        <f t="shared" si="136"/>
        <v>0</v>
      </c>
      <c r="I633" s="375">
        <f t="shared" si="136"/>
        <v>0</v>
      </c>
      <c r="J633" s="396">
        <f t="shared" si="136"/>
        <v>0</v>
      </c>
      <c r="K633" s="311">
        <f t="shared" si="136"/>
        <v>0</v>
      </c>
      <c r="L633" s="90">
        <f t="shared" si="136"/>
        <v>0</v>
      </c>
      <c r="M633" s="375">
        <f t="shared" si="136"/>
        <v>0</v>
      </c>
      <c r="N633" s="396">
        <f t="shared" si="136"/>
        <v>0</v>
      </c>
      <c r="O633" s="311">
        <f t="shared" si="136"/>
        <v>0</v>
      </c>
      <c r="P633" s="90">
        <f t="shared" si="136"/>
        <v>0</v>
      </c>
      <c r="Q633" s="375">
        <f t="shared" si="136"/>
        <v>0</v>
      </c>
      <c r="R633" s="396">
        <f t="shared" si="136"/>
        <v>0</v>
      </c>
      <c r="S633" s="311">
        <f t="shared" si="136"/>
        <v>0</v>
      </c>
      <c r="T633" s="90">
        <f t="shared" si="136"/>
        <v>0</v>
      </c>
      <c r="U633" s="375">
        <f t="shared" si="136"/>
        <v>0</v>
      </c>
      <c r="V633" s="396">
        <f t="shared" si="136"/>
        <v>0</v>
      </c>
      <c r="W633" s="311">
        <f t="shared" si="136"/>
        <v>0</v>
      </c>
      <c r="X633" s="90">
        <f t="shared" si="136"/>
        <v>0</v>
      </c>
      <c r="Y633" s="375">
        <f t="shared" si="136"/>
        <v>0</v>
      </c>
      <c r="Z633" s="396">
        <f t="shared" si="136"/>
        <v>0</v>
      </c>
      <c r="AA633" s="311">
        <f t="shared" si="136"/>
        <v>0</v>
      </c>
      <c r="AB633" s="90">
        <f t="shared" si="136"/>
        <v>0</v>
      </c>
      <c r="AC633" s="375">
        <f t="shared" si="136"/>
        <v>0</v>
      </c>
      <c r="AD633" s="396">
        <f t="shared" si="136"/>
        <v>0</v>
      </c>
      <c r="AE633" s="311">
        <f t="shared" si="136"/>
        <v>0</v>
      </c>
      <c r="AF633" s="90">
        <f t="shared" si="136"/>
        <v>0</v>
      </c>
      <c r="AG633" s="375">
        <f t="shared" si="136"/>
        <v>0</v>
      </c>
      <c r="AH633" s="396">
        <f t="shared" si="136"/>
        <v>0</v>
      </c>
      <c r="AI633" s="311">
        <f t="shared" si="136"/>
        <v>0</v>
      </c>
      <c r="AJ633" s="90">
        <f t="shared" si="136"/>
        <v>0</v>
      </c>
      <c r="AK633" s="375">
        <f t="shared" si="136"/>
        <v>0</v>
      </c>
      <c r="AL633" s="396">
        <f t="shared" si="136"/>
        <v>0</v>
      </c>
      <c r="AM633" s="311">
        <f t="shared" si="136"/>
        <v>0</v>
      </c>
      <c r="AN633" s="90">
        <f t="shared" si="136"/>
        <v>0</v>
      </c>
      <c r="AO633" s="375">
        <f t="shared" si="136"/>
        <v>0</v>
      </c>
      <c r="AP633" s="396">
        <f t="shared" si="136"/>
        <v>0</v>
      </c>
      <c r="AQ633" s="311">
        <f t="shared" si="136"/>
        <v>0</v>
      </c>
      <c r="AR633" s="90">
        <f t="shared" si="136"/>
        <v>0</v>
      </c>
      <c r="AS633" s="375">
        <f t="shared" si="136"/>
        <v>0</v>
      </c>
      <c r="AT633" s="396">
        <f t="shared" si="136"/>
        <v>0</v>
      </c>
      <c r="AU633" s="311">
        <f t="shared" si="136"/>
        <v>0</v>
      </c>
      <c r="AV633" s="90">
        <f t="shared" si="136"/>
        <v>0</v>
      </c>
      <c r="AW633" s="375">
        <f t="shared" si="136"/>
        <v>0</v>
      </c>
      <c r="AX633" s="396">
        <f t="shared" si="136"/>
        <v>0</v>
      </c>
      <c r="AY633" s="311">
        <f t="shared" si="136"/>
        <v>0</v>
      </c>
      <c r="AZ633" s="90">
        <f t="shared" si="136"/>
        <v>0</v>
      </c>
      <c r="BA633" s="311">
        <f t="shared" si="136"/>
        <v>0</v>
      </c>
      <c r="BB633" s="90">
        <f t="shared" si="136"/>
        <v>0</v>
      </c>
      <c r="BC633" s="124">
        <f t="shared" si="136"/>
        <v>0</v>
      </c>
      <c r="BD633" s="90">
        <f t="shared" ref="BD633:BK633" si="137">SUM(BD423:BD425)</f>
        <v>0</v>
      </c>
      <c r="BE633" s="124">
        <f t="shared" si="137"/>
        <v>0</v>
      </c>
      <c r="BF633" s="90">
        <f t="shared" si="137"/>
        <v>0</v>
      </c>
      <c r="BG633" s="124">
        <f t="shared" si="137"/>
        <v>0</v>
      </c>
      <c r="BH633" s="90">
        <f t="shared" si="137"/>
        <v>0</v>
      </c>
      <c r="BI633" s="124">
        <f t="shared" si="137"/>
        <v>0</v>
      </c>
      <c r="BJ633" s="90">
        <f t="shared" si="137"/>
        <v>476</v>
      </c>
      <c r="BK633" s="124">
        <f t="shared" si="137"/>
        <v>506</v>
      </c>
    </row>
    <row r="634" spans="1:63" ht="13" x14ac:dyDescent="0.3">
      <c r="A634" s="38"/>
      <c r="B634" s="27" t="s">
        <v>27</v>
      </c>
      <c r="C634" s="24">
        <f>SUM(C426)</f>
        <v>1260</v>
      </c>
      <c r="D634" s="24">
        <f>SUM(D426)</f>
        <v>387</v>
      </c>
      <c r="E634" s="63">
        <f t="shared" si="13"/>
        <v>0.30714285714285716</v>
      </c>
      <c r="F634" s="90">
        <f t="shared" ref="F634:BC634" si="138">SUM(F426)</f>
        <v>209</v>
      </c>
      <c r="G634" s="310">
        <f t="shared" si="138"/>
        <v>169</v>
      </c>
      <c r="H634" s="90">
        <f t="shared" si="138"/>
        <v>0</v>
      </c>
      <c r="I634" s="104">
        <f t="shared" si="138"/>
        <v>0</v>
      </c>
      <c r="J634" s="396">
        <f t="shared" si="138"/>
        <v>0</v>
      </c>
      <c r="K634" s="310">
        <f t="shared" si="138"/>
        <v>0</v>
      </c>
      <c r="L634" s="90">
        <f t="shared" si="138"/>
        <v>0</v>
      </c>
      <c r="M634" s="104">
        <f t="shared" si="138"/>
        <v>0</v>
      </c>
      <c r="N634" s="396">
        <f t="shared" si="138"/>
        <v>0</v>
      </c>
      <c r="O634" s="310">
        <f t="shared" si="138"/>
        <v>0</v>
      </c>
      <c r="P634" s="90">
        <f t="shared" si="138"/>
        <v>0</v>
      </c>
      <c r="Q634" s="104">
        <f t="shared" si="138"/>
        <v>0</v>
      </c>
      <c r="R634" s="396">
        <f t="shared" si="138"/>
        <v>0</v>
      </c>
      <c r="S634" s="310">
        <f t="shared" si="138"/>
        <v>0</v>
      </c>
      <c r="T634" s="90">
        <f t="shared" si="138"/>
        <v>0</v>
      </c>
      <c r="U634" s="104">
        <f t="shared" si="138"/>
        <v>0</v>
      </c>
      <c r="V634" s="396">
        <f t="shared" si="138"/>
        <v>0</v>
      </c>
      <c r="W634" s="310">
        <f t="shared" si="138"/>
        <v>0</v>
      </c>
      <c r="X634" s="90">
        <f t="shared" si="138"/>
        <v>0</v>
      </c>
      <c r="Y634" s="104">
        <f t="shared" si="138"/>
        <v>0</v>
      </c>
      <c r="Z634" s="396">
        <f t="shared" si="138"/>
        <v>0</v>
      </c>
      <c r="AA634" s="310">
        <f t="shared" si="138"/>
        <v>0</v>
      </c>
      <c r="AB634" s="90">
        <f t="shared" si="138"/>
        <v>0</v>
      </c>
      <c r="AC634" s="104">
        <f t="shared" si="138"/>
        <v>0</v>
      </c>
      <c r="AD634" s="396">
        <f t="shared" si="138"/>
        <v>0</v>
      </c>
      <c r="AE634" s="310">
        <f t="shared" si="138"/>
        <v>0</v>
      </c>
      <c r="AF634" s="90">
        <f t="shared" si="138"/>
        <v>0</v>
      </c>
      <c r="AG634" s="104">
        <f t="shared" si="138"/>
        <v>0</v>
      </c>
      <c r="AH634" s="396">
        <f t="shared" si="138"/>
        <v>0</v>
      </c>
      <c r="AI634" s="310">
        <f t="shared" si="138"/>
        <v>0</v>
      </c>
      <c r="AJ634" s="90">
        <f t="shared" si="138"/>
        <v>275</v>
      </c>
      <c r="AK634" s="104">
        <f t="shared" si="138"/>
        <v>108</v>
      </c>
      <c r="AL634" s="396">
        <f t="shared" si="138"/>
        <v>0</v>
      </c>
      <c r="AM634" s="310">
        <f t="shared" si="138"/>
        <v>0</v>
      </c>
      <c r="AN634" s="90">
        <f t="shared" si="138"/>
        <v>0</v>
      </c>
      <c r="AO634" s="104">
        <f t="shared" si="138"/>
        <v>0</v>
      </c>
      <c r="AP634" s="396">
        <f t="shared" si="138"/>
        <v>0</v>
      </c>
      <c r="AQ634" s="310">
        <f t="shared" si="138"/>
        <v>0</v>
      </c>
      <c r="AR634" s="90">
        <f t="shared" si="138"/>
        <v>0</v>
      </c>
      <c r="AS634" s="104">
        <f t="shared" si="138"/>
        <v>0</v>
      </c>
      <c r="AT634" s="396">
        <f t="shared" si="138"/>
        <v>0</v>
      </c>
      <c r="AU634" s="310">
        <f t="shared" si="138"/>
        <v>0</v>
      </c>
      <c r="AV634" s="90">
        <f t="shared" si="138"/>
        <v>0</v>
      </c>
      <c r="AW634" s="104">
        <f t="shared" si="138"/>
        <v>0</v>
      </c>
      <c r="AX634" s="396">
        <f t="shared" si="138"/>
        <v>0</v>
      </c>
      <c r="AY634" s="310">
        <f t="shared" si="138"/>
        <v>0</v>
      </c>
      <c r="AZ634" s="90">
        <f t="shared" si="138"/>
        <v>0</v>
      </c>
      <c r="BA634" s="310">
        <f t="shared" si="138"/>
        <v>0</v>
      </c>
      <c r="BB634" s="90">
        <f t="shared" si="138"/>
        <v>0</v>
      </c>
      <c r="BC634" s="91">
        <f t="shared" si="138"/>
        <v>0</v>
      </c>
      <c r="BD634" s="90">
        <f t="shared" ref="BD634:BK634" si="139">SUM(BD426)</f>
        <v>0</v>
      </c>
      <c r="BE634" s="91">
        <f t="shared" si="139"/>
        <v>0</v>
      </c>
      <c r="BF634" s="90">
        <f t="shared" si="139"/>
        <v>0</v>
      </c>
      <c r="BG634" s="91">
        <f t="shared" si="139"/>
        <v>0</v>
      </c>
      <c r="BH634" s="90">
        <f t="shared" si="139"/>
        <v>0</v>
      </c>
      <c r="BI634" s="91">
        <f t="shared" si="139"/>
        <v>0</v>
      </c>
      <c r="BJ634" s="90">
        <f t="shared" si="139"/>
        <v>213</v>
      </c>
      <c r="BK634" s="91">
        <f t="shared" si="139"/>
        <v>162</v>
      </c>
    </row>
    <row r="635" spans="1:63" ht="13" x14ac:dyDescent="0.3">
      <c r="A635" s="38"/>
      <c r="B635" s="27" t="s">
        <v>14</v>
      </c>
      <c r="C635" s="24">
        <f>SUM(C427:C428)</f>
        <v>2068</v>
      </c>
      <c r="D635" s="24">
        <f>SUM(D427:D428)</f>
        <v>874</v>
      </c>
      <c r="E635" s="63">
        <f t="shared" si="13"/>
        <v>0.42263056092843326</v>
      </c>
      <c r="F635" s="90">
        <f t="shared" ref="F635:BC635" si="140">SUM(F427:F428)</f>
        <v>495</v>
      </c>
      <c r="G635" s="310">
        <f t="shared" si="140"/>
        <v>367</v>
      </c>
      <c r="H635" s="90">
        <f t="shared" si="140"/>
        <v>0</v>
      </c>
      <c r="I635" s="104">
        <f t="shared" si="140"/>
        <v>0</v>
      </c>
      <c r="J635" s="396">
        <f t="shared" si="140"/>
        <v>0</v>
      </c>
      <c r="K635" s="310">
        <f t="shared" si="140"/>
        <v>0</v>
      </c>
      <c r="L635" s="90">
        <f t="shared" si="140"/>
        <v>0</v>
      </c>
      <c r="M635" s="104">
        <f t="shared" si="140"/>
        <v>0</v>
      </c>
      <c r="N635" s="396">
        <f t="shared" si="140"/>
        <v>0</v>
      </c>
      <c r="O635" s="310">
        <f t="shared" si="140"/>
        <v>0</v>
      </c>
      <c r="P635" s="90">
        <f t="shared" si="140"/>
        <v>0</v>
      </c>
      <c r="Q635" s="104">
        <f t="shared" si="140"/>
        <v>0</v>
      </c>
      <c r="R635" s="396">
        <f t="shared" si="140"/>
        <v>0</v>
      </c>
      <c r="S635" s="310">
        <f t="shared" si="140"/>
        <v>0</v>
      </c>
      <c r="T635" s="90">
        <f t="shared" si="140"/>
        <v>0</v>
      </c>
      <c r="U635" s="104">
        <f t="shared" si="140"/>
        <v>0</v>
      </c>
      <c r="V635" s="396">
        <f t="shared" si="140"/>
        <v>0</v>
      </c>
      <c r="W635" s="310">
        <f t="shared" si="140"/>
        <v>0</v>
      </c>
      <c r="X635" s="90">
        <f t="shared" si="140"/>
        <v>0</v>
      </c>
      <c r="Y635" s="104">
        <f t="shared" si="140"/>
        <v>0</v>
      </c>
      <c r="Z635" s="396">
        <f t="shared" si="140"/>
        <v>0</v>
      </c>
      <c r="AA635" s="310">
        <f t="shared" si="140"/>
        <v>0</v>
      </c>
      <c r="AB635" s="90">
        <f t="shared" si="140"/>
        <v>0</v>
      </c>
      <c r="AC635" s="104">
        <f t="shared" si="140"/>
        <v>0</v>
      </c>
      <c r="AD635" s="396">
        <f t="shared" si="140"/>
        <v>0</v>
      </c>
      <c r="AE635" s="310">
        <f t="shared" si="140"/>
        <v>0</v>
      </c>
      <c r="AF635" s="90">
        <f t="shared" si="140"/>
        <v>0</v>
      </c>
      <c r="AG635" s="104">
        <f t="shared" si="140"/>
        <v>0</v>
      </c>
      <c r="AH635" s="396">
        <f t="shared" si="140"/>
        <v>0</v>
      </c>
      <c r="AI635" s="310">
        <f t="shared" si="140"/>
        <v>0</v>
      </c>
      <c r="AJ635" s="90">
        <f t="shared" si="140"/>
        <v>0</v>
      </c>
      <c r="AK635" s="104">
        <f t="shared" si="140"/>
        <v>0</v>
      </c>
      <c r="AL635" s="396">
        <f t="shared" si="140"/>
        <v>0</v>
      </c>
      <c r="AM635" s="310">
        <f t="shared" si="140"/>
        <v>0</v>
      </c>
      <c r="AN635" s="90">
        <f t="shared" si="140"/>
        <v>0</v>
      </c>
      <c r="AO635" s="104">
        <f t="shared" si="140"/>
        <v>0</v>
      </c>
      <c r="AP635" s="396">
        <f t="shared" si="140"/>
        <v>0</v>
      </c>
      <c r="AQ635" s="310">
        <f t="shared" si="140"/>
        <v>0</v>
      </c>
      <c r="AR635" s="90">
        <f t="shared" si="140"/>
        <v>0</v>
      </c>
      <c r="AS635" s="104">
        <f t="shared" si="140"/>
        <v>0</v>
      </c>
      <c r="AT635" s="396">
        <f t="shared" si="140"/>
        <v>0</v>
      </c>
      <c r="AU635" s="310">
        <f t="shared" si="140"/>
        <v>0</v>
      </c>
      <c r="AV635" s="90">
        <f t="shared" si="140"/>
        <v>0</v>
      </c>
      <c r="AW635" s="104">
        <f t="shared" si="140"/>
        <v>0</v>
      </c>
      <c r="AX635" s="396">
        <f t="shared" si="140"/>
        <v>0</v>
      </c>
      <c r="AY635" s="310">
        <f t="shared" si="140"/>
        <v>0</v>
      </c>
      <c r="AZ635" s="90">
        <f t="shared" si="140"/>
        <v>0</v>
      </c>
      <c r="BA635" s="310">
        <f t="shared" si="140"/>
        <v>0</v>
      </c>
      <c r="BB635" s="90">
        <f t="shared" si="140"/>
        <v>0</v>
      </c>
      <c r="BC635" s="91">
        <f t="shared" si="140"/>
        <v>0</v>
      </c>
      <c r="BD635" s="90">
        <f t="shared" ref="BD635:BK635" si="141">SUM(BD427:BD428)</f>
        <v>0</v>
      </c>
      <c r="BE635" s="91">
        <f t="shared" si="141"/>
        <v>0</v>
      </c>
      <c r="BF635" s="90">
        <f t="shared" si="141"/>
        <v>0</v>
      </c>
      <c r="BG635" s="91">
        <f t="shared" si="141"/>
        <v>0</v>
      </c>
      <c r="BH635" s="90">
        <f t="shared" si="141"/>
        <v>0</v>
      </c>
      <c r="BI635" s="91">
        <f t="shared" si="141"/>
        <v>0</v>
      </c>
      <c r="BJ635" s="90">
        <f t="shared" si="141"/>
        <v>443</v>
      </c>
      <c r="BK635" s="91">
        <f t="shared" si="141"/>
        <v>421</v>
      </c>
    </row>
    <row r="636" spans="1:63" ht="13" x14ac:dyDescent="0.3">
      <c r="A636" s="38"/>
      <c r="B636" s="27" t="s">
        <v>28</v>
      </c>
      <c r="C636" s="24">
        <f>SUM(C429:C430)</f>
        <v>2674</v>
      </c>
      <c r="D636" s="24">
        <f>SUM(D429:D430)</f>
        <v>576</v>
      </c>
      <c r="E636" s="63">
        <f t="shared" ref="E636:E690" si="142">SUM(D636/C636)</f>
        <v>0.21540762902019447</v>
      </c>
      <c r="F636" s="111">
        <f t="shared" ref="F636:BC636" si="143">SUM(F429:F430)</f>
        <v>324</v>
      </c>
      <c r="G636" s="317">
        <f t="shared" si="143"/>
        <v>221</v>
      </c>
      <c r="H636" s="111">
        <f t="shared" si="143"/>
        <v>0</v>
      </c>
      <c r="I636" s="113">
        <f t="shared" si="143"/>
        <v>0</v>
      </c>
      <c r="J636" s="712">
        <f t="shared" si="143"/>
        <v>0</v>
      </c>
      <c r="K636" s="317">
        <f t="shared" si="143"/>
        <v>0</v>
      </c>
      <c r="L636" s="111">
        <f t="shared" si="143"/>
        <v>0</v>
      </c>
      <c r="M636" s="113">
        <f t="shared" si="143"/>
        <v>0</v>
      </c>
      <c r="N636" s="712">
        <f t="shared" si="143"/>
        <v>0</v>
      </c>
      <c r="O636" s="317">
        <f t="shared" si="143"/>
        <v>0</v>
      </c>
      <c r="P636" s="111">
        <f t="shared" si="143"/>
        <v>0</v>
      </c>
      <c r="Q636" s="113">
        <f t="shared" si="143"/>
        <v>0</v>
      </c>
      <c r="R636" s="712">
        <f t="shared" si="143"/>
        <v>0</v>
      </c>
      <c r="S636" s="317">
        <f t="shared" si="143"/>
        <v>0</v>
      </c>
      <c r="T636" s="111">
        <f t="shared" si="143"/>
        <v>0</v>
      </c>
      <c r="U636" s="113">
        <f t="shared" si="143"/>
        <v>0</v>
      </c>
      <c r="V636" s="712">
        <f t="shared" si="143"/>
        <v>0</v>
      </c>
      <c r="W636" s="317">
        <f t="shared" si="143"/>
        <v>0</v>
      </c>
      <c r="X636" s="111">
        <f t="shared" si="143"/>
        <v>0</v>
      </c>
      <c r="Y636" s="113">
        <f t="shared" si="143"/>
        <v>0</v>
      </c>
      <c r="Z636" s="712">
        <f t="shared" si="143"/>
        <v>0</v>
      </c>
      <c r="AA636" s="317">
        <f t="shared" si="143"/>
        <v>0</v>
      </c>
      <c r="AB636" s="111">
        <f t="shared" si="143"/>
        <v>0</v>
      </c>
      <c r="AC636" s="113">
        <f t="shared" si="143"/>
        <v>0</v>
      </c>
      <c r="AD636" s="712">
        <f t="shared" si="143"/>
        <v>0</v>
      </c>
      <c r="AE636" s="317">
        <f t="shared" si="143"/>
        <v>0</v>
      </c>
      <c r="AF636" s="111">
        <f t="shared" si="143"/>
        <v>0</v>
      </c>
      <c r="AG636" s="113">
        <f t="shared" si="143"/>
        <v>0</v>
      </c>
      <c r="AH636" s="712">
        <f t="shared" si="143"/>
        <v>0</v>
      </c>
      <c r="AI636" s="317">
        <f t="shared" si="143"/>
        <v>0</v>
      </c>
      <c r="AJ636" s="111">
        <f t="shared" si="143"/>
        <v>0</v>
      </c>
      <c r="AK636" s="113">
        <f t="shared" si="143"/>
        <v>0</v>
      </c>
      <c r="AL636" s="712">
        <f t="shared" si="143"/>
        <v>356</v>
      </c>
      <c r="AM636" s="317">
        <f t="shared" si="143"/>
        <v>196</v>
      </c>
      <c r="AN636" s="111">
        <f t="shared" si="143"/>
        <v>0</v>
      </c>
      <c r="AO636" s="113">
        <f t="shared" si="143"/>
        <v>0</v>
      </c>
      <c r="AP636" s="712">
        <f t="shared" si="143"/>
        <v>0</v>
      </c>
      <c r="AQ636" s="317">
        <f t="shared" si="143"/>
        <v>0</v>
      </c>
      <c r="AR636" s="111">
        <f t="shared" si="143"/>
        <v>0</v>
      </c>
      <c r="AS636" s="113">
        <f t="shared" si="143"/>
        <v>0</v>
      </c>
      <c r="AT636" s="712">
        <f t="shared" si="143"/>
        <v>0</v>
      </c>
      <c r="AU636" s="317">
        <f t="shared" si="143"/>
        <v>0</v>
      </c>
      <c r="AV636" s="111">
        <f t="shared" si="143"/>
        <v>0</v>
      </c>
      <c r="AW636" s="113">
        <f t="shared" si="143"/>
        <v>0</v>
      </c>
      <c r="AX636" s="712">
        <f t="shared" si="143"/>
        <v>0</v>
      </c>
      <c r="AY636" s="317">
        <f t="shared" si="143"/>
        <v>0</v>
      </c>
      <c r="AZ636" s="111">
        <f t="shared" si="143"/>
        <v>0</v>
      </c>
      <c r="BA636" s="317">
        <f t="shared" si="143"/>
        <v>0</v>
      </c>
      <c r="BB636" s="111">
        <f t="shared" si="143"/>
        <v>0</v>
      </c>
      <c r="BC636" s="112">
        <f t="shared" si="143"/>
        <v>0</v>
      </c>
      <c r="BD636" s="111">
        <f t="shared" ref="BD636:BK636" si="144">SUM(BD429:BD430)</f>
        <v>0</v>
      </c>
      <c r="BE636" s="112">
        <f t="shared" si="144"/>
        <v>0</v>
      </c>
      <c r="BF636" s="111">
        <f t="shared" si="144"/>
        <v>0</v>
      </c>
      <c r="BG636" s="112">
        <f t="shared" si="144"/>
        <v>0</v>
      </c>
      <c r="BH636" s="111">
        <f t="shared" si="144"/>
        <v>0</v>
      </c>
      <c r="BI636" s="112">
        <f t="shared" si="144"/>
        <v>0</v>
      </c>
      <c r="BJ636" s="111">
        <f t="shared" si="144"/>
        <v>311</v>
      </c>
      <c r="BK636" s="112">
        <f t="shared" si="144"/>
        <v>234</v>
      </c>
    </row>
    <row r="637" spans="1:63" ht="13" x14ac:dyDescent="0.3">
      <c r="A637" s="38"/>
      <c r="B637" s="27" t="s">
        <v>29</v>
      </c>
      <c r="C637" s="24">
        <f>SUM(C474:C476)</f>
        <v>2624</v>
      </c>
      <c r="D637" s="24">
        <f>SUM(D474:D476)</f>
        <v>908</v>
      </c>
      <c r="E637" s="63">
        <f t="shared" si="142"/>
        <v>0.34603658536585363</v>
      </c>
      <c r="F637" s="90">
        <f t="shared" ref="F637:BC637" si="145">SUM(F474:F476)</f>
        <v>396</v>
      </c>
      <c r="G637" s="310">
        <f t="shared" si="145"/>
        <v>498</v>
      </c>
      <c r="H637" s="90">
        <f t="shared" si="145"/>
        <v>0</v>
      </c>
      <c r="I637" s="104">
        <f t="shared" si="145"/>
        <v>0</v>
      </c>
      <c r="J637" s="396">
        <f t="shared" si="145"/>
        <v>0</v>
      </c>
      <c r="K637" s="310">
        <f t="shared" si="145"/>
        <v>0</v>
      </c>
      <c r="L637" s="90">
        <f t="shared" si="145"/>
        <v>0</v>
      </c>
      <c r="M637" s="104">
        <f t="shared" si="145"/>
        <v>0</v>
      </c>
      <c r="N637" s="396">
        <f t="shared" si="145"/>
        <v>0</v>
      </c>
      <c r="O637" s="310">
        <f t="shared" si="145"/>
        <v>0</v>
      </c>
      <c r="P637" s="90">
        <f t="shared" si="145"/>
        <v>0</v>
      </c>
      <c r="Q637" s="104">
        <f t="shared" si="145"/>
        <v>0</v>
      </c>
      <c r="R637" s="396">
        <f t="shared" si="145"/>
        <v>0</v>
      </c>
      <c r="S637" s="310">
        <f t="shared" si="145"/>
        <v>0</v>
      </c>
      <c r="T637" s="90">
        <f t="shared" si="145"/>
        <v>0</v>
      </c>
      <c r="U637" s="104">
        <f t="shared" si="145"/>
        <v>0</v>
      </c>
      <c r="V637" s="396">
        <f t="shared" si="145"/>
        <v>0</v>
      </c>
      <c r="W637" s="310">
        <f t="shared" si="145"/>
        <v>0</v>
      </c>
      <c r="X637" s="90">
        <f t="shared" si="145"/>
        <v>0</v>
      </c>
      <c r="Y637" s="104">
        <f t="shared" si="145"/>
        <v>0</v>
      </c>
      <c r="Z637" s="396">
        <f t="shared" si="145"/>
        <v>0</v>
      </c>
      <c r="AA637" s="310">
        <f t="shared" si="145"/>
        <v>0</v>
      </c>
      <c r="AB637" s="90">
        <f t="shared" si="145"/>
        <v>0</v>
      </c>
      <c r="AC637" s="104">
        <f t="shared" si="145"/>
        <v>0</v>
      </c>
      <c r="AD637" s="396">
        <f t="shared" si="145"/>
        <v>0</v>
      </c>
      <c r="AE637" s="310">
        <f t="shared" si="145"/>
        <v>0</v>
      </c>
      <c r="AF637" s="90">
        <f t="shared" si="145"/>
        <v>0</v>
      </c>
      <c r="AG637" s="104">
        <f t="shared" si="145"/>
        <v>0</v>
      </c>
      <c r="AH637" s="396">
        <f t="shared" si="145"/>
        <v>0</v>
      </c>
      <c r="AI637" s="310">
        <f t="shared" si="145"/>
        <v>0</v>
      </c>
      <c r="AJ637" s="90">
        <f t="shared" si="145"/>
        <v>0</v>
      </c>
      <c r="AK637" s="104">
        <f t="shared" si="145"/>
        <v>0</v>
      </c>
      <c r="AL637" s="396">
        <f t="shared" si="145"/>
        <v>0</v>
      </c>
      <c r="AM637" s="310">
        <f t="shared" si="145"/>
        <v>0</v>
      </c>
      <c r="AN637" s="90">
        <f t="shared" si="145"/>
        <v>573</v>
      </c>
      <c r="AO637" s="104">
        <f t="shared" si="145"/>
        <v>326</v>
      </c>
      <c r="AP637" s="396">
        <f t="shared" si="145"/>
        <v>0</v>
      </c>
      <c r="AQ637" s="310">
        <f t="shared" si="145"/>
        <v>0</v>
      </c>
      <c r="AR637" s="90">
        <f t="shared" si="145"/>
        <v>0</v>
      </c>
      <c r="AS637" s="104">
        <f t="shared" si="145"/>
        <v>0</v>
      </c>
      <c r="AT637" s="396">
        <f t="shared" si="145"/>
        <v>0</v>
      </c>
      <c r="AU637" s="310">
        <f t="shared" si="145"/>
        <v>0</v>
      </c>
      <c r="AV637" s="90">
        <f t="shared" si="145"/>
        <v>0</v>
      </c>
      <c r="AW637" s="104">
        <f t="shared" si="145"/>
        <v>0</v>
      </c>
      <c r="AX637" s="396">
        <f t="shared" si="145"/>
        <v>0</v>
      </c>
      <c r="AY637" s="310">
        <f t="shared" si="145"/>
        <v>0</v>
      </c>
      <c r="AZ637" s="90">
        <f t="shared" si="145"/>
        <v>0</v>
      </c>
      <c r="BA637" s="310">
        <f t="shared" si="145"/>
        <v>0</v>
      </c>
      <c r="BB637" s="90">
        <f t="shared" si="145"/>
        <v>0</v>
      </c>
      <c r="BC637" s="91">
        <f t="shared" si="145"/>
        <v>0</v>
      </c>
      <c r="BD637" s="90">
        <f t="shared" ref="BD637:BK637" si="146">SUM(BD474:BD476)</f>
        <v>0</v>
      </c>
      <c r="BE637" s="91">
        <f t="shared" si="146"/>
        <v>0</v>
      </c>
      <c r="BF637" s="90">
        <f t="shared" si="146"/>
        <v>0</v>
      </c>
      <c r="BG637" s="91">
        <f t="shared" si="146"/>
        <v>0</v>
      </c>
      <c r="BH637" s="90">
        <f t="shared" si="146"/>
        <v>223</v>
      </c>
      <c r="BI637" s="91">
        <f t="shared" si="146"/>
        <v>673</v>
      </c>
      <c r="BJ637" s="90">
        <f t="shared" si="146"/>
        <v>434</v>
      </c>
      <c r="BK637" s="91">
        <f t="shared" si="146"/>
        <v>466</v>
      </c>
    </row>
    <row r="638" spans="1:63" ht="13" x14ac:dyDescent="0.3">
      <c r="A638" s="38"/>
      <c r="B638" s="27" t="s">
        <v>721</v>
      </c>
      <c r="C638" s="24">
        <f>SUM(C480:C481)</f>
        <v>2122</v>
      </c>
      <c r="D638" s="24">
        <f>SUM(D480:D481)</f>
        <v>323</v>
      </c>
      <c r="E638" s="63">
        <f t="shared" si="142"/>
        <v>0.15221489161168708</v>
      </c>
      <c r="F638" s="90">
        <f t="shared" ref="F638:BC638" si="147">SUM(F480:F481)</f>
        <v>218</v>
      </c>
      <c r="G638" s="310">
        <f t="shared" si="147"/>
        <v>99</v>
      </c>
      <c r="H638" s="90">
        <f t="shared" si="147"/>
        <v>0</v>
      </c>
      <c r="I638" s="104">
        <f t="shared" si="147"/>
        <v>0</v>
      </c>
      <c r="J638" s="396">
        <f t="shared" si="147"/>
        <v>0</v>
      </c>
      <c r="K638" s="310">
        <f t="shared" si="147"/>
        <v>0</v>
      </c>
      <c r="L638" s="90">
        <f t="shared" si="147"/>
        <v>0</v>
      </c>
      <c r="M638" s="104">
        <f t="shared" si="147"/>
        <v>0</v>
      </c>
      <c r="N638" s="396">
        <f t="shared" si="147"/>
        <v>0</v>
      </c>
      <c r="O638" s="310">
        <f t="shared" si="147"/>
        <v>0</v>
      </c>
      <c r="P638" s="90">
        <f t="shared" si="147"/>
        <v>0</v>
      </c>
      <c r="Q638" s="104">
        <f t="shared" si="147"/>
        <v>0</v>
      </c>
      <c r="R638" s="396">
        <f t="shared" si="147"/>
        <v>0</v>
      </c>
      <c r="S638" s="310">
        <f t="shared" si="147"/>
        <v>0</v>
      </c>
      <c r="T638" s="90">
        <f t="shared" si="147"/>
        <v>0</v>
      </c>
      <c r="U638" s="104">
        <f t="shared" si="147"/>
        <v>0</v>
      </c>
      <c r="V638" s="396">
        <f t="shared" si="147"/>
        <v>0</v>
      </c>
      <c r="W638" s="310">
        <f t="shared" si="147"/>
        <v>0</v>
      </c>
      <c r="X638" s="90">
        <f t="shared" si="147"/>
        <v>0</v>
      </c>
      <c r="Y638" s="104">
        <f t="shared" si="147"/>
        <v>0</v>
      </c>
      <c r="Z638" s="396">
        <f t="shared" si="147"/>
        <v>0</v>
      </c>
      <c r="AA638" s="310">
        <f t="shared" si="147"/>
        <v>0</v>
      </c>
      <c r="AB638" s="90">
        <f t="shared" si="147"/>
        <v>0</v>
      </c>
      <c r="AC638" s="104">
        <f t="shared" si="147"/>
        <v>0</v>
      </c>
      <c r="AD638" s="396">
        <f t="shared" si="147"/>
        <v>0</v>
      </c>
      <c r="AE638" s="310">
        <f t="shared" si="147"/>
        <v>0</v>
      </c>
      <c r="AF638" s="90">
        <f t="shared" si="147"/>
        <v>0</v>
      </c>
      <c r="AG638" s="104">
        <f t="shared" si="147"/>
        <v>0</v>
      </c>
      <c r="AH638" s="396">
        <f t="shared" si="147"/>
        <v>0</v>
      </c>
      <c r="AI638" s="310">
        <f t="shared" si="147"/>
        <v>0</v>
      </c>
      <c r="AJ638" s="90">
        <f t="shared" si="147"/>
        <v>0</v>
      </c>
      <c r="AK638" s="104">
        <f t="shared" si="147"/>
        <v>0</v>
      </c>
      <c r="AL638" s="396">
        <f t="shared" si="147"/>
        <v>0</v>
      </c>
      <c r="AM638" s="310">
        <f t="shared" si="147"/>
        <v>0</v>
      </c>
      <c r="AN638" s="90">
        <f t="shared" si="147"/>
        <v>0</v>
      </c>
      <c r="AO638" s="104">
        <f t="shared" si="147"/>
        <v>0</v>
      </c>
      <c r="AP638" s="396">
        <f t="shared" si="147"/>
        <v>0</v>
      </c>
      <c r="AQ638" s="310">
        <f t="shared" si="147"/>
        <v>0</v>
      </c>
      <c r="AR638" s="90">
        <f t="shared" si="147"/>
        <v>0</v>
      </c>
      <c r="AS638" s="104">
        <f t="shared" si="147"/>
        <v>0</v>
      </c>
      <c r="AT638" s="396">
        <f t="shared" si="147"/>
        <v>0</v>
      </c>
      <c r="AU638" s="310">
        <f t="shared" si="147"/>
        <v>0</v>
      </c>
      <c r="AV638" s="90">
        <f t="shared" si="147"/>
        <v>0</v>
      </c>
      <c r="AW638" s="104">
        <f t="shared" si="147"/>
        <v>0</v>
      </c>
      <c r="AX638" s="396">
        <f t="shared" si="147"/>
        <v>0</v>
      </c>
      <c r="AY638" s="310">
        <f t="shared" si="147"/>
        <v>0</v>
      </c>
      <c r="AZ638" s="90">
        <f t="shared" si="147"/>
        <v>0</v>
      </c>
      <c r="BA638" s="310">
        <f t="shared" si="147"/>
        <v>0</v>
      </c>
      <c r="BB638" s="90">
        <f t="shared" si="147"/>
        <v>0</v>
      </c>
      <c r="BC638" s="91">
        <f t="shared" si="147"/>
        <v>0</v>
      </c>
      <c r="BD638" s="90">
        <f t="shared" ref="BD638:BK638" si="148">SUM(BD480:BD481)</f>
        <v>0</v>
      </c>
      <c r="BE638" s="91">
        <f t="shared" si="148"/>
        <v>0</v>
      </c>
      <c r="BF638" s="90">
        <f t="shared" si="148"/>
        <v>0</v>
      </c>
      <c r="BG638" s="91">
        <f t="shared" si="148"/>
        <v>0</v>
      </c>
      <c r="BH638" s="90">
        <f t="shared" si="148"/>
        <v>0</v>
      </c>
      <c r="BI638" s="91">
        <f t="shared" si="148"/>
        <v>0</v>
      </c>
      <c r="BJ638" s="90">
        <f t="shared" si="148"/>
        <v>182</v>
      </c>
      <c r="BK638" s="91">
        <f t="shared" si="148"/>
        <v>119</v>
      </c>
    </row>
    <row r="639" spans="1:63" ht="13" x14ac:dyDescent="0.3">
      <c r="A639" s="38"/>
      <c r="B639" s="27" t="s">
        <v>722</v>
      </c>
      <c r="C639" s="24">
        <f>SUM(C482:C483)</f>
        <v>2172</v>
      </c>
      <c r="D639" s="24">
        <f>SUM(D482:D483)</f>
        <v>280</v>
      </c>
      <c r="E639" s="63">
        <f t="shared" si="142"/>
        <v>0.12891344383057091</v>
      </c>
      <c r="F639" s="90">
        <f t="shared" ref="F639:BC639" si="149">SUM(F482:F483)</f>
        <v>145</v>
      </c>
      <c r="G639" s="310">
        <f t="shared" si="149"/>
        <v>121</v>
      </c>
      <c r="H639" s="90">
        <f t="shared" si="149"/>
        <v>0</v>
      </c>
      <c r="I639" s="104">
        <f t="shared" si="149"/>
        <v>0</v>
      </c>
      <c r="J639" s="396">
        <f t="shared" si="149"/>
        <v>0</v>
      </c>
      <c r="K639" s="310">
        <f t="shared" si="149"/>
        <v>0</v>
      </c>
      <c r="L639" s="90">
        <f t="shared" si="149"/>
        <v>0</v>
      </c>
      <c r="M639" s="104">
        <f t="shared" si="149"/>
        <v>0</v>
      </c>
      <c r="N639" s="396">
        <f t="shared" si="149"/>
        <v>0</v>
      </c>
      <c r="O639" s="310">
        <f t="shared" si="149"/>
        <v>0</v>
      </c>
      <c r="P639" s="90">
        <f t="shared" si="149"/>
        <v>0</v>
      </c>
      <c r="Q639" s="104">
        <f t="shared" si="149"/>
        <v>0</v>
      </c>
      <c r="R639" s="396">
        <f t="shared" si="149"/>
        <v>0</v>
      </c>
      <c r="S639" s="310">
        <f t="shared" si="149"/>
        <v>0</v>
      </c>
      <c r="T639" s="90">
        <f t="shared" si="149"/>
        <v>0</v>
      </c>
      <c r="U639" s="104">
        <f t="shared" si="149"/>
        <v>0</v>
      </c>
      <c r="V639" s="396">
        <f t="shared" si="149"/>
        <v>0</v>
      </c>
      <c r="W639" s="310">
        <f t="shared" si="149"/>
        <v>0</v>
      </c>
      <c r="X639" s="90">
        <f t="shared" si="149"/>
        <v>0</v>
      </c>
      <c r="Y639" s="104">
        <f t="shared" si="149"/>
        <v>0</v>
      </c>
      <c r="Z639" s="396">
        <f t="shared" si="149"/>
        <v>0</v>
      </c>
      <c r="AA639" s="310">
        <f t="shared" si="149"/>
        <v>0</v>
      </c>
      <c r="AB639" s="90">
        <f t="shared" si="149"/>
        <v>0</v>
      </c>
      <c r="AC639" s="104">
        <f t="shared" si="149"/>
        <v>0</v>
      </c>
      <c r="AD639" s="396">
        <f t="shared" si="149"/>
        <v>0</v>
      </c>
      <c r="AE639" s="310">
        <f t="shared" si="149"/>
        <v>0</v>
      </c>
      <c r="AF639" s="90">
        <f t="shared" si="149"/>
        <v>0</v>
      </c>
      <c r="AG639" s="104">
        <f t="shared" si="149"/>
        <v>0</v>
      </c>
      <c r="AH639" s="396">
        <f t="shared" si="149"/>
        <v>0</v>
      </c>
      <c r="AI639" s="310">
        <f t="shared" si="149"/>
        <v>0</v>
      </c>
      <c r="AJ639" s="90">
        <f t="shared" si="149"/>
        <v>0</v>
      </c>
      <c r="AK639" s="104">
        <f t="shared" si="149"/>
        <v>0</v>
      </c>
      <c r="AL639" s="396">
        <f t="shared" si="149"/>
        <v>0</v>
      </c>
      <c r="AM639" s="310">
        <f t="shared" si="149"/>
        <v>0</v>
      </c>
      <c r="AN639" s="90">
        <f t="shared" si="149"/>
        <v>0</v>
      </c>
      <c r="AO639" s="104">
        <f t="shared" si="149"/>
        <v>0</v>
      </c>
      <c r="AP639" s="396">
        <f t="shared" si="149"/>
        <v>206</v>
      </c>
      <c r="AQ639" s="310">
        <f t="shared" si="149"/>
        <v>69</v>
      </c>
      <c r="AR639" s="90">
        <f t="shared" si="149"/>
        <v>0</v>
      </c>
      <c r="AS639" s="104">
        <f t="shared" si="149"/>
        <v>0</v>
      </c>
      <c r="AT639" s="396">
        <f t="shared" si="149"/>
        <v>0</v>
      </c>
      <c r="AU639" s="310">
        <f t="shared" si="149"/>
        <v>0</v>
      </c>
      <c r="AV639" s="90">
        <f t="shared" si="149"/>
        <v>0</v>
      </c>
      <c r="AW639" s="104">
        <f t="shared" si="149"/>
        <v>0</v>
      </c>
      <c r="AX639" s="396">
        <f t="shared" si="149"/>
        <v>0</v>
      </c>
      <c r="AY639" s="310">
        <f t="shared" si="149"/>
        <v>0</v>
      </c>
      <c r="AZ639" s="90">
        <f t="shared" si="149"/>
        <v>0</v>
      </c>
      <c r="BA639" s="310">
        <f t="shared" si="149"/>
        <v>0</v>
      </c>
      <c r="BB639" s="90">
        <f t="shared" si="149"/>
        <v>0</v>
      </c>
      <c r="BC639" s="91">
        <f t="shared" si="149"/>
        <v>0</v>
      </c>
      <c r="BD639" s="90">
        <f t="shared" ref="BD639:BK639" si="150">SUM(BD482:BD483)</f>
        <v>0</v>
      </c>
      <c r="BE639" s="91">
        <f t="shared" si="150"/>
        <v>0</v>
      </c>
      <c r="BF639" s="90">
        <f t="shared" si="150"/>
        <v>0</v>
      </c>
      <c r="BG639" s="91">
        <f t="shared" si="150"/>
        <v>0</v>
      </c>
      <c r="BH639" s="90">
        <f t="shared" si="150"/>
        <v>0</v>
      </c>
      <c r="BI639" s="91">
        <f t="shared" si="150"/>
        <v>0</v>
      </c>
      <c r="BJ639" s="90">
        <f t="shared" si="150"/>
        <v>135</v>
      </c>
      <c r="BK639" s="91">
        <f t="shared" si="150"/>
        <v>132</v>
      </c>
    </row>
    <row r="640" spans="1:63" ht="13" x14ac:dyDescent="0.3">
      <c r="A640" s="38"/>
      <c r="B640" s="27" t="s">
        <v>30</v>
      </c>
      <c r="C640" s="24">
        <f>SUM(C484:C485)</f>
        <v>2668</v>
      </c>
      <c r="D640" s="24">
        <f>SUM(D484:D485)</f>
        <v>1117</v>
      </c>
      <c r="E640" s="63">
        <f t="shared" si="142"/>
        <v>0.41866566716641679</v>
      </c>
      <c r="F640" s="90">
        <f t="shared" ref="F640:BC640" si="151">SUM(F484:F485)</f>
        <v>735</v>
      </c>
      <c r="G640" s="310">
        <f t="shared" si="151"/>
        <v>359</v>
      </c>
      <c r="H640" s="90">
        <f t="shared" si="151"/>
        <v>0</v>
      </c>
      <c r="I640" s="104">
        <f t="shared" si="151"/>
        <v>0</v>
      </c>
      <c r="J640" s="396">
        <f t="shared" si="151"/>
        <v>0</v>
      </c>
      <c r="K640" s="310">
        <f t="shared" si="151"/>
        <v>0</v>
      </c>
      <c r="L640" s="90">
        <f t="shared" si="151"/>
        <v>0</v>
      </c>
      <c r="M640" s="104">
        <f t="shared" si="151"/>
        <v>0</v>
      </c>
      <c r="N640" s="396">
        <f t="shared" si="151"/>
        <v>0</v>
      </c>
      <c r="O640" s="310">
        <f t="shared" si="151"/>
        <v>0</v>
      </c>
      <c r="P640" s="90">
        <f t="shared" si="151"/>
        <v>0</v>
      </c>
      <c r="Q640" s="104">
        <f t="shared" si="151"/>
        <v>0</v>
      </c>
      <c r="R640" s="396">
        <f t="shared" si="151"/>
        <v>0</v>
      </c>
      <c r="S640" s="310">
        <f t="shared" si="151"/>
        <v>0</v>
      </c>
      <c r="T640" s="90">
        <f t="shared" si="151"/>
        <v>0</v>
      </c>
      <c r="U640" s="104">
        <f t="shared" si="151"/>
        <v>0</v>
      </c>
      <c r="V640" s="396">
        <f t="shared" si="151"/>
        <v>0</v>
      </c>
      <c r="W640" s="310">
        <f t="shared" si="151"/>
        <v>0</v>
      </c>
      <c r="X640" s="90">
        <f t="shared" si="151"/>
        <v>0</v>
      </c>
      <c r="Y640" s="104">
        <f t="shared" si="151"/>
        <v>0</v>
      </c>
      <c r="Z640" s="396">
        <f t="shared" si="151"/>
        <v>0</v>
      </c>
      <c r="AA640" s="310">
        <f t="shared" si="151"/>
        <v>0</v>
      </c>
      <c r="AB640" s="90">
        <f t="shared" si="151"/>
        <v>0</v>
      </c>
      <c r="AC640" s="104">
        <f t="shared" si="151"/>
        <v>0</v>
      </c>
      <c r="AD640" s="396">
        <f t="shared" si="151"/>
        <v>0</v>
      </c>
      <c r="AE640" s="310">
        <f t="shared" si="151"/>
        <v>0</v>
      </c>
      <c r="AF640" s="90">
        <f t="shared" si="151"/>
        <v>0</v>
      </c>
      <c r="AG640" s="104">
        <f t="shared" si="151"/>
        <v>0</v>
      </c>
      <c r="AH640" s="396">
        <f t="shared" si="151"/>
        <v>0</v>
      </c>
      <c r="AI640" s="310">
        <f t="shared" si="151"/>
        <v>0</v>
      </c>
      <c r="AJ640" s="90">
        <f t="shared" si="151"/>
        <v>0</v>
      </c>
      <c r="AK640" s="104">
        <f t="shared" si="151"/>
        <v>0</v>
      </c>
      <c r="AL640" s="396">
        <f t="shared" si="151"/>
        <v>0</v>
      </c>
      <c r="AM640" s="310">
        <f t="shared" si="151"/>
        <v>0</v>
      </c>
      <c r="AN640" s="90">
        <f t="shared" si="151"/>
        <v>0</v>
      </c>
      <c r="AO640" s="104">
        <f t="shared" si="151"/>
        <v>0</v>
      </c>
      <c r="AP640" s="396">
        <f t="shared" si="151"/>
        <v>0</v>
      </c>
      <c r="AQ640" s="310">
        <f t="shared" si="151"/>
        <v>0</v>
      </c>
      <c r="AR640" s="90">
        <f t="shared" si="151"/>
        <v>788</v>
      </c>
      <c r="AS640" s="104">
        <f t="shared" si="151"/>
        <v>316</v>
      </c>
      <c r="AT640" s="396">
        <f t="shared" si="151"/>
        <v>0</v>
      </c>
      <c r="AU640" s="310">
        <f t="shared" si="151"/>
        <v>0</v>
      </c>
      <c r="AV640" s="90">
        <f t="shared" si="151"/>
        <v>0</v>
      </c>
      <c r="AW640" s="104">
        <f t="shared" si="151"/>
        <v>0</v>
      </c>
      <c r="AX640" s="396">
        <f t="shared" si="151"/>
        <v>0</v>
      </c>
      <c r="AY640" s="310">
        <f t="shared" si="151"/>
        <v>0</v>
      </c>
      <c r="AZ640" s="90">
        <f t="shared" si="151"/>
        <v>0</v>
      </c>
      <c r="BA640" s="310">
        <f t="shared" si="151"/>
        <v>0</v>
      </c>
      <c r="BB640" s="90">
        <f t="shared" si="151"/>
        <v>0</v>
      </c>
      <c r="BC640" s="91">
        <f t="shared" si="151"/>
        <v>0</v>
      </c>
      <c r="BD640" s="90">
        <f t="shared" ref="BD640:BK640" si="152">SUM(BD484:BD485)</f>
        <v>0</v>
      </c>
      <c r="BE640" s="91">
        <f t="shared" si="152"/>
        <v>0</v>
      </c>
      <c r="BF640" s="90">
        <f t="shared" si="152"/>
        <v>0</v>
      </c>
      <c r="BG640" s="91">
        <f t="shared" si="152"/>
        <v>0</v>
      </c>
      <c r="BH640" s="90">
        <f t="shared" si="152"/>
        <v>0</v>
      </c>
      <c r="BI640" s="91">
        <f t="shared" si="152"/>
        <v>0</v>
      </c>
      <c r="BJ640" s="90">
        <f t="shared" si="152"/>
        <v>691</v>
      </c>
      <c r="BK640" s="91">
        <f t="shared" si="152"/>
        <v>400</v>
      </c>
    </row>
    <row r="641" spans="1:63" ht="13" x14ac:dyDescent="0.3">
      <c r="A641" s="38"/>
      <c r="B641" s="27" t="s">
        <v>31</v>
      </c>
      <c r="C641" s="24">
        <f>SUM(C498:C499)</f>
        <v>2041</v>
      </c>
      <c r="D641" s="24">
        <f>SUM(D498:D499)</f>
        <v>607</v>
      </c>
      <c r="E641" s="63">
        <f t="shared" si="142"/>
        <v>0.29740323370896621</v>
      </c>
      <c r="F641" s="90">
        <f t="shared" ref="F641:BC641" si="153">SUM(F498:F499)</f>
        <v>322</v>
      </c>
      <c r="G641" s="310">
        <f t="shared" si="153"/>
        <v>276</v>
      </c>
      <c r="H641" s="90">
        <f t="shared" si="153"/>
        <v>0</v>
      </c>
      <c r="I641" s="104">
        <f t="shared" si="153"/>
        <v>0</v>
      </c>
      <c r="J641" s="396">
        <f t="shared" si="153"/>
        <v>0</v>
      </c>
      <c r="K641" s="310">
        <f t="shared" si="153"/>
        <v>0</v>
      </c>
      <c r="L641" s="90">
        <f t="shared" si="153"/>
        <v>0</v>
      </c>
      <c r="M641" s="104">
        <f t="shared" si="153"/>
        <v>0</v>
      </c>
      <c r="N641" s="396">
        <f t="shared" si="153"/>
        <v>0</v>
      </c>
      <c r="O641" s="310">
        <f t="shared" si="153"/>
        <v>0</v>
      </c>
      <c r="P641" s="90">
        <f t="shared" si="153"/>
        <v>0</v>
      </c>
      <c r="Q641" s="104">
        <f t="shared" si="153"/>
        <v>0</v>
      </c>
      <c r="R641" s="396">
        <f t="shared" si="153"/>
        <v>0</v>
      </c>
      <c r="S641" s="310">
        <f t="shared" si="153"/>
        <v>0</v>
      </c>
      <c r="T641" s="90">
        <f t="shared" si="153"/>
        <v>0</v>
      </c>
      <c r="U641" s="104">
        <f t="shared" si="153"/>
        <v>0</v>
      </c>
      <c r="V641" s="396">
        <f t="shared" si="153"/>
        <v>0</v>
      </c>
      <c r="W641" s="310">
        <f t="shared" si="153"/>
        <v>0</v>
      </c>
      <c r="X641" s="90">
        <f t="shared" si="153"/>
        <v>0</v>
      </c>
      <c r="Y641" s="104">
        <f t="shared" si="153"/>
        <v>0</v>
      </c>
      <c r="Z641" s="396">
        <f t="shared" si="153"/>
        <v>0</v>
      </c>
      <c r="AA641" s="310">
        <f t="shared" si="153"/>
        <v>0</v>
      </c>
      <c r="AB641" s="90">
        <f t="shared" si="153"/>
        <v>0</v>
      </c>
      <c r="AC641" s="104">
        <f t="shared" si="153"/>
        <v>0</v>
      </c>
      <c r="AD641" s="396">
        <f t="shared" si="153"/>
        <v>0</v>
      </c>
      <c r="AE641" s="310">
        <f t="shared" si="153"/>
        <v>0</v>
      </c>
      <c r="AF641" s="90">
        <f t="shared" si="153"/>
        <v>0</v>
      </c>
      <c r="AG641" s="104">
        <f t="shared" si="153"/>
        <v>0</v>
      </c>
      <c r="AH641" s="396">
        <f t="shared" si="153"/>
        <v>0</v>
      </c>
      <c r="AI641" s="310">
        <f t="shared" si="153"/>
        <v>0</v>
      </c>
      <c r="AJ641" s="90">
        <f t="shared" si="153"/>
        <v>0</v>
      </c>
      <c r="AK641" s="104">
        <f t="shared" si="153"/>
        <v>0</v>
      </c>
      <c r="AL641" s="396">
        <f t="shared" si="153"/>
        <v>0</v>
      </c>
      <c r="AM641" s="310">
        <f t="shared" si="153"/>
        <v>0</v>
      </c>
      <c r="AN641" s="90">
        <f t="shared" si="153"/>
        <v>0</v>
      </c>
      <c r="AO641" s="104">
        <f t="shared" si="153"/>
        <v>0</v>
      </c>
      <c r="AP641" s="396">
        <f t="shared" si="153"/>
        <v>0</v>
      </c>
      <c r="AQ641" s="310">
        <f t="shared" si="153"/>
        <v>0</v>
      </c>
      <c r="AR641" s="90">
        <f t="shared" si="153"/>
        <v>0</v>
      </c>
      <c r="AS641" s="104">
        <f t="shared" si="153"/>
        <v>0</v>
      </c>
      <c r="AT641" s="396">
        <f t="shared" si="153"/>
        <v>0</v>
      </c>
      <c r="AU641" s="310">
        <f t="shared" si="153"/>
        <v>0</v>
      </c>
      <c r="AV641" s="90">
        <f t="shared" si="153"/>
        <v>0</v>
      </c>
      <c r="AW641" s="104">
        <f t="shared" si="153"/>
        <v>0</v>
      </c>
      <c r="AX641" s="396">
        <f t="shared" si="153"/>
        <v>0</v>
      </c>
      <c r="AY641" s="310">
        <f t="shared" si="153"/>
        <v>0</v>
      </c>
      <c r="AZ641" s="90">
        <f t="shared" si="153"/>
        <v>0</v>
      </c>
      <c r="BA641" s="310">
        <f t="shared" si="153"/>
        <v>0</v>
      </c>
      <c r="BB641" s="90">
        <f t="shared" si="153"/>
        <v>0</v>
      </c>
      <c r="BC641" s="91">
        <f t="shared" si="153"/>
        <v>0</v>
      </c>
      <c r="BD641" s="90">
        <f t="shared" ref="BD641:BK641" si="154">SUM(BD498:BD499)</f>
        <v>0</v>
      </c>
      <c r="BE641" s="91">
        <f t="shared" si="154"/>
        <v>0</v>
      </c>
      <c r="BF641" s="90">
        <f t="shared" si="154"/>
        <v>0</v>
      </c>
      <c r="BG641" s="91">
        <f t="shared" si="154"/>
        <v>0</v>
      </c>
      <c r="BH641" s="90">
        <f t="shared" si="154"/>
        <v>0</v>
      </c>
      <c r="BI641" s="91">
        <f t="shared" si="154"/>
        <v>0</v>
      </c>
      <c r="BJ641" s="90">
        <f t="shared" si="154"/>
        <v>276</v>
      </c>
      <c r="BK641" s="91">
        <f t="shared" si="154"/>
        <v>311</v>
      </c>
    </row>
    <row r="642" spans="1:63" ht="13" x14ac:dyDescent="0.3">
      <c r="A642" s="38"/>
      <c r="B642" s="27" t="s">
        <v>15</v>
      </c>
      <c r="C642" s="24">
        <f>SUM(C489)</f>
        <v>759</v>
      </c>
      <c r="D642" s="24">
        <f>SUM(D489)</f>
        <v>256</v>
      </c>
      <c r="E642" s="63">
        <f t="shared" si="142"/>
        <v>0.33728590250329382</v>
      </c>
      <c r="F642" s="90">
        <f t="shared" ref="F642:BC642" si="155">SUM(F489)</f>
        <v>101</v>
      </c>
      <c r="G642" s="310">
        <f t="shared" si="155"/>
        <v>149</v>
      </c>
      <c r="H642" s="90">
        <f t="shared" si="155"/>
        <v>0</v>
      </c>
      <c r="I642" s="104">
        <f t="shared" si="155"/>
        <v>0</v>
      </c>
      <c r="J642" s="396">
        <f t="shared" si="155"/>
        <v>0</v>
      </c>
      <c r="K642" s="310">
        <f t="shared" si="155"/>
        <v>0</v>
      </c>
      <c r="L642" s="90">
        <f t="shared" si="155"/>
        <v>0</v>
      </c>
      <c r="M642" s="104">
        <f t="shared" si="155"/>
        <v>0</v>
      </c>
      <c r="N642" s="396">
        <f t="shared" si="155"/>
        <v>0</v>
      </c>
      <c r="O642" s="310">
        <f t="shared" si="155"/>
        <v>0</v>
      </c>
      <c r="P642" s="90">
        <f t="shared" si="155"/>
        <v>0</v>
      </c>
      <c r="Q642" s="104">
        <f t="shared" si="155"/>
        <v>0</v>
      </c>
      <c r="R642" s="396">
        <f t="shared" si="155"/>
        <v>0</v>
      </c>
      <c r="S642" s="310">
        <f t="shared" si="155"/>
        <v>0</v>
      </c>
      <c r="T642" s="90">
        <f t="shared" si="155"/>
        <v>0</v>
      </c>
      <c r="U642" s="104">
        <f t="shared" si="155"/>
        <v>0</v>
      </c>
      <c r="V642" s="396">
        <f t="shared" si="155"/>
        <v>0</v>
      </c>
      <c r="W642" s="310">
        <f t="shared" si="155"/>
        <v>0</v>
      </c>
      <c r="X642" s="90">
        <f t="shared" si="155"/>
        <v>0</v>
      </c>
      <c r="Y642" s="104">
        <f t="shared" si="155"/>
        <v>0</v>
      </c>
      <c r="Z642" s="396">
        <f t="shared" si="155"/>
        <v>0</v>
      </c>
      <c r="AA642" s="310">
        <f t="shared" si="155"/>
        <v>0</v>
      </c>
      <c r="AB642" s="90">
        <f t="shared" si="155"/>
        <v>0</v>
      </c>
      <c r="AC642" s="104">
        <f t="shared" si="155"/>
        <v>0</v>
      </c>
      <c r="AD642" s="396">
        <f t="shared" si="155"/>
        <v>0</v>
      </c>
      <c r="AE642" s="310">
        <f t="shared" si="155"/>
        <v>0</v>
      </c>
      <c r="AF642" s="90">
        <f t="shared" si="155"/>
        <v>0</v>
      </c>
      <c r="AG642" s="104">
        <f t="shared" si="155"/>
        <v>0</v>
      </c>
      <c r="AH642" s="396">
        <f t="shared" si="155"/>
        <v>0</v>
      </c>
      <c r="AI642" s="310">
        <f t="shared" si="155"/>
        <v>0</v>
      </c>
      <c r="AJ642" s="90">
        <f t="shared" si="155"/>
        <v>0</v>
      </c>
      <c r="AK642" s="104">
        <f t="shared" si="155"/>
        <v>0</v>
      </c>
      <c r="AL642" s="396">
        <f t="shared" si="155"/>
        <v>0</v>
      </c>
      <c r="AM642" s="310">
        <f t="shared" si="155"/>
        <v>0</v>
      </c>
      <c r="AN642" s="90">
        <f t="shared" si="155"/>
        <v>0</v>
      </c>
      <c r="AO642" s="104">
        <f t="shared" si="155"/>
        <v>0</v>
      </c>
      <c r="AP642" s="396">
        <f t="shared" si="155"/>
        <v>0</v>
      </c>
      <c r="AQ642" s="310">
        <f t="shared" si="155"/>
        <v>0</v>
      </c>
      <c r="AR642" s="90">
        <f t="shared" si="155"/>
        <v>0</v>
      </c>
      <c r="AS642" s="104">
        <f t="shared" si="155"/>
        <v>0</v>
      </c>
      <c r="AT642" s="396">
        <f t="shared" si="155"/>
        <v>146</v>
      </c>
      <c r="AU642" s="310">
        <f t="shared" si="155"/>
        <v>108</v>
      </c>
      <c r="AV642" s="90">
        <f t="shared" si="155"/>
        <v>0</v>
      </c>
      <c r="AW642" s="104">
        <f t="shared" si="155"/>
        <v>0</v>
      </c>
      <c r="AX642" s="396">
        <f t="shared" si="155"/>
        <v>0</v>
      </c>
      <c r="AY642" s="310">
        <f t="shared" si="155"/>
        <v>0</v>
      </c>
      <c r="AZ642" s="90">
        <f t="shared" si="155"/>
        <v>143</v>
      </c>
      <c r="BA642" s="310">
        <f t="shared" si="155"/>
        <v>108</v>
      </c>
      <c r="BB642" s="90">
        <f t="shared" si="155"/>
        <v>0</v>
      </c>
      <c r="BC642" s="91">
        <f t="shared" si="155"/>
        <v>0</v>
      </c>
      <c r="BD642" s="90">
        <f t="shared" ref="BD642:BK642" si="156">SUM(BD489)</f>
        <v>0</v>
      </c>
      <c r="BE642" s="91">
        <f t="shared" si="156"/>
        <v>0</v>
      </c>
      <c r="BF642" s="90">
        <f t="shared" si="156"/>
        <v>0</v>
      </c>
      <c r="BG642" s="91">
        <f t="shared" si="156"/>
        <v>0</v>
      </c>
      <c r="BH642" s="90">
        <f t="shared" si="156"/>
        <v>0</v>
      </c>
      <c r="BI642" s="91">
        <f t="shared" si="156"/>
        <v>0</v>
      </c>
      <c r="BJ642" s="90">
        <f t="shared" si="156"/>
        <v>52</v>
      </c>
      <c r="BK642" s="91">
        <f t="shared" si="156"/>
        <v>199</v>
      </c>
    </row>
    <row r="643" spans="1:63" ht="13" x14ac:dyDescent="0.3">
      <c r="A643" s="38"/>
      <c r="B643" s="27" t="s">
        <v>723</v>
      </c>
      <c r="C643" s="24">
        <f>SUM(C500:C503)</f>
        <v>2975</v>
      </c>
      <c r="D643" s="24">
        <f>SUM(D500:D503)</f>
        <v>748</v>
      </c>
      <c r="E643" s="63">
        <f t="shared" si="142"/>
        <v>0.25142857142857145</v>
      </c>
      <c r="F643" s="90">
        <f t="shared" ref="F643:BC643" si="157">SUM(F500:F503)</f>
        <v>370</v>
      </c>
      <c r="G643" s="310">
        <f t="shared" si="157"/>
        <v>348</v>
      </c>
      <c r="H643" s="90">
        <f t="shared" si="157"/>
        <v>0</v>
      </c>
      <c r="I643" s="104">
        <f t="shared" si="157"/>
        <v>0</v>
      </c>
      <c r="J643" s="396">
        <f t="shared" si="157"/>
        <v>0</v>
      </c>
      <c r="K643" s="310">
        <f t="shared" si="157"/>
        <v>0</v>
      </c>
      <c r="L643" s="90">
        <f t="shared" si="157"/>
        <v>0</v>
      </c>
      <c r="M643" s="104">
        <f t="shared" si="157"/>
        <v>0</v>
      </c>
      <c r="N643" s="396">
        <f t="shared" si="157"/>
        <v>0</v>
      </c>
      <c r="O643" s="310">
        <f t="shared" si="157"/>
        <v>0</v>
      </c>
      <c r="P643" s="90">
        <f t="shared" si="157"/>
        <v>0</v>
      </c>
      <c r="Q643" s="104">
        <f t="shared" si="157"/>
        <v>0</v>
      </c>
      <c r="R643" s="396">
        <f t="shared" si="157"/>
        <v>0</v>
      </c>
      <c r="S643" s="310">
        <f t="shared" si="157"/>
        <v>0</v>
      </c>
      <c r="T643" s="90">
        <f t="shared" si="157"/>
        <v>0</v>
      </c>
      <c r="U643" s="104">
        <f t="shared" si="157"/>
        <v>0</v>
      </c>
      <c r="V643" s="396">
        <f t="shared" si="157"/>
        <v>0</v>
      </c>
      <c r="W643" s="310">
        <f t="shared" si="157"/>
        <v>0</v>
      </c>
      <c r="X643" s="90">
        <f t="shared" si="157"/>
        <v>0</v>
      </c>
      <c r="Y643" s="104">
        <f t="shared" si="157"/>
        <v>0</v>
      </c>
      <c r="Z643" s="396">
        <f t="shared" si="157"/>
        <v>0</v>
      </c>
      <c r="AA643" s="310">
        <f t="shared" si="157"/>
        <v>0</v>
      </c>
      <c r="AB643" s="90">
        <f t="shared" si="157"/>
        <v>0</v>
      </c>
      <c r="AC643" s="104">
        <f t="shared" si="157"/>
        <v>0</v>
      </c>
      <c r="AD643" s="396">
        <f t="shared" si="157"/>
        <v>0</v>
      </c>
      <c r="AE643" s="310">
        <f t="shared" si="157"/>
        <v>0</v>
      </c>
      <c r="AF643" s="90">
        <f t="shared" si="157"/>
        <v>0</v>
      </c>
      <c r="AG643" s="104">
        <f t="shared" si="157"/>
        <v>0</v>
      </c>
      <c r="AH643" s="396">
        <f t="shared" si="157"/>
        <v>0</v>
      </c>
      <c r="AI643" s="310">
        <f t="shared" si="157"/>
        <v>0</v>
      </c>
      <c r="AJ643" s="90">
        <f t="shared" si="157"/>
        <v>0</v>
      </c>
      <c r="AK643" s="104">
        <f t="shared" si="157"/>
        <v>0</v>
      </c>
      <c r="AL643" s="396">
        <f t="shared" si="157"/>
        <v>0</v>
      </c>
      <c r="AM643" s="310">
        <f t="shared" si="157"/>
        <v>0</v>
      </c>
      <c r="AN643" s="90">
        <f t="shared" si="157"/>
        <v>0</v>
      </c>
      <c r="AO643" s="104">
        <f t="shared" si="157"/>
        <v>0</v>
      </c>
      <c r="AP643" s="396">
        <f t="shared" si="157"/>
        <v>0</v>
      </c>
      <c r="AQ643" s="310">
        <f t="shared" si="157"/>
        <v>0</v>
      </c>
      <c r="AR643" s="90">
        <f t="shared" si="157"/>
        <v>0</v>
      </c>
      <c r="AS643" s="104">
        <f t="shared" si="157"/>
        <v>0</v>
      </c>
      <c r="AT643" s="396">
        <f t="shared" si="157"/>
        <v>0</v>
      </c>
      <c r="AU643" s="310">
        <f t="shared" si="157"/>
        <v>0</v>
      </c>
      <c r="AV643" s="90">
        <f t="shared" si="157"/>
        <v>0</v>
      </c>
      <c r="AW643" s="104">
        <f t="shared" si="157"/>
        <v>0</v>
      </c>
      <c r="AX643" s="396">
        <f t="shared" si="157"/>
        <v>0</v>
      </c>
      <c r="AY643" s="310">
        <f t="shared" si="157"/>
        <v>0</v>
      </c>
      <c r="AZ643" s="90">
        <f t="shared" si="157"/>
        <v>0</v>
      </c>
      <c r="BA643" s="310">
        <f t="shared" si="157"/>
        <v>0</v>
      </c>
      <c r="BB643" s="90">
        <f t="shared" si="157"/>
        <v>0</v>
      </c>
      <c r="BC643" s="91">
        <f t="shared" si="157"/>
        <v>0</v>
      </c>
      <c r="BD643" s="90">
        <f t="shared" ref="BD643:BK643" si="158">SUM(BD500:BD503)</f>
        <v>0</v>
      </c>
      <c r="BE643" s="91">
        <f t="shared" si="158"/>
        <v>0</v>
      </c>
      <c r="BF643" s="90">
        <f t="shared" si="158"/>
        <v>0</v>
      </c>
      <c r="BG643" s="91">
        <f t="shared" si="158"/>
        <v>0</v>
      </c>
      <c r="BH643" s="90">
        <f t="shared" si="158"/>
        <v>0</v>
      </c>
      <c r="BI643" s="91">
        <f t="shared" si="158"/>
        <v>0</v>
      </c>
      <c r="BJ643" s="90">
        <f t="shared" si="158"/>
        <v>364</v>
      </c>
      <c r="BK643" s="91">
        <f t="shared" si="158"/>
        <v>356</v>
      </c>
    </row>
    <row r="644" spans="1:63" ht="13" x14ac:dyDescent="0.3">
      <c r="A644" s="38"/>
      <c r="B644" s="27" t="s">
        <v>724</v>
      </c>
      <c r="C644" s="24">
        <f>SUM(C504:C506)</f>
        <v>3742</v>
      </c>
      <c r="D644" s="24">
        <f>SUM(D504:D506)</f>
        <v>751</v>
      </c>
      <c r="E644" s="63">
        <f t="shared" si="142"/>
        <v>0.20069481560662747</v>
      </c>
      <c r="F644" s="90">
        <f t="shared" ref="F644:BC644" si="159">SUM(F504:F506)</f>
        <v>515</v>
      </c>
      <c r="G644" s="310">
        <f t="shared" si="159"/>
        <v>228</v>
      </c>
      <c r="H644" s="90">
        <f t="shared" si="159"/>
        <v>0</v>
      </c>
      <c r="I644" s="104">
        <f t="shared" si="159"/>
        <v>0</v>
      </c>
      <c r="J644" s="396">
        <f t="shared" si="159"/>
        <v>0</v>
      </c>
      <c r="K644" s="310">
        <f t="shared" si="159"/>
        <v>0</v>
      </c>
      <c r="L644" s="90">
        <f t="shared" si="159"/>
        <v>0</v>
      </c>
      <c r="M644" s="104">
        <f t="shared" si="159"/>
        <v>0</v>
      </c>
      <c r="N644" s="396">
        <f t="shared" si="159"/>
        <v>0</v>
      </c>
      <c r="O644" s="310">
        <f t="shared" si="159"/>
        <v>0</v>
      </c>
      <c r="P644" s="90">
        <f t="shared" si="159"/>
        <v>0</v>
      </c>
      <c r="Q644" s="104">
        <f t="shared" si="159"/>
        <v>0</v>
      </c>
      <c r="R644" s="396">
        <f t="shared" si="159"/>
        <v>0</v>
      </c>
      <c r="S644" s="310">
        <f t="shared" si="159"/>
        <v>0</v>
      </c>
      <c r="T644" s="90">
        <f t="shared" si="159"/>
        <v>0</v>
      </c>
      <c r="U644" s="104">
        <f t="shared" si="159"/>
        <v>0</v>
      </c>
      <c r="V644" s="396">
        <f t="shared" si="159"/>
        <v>0</v>
      </c>
      <c r="W644" s="310">
        <f t="shared" si="159"/>
        <v>0</v>
      </c>
      <c r="X644" s="90">
        <f t="shared" si="159"/>
        <v>0</v>
      </c>
      <c r="Y644" s="104">
        <f t="shared" si="159"/>
        <v>0</v>
      </c>
      <c r="Z644" s="396">
        <f t="shared" si="159"/>
        <v>0</v>
      </c>
      <c r="AA644" s="310">
        <f t="shared" si="159"/>
        <v>0</v>
      </c>
      <c r="AB644" s="90">
        <f t="shared" si="159"/>
        <v>0</v>
      </c>
      <c r="AC644" s="104">
        <f t="shared" si="159"/>
        <v>0</v>
      </c>
      <c r="AD644" s="396">
        <f t="shared" si="159"/>
        <v>0</v>
      </c>
      <c r="AE644" s="310">
        <f t="shared" si="159"/>
        <v>0</v>
      </c>
      <c r="AF644" s="90">
        <f t="shared" si="159"/>
        <v>0</v>
      </c>
      <c r="AG644" s="104">
        <f t="shared" si="159"/>
        <v>0</v>
      </c>
      <c r="AH644" s="396">
        <f t="shared" si="159"/>
        <v>0</v>
      </c>
      <c r="AI644" s="310">
        <f t="shared" si="159"/>
        <v>0</v>
      </c>
      <c r="AJ644" s="90">
        <f t="shared" si="159"/>
        <v>0</v>
      </c>
      <c r="AK644" s="104">
        <f t="shared" si="159"/>
        <v>0</v>
      </c>
      <c r="AL644" s="396">
        <f t="shared" si="159"/>
        <v>0</v>
      </c>
      <c r="AM644" s="310">
        <f t="shared" si="159"/>
        <v>0</v>
      </c>
      <c r="AN644" s="90">
        <f t="shared" si="159"/>
        <v>0</v>
      </c>
      <c r="AO644" s="104">
        <f t="shared" si="159"/>
        <v>0</v>
      </c>
      <c r="AP644" s="396">
        <f t="shared" si="159"/>
        <v>0</v>
      </c>
      <c r="AQ644" s="310">
        <f t="shared" si="159"/>
        <v>0</v>
      </c>
      <c r="AR644" s="90">
        <f t="shared" si="159"/>
        <v>0</v>
      </c>
      <c r="AS644" s="104">
        <f t="shared" si="159"/>
        <v>0</v>
      </c>
      <c r="AT644" s="396">
        <f t="shared" si="159"/>
        <v>0</v>
      </c>
      <c r="AU644" s="310">
        <f t="shared" si="159"/>
        <v>0</v>
      </c>
      <c r="AV644" s="90">
        <f t="shared" si="159"/>
        <v>0</v>
      </c>
      <c r="AW644" s="104">
        <f t="shared" si="159"/>
        <v>0</v>
      </c>
      <c r="AX644" s="396">
        <f t="shared" si="159"/>
        <v>0</v>
      </c>
      <c r="AY644" s="310">
        <f t="shared" si="159"/>
        <v>0</v>
      </c>
      <c r="AZ644" s="90">
        <f t="shared" si="159"/>
        <v>0</v>
      </c>
      <c r="BA644" s="310">
        <f t="shared" si="159"/>
        <v>0</v>
      </c>
      <c r="BB644" s="90">
        <f t="shared" si="159"/>
        <v>21</v>
      </c>
      <c r="BC644" s="91">
        <f t="shared" si="159"/>
        <v>18</v>
      </c>
      <c r="BD644" s="90">
        <f t="shared" ref="BD644:BK644" si="160">SUM(BD504:BD506)</f>
        <v>0</v>
      </c>
      <c r="BE644" s="91">
        <f t="shared" si="160"/>
        <v>0</v>
      </c>
      <c r="BF644" s="90">
        <f t="shared" si="160"/>
        <v>0</v>
      </c>
      <c r="BG644" s="91">
        <f t="shared" si="160"/>
        <v>0</v>
      </c>
      <c r="BH644" s="90">
        <f t="shared" si="160"/>
        <v>0</v>
      </c>
      <c r="BI644" s="91">
        <f t="shared" si="160"/>
        <v>0</v>
      </c>
      <c r="BJ644" s="90">
        <f t="shared" si="160"/>
        <v>461</v>
      </c>
      <c r="BK644" s="91">
        <f t="shared" si="160"/>
        <v>285</v>
      </c>
    </row>
    <row r="645" spans="1:63" ht="13" x14ac:dyDescent="0.3">
      <c r="A645" s="38"/>
      <c r="B645" s="27" t="s">
        <v>32</v>
      </c>
      <c r="C645" s="24">
        <f>SUM(C561:C562)</f>
        <v>1852</v>
      </c>
      <c r="D645" s="24">
        <f>SUM(D561:D562)</f>
        <v>756</v>
      </c>
      <c r="E645" s="63">
        <f t="shared" si="142"/>
        <v>0.40820734341252701</v>
      </c>
      <c r="F645" s="90">
        <f t="shared" ref="F645:BC645" si="161">SUM(F561:F562)</f>
        <v>531</v>
      </c>
      <c r="G645" s="310">
        <f t="shared" si="161"/>
        <v>212</v>
      </c>
      <c r="H645" s="90">
        <f t="shared" si="161"/>
        <v>0</v>
      </c>
      <c r="I645" s="104">
        <f t="shared" si="161"/>
        <v>0</v>
      </c>
      <c r="J645" s="396">
        <f t="shared" si="161"/>
        <v>0</v>
      </c>
      <c r="K645" s="310">
        <f t="shared" si="161"/>
        <v>0</v>
      </c>
      <c r="L645" s="90">
        <f t="shared" si="161"/>
        <v>0</v>
      </c>
      <c r="M645" s="104">
        <f t="shared" si="161"/>
        <v>0</v>
      </c>
      <c r="N645" s="396">
        <f t="shared" si="161"/>
        <v>0</v>
      </c>
      <c r="O645" s="310">
        <f t="shared" si="161"/>
        <v>0</v>
      </c>
      <c r="P645" s="90">
        <f t="shared" si="161"/>
        <v>0</v>
      </c>
      <c r="Q645" s="104">
        <f t="shared" si="161"/>
        <v>0</v>
      </c>
      <c r="R645" s="396">
        <f t="shared" si="161"/>
        <v>0</v>
      </c>
      <c r="S645" s="310">
        <f t="shared" si="161"/>
        <v>0</v>
      </c>
      <c r="T645" s="90">
        <f t="shared" si="161"/>
        <v>0</v>
      </c>
      <c r="U645" s="104">
        <f t="shared" si="161"/>
        <v>0</v>
      </c>
      <c r="V645" s="396">
        <f t="shared" si="161"/>
        <v>0</v>
      </c>
      <c r="W645" s="310">
        <f t="shared" si="161"/>
        <v>0</v>
      </c>
      <c r="X645" s="90">
        <f t="shared" si="161"/>
        <v>0</v>
      </c>
      <c r="Y645" s="104">
        <f t="shared" si="161"/>
        <v>0</v>
      </c>
      <c r="Z645" s="396">
        <f t="shared" si="161"/>
        <v>0</v>
      </c>
      <c r="AA645" s="310">
        <f t="shared" si="161"/>
        <v>0</v>
      </c>
      <c r="AB645" s="90">
        <f t="shared" si="161"/>
        <v>0</v>
      </c>
      <c r="AC645" s="104">
        <f t="shared" si="161"/>
        <v>0</v>
      </c>
      <c r="AD645" s="396">
        <f t="shared" si="161"/>
        <v>0</v>
      </c>
      <c r="AE645" s="310">
        <f t="shared" si="161"/>
        <v>0</v>
      </c>
      <c r="AF645" s="90">
        <f t="shared" si="161"/>
        <v>0</v>
      </c>
      <c r="AG645" s="104">
        <f t="shared" si="161"/>
        <v>0</v>
      </c>
      <c r="AH645" s="396">
        <f t="shared" si="161"/>
        <v>0</v>
      </c>
      <c r="AI645" s="310">
        <f t="shared" si="161"/>
        <v>0</v>
      </c>
      <c r="AJ645" s="90">
        <f t="shared" si="161"/>
        <v>0</v>
      </c>
      <c r="AK645" s="104">
        <f t="shared" si="161"/>
        <v>0</v>
      </c>
      <c r="AL645" s="396">
        <f t="shared" si="161"/>
        <v>0</v>
      </c>
      <c r="AM645" s="310">
        <f t="shared" si="161"/>
        <v>0</v>
      </c>
      <c r="AN645" s="90">
        <f t="shared" si="161"/>
        <v>0</v>
      </c>
      <c r="AO645" s="104">
        <f t="shared" si="161"/>
        <v>0</v>
      </c>
      <c r="AP645" s="396">
        <f t="shared" si="161"/>
        <v>0</v>
      </c>
      <c r="AQ645" s="310">
        <f t="shared" si="161"/>
        <v>0</v>
      </c>
      <c r="AR645" s="90">
        <f t="shared" si="161"/>
        <v>0</v>
      </c>
      <c r="AS645" s="104">
        <f t="shared" si="161"/>
        <v>0</v>
      </c>
      <c r="AT645" s="396">
        <f t="shared" si="161"/>
        <v>0</v>
      </c>
      <c r="AU645" s="310">
        <f t="shared" si="161"/>
        <v>0</v>
      </c>
      <c r="AV645" s="90">
        <f t="shared" si="161"/>
        <v>647</v>
      </c>
      <c r="AW645" s="104">
        <f t="shared" si="161"/>
        <v>104</v>
      </c>
      <c r="AX645" s="396">
        <f t="shared" si="161"/>
        <v>0</v>
      </c>
      <c r="AY645" s="310">
        <f t="shared" si="161"/>
        <v>0</v>
      </c>
      <c r="AZ645" s="90">
        <f t="shared" si="161"/>
        <v>0</v>
      </c>
      <c r="BA645" s="310">
        <f t="shared" si="161"/>
        <v>0</v>
      </c>
      <c r="BB645" s="90">
        <f t="shared" si="161"/>
        <v>0</v>
      </c>
      <c r="BC645" s="91">
        <f t="shared" si="161"/>
        <v>0</v>
      </c>
      <c r="BD645" s="90">
        <f t="shared" ref="BD645:BK645" si="162">SUM(BD561:BD562)</f>
        <v>0</v>
      </c>
      <c r="BE645" s="91">
        <f t="shared" si="162"/>
        <v>0</v>
      </c>
      <c r="BF645" s="90">
        <f t="shared" si="162"/>
        <v>0</v>
      </c>
      <c r="BG645" s="91">
        <f t="shared" si="162"/>
        <v>0</v>
      </c>
      <c r="BH645" s="90">
        <f t="shared" si="162"/>
        <v>0</v>
      </c>
      <c r="BI645" s="91">
        <f t="shared" si="162"/>
        <v>0</v>
      </c>
      <c r="BJ645" s="90">
        <f t="shared" si="162"/>
        <v>450</v>
      </c>
      <c r="BK645" s="91">
        <f t="shared" si="162"/>
        <v>290</v>
      </c>
    </row>
    <row r="646" spans="1:63" ht="13" x14ac:dyDescent="0.3">
      <c r="A646" s="38"/>
      <c r="B646" s="27" t="s">
        <v>725</v>
      </c>
      <c r="C646" s="24">
        <f>SUM(C566:C567)</f>
        <v>2615</v>
      </c>
      <c r="D646" s="24">
        <f>SUM(D566:D567)</f>
        <v>498</v>
      </c>
      <c r="E646" s="63">
        <f t="shared" si="142"/>
        <v>0.19043977055449332</v>
      </c>
      <c r="F646" s="90">
        <f t="shared" ref="F646:BC646" si="163">SUM(F566:F567)</f>
        <v>329</v>
      </c>
      <c r="G646" s="310">
        <f t="shared" si="163"/>
        <v>160</v>
      </c>
      <c r="H646" s="90">
        <f t="shared" si="163"/>
        <v>0</v>
      </c>
      <c r="I646" s="104">
        <f t="shared" si="163"/>
        <v>0</v>
      </c>
      <c r="J646" s="396">
        <f t="shared" si="163"/>
        <v>0</v>
      </c>
      <c r="K646" s="310">
        <f t="shared" si="163"/>
        <v>0</v>
      </c>
      <c r="L646" s="90">
        <f t="shared" si="163"/>
        <v>0</v>
      </c>
      <c r="M646" s="104">
        <f t="shared" si="163"/>
        <v>0</v>
      </c>
      <c r="N646" s="396">
        <f t="shared" si="163"/>
        <v>0</v>
      </c>
      <c r="O646" s="310">
        <f t="shared" si="163"/>
        <v>0</v>
      </c>
      <c r="P646" s="90">
        <f t="shared" si="163"/>
        <v>0</v>
      </c>
      <c r="Q646" s="104">
        <f t="shared" si="163"/>
        <v>0</v>
      </c>
      <c r="R646" s="396">
        <f t="shared" si="163"/>
        <v>0</v>
      </c>
      <c r="S646" s="310">
        <f t="shared" si="163"/>
        <v>0</v>
      </c>
      <c r="T646" s="90">
        <f t="shared" si="163"/>
        <v>0</v>
      </c>
      <c r="U646" s="104">
        <f t="shared" si="163"/>
        <v>0</v>
      </c>
      <c r="V646" s="396">
        <f t="shared" si="163"/>
        <v>0</v>
      </c>
      <c r="W646" s="310">
        <f t="shared" si="163"/>
        <v>0</v>
      </c>
      <c r="X646" s="90">
        <f t="shared" si="163"/>
        <v>0</v>
      </c>
      <c r="Y646" s="104">
        <f t="shared" si="163"/>
        <v>0</v>
      </c>
      <c r="Z646" s="396">
        <f t="shared" si="163"/>
        <v>0</v>
      </c>
      <c r="AA646" s="310">
        <f t="shared" si="163"/>
        <v>0</v>
      </c>
      <c r="AB646" s="90">
        <f t="shared" si="163"/>
        <v>0</v>
      </c>
      <c r="AC646" s="104">
        <f t="shared" si="163"/>
        <v>0</v>
      </c>
      <c r="AD646" s="396">
        <f t="shared" si="163"/>
        <v>0</v>
      </c>
      <c r="AE646" s="310">
        <f t="shared" si="163"/>
        <v>0</v>
      </c>
      <c r="AF646" s="90">
        <f t="shared" si="163"/>
        <v>0</v>
      </c>
      <c r="AG646" s="104">
        <f t="shared" si="163"/>
        <v>0</v>
      </c>
      <c r="AH646" s="396">
        <f t="shared" si="163"/>
        <v>0</v>
      </c>
      <c r="AI646" s="310">
        <f t="shared" si="163"/>
        <v>0</v>
      </c>
      <c r="AJ646" s="90">
        <f t="shared" si="163"/>
        <v>0</v>
      </c>
      <c r="AK646" s="104">
        <f t="shared" si="163"/>
        <v>0</v>
      </c>
      <c r="AL646" s="396">
        <f t="shared" si="163"/>
        <v>0</v>
      </c>
      <c r="AM646" s="310">
        <f t="shared" si="163"/>
        <v>0</v>
      </c>
      <c r="AN646" s="90">
        <f t="shared" si="163"/>
        <v>0</v>
      </c>
      <c r="AO646" s="104">
        <f t="shared" si="163"/>
        <v>0</v>
      </c>
      <c r="AP646" s="396">
        <f t="shared" si="163"/>
        <v>0</v>
      </c>
      <c r="AQ646" s="310">
        <f t="shared" si="163"/>
        <v>0</v>
      </c>
      <c r="AR646" s="90">
        <f t="shared" si="163"/>
        <v>0</v>
      </c>
      <c r="AS646" s="104">
        <f t="shared" si="163"/>
        <v>0</v>
      </c>
      <c r="AT646" s="396">
        <f t="shared" si="163"/>
        <v>0</v>
      </c>
      <c r="AU646" s="310">
        <f t="shared" si="163"/>
        <v>0</v>
      </c>
      <c r="AV646" s="90">
        <f t="shared" si="163"/>
        <v>0</v>
      </c>
      <c r="AW646" s="104">
        <f t="shared" si="163"/>
        <v>0</v>
      </c>
      <c r="AX646" s="396">
        <f t="shared" si="163"/>
        <v>0</v>
      </c>
      <c r="AY646" s="310">
        <f t="shared" si="163"/>
        <v>0</v>
      </c>
      <c r="AZ646" s="90">
        <f t="shared" si="163"/>
        <v>0</v>
      </c>
      <c r="BA646" s="310">
        <f t="shared" si="163"/>
        <v>0</v>
      </c>
      <c r="BB646" s="90">
        <f t="shared" si="163"/>
        <v>0</v>
      </c>
      <c r="BC646" s="91">
        <f t="shared" si="163"/>
        <v>0</v>
      </c>
      <c r="BD646" s="90">
        <f t="shared" ref="BD646:BK646" si="164">SUM(BD566:BD567)</f>
        <v>0</v>
      </c>
      <c r="BE646" s="91">
        <f t="shared" si="164"/>
        <v>0</v>
      </c>
      <c r="BF646" s="90">
        <f t="shared" si="164"/>
        <v>0</v>
      </c>
      <c r="BG646" s="91">
        <f t="shared" si="164"/>
        <v>0</v>
      </c>
      <c r="BH646" s="90">
        <f t="shared" si="164"/>
        <v>0</v>
      </c>
      <c r="BI646" s="91">
        <f t="shared" si="164"/>
        <v>0</v>
      </c>
      <c r="BJ646" s="90">
        <f t="shared" si="164"/>
        <v>283</v>
      </c>
      <c r="BK646" s="91">
        <f t="shared" si="164"/>
        <v>204</v>
      </c>
    </row>
    <row r="647" spans="1:63" ht="13" x14ac:dyDescent="0.3">
      <c r="A647" s="38"/>
      <c r="B647" s="27" t="s">
        <v>802</v>
      </c>
      <c r="C647" s="22">
        <f>SUM(C28)+SUM(C31:C32)+SUM(C50:C66)+SUM(C69:C70)+SUM(C72:C93)+SUM(C103:C155)+SUM(C157:C159)+SUM(C161:C193)+SUM(C205:C208)+SUM(C213:C238)+SUM(C254:C262)+SUM(C294:C300)+SUM(C301:C308)+SUM(C351:C388)+SUM(C401:C402)+SUM(C403:C425)+SUM(C427:C428)+SUM(C431:C473)+SUM(C477:C479)+SUM(C480:C481)+SUM(C486:C497)+SUM(C500:C503)+SUM(C510)+SUM(C526)+SUM(C533)+SUM(C518)+SUM(C536)+SUM(C538)+SUM(C543:C544)+SUM(C549:C560)+SUM(C563:C565)</f>
        <v>362086</v>
      </c>
      <c r="D647" s="22">
        <f>SUM(D28)+SUM(D31:D32)+SUM(D50:D66)+SUM(D69:D70)+SUM(D72:D93)+SUM(D103:D155)+SUM(D157:D159)+SUM(D161:D193)+SUM(D205:D208)+SUM(D213:D238)+SUM(D254:D262)+SUM(D294:D300)+SUM(D301:D308)+SUM(D351:D388)+SUM(D401:D402)+SUM(D403:D425)+SUM(D427:D428)+SUM(D431:D473)+SUM(D477:D479)+SUM(D480:D481)+SUM(D486:D497)+SUM(D500:D503)+SUM(D510)+SUM(D526)+SUM(D533)+SUM(D518)+SUM(D536)+SUM(D538)+SUM(D543:D544)+SUM(D549:D560)+SUM(D563:D565)</f>
        <v>84080</v>
      </c>
      <c r="E647" s="63">
        <f t="shared" si="142"/>
        <v>0.23221002745204178</v>
      </c>
      <c r="F647" s="90">
        <f t="shared" ref="F647:BC647" si="165">SUM(F28)+SUM(F31:F32)+SUM(F50:F66)+SUM(F69:F70)+SUM(F72:F93)+SUM(F103:F155)+SUM(F157:F159)+SUM(F161:F193)+SUM(F205:F208)+SUM(F213:F238)+SUM(F254:F262)+SUM(F294:F300)+SUM(F301:F308)+SUM(F351:F388)+SUM(F401:F402)+SUM(F403:F425)+SUM(F427:F428)+SUM(F431:F473)+SUM(F477:F479)+SUM(F480:F481)+SUM(F486:F497)+SUM(F500:F503)+SUM(F510)+SUM(F526)+SUM(F533)+SUM(F518)+SUM(F536)+SUM(F538)+SUM(F543:F544)+SUM(F549:F560)+SUM(F563:F565)</f>
        <v>46053</v>
      </c>
      <c r="G647" s="310">
        <f t="shared" si="165"/>
        <v>36448</v>
      </c>
      <c r="H647" s="90">
        <f t="shared" si="165"/>
        <v>716</v>
      </c>
      <c r="I647" s="104">
        <f t="shared" si="165"/>
        <v>381</v>
      </c>
      <c r="J647" s="396">
        <f t="shared" si="165"/>
        <v>13394</v>
      </c>
      <c r="K647" s="310">
        <f t="shared" si="165"/>
        <v>17107</v>
      </c>
      <c r="L647" s="90">
        <f t="shared" si="165"/>
        <v>0</v>
      </c>
      <c r="M647" s="104">
        <f t="shared" si="165"/>
        <v>0</v>
      </c>
      <c r="N647" s="396">
        <f t="shared" si="165"/>
        <v>0</v>
      </c>
      <c r="O647" s="310">
        <f t="shared" si="165"/>
        <v>0</v>
      </c>
      <c r="P647" s="90">
        <f t="shared" si="165"/>
        <v>0</v>
      </c>
      <c r="Q647" s="104">
        <f t="shared" si="165"/>
        <v>0</v>
      </c>
      <c r="R647" s="396">
        <f t="shared" si="165"/>
        <v>0</v>
      </c>
      <c r="S647" s="310">
        <f t="shared" si="165"/>
        <v>0</v>
      </c>
      <c r="T647" s="90">
        <f t="shared" si="165"/>
        <v>0</v>
      </c>
      <c r="U647" s="104">
        <f t="shared" si="165"/>
        <v>0</v>
      </c>
      <c r="V647" s="396">
        <f t="shared" si="165"/>
        <v>0</v>
      </c>
      <c r="W647" s="310">
        <f t="shared" si="165"/>
        <v>0</v>
      </c>
      <c r="X647" s="90">
        <f t="shared" si="165"/>
        <v>729</v>
      </c>
      <c r="Y647" s="104">
        <f t="shared" si="165"/>
        <v>483</v>
      </c>
      <c r="Z647" s="396">
        <f t="shared" si="165"/>
        <v>826</v>
      </c>
      <c r="AA647" s="310">
        <f t="shared" si="165"/>
        <v>364</v>
      </c>
      <c r="AB647" s="90">
        <f t="shared" si="165"/>
        <v>0</v>
      </c>
      <c r="AC647" s="104">
        <f t="shared" si="165"/>
        <v>0</v>
      </c>
      <c r="AD647" s="396">
        <f t="shared" si="165"/>
        <v>57</v>
      </c>
      <c r="AE647" s="310">
        <f t="shared" si="165"/>
        <v>43</v>
      </c>
      <c r="AF647" s="90">
        <f t="shared" si="165"/>
        <v>57</v>
      </c>
      <c r="AG647" s="104">
        <f t="shared" si="165"/>
        <v>42</v>
      </c>
      <c r="AH647" s="396">
        <f t="shared" si="165"/>
        <v>198</v>
      </c>
      <c r="AI647" s="310">
        <f t="shared" si="165"/>
        <v>201</v>
      </c>
      <c r="AJ647" s="90">
        <f t="shared" si="165"/>
        <v>0</v>
      </c>
      <c r="AK647" s="104">
        <f t="shared" si="165"/>
        <v>0</v>
      </c>
      <c r="AL647" s="396">
        <f t="shared" si="165"/>
        <v>0</v>
      </c>
      <c r="AM647" s="310">
        <f t="shared" si="165"/>
        <v>0</v>
      </c>
      <c r="AN647" s="90">
        <f t="shared" si="165"/>
        <v>0</v>
      </c>
      <c r="AO647" s="104">
        <f t="shared" si="165"/>
        <v>0</v>
      </c>
      <c r="AP647" s="396">
        <f t="shared" si="165"/>
        <v>0</v>
      </c>
      <c r="AQ647" s="310">
        <f t="shared" si="165"/>
        <v>0</v>
      </c>
      <c r="AR647" s="90">
        <f t="shared" si="165"/>
        <v>0</v>
      </c>
      <c r="AS647" s="104">
        <f t="shared" si="165"/>
        <v>0</v>
      </c>
      <c r="AT647" s="396">
        <f t="shared" si="165"/>
        <v>146</v>
      </c>
      <c r="AU647" s="310">
        <f t="shared" si="165"/>
        <v>108</v>
      </c>
      <c r="AV647" s="90">
        <f t="shared" si="165"/>
        <v>0</v>
      </c>
      <c r="AW647" s="104">
        <f t="shared" si="165"/>
        <v>0</v>
      </c>
      <c r="AX647" s="396">
        <f t="shared" si="165"/>
        <v>0</v>
      </c>
      <c r="AY647" s="310">
        <f t="shared" si="165"/>
        <v>0</v>
      </c>
      <c r="AZ647" s="90">
        <f t="shared" si="165"/>
        <v>1585</v>
      </c>
      <c r="BA647" s="310">
        <f t="shared" si="165"/>
        <v>1289</v>
      </c>
      <c r="BB647" s="90">
        <f t="shared" si="165"/>
        <v>0</v>
      </c>
      <c r="BC647" s="91">
        <f t="shared" si="165"/>
        <v>0</v>
      </c>
      <c r="BD647" s="90">
        <f t="shared" ref="BD647:BK647" si="166">SUM(BD28)+SUM(BD31:BD32)+SUM(BD50:BD66)+SUM(BD69:BD70)+SUM(BD72:BD93)+SUM(BD103:BD155)+SUM(BD157:BD159)+SUM(BD161:BD193)+SUM(BD205:BD208)+SUM(BD213:BD238)+SUM(BD254:BD262)+SUM(BD294:BD300)+SUM(BD301:BD308)+SUM(BD351:BD388)+SUM(BD401:BD402)+SUM(BD403:BD425)+SUM(BD427:BD428)+SUM(BD431:BD473)+SUM(BD477:BD479)+SUM(BD480:BD481)+SUM(BD486:BD497)+SUM(BD500:BD503)+SUM(BD510)+SUM(BD526)+SUM(BD533)+SUM(BD518)+SUM(BD536)+SUM(BD538)+SUM(BD543:BD544)+SUM(BD549:BD560)+SUM(BD563:BD565)</f>
        <v>4</v>
      </c>
      <c r="BE647" s="91">
        <f t="shared" si="166"/>
        <v>6</v>
      </c>
      <c r="BF647" s="90">
        <f t="shared" si="166"/>
        <v>0</v>
      </c>
      <c r="BG647" s="91">
        <f t="shared" si="166"/>
        <v>0</v>
      </c>
      <c r="BH647" s="90">
        <f t="shared" si="166"/>
        <v>754</v>
      </c>
      <c r="BI647" s="91">
        <f t="shared" si="166"/>
        <v>1167</v>
      </c>
      <c r="BJ647" s="90">
        <f t="shared" si="166"/>
        <v>41483</v>
      </c>
      <c r="BK647" s="91">
        <f t="shared" si="166"/>
        <v>40721</v>
      </c>
    </row>
    <row r="648" spans="1:63" ht="13" x14ac:dyDescent="0.3">
      <c r="A648" s="38"/>
      <c r="B648" s="27" t="s">
        <v>803</v>
      </c>
      <c r="C648" s="22">
        <f>SUM(C4:C27)+SUM(C29:C30)+SUM(C33:C49)+SUM(C94:C102)+SUM(C156)+SUM(C160)+SUM(C194:C204)+SUM(C209:C212)+SUM(C239:C245)+SUM(C246:C253)+SUM(C263:C293)+SUM(C309:C313)+SUM(C314:C350)+SUM(C389:C400)+SUM(C426)+SUM(C429:C430)+SUM(C474:C476)+SUM(C482:C485)+SUM(C498:C499)+SUM(C504:C506)+SUM(C507:C509)+SUM(C511:C517)+SUM(C519:C525)+SUM(C527:C532)+SUM(C534)+SUM(C535)+SUM(C537)+SUM(C539:C542)+SUM(C545:C548)+SUM(C561:C562)+SUM(C566:C567)</f>
        <v>223373</v>
      </c>
      <c r="D648" s="22">
        <f>SUM(D4:D27)+SUM(D29:D30)+SUM(D33:D49)+SUM(D94:D102)+SUM(D156)+SUM(D160)+SUM(D194:D204)+SUM(D209:D212)+SUM(D239:D245)+SUM(D246:D253)+SUM(D263:D293)+SUM(D309:D313)+SUM(D314:D350)+SUM(D389:D400)+SUM(D426)+SUM(D429:D430)+SUM(D474:D476)+SUM(D482:D485)+SUM(D498:D499)+SUM(D504:D506)+SUM(D507:D509)+SUM(D511:D517)+SUM(D519:D525)+SUM(D527:D532)+SUM(D534)+SUM(D535)+SUM(D537)+SUM(D539:D542)+SUM(D545:D548)+SUM(D561:D562)+SUM(D566:D567)</f>
        <v>71170</v>
      </c>
      <c r="E648" s="63">
        <f t="shared" si="142"/>
        <v>0.31861505195345902</v>
      </c>
      <c r="F648" s="90">
        <f t="shared" ref="F648:BC648" si="167">SUM(F4:F27)+SUM(F29:F30)+SUM(F33:F49)+SUM(F94:F102)+SUM(F156)+SUM(F160)+SUM(F194:F204)+SUM(F209:F212)+SUM(F239:F245)+SUM(F246:F253)+SUM(F263:F293)+SUM(F309:F313)+SUM(F314:F350)+SUM(F389:F400)+SUM(F426)+SUM(F429:F430)+SUM(F474:F476)+SUM(F482:F485)+SUM(F498:F499)+SUM(F504:F506)+SUM(F507:F509)+SUM(F511:F517)+SUM(F519:F525)+SUM(F527:F532)+SUM(F534)+SUM(F535)+SUM(F537)+SUM(F539:F542)+SUM(F545:F548)+SUM(F561:F562)+SUM(F566:F567)</f>
        <v>42582</v>
      </c>
      <c r="G648" s="310">
        <f t="shared" si="167"/>
        <v>27210</v>
      </c>
      <c r="H648" s="90">
        <f t="shared" si="167"/>
        <v>0</v>
      </c>
      <c r="I648" s="104">
        <f t="shared" si="167"/>
        <v>0</v>
      </c>
      <c r="J648" s="396">
        <f t="shared" si="167"/>
        <v>8412</v>
      </c>
      <c r="K648" s="310">
        <f t="shared" si="167"/>
        <v>10883</v>
      </c>
      <c r="L648" s="90">
        <f t="shared" si="167"/>
        <v>181</v>
      </c>
      <c r="M648" s="104">
        <f t="shared" si="167"/>
        <v>31</v>
      </c>
      <c r="N648" s="396">
        <f t="shared" si="167"/>
        <v>0</v>
      </c>
      <c r="O648" s="310">
        <f t="shared" si="167"/>
        <v>5</v>
      </c>
      <c r="P648" s="90">
        <f t="shared" si="167"/>
        <v>1</v>
      </c>
      <c r="Q648" s="104">
        <f t="shared" si="167"/>
        <v>4</v>
      </c>
      <c r="R648" s="396">
        <f t="shared" si="167"/>
        <v>592</v>
      </c>
      <c r="S648" s="310">
        <f t="shared" si="167"/>
        <v>543</v>
      </c>
      <c r="T648" s="90">
        <f t="shared" si="167"/>
        <v>1519</v>
      </c>
      <c r="U648" s="104">
        <f t="shared" si="167"/>
        <v>912</v>
      </c>
      <c r="V648" s="396">
        <f t="shared" si="167"/>
        <v>204</v>
      </c>
      <c r="W648" s="310">
        <f t="shared" si="167"/>
        <v>81</v>
      </c>
      <c r="X648" s="90">
        <f t="shared" si="167"/>
        <v>0</v>
      </c>
      <c r="Y648" s="104">
        <f t="shared" si="167"/>
        <v>0</v>
      </c>
      <c r="Z648" s="396">
        <f t="shared" si="167"/>
        <v>0</v>
      </c>
      <c r="AA648" s="310">
        <f t="shared" si="167"/>
        <v>0</v>
      </c>
      <c r="AB648" s="90">
        <f t="shared" si="167"/>
        <v>2345</v>
      </c>
      <c r="AC648" s="104">
        <f t="shared" si="167"/>
        <v>1138</v>
      </c>
      <c r="AD648" s="396">
        <f t="shared" si="167"/>
        <v>0</v>
      </c>
      <c r="AE648" s="310">
        <f t="shared" si="167"/>
        <v>0</v>
      </c>
      <c r="AF648" s="90">
        <f t="shared" si="167"/>
        <v>0</v>
      </c>
      <c r="AG648" s="104">
        <f t="shared" si="167"/>
        <v>0</v>
      </c>
      <c r="AH648" s="396">
        <f t="shared" si="167"/>
        <v>0</v>
      </c>
      <c r="AI648" s="310">
        <f t="shared" si="167"/>
        <v>0</v>
      </c>
      <c r="AJ648" s="90">
        <f t="shared" si="167"/>
        <v>275</v>
      </c>
      <c r="AK648" s="104">
        <f t="shared" si="167"/>
        <v>108</v>
      </c>
      <c r="AL648" s="396">
        <f t="shared" si="167"/>
        <v>356</v>
      </c>
      <c r="AM648" s="310">
        <f t="shared" si="167"/>
        <v>196</v>
      </c>
      <c r="AN648" s="90">
        <f t="shared" si="167"/>
        <v>573</v>
      </c>
      <c r="AO648" s="104">
        <f t="shared" si="167"/>
        <v>326</v>
      </c>
      <c r="AP648" s="396">
        <f t="shared" si="167"/>
        <v>206</v>
      </c>
      <c r="AQ648" s="310">
        <f t="shared" si="167"/>
        <v>69</v>
      </c>
      <c r="AR648" s="90">
        <f t="shared" si="167"/>
        <v>788</v>
      </c>
      <c r="AS648" s="104">
        <f t="shared" si="167"/>
        <v>316</v>
      </c>
      <c r="AT648" s="396">
        <f t="shared" si="167"/>
        <v>0</v>
      </c>
      <c r="AU648" s="310">
        <f t="shared" si="167"/>
        <v>0</v>
      </c>
      <c r="AV648" s="90">
        <f t="shared" si="167"/>
        <v>647</v>
      </c>
      <c r="AW648" s="104">
        <f t="shared" si="167"/>
        <v>104</v>
      </c>
      <c r="AX648" s="396">
        <f t="shared" si="167"/>
        <v>853</v>
      </c>
      <c r="AY648" s="310">
        <f t="shared" si="167"/>
        <v>133</v>
      </c>
      <c r="AZ648" s="90">
        <f t="shared" si="167"/>
        <v>0</v>
      </c>
      <c r="BA648" s="310">
        <f t="shared" si="167"/>
        <v>0</v>
      </c>
      <c r="BB648" s="90">
        <f t="shared" si="167"/>
        <v>1404</v>
      </c>
      <c r="BC648" s="91">
        <f t="shared" si="167"/>
        <v>1086</v>
      </c>
      <c r="BD648" s="90">
        <f t="shared" ref="BD648:BK648" si="168">SUM(BD4:BD27)+SUM(BD29:BD30)+SUM(BD33:BD49)+SUM(BD94:BD102)+SUM(BD156)+SUM(BD160)+SUM(BD194:BD204)+SUM(BD209:BD212)+SUM(BD239:BD245)+SUM(BD246:BD253)+SUM(BD263:BD293)+SUM(BD309:BD313)+SUM(BD314:BD350)+SUM(BD389:BD400)+SUM(BD426)+SUM(BD429:BD430)+SUM(BD474:BD476)+SUM(BD482:BD485)+SUM(BD498:BD499)+SUM(BD504:BD506)+SUM(BD507:BD509)+SUM(BD511:BD517)+SUM(BD519:BD525)+SUM(BD527:BD532)+SUM(BD534)+SUM(BD535)+SUM(BD537)+SUM(BD539:BD542)+SUM(BD545:BD548)+SUM(BD561:BD562)+SUM(BD566:BD567)</f>
        <v>2249</v>
      </c>
      <c r="BE648" s="91">
        <f t="shared" si="168"/>
        <v>1236</v>
      </c>
      <c r="BF648" s="90">
        <f t="shared" si="168"/>
        <v>0</v>
      </c>
      <c r="BG648" s="91">
        <f t="shared" si="168"/>
        <v>0</v>
      </c>
      <c r="BH648" s="90">
        <f t="shared" si="168"/>
        <v>561</v>
      </c>
      <c r="BI648" s="91">
        <f t="shared" si="168"/>
        <v>2102</v>
      </c>
      <c r="BJ648" s="90">
        <f t="shared" si="168"/>
        <v>38433</v>
      </c>
      <c r="BK648" s="91">
        <f t="shared" si="168"/>
        <v>31178</v>
      </c>
    </row>
    <row r="649" spans="1:63" ht="13" x14ac:dyDescent="0.3">
      <c r="A649" s="38"/>
      <c r="B649" s="27" t="s">
        <v>726</v>
      </c>
      <c r="C649" s="22">
        <f>SUM(C4:C16)+SUM(C41:C49)+SUM(C233:C238)+SUM(C239:C245)+SUM(C318:C349)+SUM(C395:C399)+SUM(C426)+SUM(C484:C485)+SUM(C498:C499)+SUM(C549:C560)+SUM(C561:C562)</f>
        <v>88846</v>
      </c>
      <c r="D649" s="22">
        <f>SUM(D4:D16)+SUM(D41:D49)+SUM(D233:D238)+SUM(D239:D245)+SUM(D318:D349)+SUM(D395:D399)+SUM(D426)+SUM(D484:D485)+SUM(D498:D499)+SUM(D549:D560)+SUM(D561:D562)</f>
        <v>32298</v>
      </c>
      <c r="E649" s="63">
        <f t="shared" si="142"/>
        <v>0.36352790221281767</v>
      </c>
      <c r="F649" s="90">
        <f t="shared" ref="F649:BC649" si="169">SUM(F4:F16)+SUM(F41:F49)+SUM(F233:F238)+SUM(F239:F245)+SUM(F318:F349)+SUM(F395:F399)+SUM(F426)+SUM(F484:F485)+SUM(F498:F499)+SUM(F549:F560)+SUM(F561:F562)</f>
        <v>18571</v>
      </c>
      <c r="G649" s="310">
        <f t="shared" si="169"/>
        <v>13123</v>
      </c>
      <c r="H649" s="90">
        <f t="shared" si="169"/>
        <v>0</v>
      </c>
      <c r="I649" s="104">
        <f t="shared" si="169"/>
        <v>0</v>
      </c>
      <c r="J649" s="396">
        <f t="shared" si="169"/>
        <v>3553</v>
      </c>
      <c r="K649" s="310">
        <f t="shared" si="169"/>
        <v>4239</v>
      </c>
      <c r="L649" s="90">
        <f t="shared" si="169"/>
        <v>0</v>
      </c>
      <c r="M649" s="104">
        <f t="shared" si="169"/>
        <v>0</v>
      </c>
      <c r="N649" s="396">
        <f t="shared" si="169"/>
        <v>0</v>
      </c>
      <c r="O649" s="310">
        <f t="shared" si="169"/>
        <v>5</v>
      </c>
      <c r="P649" s="90">
        <f t="shared" si="169"/>
        <v>1</v>
      </c>
      <c r="Q649" s="104">
        <f t="shared" si="169"/>
        <v>4</v>
      </c>
      <c r="R649" s="396">
        <f t="shared" si="169"/>
        <v>0</v>
      </c>
      <c r="S649" s="310">
        <f t="shared" si="169"/>
        <v>0</v>
      </c>
      <c r="T649" s="90">
        <f t="shared" si="169"/>
        <v>0</v>
      </c>
      <c r="U649" s="104">
        <f t="shared" si="169"/>
        <v>0</v>
      </c>
      <c r="V649" s="396">
        <f t="shared" si="169"/>
        <v>0</v>
      </c>
      <c r="W649" s="310">
        <f t="shared" si="169"/>
        <v>0</v>
      </c>
      <c r="X649" s="90">
        <f t="shared" si="169"/>
        <v>0</v>
      </c>
      <c r="Y649" s="104">
        <f t="shared" si="169"/>
        <v>0</v>
      </c>
      <c r="Z649" s="396">
        <f t="shared" si="169"/>
        <v>0</v>
      </c>
      <c r="AA649" s="310">
        <f t="shared" si="169"/>
        <v>0</v>
      </c>
      <c r="AB649" s="90">
        <f t="shared" si="169"/>
        <v>0</v>
      </c>
      <c r="AC649" s="104">
        <f t="shared" si="169"/>
        <v>0</v>
      </c>
      <c r="AD649" s="396">
        <f t="shared" si="169"/>
        <v>0</v>
      </c>
      <c r="AE649" s="310">
        <f t="shared" si="169"/>
        <v>0</v>
      </c>
      <c r="AF649" s="90">
        <f t="shared" si="169"/>
        <v>0</v>
      </c>
      <c r="AG649" s="104">
        <f t="shared" si="169"/>
        <v>0</v>
      </c>
      <c r="AH649" s="396">
        <f t="shared" si="169"/>
        <v>0</v>
      </c>
      <c r="AI649" s="310">
        <f t="shared" si="169"/>
        <v>0</v>
      </c>
      <c r="AJ649" s="90">
        <f t="shared" si="169"/>
        <v>275</v>
      </c>
      <c r="AK649" s="104">
        <f t="shared" si="169"/>
        <v>108</v>
      </c>
      <c r="AL649" s="396">
        <f t="shared" si="169"/>
        <v>0</v>
      </c>
      <c r="AM649" s="310">
        <f t="shared" si="169"/>
        <v>0</v>
      </c>
      <c r="AN649" s="90">
        <f t="shared" si="169"/>
        <v>0</v>
      </c>
      <c r="AO649" s="104">
        <f t="shared" si="169"/>
        <v>0</v>
      </c>
      <c r="AP649" s="396">
        <f t="shared" si="169"/>
        <v>0</v>
      </c>
      <c r="AQ649" s="310">
        <f t="shared" si="169"/>
        <v>0</v>
      </c>
      <c r="AR649" s="90">
        <f t="shared" si="169"/>
        <v>788</v>
      </c>
      <c r="AS649" s="104">
        <f t="shared" si="169"/>
        <v>316</v>
      </c>
      <c r="AT649" s="396">
        <f t="shared" si="169"/>
        <v>0</v>
      </c>
      <c r="AU649" s="310">
        <f t="shared" si="169"/>
        <v>0</v>
      </c>
      <c r="AV649" s="90">
        <f t="shared" si="169"/>
        <v>647</v>
      </c>
      <c r="AW649" s="104">
        <f t="shared" si="169"/>
        <v>104</v>
      </c>
      <c r="AX649" s="396">
        <f t="shared" si="169"/>
        <v>211</v>
      </c>
      <c r="AY649" s="310">
        <f t="shared" si="169"/>
        <v>37</v>
      </c>
      <c r="AZ649" s="90">
        <f t="shared" si="169"/>
        <v>0</v>
      </c>
      <c r="BA649" s="310">
        <f t="shared" si="169"/>
        <v>0</v>
      </c>
      <c r="BB649" s="90">
        <f t="shared" si="169"/>
        <v>0</v>
      </c>
      <c r="BC649" s="91">
        <f t="shared" si="169"/>
        <v>0</v>
      </c>
      <c r="BD649" s="90">
        <f t="shared" ref="BD649:BK649" si="170">SUM(BD4:BD16)+SUM(BD41:BD49)+SUM(BD233:BD238)+SUM(BD239:BD245)+SUM(BD318:BD349)+SUM(BD395:BD399)+SUM(BD426)+SUM(BD484:BD485)+SUM(BD498:BD499)+SUM(BD549:BD560)+SUM(BD561:BD562)</f>
        <v>4</v>
      </c>
      <c r="BE649" s="91">
        <f t="shared" si="170"/>
        <v>6</v>
      </c>
      <c r="BF649" s="90">
        <f t="shared" si="170"/>
        <v>0</v>
      </c>
      <c r="BG649" s="91">
        <f t="shared" si="170"/>
        <v>0</v>
      </c>
      <c r="BH649" s="90">
        <f t="shared" si="170"/>
        <v>0</v>
      </c>
      <c r="BI649" s="91">
        <f t="shared" si="170"/>
        <v>0</v>
      </c>
      <c r="BJ649" s="90">
        <f t="shared" si="170"/>
        <v>16274</v>
      </c>
      <c r="BK649" s="91">
        <f t="shared" si="170"/>
        <v>15232</v>
      </c>
    </row>
    <row r="650" spans="1:63" ht="13" x14ac:dyDescent="0.3">
      <c r="A650" s="38"/>
      <c r="B650" s="27" t="s">
        <v>771</v>
      </c>
      <c r="C650" s="25">
        <f>SUM(C119:C127)+SUM(C165:C171)+SUM(C173)+SUM(C194:C204)+SUM(C205:C231)+SUM(C246:C262)+SUM(C286:C308)+SUM(C351:C388)+SUM(C401:C421)+SUM(C423:C425)+SUM(C427:C428)+SUM(C431:C479)+SUM(C486:C497)+SUM(C510)+SUM(C526)+SUM(C533)+SUM(C536:C548)+SUM(C563:C565)</f>
        <v>249708</v>
      </c>
      <c r="D650" s="25">
        <f>SUM(D119:D127)+SUM(D165:D171)+SUM(D173)+SUM(D194:D204)+SUM(D205:D231)+SUM(D246:D262)+SUM(D286:D308)+SUM(D351:D388)+SUM(D401:D421)+SUM(D423:D425)+SUM(D427:D428)+SUM(D431:D479)+SUM(D486:D497)+SUM(D510)+SUM(D526)+SUM(D533)+SUM(D536:D548)+SUM(D563:D565)</f>
        <v>63727</v>
      </c>
      <c r="E650" s="63">
        <f t="shared" si="142"/>
        <v>0.25520608070226025</v>
      </c>
      <c r="F650" s="90">
        <f t="shared" ref="F650:BC650" si="171">SUM(F119:F127)+SUM(F165:F171)+SUM(F173)+SUM(F194:F204)+SUM(F205:F231)+SUM(F246:F262)+SUM(F286:F308)+SUM(F351:F388)+SUM(F401:F421)+SUM(F423:F425)+SUM(F427:F428)+SUM(F431:F479)+SUM(F486:F497)+SUM(F510)+SUM(F526)+SUM(F533)+SUM(F536:F548)+SUM(F563:F565)</f>
        <v>29712</v>
      </c>
      <c r="G650" s="310">
        <f t="shared" si="171"/>
        <v>33075</v>
      </c>
      <c r="H650" s="90">
        <f t="shared" si="171"/>
        <v>716</v>
      </c>
      <c r="I650" s="104">
        <f t="shared" si="171"/>
        <v>381</v>
      </c>
      <c r="J650" s="396">
        <f t="shared" si="171"/>
        <v>2121</v>
      </c>
      <c r="K650" s="310">
        <f t="shared" si="171"/>
        <v>1771</v>
      </c>
      <c r="L650" s="90">
        <f t="shared" si="171"/>
        <v>0</v>
      </c>
      <c r="M650" s="104">
        <f t="shared" si="171"/>
        <v>0</v>
      </c>
      <c r="N650" s="396">
        <f t="shared" si="171"/>
        <v>0</v>
      </c>
      <c r="O650" s="310">
        <f t="shared" si="171"/>
        <v>0</v>
      </c>
      <c r="P650" s="90">
        <f t="shared" si="171"/>
        <v>0</v>
      </c>
      <c r="Q650" s="104">
        <f t="shared" si="171"/>
        <v>0</v>
      </c>
      <c r="R650" s="396">
        <f t="shared" si="171"/>
        <v>0</v>
      </c>
      <c r="S650" s="310">
        <f t="shared" si="171"/>
        <v>0</v>
      </c>
      <c r="T650" s="90">
        <f t="shared" si="171"/>
        <v>0</v>
      </c>
      <c r="U650" s="104">
        <f t="shared" si="171"/>
        <v>0</v>
      </c>
      <c r="V650" s="396">
        <f t="shared" si="171"/>
        <v>204</v>
      </c>
      <c r="W650" s="310">
        <f t="shared" si="171"/>
        <v>81</v>
      </c>
      <c r="X650" s="90">
        <f t="shared" si="171"/>
        <v>729</v>
      </c>
      <c r="Y650" s="104">
        <f t="shared" si="171"/>
        <v>483</v>
      </c>
      <c r="Z650" s="396">
        <f t="shared" si="171"/>
        <v>826</v>
      </c>
      <c r="AA650" s="310">
        <f t="shared" si="171"/>
        <v>364</v>
      </c>
      <c r="AB650" s="90">
        <f t="shared" si="171"/>
        <v>0</v>
      </c>
      <c r="AC650" s="104">
        <f t="shared" si="171"/>
        <v>0</v>
      </c>
      <c r="AD650" s="396">
        <f t="shared" si="171"/>
        <v>57</v>
      </c>
      <c r="AE650" s="310">
        <f t="shared" si="171"/>
        <v>43</v>
      </c>
      <c r="AF650" s="90">
        <f t="shared" si="171"/>
        <v>57</v>
      </c>
      <c r="AG650" s="104">
        <f t="shared" si="171"/>
        <v>42</v>
      </c>
      <c r="AH650" s="396">
        <f t="shared" si="171"/>
        <v>198</v>
      </c>
      <c r="AI650" s="310">
        <f t="shared" si="171"/>
        <v>201</v>
      </c>
      <c r="AJ650" s="90">
        <f t="shared" si="171"/>
        <v>0</v>
      </c>
      <c r="AK650" s="104">
        <f t="shared" si="171"/>
        <v>0</v>
      </c>
      <c r="AL650" s="396">
        <f t="shared" si="171"/>
        <v>0</v>
      </c>
      <c r="AM650" s="310">
        <f t="shared" si="171"/>
        <v>0</v>
      </c>
      <c r="AN650" s="90">
        <f t="shared" si="171"/>
        <v>573</v>
      </c>
      <c r="AO650" s="104">
        <f t="shared" si="171"/>
        <v>326</v>
      </c>
      <c r="AP650" s="396">
        <f t="shared" si="171"/>
        <v>0</v>
      </c>
      <c r="AQ650" s="310">
        <f t="shared" si="171"/>
        <v>0</v>
      </c>
      <c r="AR650" s="90">
        <f t="shared" si="171"/>
        <v>0</v>
      </c>
      <c r="AS650" s="104">
        <f t="shared" si="171"/>
        <v>0</v>
      </c>
      <c r="AT650" s="396">
        <f t="shared" si="171"/>
        <v>146</v>
      </c>
      <c r="AU650" s="310">
        <f t="shared" si="171"/>
        <v>108</v>
      </c>
      <c r="AV650" s="90">
        <f t="shared" si="171"/>
        <v>0</v>
      </c>
      <c r="AW650" s="104">
        <f t="shared" si="171"/>
        <v>0</v>
      </c>
      <c r="AX650" s="396">
        <f t="shared" si="171"/>
        <v>0</v>
      </c>
      <c r="AY650" s="310">
        <f t="shared" si="171"/>
        <v>0</v>
      </c>
      <c r="AZ650" s="90">
        <f t="shared" si="171"/>
        <v>1585</v>
      </c>
      <c r="BA650" s="310">
        <f t="shared" si="171"/>
        <v>1289</v>
      </c>
      <c r="BB650" s="90">
        <f t="shared" si="171"/>
        <v>1383</v>
      </c>
      <c r="BC650" s="91">
        <f t="shared" si="171"/>
        <v>1068</v>
      </c>
      <c r="BD650" s="90">
        <f t="shared" ref="BD650:BK650" si="172">SUM(BD119:BD127)+SUM(BD165:BD171)+SUM(BD173)+SUM(BD194:BD204)+SUM(BD205:BD231)+SUM(BD246:BD262)+SUM(BD286:BD308)+SUM(BD351:BD388)+SUM(BD401:BD421)+SUM(BD423:BD425)+SUM(BD427:BD428)+SUM(BD431:BD479)+SUM(BD486:BD497)+SUM(BD510)+SUM(BD526)+SUM(BD533)+SUM(BD536:BD548)+SUM(BD563:BD565)</f>
        <v>2249</v>
      </c>
      <c r="BE650" s="91">
        <f t="shared" si="172"/>
        <v>1236</v>
      </c>
      <c r="BF650" s="90">
        <f t="shared" si="172"/>
        <v>0</v>
      </c>
      <c r="BG650" s="91">
        <f t="shared" si="172"/>
        <v>0</v>
      </c>
      <c r="BH650" s="90">
        <f t="shared" si="172"/>
        <v>977</v>
      </c>
      <c r="BI650" s="91">
        <f t="shared" si="172"/>
        <v>1840</v>
      </c>
      <c r="BJ650" s="90">
        <f t="shared" si="172"/>
        <v>26683</v>
      </c>
      <c r="BK650" s="91">
        <f t="shared" si="172"/>
        <v>35775</v>
      </c>
    </row>
    <row r="651" spans="1:63" ht="13" x14ac:dyDescent="0.3">
      <c r="A651" s="38"/>
      <c r="B651" s="27" t="s">
        <v>770</v>
      </c>
      <c r="C651" s="25">
        <f>SUM(C17:C27)+SUM(C28:C40)+SUM(C50:C118)+SUM(C128:C164)+SUM(C172)+SUM(C174)+SUM(C175:C193)+SUM(C263:C285)+SUM(C309:C317)+SUM(C350)+SUM(C389:C394)+SUM(C400)+SUM(C422)+SUM(C429:C430)+SUM(C480:C481)+SUM(C482:C483)+SUM(C500:C509)+SUM(C511:C525)+SUM(C527:C532)+SUM(C534:C535)+SUM(C566:C567)</f>
        <v>250850</v>
      </c>
      <c r="D651" s="25">
        <f>SUM(D17:D27)+SUM(D28:D40)+SUM(D50:D118)+SUM(D128:D164)+SUM(D172)+SUM(D174)+SUM(D175:D193)+SUM(D263:D285)+SUM(D309:D317)+SUM(D350)+SUM(D389:D394)+SUM(D400)+SUM(D422)+SUM(D429:D430)+SUM(D480:D481)+SUM(D482:D483)+SUM(D500:D509)+SUM(D511:D525)+SUM(D527:D532)+SUM(D534:D535)+SUM(D566:D567)</f>
        <v>60572</v>
      </c>
      <c r="E651" s="63">
        <f t="shared" si="142"/>
        <v>0.24146701215866057</v>
      </c>
      <c r="F651" s="90">
        <f t="shared" ref="F651:BC651" si="173">SUM(F17:F27)+SUM(F28:F40)+SUM(F50:F118)+SUM(F128:F164)+SUM(F172)+SUM(F174)+SUM(F175:F193)+SUM(F263:F285)+SUM(F309:F317)+SUM(F350)+SUM(F389:F394)+SUM(F400)+SUM(F422)+SUM(F429:F430)+SUM(F480:F481)+SUM(F482:F483)+SUM(F500:F509)+SUM(F511:F525)+SUM(F527:F532)+SUM(F534:F535)+SUM(F566:F567)</f>
        <v>41333</v>
      </c>
      <c r="G651" s="310">
        <f t="shared" si="173"/>
        <v>17782</v>
      </c>
      <c r="H651" s="90">
        <f t="shared" si="173"/>
        <v>0</v>
      </c>
      <c r="I651" s="104">
        <f t="shared" si="173"/>
        <v>0</v>
      </c>
      <c r="J651" s="396">
        <f t="shared" si="173"/>
        <v>16630</v>
      </c>
      <c r="K651" s="310">
        <f t="shared" si="173"/>
        <v>22832</v>
      </c>
      <c r="L651" s="90">
        <f t="shared" si="173"/>
        <v>181</v>
      </c>
      <c r="M651" s="104">
        <f t="shared" si="173"/>
        <v>31</v>
      </c>
      <c r="N651" s="396">
        <f t="shared" si="173"/>
        <v>0</v>
      </c>
      <c r="O651" s="310">
        <f t="shared" si="173"/>
        <v>0</v>
      </c>
      <c r="P651" s="90">
        <f t="shared" si="173"/>
        <v>0</v>
      </c>
      <c r="Q651" s="104">
        <f t="shared" si="173"/>
        <v>0</v>
      </c>
      <c r="R651" s="396">
        <f t="shared" si="173"/>
        <v>592</v>
      </c>
      <c r="S651" s="310">
        <f t="shared" si="173"/>
        <v>543</v>
      </c>
      <c r="T651" s="90">
        <f t="shared" si="173"/>
        <v>1519</v>
      </c>
      <c r="U651" s="104">
        <f t="shared" si="173"/>
        <v>912</v>
      </c>
      <c r="V651" s="396">
        <f t="shared" si="173"/>
        <v>0</v>
      </c>
      <c r="W651" s="310">
        <f t="shared" si="173"/>
        <v>0</v>
      </c>
      <c r="X651" s="90">
        <f t="shared" si="173"/>
        <v>0</v>
      </c>
      <c r="Y651" s="104">
        <f t="shared" si="173"/>
        <v>0</v>
      </c>
      <c r="Z651" s="396">
        <f t="shared" si="173"/>
        <v>0</v>
      </c>
      <c r="AA651" s="310">
        <f t="shared" si="173"/>
        <v>0</v>
      </c>
      <c r="AB651" s="90">
        <f t="shared" si="173"/>
        <v>2345</v>
      </c>
      <c r="AC651" s="104">
        <f t="shared" si="173"/>
        <v>1138</v>
      </c>
      <c r="AD651" s="396">
        <f t="shared" si="173"/>
        <v>0</v>
      </c>
      <c r="AE651" s="310">
        <f t="shared" si="173"/>
        <v>0</v>
      </c>
      <c r="AF651" s="90">
        <f t="shared" si="173"/>
        <v>0</v>
      </c>
      <c r="AG651" s="104">
        <f t="shared" si="173"/>
        <v>0</v>
      </c>
      <c r="AH651" s="396">
        <f t="shared" si="173"/>
        <v>0</v>
      </c>
      <c r="AI651" s="310">
        <f t="shared" si="173"/>
        <v>0</v>
      </c>
      <c r="AJ651" s="90">
        <f t="shared" si="173"/>
        <v>0</v>
      </c>
      <c r="AK651" s="104">
        <f t="shared" si="173"/>
        <v>0</v>
      </c>
      <c r="AL651" s="396">
        <f t="shared" si="173"/>
        <v>356</v>
      </c>
      <c r="AM651" s="310">
        <f t="shared" si="173"/>
        <v>196</v>
      </c>
      <c r="AN651" s="90">
        <f t="shared" si="173"/>
        <v>0</v>
      </c>
      <c r="AO651" s="104">
        <f t="shared" si="173"/>
        <v>0</v>
      </c>
      <c r="AP651" s="396">
        <f t="shared" si="173"/>
        <v>206</v>
      </c>
      <c r="AQ651" s="310">
        <f t="shared" si="173"/>
        <v>69</v>
      </c>
      <c r="AR651" s="90">
        <f t="shared" si="173"/>
        <v>0</v>
      </c>
      <c r="AS651" s="104">
        <f t="shared" si="173"/>
        <v>0</v>
      </c>
      <c r="AT651" s="396">
        <f t="shared" si="173"/>
        <v>0</v>
      </c>
      <c r="AU651" s="310">
        <f t="shared" si="173"/>
        <v>0</v>
      </c>
      <c r="AV651" s="90">
        <f t="shared" si="173"/>
        <v>0</v>
      </c>
      <c r="AW651" s="104">
        <f t="shared" si="173"/>
        <v>0</v>
      </c>
      <c r="AX651" s="396">
        <f t="shared" si="173"/>
        <v>642</v>
      </c>
      <c r="AY651" s="310">
        <f t="shared" si="173"/>
        <v>96</v>
      </c>
      <c r="AZ651" s="90">
        <f t="shared" si="173"/>
        <v>0</v>
      </c>
      <c r="BA651" s="310">
        <f t="shared" si="173"/>
        <v>0</v>
      </c>
      <c r="BB651" s="90">
        <f t="shared" si="173"/>
        <v>21</v>
      </c>
      <c r="BC651" s="91">
        <f t="shared" si="173"/>
        <v>18</v>
      </c>
      <c r="BD651" s="90">
        <f t="shared" ref="BD651:BK651" si="174">SUM(BD17:BD27)+SUM(BD28:BD40)+SUM(BD50:BD118)+SUM(BD128:BD164)+SUM(BD172)+SUM(BD174)+SUM(BD175:BD193)+SUM(BD263:BD285)+SUM(BD309:BD317)+SUM(BD350)+SUM(BD389:BD394)+SUM(BD400)+SUM(BD422)+SUM(BD429:BD430)+SUM(BD480:BD481)+SUM(BD482:BD483)+SUM(BD500:BD509)+SUM(BD511:BD525)+SUM(BD527:BD532)+SUM(BD534:BD535)+SUM(BD566:BD567)</f>
        <v>0</v>
      </c>
      <c r="BE651" s="91">
        <f t="shared" si="174"/>
        <v>0</v>
      </c>
      <c r="BF651" s="90">
        <f t="shared" si="174"/>
        <v>0</v>
      </c>
      <c r="BG651" s="91">
        <f t="shared" si="174"/>
        <v>0</v>
      </c>
      <c r="BH651" s="90">
        <f t="shared" si="174"/>
        <v>338</v>
      </c>
      <c r="BI651" s="91">
        <f t="shared" si="174"/>
        <v>1429</v>
      </c>
      <c r="BJ651" s="90">
        <f t="shared" si="174"/>
        <v>37826</v>
      </c>
      <c r="BK651" s="91">
        <f t="shared" si="174"/>
        <v>21340</v>
      </c>
    </row>
    <row r="652" spans="1:63" ht="13" x14ac:dyDescent="0.3">
      <c r="A652" s="38"/>
      <c r="B652" s="27" t="s">
        <v>727</v>
      </c>
      <c r="C652" s="22">
        <f>SUM(C4:C16)+SUM(C41:C49)+SUM(C233:C245)+SUM(C318:C349)+SUM(C395:C399)+SUM(C426)+SUM(C484:C485)+SUM(C498:C499)+SUM(C549:C562)</f>
        <v>88846</v>
      </c>
      <c r="D652" s="22">
        <f>SUM(D4:D16)+SUM(D41:D49)+SUM(D233:D245)+SUM(D318:D349)+SUM(D395:D399)+SUM(D426)+SUM(D484:D485)+SUM(D498:D499)+SUM(D549:D562)</f>
        <v>32298</v>
      </c>
      <c r="E652" s="63">
        <f t="shared" si="142"/>
        <v>0.36352790221281767</v>
      </c>
      <c r="F652" s="90">
        <f t="shared" ref="F652:BC652" si="175">SUM(F4:F16)+SUM(F41:F49)+SUM(F233:F245)+SUM(F318:F349)+SUM(F395:F399)+SUM(F426)+SUM(F484:F485)+SUM(F498:F499)+SUM(F549:F562)</f>
        <v>18571</v>
      </c>
      <c r="G652" s="310">
        <f t="shared" si="175"/>
        <v>13123</v>
      </c>
      <c r="H652" s="90">
        <f t="shared" si="175"/>
        <v>0</v>
      </c>
      <c r="I652" s="104">
        <f t="shared" si="175"/>
        <v>0</v>
      </c>
      <c r="J652" s="396">
        <f t="shared" si="175"/>
        <v>3553</v>
      </c>
      <c r="K652" s="310">
        <f t="shared" si="175"/>
        <v>4239</v>
      </c>
      <c r="L652" s="90">
        <f t="shared" si="175"/>
        <v>0</v>
      </c>
      <c r="M652" s="104">
        <f t="shared" si="175"/>
        <v>0</v>
      </c>
      <c r="N652" s="396">
        <f t="shared" si="175"/>
        <v>0</v>
      </c>
      <c r="O652" s="310">
        <f t="shared" si="175"/>
        <v>5</v>
      </c>
      <c r="P652" s="90">
        <f t="shared" si="175"/>
        <v>1</v>
      </c>
      <c r="Q652" s="104">
        <f t="shared" si="175"/>
        <v>4</v>
      </c>
      <c r="R652" s="396">
        <f t="shared" si="175"/>
        <v>0</v>
      </c>
      <c r="S652" s="310">
        <f t="shared" si="175"/>
        <v>0</v>
      </c>
      <c r="T652" s="90">
        <f t="shared" si="175"/>
        <v>0</v>
      </c>
      <c r="U652" s="104">
        <f t="shared" si="175"/>
        <v>0</v>
      </c>
      <c r="V652" s="396">
        <f t="shared" si="175"/>
        <v>0</v>
      </c>
      <c r="W652" s="310">
        <f t="shared" si="175"/>
        <v>0</v>
      </c>
      <c r="X652" s="90">
        <f t="shared" si="175"/>
        <v>0</v>
      </c>
      <c r="Y652" s="104">
        <f t="shared" si="175"/>
        <v>0</v>
      </c>
      <c r="Z652" s="396">
        <f t="shared" si="175"/>
        <v>0</v>
      </c>
      <c r="AA652" s="310">
        <f t="shared" si="175"/>
        <v>0</v>
      </c>
      <c r="AB652" s="90">
        <f t="shared" si="175"/>
        <v>0</v>
      </c>
      <c r="AC652" s="104">
        <f t="shared" si="175"/>
        <v>0</v>
      </c>
      <c r="AD652" s="396">
        <f t="shared" si="175"/>
        <v>0</v>
      </c>
      <c r="AE652" s="310">
        <f t="shared" si="175"/>
        <v>0</v>
      </c>
      <c r="AF652" s="90">
        <f t="shared" si="175"/>
        <v>0</v>
      </c>
      <c r="AG652" s="104">
        <f t="shared" si="175"/>
        <v>0</v>
      </c>
      <c r="AH652" s="396">
        <f t="shared" si="175"/>
        <v>0</v>
      </c>
      <c r="AI652" s="310">
        <f t="shared" si="175"/>
        <v>0</v>
      </c>
      <c r="AJ652" s="90">
        <f t="shared" si="175"/>
        <v>275</v>
      </c>
      <c r="AK652" s="104">
        <f t="shared" si="175"/>
        <v>108</v>
      </c>
      <c r="AL652" s="396">
        <f t="shared" si="175"/>
        <v>0</v>
      </c>
      <c r="AM652" s="310">
        <f t="shared" si="175"/>
        <v>0</v>
      </c>
      <c r="AN652" s="90">
        <f t="shared" si="175"/>
        <v>0</v>
      </c>
      <c r="AO652" s="104">
        <f t="shared" si="175"/>
        <v>0</v>
      </c>
      <c r="AP652" s="396">
        <f t="shared" si="175"/>
        <v>0</v>
      </c>
      <c r="AQ652" s="310">
        <f t="shared" si="175"/>
        <v>0</v>
      </c>
      <c r="AR652" s="90">
        <f t="shared" si="175"/>
        <v>788</v>
      </c>
      <c r="AS652" s="104">
        <f t="shared" si="175"/>
        <v>316</v>
      </c>
      <c r="AT652" s="396">
        <f t="shared" si="175"/>
        <v>0</v>
      </c>
      <c r="AU652" s="310">
        <f t="shared" si="175"/>
        <v>0</v>
      </c>
      <c r="AV652" s="90">
        <f t="shared" si="175"/>
        <v>647</v>
      </c>
      <c r="AW652" s="104">
        <f t="shared" si="175"/>
        <v>104</v>
      </c>
      <c r="AX652" s="396">
        <f t="shared" si="175"/>
        <v>211</v>
      </c>
      <c r="AY652" s="310">
        <f t="shared" si="175"/>
        <v>37</v>
      </c>
      <c r="AZ652" s="90">
        <f t="shared" si="175"/>
        <v>0</v>
      </c>
      <c r="BA652" s="310">
        <f t="shared" si="175"/>
        <v>0</v>
      </c>
      <c r="BB652" s="90">
        <f t="shared" si="175"/>
        <v>0</v>
      </c>
      <c r="BC652" s="91">
        <f t="shared" si="175"/>
        <v>0</v>
      </c>
      <c r="BD652" s="90">
        <f t="shared" ref="BD652:BK652" si="176">SUM(BD4:BD16)+SUM(BD41:BD49)+SUM(BD233:BD245)+SUM(BD318:BD349)+SUM(BD395:BD399)+SUM(BD426)+SUM(BD484:BD485)+SUM(BD498:BD499)+SUM(BD549:BD562)</f>
        <v>4</v>
      </c>
      <c r="BE652" s="91">
        <f t="shared" si="176"/>
        <v>6</v>
      </c>
      <c r="BF652" s="90">
        <f t="shared" si="176"/>
        <v>0</v>
      </c>
      <c r="BG652" s="91">
        <f t="shared" si="176"/>
        <v>0</v>
      </c>
      <c r="BH652" s="90">
        <f t="shared" si="176"/>
        <v>0</v>
      </c>
      <c r="BI652" s="91">
        <f t="shared" si="176"/>
        <v>0</v>
      </c>
      <c r="BJ652" s="90">
        <f t="shared" si="176"/>
        <v>16274</v>
      </c>
      <c r="BK652" s="91">
        <f t="shared" si="176"/>
        <v>15232</v>
      </c>
    </row>
    <row r="653" spans="1:63" ht="13" x14ac:dyDescent="0.3">
      <c r="A653" s="38"/>
      <c r="B653" s="27" t="s">
        <v>804</v>
      </c>
      <c r="C653" s="22">
        <f>SUM(C194:C204)+SUM(C209:C212)+SUM(C213:C225)+SUM(C246:C262)+SUM(C286:C308)+SUM(C423:C425)+SUM(C427:C428)+SUM(C474:C476)+SUM(C510)+C526+C533+SUM(C536:C548)</f>
        <v>88511</v>
      </c>
      <c r="D653" s="22">
        <f>SUM(D194:D204)+SUM(D209:D212)+SUM(D213:D225)+SUM(D246:D262)+SUM(D286:D308)+SUM(D423:D425)+SUM(D427:D428)+SUM(D474:D476)+SUM(D510)+D526+D533+SUM(D536:D548)</f>
        <v>27084</v>
      </c>
      <c r="E653" s="63">
        <f t="shared" si="142"/>
        <v>0.30599586492074432</v>
      </c>
      <c r="F653" s="111">
        <f t="shared" ref="F653:BC653" si="177">SUM(F194:F204)+SUM(F209:F212)+SUM(F213:F225)+SUM(F246:F262)+SUM(F286:F308)+SUM(F423:F425)+SUM(F427:F428)+SUM(F474:F476)+SUM(F510)+F526+F533+SUM(F536:F548)</f>
        <v>15176</v>
      </c>
      <c r="G653" s="317">
        <f t="shared" si="177"/>
        <v>11451</v>
      </c>
      <c r="H653" s="111">
        <f t="shared" si="177"/>
        <v>0</v>
      </c>
      <c r="I653" s="113">
        <f t="shared" si="177"/>
        <v>0</v>
      </c>
      <c r="J653" s="712">
        <f t="shared" si="177"/>
        <v>0</v>
      </c>
      <c r="K653" s="317">
        <f t="shared" si="177"/>
        <v>0</v>
      </c>
      <c r="L653" s="111">
        <f t="shared" si="177"/>
        <v>0</v>
      </c>
      <c r="M653" s="113">
        <f t="shared" si="177"/>
        <v>0</v>
      </c>
      <c r="N653" s="712">
        <f t="shared" si="177"/>
        <v>0</v>
      </c>
      <c r="O653" s="317">
        <f t="shared" si="177"/>
        <v>0</v>
      </c>
      <c r="P653" s="111">
        <f t="shared" si="177"/>
        <v>0</v>
      </c>
      <c r="Q653" s="113">
        <f t="shared" si="177"/>
        <v>0</v>
      </c>
      <c r="R653" s="712">
        <f t="shared" si="177"/>
        <v>0</v>
      </c>
      <c r="S653" s="317">
        <f t="shared" si="177"/>
        <v>0</v>
      </c>
      <c r="T653" s="111">
        <f t="shared" si="177"/>
        <v>0</v>
      </c>
      <c r="U653" s="113">
        <f t="shared" si="177"/>
        <v>0</v>
      </c>
      <c r="V653" s="712">
        <f t="shared" si="177"/>
        <v>204</v>
      </c>
      <c r="W653" s="317">
        <f t="shared" si="177"/>
        <v>81</v>
      </c>
      <c r="X653" s="111">
        <f t="shared" si="177"/>
        <v>729</v>
      </c>
      <c r="Y653" s="113">
        <f t="shared" si="177"/>
        <v>483</v>
      </c>
      <c r="Z653" s="712">
        <f t="shared" si="177"/>
        <v>826</v>
      </c>
      <c r="AA653" s="317">
        <f t="shared" si="177"/>
        <v>364</v>
      </c>
      <c r="AB653" s="111">
        <f t="shared" si="177"/>
        <v>0</v>
      </c>
      <c r="AC653" s="113">
        <f t="shared" si="177"/>
        <v>0</v>
      </c>
      <c r="AD653" s="712">
        <f t="shared" si="177"/>
        <v>0</v>
      </c>
      <c r="AE653" s="317">
        <f t="shared" si="177"/>
        <v>0</v>
      </c>
      <c r="AF653" s="111">
        <f t="shared" si="177"/>
        <v>0</v>
      </c>
      <c r="AG653" s="113">
        <f t="shared" si="177"/>
        <v>0</v>
      </c>
      <c r="AH653" s="712">
        <f t="shared" si="177"/>
        <v>0</v>
      </c>
      <c r="AI653" s="317">
        <f t="shared" si="177"/>
        <v>0</v>
      </c>
      <c r="AJ653" s="111">
        <f t="shared" si="177"/>
        <v>0</v>
      </c>
      <c r="AK653" s="113">
        <f t="shared" si="177"/>
        <v>0</v>
      </c>
      <c r="AL653" s="712">
        <f t="shared" si="177"/>
        <v>0</v>
      </c>
      <c r="AM653" s="317">
        <f t="shared" si="177"/>
        <v>0</v>
      </c>
      <c r="AN653" s="111">
        <f t="shared" si="177"/>
        <v>573</v>
      </c>
      <c r="AO653" s="113">
        <f t="shared" si="177"/>
        <v>326</v>
      </c>
      <c r="AP653" s="712">
        <f t="shared" si="177"/>
        <v>0</v>
      </c>
      <c r="AQ653" s="317">
        <f t="shared" si="177"/>
        <v>0</v>
      </c>
      <c r="AR653" s="111">
        <f t="shared" si="177"/>
        <v>0</v>
      </c>
      <c r="AS653" s="113">
        <f t="shared" si="177"/>
        <v>0</v>
      </c>
      <c r="AT653" s="712">
        <f t="shared" si="177"/>
        <v>0</v>
      </c>
      <c r="AU653" s="317">
        <f t="shared" si="177"/>
        <v>0</v>
      </c>
      <c r="AV653" s="111">
        <f t="shared" si="177"/>
        <v>0</v>
      </c>
      <c r="AW653" s="113">
        <f t="shared" si="177"/>
        <v>0</v>
      </c>
      <c r="AX653" s="712">
        <f t="shared" si="177"/>
        <v>0</v>
      </c>
      <c r="AY653" s="317">
        <f t="shared" si="177"/>
        <v>0</v>
      </c>
      <c r="AZ653" s="111">
        <f t="shared" si="177"/>
        <v>0</v>
      </c>
      <c r="BA653" s="317">
        <f t="shared" si="177"/>
        <v>0</v>
      </c>
      <c r="BB653" s="111">
        <f t="shared" si="177"/>
        <v>1383</v>
      </c>
      <c r="BC653" s="112">
        <f t="shared" si="177"/>
        <v>1068</v>
      </c>
      <c r="BD653" s="111">
        <f t="shared" ref="BD653:BK653" si="178">SUM(BD194:BD204)+SUM(BD209:BD212)+SUM(BD213:BD225)+SUM(BD246:BD262)+SUM(BD286:BD308)+SUM(BD423:BD425)+SUM(BD427:BD428)+SUM(BD474:BD476)+SUM(BD510)+BD526+BD533+SUM(BD536:BD548)</f>
        <v>2249</v>
      </c>
      <c r="BE653" s="112">
        <f t="shared" si="178"/>
        <v>1236</v>
      </c>
      <c r="BF653" s="111">
        <f t="shared" si="178"/>
        <v>0</v>
      </c>
      <c r="BG653" s="112">
        <f t="shared" si="178"/>
        <v>0</v>
      </c>
      <c r="BH653" s="111">
        <f t="shared" si="178"/>
        <v>977</v>
      </c>
      <c r="BI653" s="112">
        <f t="shared" si="178"/>
        <v>1840</v>
      </c>
      <c r="BJ653" s="111">
        <f t="shared" si="178"/>
        <v>13677</v>
      </c>
      <c r="BK653" s="112">
        <f t="shared" si="178"/>
        <v>12824</v>
      </c>
    </row>
    <row r="654" spans="1:63" ht="13" x14ac:dyDescent="0.3">
      <c r="A654" s="38"/>
      <c r="B654" s="27" t="s">
        <v>772</v>
      </c>
      <c r="C654" s="22">
        <f>SUM(C119:C127)+SUM(C226:C231)+SUM(C351:C388)+SUM(C401:C402)+SUM(C477:C479)+SUM(C486:C497)+SUM(C563:C565)</f>
        <v>81291</v>
      </c>
      <c r="D654" s="22">
        <f>SUM(D119:D127)+SUM(D226:D231)+SUM(D351:D388)+SUM(D401:D402)+SUM(D477:D479)+SUM(D486:D497)+SUM(D563:D565)</f>
        <v>17509</v>
      </c>
      <c r="E654" s="63">
        <f t="shared" si="142"/>
        <v>0.21538669717434894</v>
      </c>
      <c r="F654" s="90">
        <f t="shared" ref="F654:BC654" si="179">SUM(F119:F127)+SUM(F226:F231)+SUM(F351:F388)+SUM(F401:F402)+SUM(F477:F479)+SUM(F486:F497)+SUM(F563:F565)</f>
        <v>6560</v>
      </c>
      <c r="G654" s="310">
        <f t="shared" si="179"/>
        <v>10711</v>
      </c>
      <c r="H654" s="90">
        <f t="shared" si="179"/>
        <v>0</v>
      </c>
      <c r="I654" s="104">
        <f t="shared" si="179"/>
        <v>0</v>
      </c>
      <c r="J654" s="396">
        <f t="shared" si="179"/>
        <v>1002</v>
      </c>
      <c r="K654" s="310">
        <f t="shared" si="179"/>
        <v>858</v>
      </c>
      <c r="L654" s="90">
        <f t="shared" si="179"/>
        <v>0</v>
      </c>
      <c r="M654" s="104">
        <f t="shared" si="179"/>
        <v>0</v>
      </c>
      <c r="N654" s="396">
        <f t="shared" si="179"/>
        <v>0</v>
      </c>
      <c r="O654" s="310">
        <f t="shared" si="179"/>
        <v>0</v>
      </c>
      <c r="P654" s="90">
        <f t="shared" si="179"/>
        <v>0</v>
      </c>
      <c r="Q654" s="104">
        <f t="shared" si="179"/>
        <v>0</v>
      </c>
      <c r="R654" s="396">
        <f t="shared" si="179"/>
        <v>0</v>
      </c>
      <c r="S654" s="310">
        <f t="shared" si="179"/>
        <v>0</v>
      </c>
      <c r="T654" s="90">
        <f t="shared" si="179"/>
        <v>0</v>
      </c>
      <c r="U654" s="104">
        <f t="shared" si="179"/>
        <v>0</v>
      </c>
      <c r="V654" s="396">
        <f t="shared" si="179"/>
        <v>0</v>
      </c>
      <c r="W654" s="310">
        <f t="shared" si="179"/>
        <v>0</v>
      </c>
      <c r="X654" s="90">
        <f t="shared" si="179"/>
        <v>0</v>
      </c>
      <c r="Y654" s="104">
        <f t="shared" si="179"/>
        <v>0</v>
      </c>
      <c r="Z654" s="396">
        <f t="shared" si="179"/>
        <v>0</v>
      </c>
      <c r="AA654" s="310">
        <f t="shared" si="179"/>
        <v>0</v>
      </c>
      <c r="AB654" s="90">
        <f t="shared" si="179"/>
        <v>0</v>
      </c>
      <c r="AC654" s="104">
        <f t="shared" si="179"/>
        <v>0</v>
      </c>
      <c r="AD654" s="396">
        <f t="shared" si="179"/>
        <v>57</v>
      </c>
      <c r="AE654" s="310">
        <f t="shared" si="179"/>
        <v>43</v>
      </c>
      <c r="AF654" s="90">
        <f t="shared" si="179"/>
        <v>57</v>
      </c>
      <c r="AG654" s="104">
        <f t="shared" si="179"/>
        <v>42</v>
      </c>
      <c r="AH654" s="396">
        <f t="shared" si="179"/>
        <v>198</v>
      </c>
      <c r="AI654" s="310">
        <f t="shared" si="179"/>
        <v>201</v>
      </c>
      <c r="AJ654" s="90">
        <f t="shared" si="179"/>
        <v>0</v>
      </c>
      <c r="AK654" s="104">
        <f t="shared" si="179"/>
        <v>0</v>
      </c>
      <c r="AL654" s="396">
        <f t="shared" si="179"/>
        <v>0</v>
      </c>
      <c r="AM654" s="310">
        <f t="shared" si="179"/>
        <v>0</v>
      </c>
      <c r="AN654" s="90">
        <f t="shared" si="179"/>
        <v>0</v>
      </c>
      <c r="AO654" s="104">
        <f t="shared" si="179"/>
        <v>0</v>
      </c>
      <c r="AP654" s="396">
        <f t="shared" si="179"/>
        <v>0</v>
      </c>
      <c r="AQ654" s="310">
        <f t="shared" si="179"/>
        <v>0</v>
      </c>
      <c r="AR654" s="90">
        <f t="shared" si="179"/>
        <v>0</v>
      </c>
      <c r="AS654" s="104">
        <f t="shared" si="179"/>
        <v>0</v>
      </c>
      <c r="AT654" s="396">
        <f t="shared" si="179"/>
        <v>146</v>
      </c>
      <c r="AU654" s="310">
        <f t="shared" si="179"/>
        <v>108</v>
      </c>
      <c r="AV654" s="90">
        <f t="shared" si="179"/>
        <v>0</v>
      </c>
      <c r="AW654" s="104">
        <f t="shared" si="179"/>
        <v>0</v>
      </c>
      <c r="AX654" s="396">
        <f t="shared" si="179"/>
        <v>0</v>
      </c>
      <c r="AY654" s="310">
        <f t="shared" si="179"/>
        <v>0</v>
      </c>
      <c r="AZ654" s="90">
        <f t="shared" si="179"/>
        <v>1585</v>
      </c>
      <c r="BA654" s="310">
        <f t="shared" si="179"/>
        <v>1289</v>
      </c>
      <c r="BB654" s="90">
        <f t="shared" si="179"/>
        <v>0</v>
      </c>
      <c r="BC654" s="91">
        <f t="shared" si="179"/>
        <v>0</v>
      </c>
      <c r="BD654" s="90">
        <f t="shared" ref="BD654:BK654" si="180">SUM(BD119:BD127)+SUM(BD226:BD231)+SUM(BD351:BD388)+SUM(BD401:BD402)+SUM(BD477:BD479)+SUM(BD486:BD497)+SUM(BD563:BD565)</f>
        <v>0</v>
      </c>
      <c r="BE654" s="91">
        <f t="shared" si="180"/>
        <v>0</v>
      </c>
      <c r="BF654" s="90">
        <f t="shared" si="180"/>
        <v>0</v>
      </c>
      <c r="BG654" s="91">
        <f t="shared" si="180"/>
        <v>0</v>
      </c>
      <c r="BH654" s="90">
        <f t="shared" si="180"/>
        <v>0</v>
      </c>
      <c r="BI654" s="91">
        <f t="shared" si="180"/>
        <v>0</v>
      </c>
      <c r="BJ654" s="90">
        <f t="shared" si="180"/>
        <v>5973</v>
      </c>
      <c r="BK654" s="91">
        <f t="shared" si="180"/>
        <v>11234</v>
      </c>
    </row>
    <row r="655" spans="1:63" ht="13" x14ac:dyDescent="0.3">
      <c r="A655" s="38"/>
      <c r="B655" s="27" t="s">
        <v>728</v>
      </c>
      <c r="C655" s="22">
        <f>SUM(C165:C171)+C173+SUM(C205:C208)+SUM(C403:C421)+SUM(C431:C473)</f>
        <v>79906</v>
      </c>
      <c r="D655" s="22">
        <f>SUM(D165:D171)+D173+SUM(D205:D208)+SUM(D403:D421)+SUM(D431:D473)</f>
        <v>19134</v>
      </c>
      <c r="E655" s="63">
        <f t="shared" si="142"/>
        <v>0.23945636122443872</v>
      </c>
      <c r="F655" s="90">
        <f t="shared" ref="F655:BC655" si="181">SUM(F165:F171)+F173+SUM(F205:F208)+SUM(F403:F421)+SUM(F431:F473)</f>
        <v>7976</v>
      </c>
      <c r="G655" s="310">
        <f t="shared" si="181"/>
        <v>10913</v>
      </c>
      <c r="H655" s="90">
        <f t="shared" si="181"/>
        <v>716</v>
      </c>
      <c r="I655" s="104">
        <f t="shared" si="181"/>
        <v>381</v>
      </c>
      <c r="J655" s="396">
        <f t="shared" si="181"/>
        <v>1119</v>
      </c>
      <c r="K655" s="310">
        <f t="shared" si="181"/>
        <v>913</v>
      </c>
      <c r="L655" s="90">
        <f t="shared" si="181"/>
        <v>0</v>
      </c>
      <c r="M655" s="104">
        <f t="shared" si="181"/>
        <v>0</v>
      </c>
      <c r="N655" s="396">
        <f t="shared" si="181"/>
        <v>0</v>
      </c>
      <c r="O655" s="310">
        <f t="shared" si="181"/>
        <v>0</v>
      </c>
      <c r="P655" s="90">
        <f t="shared" si="181"/>
        <v>0</v>
      </c>
      <c r="Q655" s="104">
        <f t="shared" si="181"/>
        <v>0</v>
      </c>
      <c r="R655" s="396">
        <f t="shared" si="181"/>
        <v>0</v>
      </c>
      <c r="S655" s="310">
        <f t="shared" si="181"/>
        <v>0</v>
      </c>
      <c r="T655" s="90">
        <f t="shared" si="181"/>
        <v>0</v>
      </c>
      <c r="U655" s="104">
        <f t="shared" si="181"/>
        <v>0</v>
      </c>
      <c r="V655" s="396">
        <f t="shared" si="181"/>
        <v>0</v>
      </c>
      <c r="W655" s="310">
        <f t="shared" si="181"/>
        <v>0</v>
      </c>
      <c r="X655" s="90">
        <f t="shared" si="181"/>
        <v>0</v>
      </c>
      <c r="Y655" s="104">
        <f t="shared" si="181"/>
        <v>0</v>
      </c>
      <c r="Z655" s="396">
        <f t="shared" si="181"/>
        <v>0</v>
      </c>
      <c r="AA655" s="310">
        <f t="shared" si="181"/>
        <v>0</v>
      </c>
      <c r="AB655" s="90">
        <f t="shared" si="181"/>
        <v>0</v>
      </c>
      <c r="AC655" s="104">
        <f t="shared" si="181"/>
        <v>0</v>
      </c>
      <c r="AD655" s="396">
        <f t="shared" si="181"/>
        <v>0</v>
      </c>
      <c r="AE655" s="310">
        <f t="shared" si="181"/>
        <v>0</v>
      </c>
      <c r="AF655" s="90">
        <f t="shared" si="181"/>
        <v>0</v>
      </c>
      <c r="AG655" s="104">
        <f t="shared" si="181"/>
        <v>0</v>
      </c>
      <c r="AH655" s="396">
        <f t="shared" si="181"/>
        <v>0</v>
      </c>
      <c r="AI655" s="310">
        <f t="shared" si="181"/>
        <v>0</v>
      </c>
      <c r="AJ655" s="90">
        <f t="shared" si="181"/>
        <v>0</v>
      </c>
      <c r="AK655" s="104">
        <f t="shared" si="181"/>
        <v>0</v>
      </c>
      <c r="AL655" s="396">
        <f t="shared" si="181"/>
        <v>0</v>
      </c>
      <c r="AM655" s="310">
        <f t="shared" si="181"/>
        <v>0</v>
      </c>
      <c r="AN655" s="90">
        <f t="shared" si="181"/>
        <v>0</v>
      </c>
      <c r="AO655" s="104">
        <f t="shared" si="181"/>
        <v>0</v>
      </c>
      <c r="AP655" s="396">
        <f t="shared" si="181"/>
        <v>0</v>
      </c>
      <c r="AQ655" s="310">
        <f t="shared" si="181"/>
        <v>0</v>
      </c>
      <c r="AR655" s="90">
        <f t="shared" si="181"/>
        <v>0</v>
      </c>
      <c r="AS655" s="104">
        <f t="shared" si="181"/>
        <v>0</v>
      </c>
      <c r="AT655" s="396">
        <f t="shared" si="181"/>
        <v>0</v>
      </c>
      <c r="AU655" s="310">
        <f t="shared" si="181"/>
        <v>0</v>
      </c>
      <c r="AV655" s="90">
        <f t="shared" si="181"/>
        <v>0</v>
      </c>
      <c r="AW655" s="104">
        <f t="shared" si="181"/>
        <v>0</v>
      </c>
      <c r="AX655" s="396">
        <f t="shared" si="181"/>
        <v>0</v>
      </c>
      <c r="AY655" s="310">
        <f t="shared" si="181"/>
        <v>0</v>
      </c>
      <c r="AZ655" s="90">
        <f t="shared" si="181"/>
        <v>0</v>
      </c>
      <c r="BA655" s="310">
        <f t="shared" si="181"/>
        <v>0</v>
      </c>
      <c r="BB655" s="90">
        <f t="shared" si="181"/>
        <v>0</v>
      </c>
      <c r="BC655" s="91">
        <f t="shared" si="181"/>
        <v>0</v>
      </c>
      <c r="BD655" s="90">
        <f t="shared" ref="BD655:BK655" si="182">SUM(BD165:BD171)+BD173+SUM(BD205:BD208)+SUM(BD403:BD421)+SUM(BD431:BD473)</f>
        <v>0</v>
      </c>
      <c r="BE655" s="91">
        <f t="shared" si="182"/>
        <v>0</v>
      </c>
      <c r="BF655" s="90">
        <f t="shared" si="182"/>
        <v>0</v>
      </c>
      <c r="BG655" s="91">
        <f t="shared" si="182"/>
        <v>0</v>
      </c>
      <c r="BH655" s="90">
        <f t="shared" si="182"/>
        <v>0</v>
      </c>
      <c r="BI655" s="91">
        <f t="shared" si="182"/>
        <v>0</v>
      </c>
      <c r="BJ655" s="90">
        <f t="shared" si="182"/>
        <v>7033</v>
      </c>
      <c r="BK655" s="91">
        <f t="shared" si="182"/>
        <v>11717</v>
      </c>
    </row>
    <row r="656" spans="1:63" ht="13" x14ac:dyDescent="0.3">
      <c r="A656" s="38"/>
      <c r="B656" s="27" t="s">
        <v>806</v>
      </c>
      <c r="C656" s="22">
        <f>SUM(C17:C40)+SUM(C70:C73)+SUM(C77:C85)+SUM(C103:C112)+SUM(C274:C285)+SUM(C314:C317)+SUM(C389:C394)+C400+SUM(C500:C503)+SUM(C504:C506)</f>
        <v>80961</v>
      </c>
      <c r="D656" s="22">
        <f>SUM(D17:D40)+SUM(D70:D73)+SUM(D77:D85)+SUM(D103:D112)+SUM(D274:D285)+SUM(D314:D317)+SUM(D389:D394)+D400+SUM(D500:D503)+SUM(D504:D506)</f>
        <v>20207</v>
      </c>
      <c r="E656" s="63">
        <f t="shared" si="142"/>
        <v>0.24958930843245514</v>
      </c>
      <c r="F656" s="90">
        <f t="shared" ref="F656:BC656" si="183">SUM(F17:F40)+SUM(F70:F73)+SUM(F77:F85)+SUM(F103:F112)+SUM(F274:F285)+SUM(F314:F317)+SUM(F389:F394)+F400+SUM(F500:F503)+SUM(F504:F506)</f>
        <v>13961</v>
      </c>
      <c r="G656" s="310">
        <f t="shared" si="183"/>
        <v>5731</v>
      </c>
      <c r="H656" s="90">
        <f t="shared" si="183"/>
        <v>0</v>
      </c>
      <c r="I656" s="104">
        <f t="shared" si="183"/>
        <v>0</v>
      </c>
      <c r="J656" s="396">
        <f t="shared" si="183"/>
        <v>5672</v>
      </c>
      <c r="K656" s="310">
        <f t="shared" si="183"/>
        <v>8037</v>
      </c>
      <c r="L656" s="90">
        <f t="shared" si="183"/>
        <v>0</v>
      </c>
      <c r="M656" s="104">
        <f t="shared" si="183"/>
        <v>0</v>
      </c>
      <c r="N656" s="396">
        <f t="shared" si="183"/>
        <v>0</v>
      </c>
      <c r="O656" s="310">
        <f t="shared" si="183"/>
        <v>0</v>
      </c>
      <c r="P656" s="90">
        <f t="shared" si="183"/>
        <v>0</v>
      </c>
      <c r="Q656" s="104">
        <f t="shared" si="183"/>
        <v>0</v>
      </c>
      <c r="R656" s="396">
        <f t="shared" si="183"/>
        <v>0</v>
      </c>
      <c r="S656" s="310">
        <f t="shared" si="183"/>
        <v>0</v>
      </c>
      <c r="T656" s="90">
        <f t="shared" si="183"/>
        <v>1519</v>
      </c>
      <c r="U656" s="104">
        <f t="shared" si="183"/>
        <v>912</v>
      </c>
      <c r="V656" s="396">
        <f t="shared" si="183"/>
        <v>0</v>
      </c>
      <c r="W656" s="310">
        <f t="shared" si="183"/>
        <v>0</v>
      </c>
      <c r="X656" s="90">
        <f t="shared" si="183"/>
        <v>0</v>
      </c>
      <c r="Y656" s="104">
        <f t="shared" si="183"/>
        <v>0</v>
      </c>
      <c r="Z656" s="396">
        <f t="shared" si="183"/>
        <v>0</v>
      </c>
      <c r="AA656" s="310">
        <f t="shared" si="183"/>
        <v>0</v>
      </c>
      <c r="AB656" s="90">
        <f t="shared" si="183"/>
        <v>0</v>
      </c>
      <c r="AC656" s="104">
        <f t="shared" si="183"/>
        <v>0</v>
      </c>
      <c r="AD656" s="396">
        <f t="shared" si="183"/>
        <v>0</v>
      </c>
      <c r="AE656" s="310">
        <f t="shared" si="183"/>
        <v>0</v>
      </c>
      <c r="AF656" s="90">
        <f t="shared" si="183"/>
        <v>0</v>
      </c>
      <c r="AG656" s="104">
        <f t="shared" si="183"/>
        <v>0</v>
      </c>
      <c r="AH656" s="396">
        <f t="shared" si="183"/>
        <v>0</v>
      </c>
      <c r="AI656" s="310">
        <f t="shared" si="183"/>
        <v>0</v>
      </c>
      <c r="AJ656" s="90">
        <f t="shared" si="183"/>
        <v>0</v>
      </c>
      <c r="AK656" s="104">
        <f t="shared" si="183"/>
        <v>0</v>
      </c>
      <c r="AL656" s="396">
        <f t="shared" si="183"/>
        <v>0</v>
      </c>
      <c r="AM656" s="310">
        <f t="shared" si="183"/>
        <v>0</v>
      </c>
      <c r="AN656" s="90">
        <f t="shared" si="183"/>
        <v>0</v>
      </c>
      <c r="AO656" s="104">
        <f t="shared" si="183"/>
        <v>0</v>
      </c>
      <c r="AP656" s="396">
        <f t="shared" si="183"/>
        <v>0</v>
      </c>
      <c r="AQ656" s="310">
        <f t="shared" si="183"/>
        <v>0</v>
      </c>
      <c r="AR656" s="90">
        <f t="shared" si="183"/>
        <v>0</v>
      </c>
      <c r="AS656" s="104">
        <f t="shared" si="183"/>
        <v>0</v>
      </c>
      <c r="AT656" s="396">
        <f t="shared" si="183"/>
        <v>0</v>
      </c>
      <c r="AU656" s="310">
        <f t="shared" si="183"/>
        <v>0</v>
      </c>
      <c r="AV656" s="90">
        <f t="shared" si="183"/>
        <v>0</v>
      </c>
      <c r="AW656" s="104">
        <f t="shared" si="183"/>
        <v>0</v>
      </c>
      <c r="AX656" s="396">
        <f t="shared" si="183"/>
        <v>642</v>
      </c>
      <c r="AY656" s="310">
        <f t="shared" si="183"/>
        <v>96</v>
      </c>
      <c r="AZ656" s="90">
        <f t="shared" si="183"/>
        <v>0</v>
      </c>
      <c r="BA656" s="310">
        <f t="shared" si="183"/>
        <v>0</v>
      </c>
      <c r="BB656" s="90">
        <f t="shared" si="183"/>
        <v>21</v>
      </c>
      <c r="BC656" s="91">
        <f t="shared" si="183"/>
        <v>18</v>
      </c>
      <c r="BD656" s="90">
        <f t="shared" ref="BD656:BK656" si="184">SUM(BD17:BD40)+SUM(BD70:BD73)+SUM(BD77:BD85)+SUM(BD103:BD112)+SUM(BD274:BD285)+SUM(BD314:BD317)+SUM(BD389:BD394)+BD400+SUM(BD500:BD503)+SUM(BD504:BD506)</f>
        <v>0</v>
      </c>
      <c r="BE656" s="91">
        <f t="shared" si="184"/>
        <v>0</v>
      </c>
      <c r="BF656" s="90">
        <f t="shared" si="184"/>
        <v>0</v>
      </c>
      <c r="BG656" s="91">
        <f t="shared" si="184"/>
        <v>0</v>
      </c>
      <c r="BH656" s="90">
        <f t="shared" si="184"/>
        <v>0</v>
      </c>
      <c r="BI656" s="91">
        <f t="shared" si="184"/>
        <v>0</v>
      </c>
      <c r="BJ656" s="90">
        <f t="shared" si="184"/>
        <v>12728</v>
      </c>
      <c r="BK656" s="91">
        <f t="shared" si="184"/>
        <v>7025</v>
      </c>
    </row>
    <row r="657" spans="1:63" ht="13" x14ac:dyDescent="0.3">
      <c r="A657" s="38"/>
      <c r="B657" s="27" t="s">
        <v>805</v>
      </c>
      <c r="C657" s="22">
        <f>SUM(C50:C54)+SUM(C66:C69)+SUM(C74:C76)+SUM(C113:C118)+SUM(C128:C153)+SUM(C163:C164)+C172+C174+SUM(C175:C193)+SUM(C263:C273)+C517</f>
        <v>88423</v>
      </c>
      <c r="D657" s="22">
        <f>SUM(D50:D54)+SUM(D66:D69)+SUM(D74:D76)+SUM(D113:D118)+SUM(D128:D153)+SUM(D163:D164)+D172+D174+SUM(D175:D193)+SUM(D263:D273)+D517</f>
        <v>18475</v>
      </c>
      <c r="E657" s="63">
        <f t="shared" si="142"/>
        <v>0.20893885075150131</v>
      </c>
      <c r="F657" s="90">
        <f t="shared" ref="F657:BC657" si="185">SUM(F50:F54)+SUM(F66:F69)+SUM(F74:F76)+SUM(F113:F118)+SUM(F128:F153)+SUM(F163:F164)+F172+F174+SUM(F175:F193)+SUM(F263:F273)+F517</f>
        <v>13000</v>
      </c>
      <c r="G657" s="310">
        <f t="shared" si="185"/>
        <v>5038</v>
      </c>
      <c r="H657" s="90">
        <f t="shared" si="185"/>
        <v>0</v>
      </c>
      <c r="I657" s="104">
        <f t="shared" si="185"/>
        <v>0</v>
      </c>
      <c r="J657" s="396">
        <f t="shared" si="185"/>
        <v>6851</v>
      </c>
      <c r="K657" s="310">
        <f t="shared" si="185"/>
        <v>8975</v>
      </c>
      <c r="L657" s="90">
        <f t="shared" si="185"/>
        <v>0</v>
      </c>
      <c r="M657" s="104">
        <f t="shared" si="185"/>
        <v>0</v>
      </c>
      <c r="N657" s="396">
        <f t="shared" si="185"/>
        <v>0</v>
      </c>
      <c r="O657" s="310">
        <f t="shared" si="185"/>
        <v>0</v>
      </c>
      <c r="P657" s="90">
        <f t="shared" si="185"/>
        <v>0</v>
      </c>
      <c r="Q657" s="104">
        <f t="shared" si="185"/>
        <v>0</v>
      </c>
      <c r="R657" s="396">
        <f t="shared" si="185"/>
        <v>592</v>
      </c>
      <c r="S657" s="310">
        <f t="shared" si="185"/>
        <v>543</v>
      </c>
      <c r="T657" s="90">
        <f t="shared" si="185"/>
        <v>0</v>
      </c>
      <c r="U657" s="104">
        <f t="shared" si="185"/>
        <v>0</v>
      </c>
      <c r="V657" s="396">
        <f t="shared" si="185"/>
        <v>0</v>
      </c>
      <c r="W657" s="310">
        <f t="shared" si="185"/>
        <v>0</v>
      </c>
      <c r="X657" s="90">
        <f t="shared" si="185"/>
        <v>0</v>
      </c>
      <c r="Y657" s="104">
        <f t="shared" si="185"/>
        <v>0</v>
      </c>
      <c r="Z657" s="396">
        <f t="shared" si="185"/>
        <v>0</v>
      </c>
      <c r="AA657" s="310">
        <f t="shared" si="185"/>
        <v>0</v>
      </c>
      <c r="AB657" s="90">
        <f t="shared" si="185"/>
        <v>0</v>
      </c>
      <c r="AC657" s="104">
        <f t="shared" si="185"/>
        <v>0</v>
      </c>
      <c r="AD657" s="396">
        <f t="shared" si="185"/>
        <v>0</v>
      </c>
      <c r="AE657" s="310">
        <f t="shared" si="185"/>
        <v>0</v>
      </c>
      <c r="AF657" s="90">
        <f t="shared" si="185"/>
        <v>0</v>
      </c>
      <c r="AG657" s="104">
        <f t="shared" si="185"/>
        <v>0</v>
      </c>
      <c r="AH657" s="396">
        <f t="shared" si="185"/>
        <v>0</v>
      </c>
      <c r="AI657" s="310">
        <f t="shared" si="185"/>
        <v>0</v>
      </c>
      <c r="AJ657" s="90">
        <f t="shared" si="185"/>
        <v>0</v>
      </c>
      <c r="AK657" s="104">
        <f t="shared" si="185"/>
        <v>0</v>
      </c>
      <c r="AL657" s="396">
        <f t="shared" si="185"/>
        <v>0</v>
      </c>
      <c r="AM657" s="310">
        <f t="shared" si="185"/>
        <v>0</v>
      </c>
      <c r="AN657" s="90">
        <f t="shared" si="185"/>
        <v>0</v>
      </c>
      <c r="AO657" s="104">
        <f t="shared" si="185"/>
        <v>0</v>
      </c>
      <c r="AP657" s="396">
        <f t="shared" si="185"/>
        <v>0</v>
      </c>
      <c r="AQ657" s="310">
        <f t="shared" si="185"/>
        <v>0</v>
      </c>
      <c r="AR657" s="90">
        <f t="shared" si="185"/>
        <v>0</v>
      </c>
      <c r="AS657" s="104">
        <f t="shared" si="185"/>
        <v>0</v>
      </c>
      <c r="AT657" s="396">
        <f t="shared" si="185"/>
        <v>0</v>
      </c>
      <c r="AU657" s="310">
        <f t="shared" si="185"/>
        <v>0</v>
      </c>
      <c r="AV657" s="90">
        <f t="shared" si="185"/>
        <v>0</v>
      </c>
      <c r="AW657" s="104">
        <f t="shared" si="185"/>
        <v>0</v>
      </c>
      <c r="AX657" s="396">
        <f t="shared" si="185"/>
        <v>0</v>
      </c>
      <c r="AY657" s="310">
        <f t="shared" si="185"/>
        <v>0</v>
      </c>
      <c r="AZ657" s="90">
        <f t="shared" si="185"/>
        <v>0</v>
      </c>
      <c r="BA657" s="310">
        <f t="shared" si="185"/>
        <v>0</v>
      </c>
      <c r="BB657" s="90">
        <f t="shared" si="185"/>
        <v>0</v>
      </c>
      <c r="BC657" s="91">
        <f t="shared" si="185"/>
        <v>0</v>
      </c>
      <c r="BD657" s="90">
        <f t="shared" ref="BD657:BK657" si="186">SUM(BD50:BD54)+SUM(BD66:BD69)+SUM(BD74:BD76)+SUM(BD113:BD118)+SUM(BD128:BD153)+SUM(BD163:BD164)+BD172+BD174+SUM(BD175:BD193)+SUM(BD263:BD273)+BD517</f>
        <v>0</v>
      </c>
      <c r="BE657" s="91">
        <f t="shared" si="186"/>
        <v>0</v>
      </c>
      <c r="BF657" s="90">
        <f t="shared" si="186"/>
        <v>0</v>
      </c>
      <c r="BG657" s="91">
        <f t="shared" si="186"/>
        <v>0</v>
      </c>
      <c r="BH657" s="90">
        <f t="shared" si="186"/>
        <v>0</v>
      </c>
      <c r="BI657" s="91">
        <f t="shared" si="186"/>
        <v>0</v>
      </c>
      <c r="BJ657" s="90">
        <f t="shared" si="186"/>
        <v>12026</v>
      </c>
      <c r="BK657" s="91">
        <f t="shared" si="186"/>
        <v>6025</v>
      </c>
    </row>
    <row r="658" spans="1:63" ht="13" x14ac:dyDescent="0.3">
      <c r="A658" s="38"/>
      <c r="B658" s="27" t="s">
        <v>773</v>
      </c>
      <c r="C658" s="22">
        <f>SUM(C55:C65)+SUM(C86:C102)+SUM(C154:C162)+SUM(C309:C313)+C350+C422+SUM(C429:C430)+SUM(C480:C483)+SUM(C507:C509)+SUM(C511:C525)+SUM(C527:C532)+C534+C535+SUM(C566:C567)</f>
        <v>82335</v>
      </c>
      <c r="D658" s="22">
        <f>SUM(D55:D65)+SUM(D86:D102)+SUM(D154:D162)+SUM(D309:D313)+D350+D422+SUM(D429:D430)+SUM(D480:D483)+SUM(D507:D509)+SUM(D511:D525)+SUM(D527:D532)+D534+D535+SUM(D566:D567)</f>
        <v>21974</v>
      </c>
      <c r="E658" s="63">
        <f t="shared" si="142"/>
        <v>0.26688528572296105</v>
      </c>
      <c r="F658" s="90">
        <f t="shared" ref="F658:BC658" si="187">SUM(F55:F65)+SUM(F86:F102)+SUM(F154:F162)+SUM(F309:F313)+F350+F422+SUM(F429:F430)+SUM(F480:F483)+SUM(F507:F509)+SUM(F511:F525)+SUM(F527:F532)+F534+F535+SUM(F566:F567)</f>
        <v>14414</v>
      </c>
      <c r="G658" s="310">
        <f t="shared" si="187"/>
        <v>7053</v>
      </c>
      <c r="H658" s="90">
        <f t="shared" si="187"/>
        <v>0</v>
      </c>
      <c r="I658" s="104">
        <f t="shared" si="187"/>
        <v>0</v>
      </c>
      <c r="J658" s="396">
        <f t="shared" si="187"/>
        <v>4107</v>
      </c>
      <c r="K658" s="310">
        <f t="shared" si="187"/>
        <v>5820</v>
      </c>
      <c r="L658" s="90">
        <f t="shared" si="187"/>
        <v>181</v>
      </c>
      <c r="M658" s="104">
        <f t="shared" si="187"/>
        <v>31</v>
      </c>
      <c r="N658" s="396">
        <f t="shared" si="187"/>
        <v>0</v>
      </c>
      <c r="O658" s="310">
        <f t="shared" si="187"/>
        <v>0</v>
      </c>
      <c r="P658" s="90">
        <f t="shared" si="187"/>
        <v>0</v>
      </c>
      <c r="Q658" s="104">
        <f t="shared" si="187"/>
        <v>0</v>
      </c>
      <c r="R658" s="396">
        <f t="shared" si="187"/>
        <v>0</v>
      </c>
      <c r="S658" s="310">
        <f t="shared" si="187"/>
        <v>0</v>
      </c>
      <c r="T658" s="90">
        <f t="shared" si="187"/>
        <v>0</v>
      </c>
      <c r="U658" s="104">
        <f t="shared" si="187"/>
        <v>0</v>
      </c>
      <c r="V658" s="396">
        <f t="shared" si="187"/>
        <v>0</v>
      </c>
      <c r="W658" s="310">
        <f t="shared" si="187"/>
        <v>0</v>
      </c>
      <c r="X658" s="90">
        <f t="shared" si="187"/>
        <v>0</v>
      </c>
      <c r="Y658" s="104">
        <f t="shared" si="187"/>
        <v>0</v>
      </c>
      <c r="Z658" s="396">
        <f t="shared" si="187"/>
        <v>0</v>
      </c>
      <c r="AA658" s="310">
        <f t="shared" si="187"/>
        <v>0</v>
      </c>
      <c r="AB658" s="90">
        <f t="shared" si="187"/>
        <v>2345</v>
      </c>
      <c r="AC658" s="104">
        <f t="shared" si="187"/>
        <v>1138</v>
      </c>
      <c r="AD658" s="396">
        <f t="shared" si="187"/>
        <v>0</v>
      </c>
      <c r="AE658" s="310">
        <f t="shared" si="187"/>
        <v>0</v>
      </c>
      <c r="AF658" s="90">
        <f t="shared" si="187"/>
        <v>0</v>
      </c>
      <c r="AG658" s="104">
        <f t="shared" si="187"/>
        <v>0</v>
      </c>
      <c r="AH658" s="396">
        <f t="shared" si="187"/>
        <v>0</v>
      </c>
      <c r="AI658" s="310">
        <f t="shared" si="187"/>
        <v>0</v>
      </c>
      <c r="AJ658" s="90">
        <f t="shared" si="187"/>
        <v>0</v>
      </c>
      <c r="AK658" s="104">
        <f t="shared" si="187"/>
        <v>0</v>
      </c>
      <c r="AL658" s="396">
        <f t="shared" si="187"/>
        <v>356</v>
      </c>
      <c r="AM658" s="310">
        <f t="shared" si="187"/>
        <v>196</v>
      </c>
      <c r="AN658" s="90">
        <f t="shared" si="187"/>
        <v>0</v>
      </c>
      <c r="AO658" s="104">
        <f t="shared" si="187"/>
        <v>0</v>
      </c>
      <c r="AP658" s="396">
        <f t="shared" si="187"/>
        <v>206</v>
      </c>
      <c r="AQ658" s="310">
        <f t="shared" si="187"/>
        <v>69</v>
      </c>
      <c r="AR658" s="90">
        <f t="shared" si="187"/>
        <v>0</v>
      </c>
      <c r="AS658" s="104">
        <f t="shared" si="187"/>
        <v>0</v>
      </c>
      <c r="AT658" s="396">
        <f t="shared" si="187"/>
        <v>0</v>
      </c>
      <c r="AU658" s="310">
        <f t="shared" si="187"/>
        <v>0</v>
      </c>
      <c r="AV658" s="90">
        <f t="shared" si="187"/>
        <v>0</v>
      </c>
      <c r="AW658" s="104">
        <f t="shared" si="187"/>
        <v>0</v>
      </c>
      <c r="AX658" s="396">
        <f t="shared" si="187"/>
        <v>0</v>
      </c>
      <c r="AY658" s="310">
        <f t="shared" si="187"/>
        <v>0</v>
      </c>
      <c r="AZ658" s="90">
        <f t="shared" si="187"/>
        <v>0</v>
      </c>
      <c r="BA658" s="310">
        <f t="shared" si="187"/>
        <v>0</v>
      </c>
      <c r="BB658" s="90">
        <f t="shared" si="187"/>
        <v>0</v>
      </c>
      <c r="BC658" s="91">
        <f t="shared" si="187"/>
        <v>0</v>
      </c>
      <c r="BD658" s="90">
        <f t="shared" ref="BD658:BK658" si="188">SUM(BD55:BD65)+SUM(BD86:BD102)+SUM(BD154:BD162)+SUM(BD309:BD313)+BD350+BD422+SUM(BD429:BD430)+SUM(BD480:BD483)+SUM(BD507:BD509)+SUM(BD511:BD525)+SUM(BD527:BD532)+BD534+BD535+SUM(BD566:BD567)</f>
        <v>0</v>
      </c>
      <c r="BE658" s="91">
        <f t="shared" si="188"/>
        <v>0</v>
      </c>
      <c r="BF658" s="90">
        <f t="shared" si="188"/>
        <v>0</v>
      </c>
      <c r="BG658" s="91">
        <f t="shared" si="188"/>
        <v>0</v>
      </c>
      <c r="BH658" s="90">
        <f t="shared" si="188"/>
        <v>338</v>
      </c>
      <c r="BI658" s="91">
        <f t="shared" si="188"/>
        <v>1429</v>
      </c>
      <c r="BJ658" s="90">
        <f t="shared" si="188"/>
        <v>13111</v>
      </c>
      <c r="BK658" s="91">
        <f t="shared" si="188"/>
        <v>8332</v>
      </c>
    </row>
    <row r="659" spans="1:63" ht="13" x14ac:dyDescent="0.3">
      <c r="A659" s="38"/>
      <c r="B659" s="28" t="s">
        <v>807</v>
      </c>
      <c r="C659" s="22">
        <f>SUM(C28:C32)+C43+C48+SUM(C52:C53)+SUM(C66:C67)+SUM(C69:C86)+SUM(C88:C89)+C92+SUM(C105:C106)+SUM(C112:C118)+C122+C129+C132+SUM(C134:C135)+C176+SUM(C178:C179)+C182+SUM(C187:C188)+SUM(C191:C192)</f>
        <v>63025</v>
      </c>
      <c r="D659" s="22">
        <f>SUM(D28:D32)+D43+D48+SUM(D52:D53)+SUM(D66:D67)+SUM(D69:D86)+SUM(D88:D89)+D92+SUM(D105:D106)+SUM(D112:D118)+D122+D129+D132+SUM(D134:D135)+D176+SUM(D178:D179)+D182+SUM(D187:D188)+SUM(D191:D192)</f>
        <v>10788</v>
      </c>
      <c r="E659" s="63">
        <f t="shared" si="142"/>
        <v>0.17117017056723521</v>
      </c>
      <c r="F659" s="90">
        <f t="shared" ref="F659:BC659" si="189">SUM(F28:F32)+F43+F48+SUM(F52:F53)+SUM(F66:F67)+SUM(F69:F86)+SUM(F88:F89)+F92+SUM(F105:F106)+SUM(F112:F118)+F122+F129+F132+SUM(F134:F135)+F176+SUM(F178:F179)+F182+SUM(F187:F188)+SUM(F191:F192)</f>
        <v>8087</v>
      </c>
      <c r="G659" s="310">
        <f t="shared" si="189"/>
        <v>2353</v>
      </c>
      <c r="H659" s="90">
        <f t="shared" si="189"/>
        <v>0</v>
      </c>
      <c r="I659" s="104">
        <f t="shared" si="189"/>
        <v>0</v>
      </c>
      <c r="J659" s="396">
        <f t="shared" si="189"/>
        <v>4268</v>
      </c>
      <c r="K659" s="310">
        <f t="shared" si="189"/>
        <v>5949</v>
      </c>
      <c r="L659" s="90">
        <f t="shared" si="189"/>
        <v>0</v>
      </c>
      <c r="M659" s="104">
        <f t="shared" si="189"/>
        <v>0</v>
      </c>
      <c r="N659" s="396">
        <f t="shared" si="189"/>
        <v>0</v>
      </c>
      <c r="O659" s="310">
        <f t="shared" si="189"/>
        <v>0</v>
      </c>
      <c r="P659" s="90">
        <f t="shared" si="189"/>
        <v>0</v>
      </c>
      <c r="Q659" s="104">
        <f t="shared" si="189"/>
        <v>0</v>
      </c>
      <c r="R659" s="396">
        <f t="shared" si="189"/>
        <v>0</v>
      </c>
      <c r="S659" s="310">
        <f t="shared" si="189"/>
        <v>0</v>
      </c>
      <c r="T659" s="90">
        <f t="shared" si="189"/>
        <v>0</v>
      </c>
      <c r="U659" s="104">
        <f t="shared" si="189"/>
        <v>0</v>
      </c>
      <c r="V659" s="396">
        <f t="shared" si="189"/>
        <v>0</v>
      </c>
      <c r="W659" s="310">
        <f t="shared" si="189"/>
        <v>0</v>
      </c>
      <c r="X659" s="90">
        <f t="shared" si="189"/>
        <v>0</v>
      </c>
      <c r="Y659" s="104">
        <f t="shared" si="189"/>
        <v>0</v>
      </c>
      <c r="Z659" s="396">
        <f t="shared" si="189"/>
        <v>0</v>
      </c>
      <c r="AA659" s="310">
        <f t="shared" si="189"/>
        <v>0</v>
      </c>
      <c r="AB659" s="90">
        <f t="shared" si="189"/>
        <v>0</v>
      </c>
      <c r="AC659" s="104">
        <f t="shared" si="189"/>
        <v>0</v>
      </c>
      <c r="AD659" s="396">
        <f t="shared" si="189"/>
        <v>0</v>
      </c>
      <c r="AE659" s="310">
        <f t="shared" si="189"/>
        <v>0</v>
      </c>
      <c r="AF659" s="90">
        <f t="shared" si="189"/>
        <v>0</v>
      </c>
      <c r="AG659" s="104">
        <f t="shared" si="189"/>
        <v>0</v>
      </c>
      <c r="AH659" s="396">
        <f t="shared" si="189"/>
        <v>0</v>
      </c>
      <c r="AI659" s="310">
        <f t="shared" si="189"/>
        <v>0</v>
      </c>
      <c r="AJ659" s="90">
        <f t="shared" si="189"/>
        <v>0</v>
      </c>
      <c r="AK659" s="104">
        <f t="shared" si="189"/>
        <v>0</v>
      </c>
      <c r="AL659" s="396">
        <f t="shared" si="189"/>
        <v>0</v>
      </c>
      <c r="AM659" s="310">
        <f t="shared" si="189"/>
        <v>0</v>
      </c>
      <c r="AN659" s="90">
        <f t="shared" si="189"/>
        <v>0</v>
      </c>
      <c r="AO659" s="104">
        <f t="shared" si="189"/>
        <v>0</v>
      </c>
      <c r="AP659" s="396">
        <f t="shared" si="189"/>
        <v>0</v>
      </c>
      <c r="AQ659" s="310">
        <f t="shared" si="189"/>
        <v>0</v>
      </c>
      <c r="AR659" s="90">
        <f t="shared" si="189"/>
        <v>0</v>
      </c>
      <c r="AS659" s="104">
        <f t="shared" si="189"/>
        <v>0</v>
      </c>
      <c r="AT659" s="396">
        <f t="shared" si="189"/>
        <v>0</v>
      </c>
      <c r="AU659" s="310">
        <f t="shared" si="189"/>
        <v>0</v>
      </c>
      <c r="AV659" s="90">
        <f t="shared" si="189"/>
        <v>0</v>
      </c>
      <c r="AW659" s="104">
        <f t="shared" si="189"/>
        <v>0</v>
      </c>
      <c r="AX659" s="396">
        <f t="shared" si="189"/>
        <v>0</v>
      </c>
      <c r="AY659" s="310">
        <f t="shared" si="189"/>
        <v>0</v>
      </c>
      <c r="AZ659" s="90">
        <f t="shared" si="189"/>
        <v>0</v>
      </c>
      <c r="BA659" s="310">
        <f t="shared" si="189"/>
        <v>0</v>
      </c>
      <c r="BB659" s="90">
        <f t="shared" si="189"/>
        <v>0</v>
      </c>
      <c r="BC659" s="91">
        <f t="shared" si="189"/>
        <v>0</v>
      </c>
      <c r="BD659" s="90">
        <f t="shared" ref="BD659:BK659" si="190">SUM(BD28:BD32)+BD43+BD48+SUM(BD52:BD53)+SUM(BD66:BD67)+SUM(BD69:BD86)+SUM(BD88:BD89)+BD92+SUM(BD105:BD106)+SUM(BD112:BD118)+BD122+BD129+BD132+SUM(BD134:BD135)+BD176+SUM(BD178:BD179)+BD182+SUM(BD187:BD188)+SUM(BD191:BD192)</f>
        <v>0</v>
      </c>
      <c r="BE659" s="91">
        <f t="shared" si="190"/>
        <v>0</v>
      </c>
      <c r="BF659" s="90">
        <f t="shared" si="190"/>
        <v>0</v>
      </c>
      <c r="BG659" s="91">
        <f t="shared" si="190"/>
        <v>0</v>
      </c>
      <c r="BH659" s="90">
        <f t="shared" si="190"/>
        <v>0</v>
      </c>
      <c r="BI659" s="91">
        <f t="shared" si="190"/>
        <v>0</v>
      </c>
      <c r="BJ659" s="90">
        <f t="shared" si="190"/>
        <v>7409</v>
      </c>
      <c r="BK659" s="91">
        <f t="shared" si="190"/>
        <v>3051</v>
      </c>
    </row>
    <row r="660" spans="1:63" ht="13" x14ac:dyDescent="0.3">
      <c r="A660" s="38"/>
      <c r="B660" s="28" t="s">
        <v>774</v>
      </c>
      <c r="C660" s="22">
        <f>SUM(C17:C18)+C20+C22+SUM(C24:C25)+SUM(C55:C61)+C64+C87+SUM(C90:C91)+C93+SUM(C94:C102)+SUM(C103:C104)+SUM(C107:C111)+C133+SUM(C136:C141)+SUM(C144:C149)+SUM(C151:C153)+SUM(C154:C155)+SUM(C158:C159)+SUM(C161:C162)+C175+C177+SUM(C180:C181)+SUM(C183:C185)+C189+SUM(C390:C394)+C422+SUM(C500:C503)</f>
        <v>76905</v>
      </c>
      <c r="D660" s="22">
        <f>SUM(D17:D18)+D20+D22+SUM(D24:D25)+SUM(D55:D61)+D64+D87+SUM(D90:D91)+D93+SUM(D94:D102)+SUM(D103:D104)+SUM(D107:D111)+D133+SUM(D136:D141)+SUM(D144:D149)+SUM(D151:D153)+SUM(D154:D155)+SUM(D158:D159)+SUM(D161:D162)+D175+D177+SUM(D180:D181)+SUM(D183:D185)+D189+SUM(D390:D394)+D422+SUM(D500:D503)</f>
        <v>22233</v>
      </c>
      <c r="E660" s="63">
        <f t="shared" si="142"/>
        <v>0.28909693778037837</v>
      </c>
      <c r="F660" s="90">
        <f t="shared" ref="F660:BC660" si="191">SUM(F17:F18)+F20+F22+SUM(F24:F25)+SUM(F55:F61)+F64+F87+SUM(F90:F91)+F93+SUM(F94:F102)+SUM(F103:F104)+SUM(F107:F111)+F133+SUM(F136:F141)+SUM(F144:F149)+SUM(F151:F153)+SUM(F154:F155)+SUM(F158:F159)+SUM(F161:F162)+F175+F177+SUM(F180:F181)+SUM(F183:F185)+F189+SUM(F390:F394)+F422+SUM(F500:F503)</f>
        <v>16256</v>
      </c>
      <c r="G660" s="310">
        <f t="shared" si="191"/>
        <v>5420</v>
      </c>
      <c r="H660" s="90">
        <f t="shared" si="191"/>
        <v>0</v>
      </c>
      <c r="I660" s="104">
        <f t="shared" si="191"/>
        <v>0</v>
      </c>
      <c r="J660" s="396">
        <f t="shared" si="191"/>
        <v>7967</v>
      </c>
      <c r="K660" s="310">
        <f t="shared" si="191"/>
        <v>11659</v>
      </c>
      <c r="L660" s="90">
        <f t="shared" si="191"/>
        <v>181</v>
      </c>
      <c r="M660" s="104">
        <f t="shared" si="191"/>
        <v>31</v>
      </c>
      <c r="N660" s="396">
        <f t="shared" si="191"/>
        <v>0</v>
      </c>
      <c r="O660" s="310">
        <f t="shared" si="191"/>
        <v>0</v>
      </c>
      <c r="P660" s="90">
        <f t="shared" si="191"/>
        <v>0</v>
      </c>
      <c r="Q660" s="104">
        <f t="shared" si="191"/>
        <v>0</v>
      </c>
      <c r="R660" s="396">
        <f t="shared" si="191"/>
        <v>0</v>
      </c>
      <c r="S660" s="310">
        <f t="shared" si="191"/>
        <v>0</v>
      </c>
      <c r="T660" s="90">
        <f t="shared" si="191"/>
        <v>0</v>
      </c>
      <c r="U660" s="104">
        <f t="shared" si="191"/>
        <v>0</v>
      </c>
      <c r="V660" s="396">
        <f t="shared" si="191"/>
        <v>0</v>
      </c>
      <c r="W660" s="310">
        <f t="shared" si="191"/>
        <v>0</v>
      </c>
      <c r="X660" s="90">
        <f t="shared" si="191"/>
        <v>0</v>
      </c>
      <c r="Y660" s="104">
        <f t="shared" si="191"/>
        <v>0</v>
      </c>
      <c r="Z660" s="396">
        <f t="shared" si="191"/>
        <v>0</v>
      </c>
      <c r="AA660" s="310">
        <f t="shared" si="191"/>
        <v>0</v>
      </c>
      <c r="AB660" s="90">
        <f t="shared" si="191"/>
        <v>0</v>
      </c>
      <c r="AC660" s="104">
        <f t="shared" si="191"/>
        <v>0</v>
      </c>
      <c r="AD660" s="396">
        <f t="shared" si="191"/>
        <v>0</v>
      </c>
      <c r="AE660" s="310">
        <f t="shared" si="191"/>
        <v>0</v>
      </c>
      <c r="AF660" s="90">
        <f t="shared" si="191"/>
        <v>0</v>
      </c>
      <c r="AG660" s="104">
        <f t="shared" si="191"/>
        <v>0</v>
      </c>
      <c r="AH660" s="396">
        <f t="shared" si="191"/>
        <v>0</v>
      </c>
      <c r="AI660" s="310">
        <f t="shared" si="191"/>
        <v>0</v>
      </c>
      <c r="AJ660" s="90">
        <f t="shared" si="191"/>
        <v>0</v>
      </c>
      <c r="AK660" s="104">
        <f t="shared" si="191"/>
        <v>0</v>
      </c>
      <c r="AL660" s="396">
        <f t="shared" si="191"/>
        <v>0</v>
      </c>
      <c r="AM660" s="310">
        <f t="shared" si="191"/>
        <v>0</v>
      </c>
      <c r="AN660" s="90">
        <f t="shared" si="191"/>
        <v>0</v>
      </c>
      <c r="AO660" s="104">
        <f t="shared" si="191"/>
        <v>0</v>
      </c>
      <c r="AP660" s="396">
        <f t="shared" si="191"/>
        <v>0</v>
      </c>
      <c r="AQ660" s="310">
        <f t="shared" si="191"/>
        <v>0</v>
      </c>
      <c r="AR660" s="90">
        <f t="shared" si="191"/>
        <v>0</v>
      </c>
      <c r="AS660" s="104">
        <f t="shared" si="191"/>
        <v>0</v>
      </c>
      <c r="AT660" s="396">
        <f t="shared" si="191"/>
        <v>0</v>
      </c>
      <c r="AU660" s="310">
        <f t="shared" si="191"/>
        <v>0</v>
      </c>
      <c r="AV660" s="90">
        <f t="shared" si="191"/>
        <v>0</v>
      </c>
      <c r="AW660" s="104">
        <f t="shared" si="191"/>
        <v>0</v>
      </c>
      <c r="AX660" s="396">
        <f t="shared" si="191"/>
        <v>586</v>
      </c>
      <c r="AY660" s="310">
        <f t="shared" si="191"/>
        <v>88</v>
      </c>
      <c r="AZ660" s="90">
        <f t="shared" si="191"/>
        <v>0</v>
      </c>
      <c r="BA660" s="310">
        <f t="shared" si="191"/>
        <v>0</v>
      </c>
      <c r="BB660" s="90">
        <f t="shared" si="191"/>
        <v>0</v>
      </c>
      <c r="BC660" s="91">
        <f t="shared" si="191"/>
        <v>0</v>
      </c>
      <c r="BD660" s="90">
        <f t="shared" ref="BD660:BK660" si="192">SUM(BD17:BD18)+BD20+BD22+SUM(BD24:BD25)+SUM(BD55:BD61)+BD64+BD87+SUM(BD90:BD91)+BD93+SUM(BD94:BD102)+SUM(BD103:BD104)+SUM(BD107:BD111)+BD133+SUM(BD136:BD141)+SUM(BD144:BD149)+SUM(BD151:BD153)+SUM(BD154:BD155)+SUM(BD158:BD159)+SUM(BD161:BD162)+BD175+BD177+SUM(BD180:BD181)+SUM(BD183:BD185)+BD189+SUM(BD390:BD394)+BD422+SUM(BD500:BD503)</f>
        <v>0</v>
      </c>
      <c r="BE660" s="91">
        <f t="shared" si="192"/>
        <v>0</v>
      </c>
      <c r="BF660" s="90">
        <f t="shared" si="192"/>
        <v>0</v>
      </c>
      <c r="BG660" s="91">
        <f t="shared" si="192"/>
        <v>0</v>
      </c>
      <c r="BH660" s="90">
        <f t="shared" si="192"/>
        <v>0</v>
      </c>
      <c r="BI660" s="91">
        <f t="shared" si="192"/>
        <v>0</v>
      </c>
      <c r="BJ660" s="90">
        <f t="shared" si="192"/>
        <v>14856</v>
      </c>
      <c r="BK660" s="91">
        <f t="shared" si="192"/>
        <v>6849</v>
      </c>
    </row>
    <row r="661" spans="1:63" ht="13" x14ac:dyDescent="0.3">
      <c r="A661" s="38"/>
      <c r="B661" s="28" t="s">
        <v>775</v>
      </c>
      <c r="C661" s="22">
        <f>SUM(C62:C63)+C65+SUM(C142:C143)+C150+SUM(C156:C157)+C160+SUM(C213:C225)+SUM(C263:C273)+SUM(C309:C313)+SUM(C314:C317)+C350+SUM(C429:C430)+SUM(C474:C476)+SUM(C480:C483)+SUM(C504:C506)+SUM(C507:C509)+SUM(C511:C525)+SUM(C527:C534)+SUM(C566:C567)</f>
        <v>84625</v>
      </c>
      <c r="D661" s="22">
        <f>SUM(D62:D63)+D65+SUM(D142:D143)+D150+SUM(D156:D157)+D160+SUM(D213:D225)+SUM(D263:D273)+SUM(D309:D313)+SUM(D314:D317)+D350+SUM(D429:D430)+SUM(D474:D476)+SUM(D480:D483)+SUM(D504:D506)+SUM(D507:D509)+SUM(D511:D525)+SUM(D527:D534)+SUM(D566:D567)</f>
        <v>20800</v>
      </c>
      <c r="E661" s="63">
        <f t="shared" si="142"/>
        <v>0.24579025110782865</v>
      </c>
      <c r="F661" s="90">
        <f t="shared" ref="F661:BC661" si="193">SUM(F62:F63)+F65+SUM(F142:F143)+F150+SUM(F156:F157)+F160+SUM(F213:F225)+SUM(F263:F273)+SUM(F309:F313)+SUM(F314:F317)+F350+SUM(F429:F430)+SUM(F474:F476)+SUM(F480:F483)+SUM(F504:F506)+SUM(F507:F509)+SUM(F511:F525)+SUM(F527:F534)+SUM(F566:F567)</f>
        <v>12190</v>
      </c>
      <c r="G661" s="310">
        <f t="shared" si="193"/>
        <v>8259</v>
      </c>
      <c r="H661" s="90">
        <f t="shared" si="193"/>
        <v>0</v>
      </c>
      <c r="I661" s="104">
        <f t="shared" si="193"/>
        <v>0</v>
      </c>
      <c r="J661" s="396">
        <f t="shared" si="193"/>
        <v>1192</v>
      </c>
      <c r="K661" s="310">
        <f t="shared" si="193"/>
        <v>1394</v>
      </c>
      <c r="L661" s="90">
        <f t="shared" si="193"/>
        <v>0</v>
      </c>
      <c r="M661" s="104">
        <f t="shared" si="193"/>
        <v>0</v>
      </c>
      <c r="N661" s="396">
        <f t="shared" si="193"/>
        <v>0</v>
      </c>
      <c r="O661" s="310">
        <f t="shared" si="193"/>
        <v>0</v>
      </c>
      <c r="P661" s="90">
        <f t="shared" si="193"/>
        <v>0</v>
      </c>
      <c r="Q661" s="104">
        <f t="shared" si="193"/>
        <v>0</v>
      </c>
      <c r="R661" s="396">
        <f t="shared" si="193"/>
        <v>592</v>
      </c>
      <c r="S661" s="310">
        <f t="shared" si="193"/>
        <v>543</v>
      </c>
      <c r="T661" s="90">
        <f t="shared" si="193"/>
        <v>0</v>
      </c>
      <c r="U661" s="104">
        <f t="shared" si="193"/>
        <v>0</v>
      </c>
      <c r="V661" s="396">
        <f t="shared" si="193"/>
        <v>0</v>
      </c>
      <c r="W661" s="310">
        <f t="shared" si="193"/>
        <v>0</v>
      </c>
      <c r="X661" s="90">
        <f t="shared" si="193"/>
        <v>0</v>
      </c>
      <c r="Y661" s="104">
        <f t="shared" si="193"/>
        <v>0</v>
      </c>
      <c r="Z661" s="396">
        <f t="shared" si="193"/>
        <v>0</v>
      </c>
      <c r="AA661" s="310">
        <f t="shared" si="193"/>
        <v>0</v>
      </c>
      <c r="AB661" s="90">
        <f t="shared" si="193"/>
        <v>2345</v>
      </c>
      <c r="AC661" s="104">
        <f t="shared" si="193"/>
        <v>1138</v>
      </c>
      <c r="AD661" s="396">
        <f t="shared" si="193"/>
        <v>0</v>
      </c>
      <c r="AE661" s="310">
        <f t="shared" si="193"/>
        <v>0</v>
      </c>
      <c r="AF661" s="90">
        <f t="shared" si="193"/>
        <v>0</v>
      </c>
      <c r="AG661" s="104">
        <f t="shared" si="193"/>
        <v>0</v>
      </c>
      <c r="AH661" s="396">
        <f t="shared" si="193"/>
        <v>0</v>
      </c>
      <c r="AI661" s="310">
        <f t="shared" si="193"/>
        <v>0</v>
      </c>
      <c r="AJ661" s="90">
        <f t="shared" si="193"/>
        <v>0</v>
      </c>
      <c r="AK661" s="104">
        <f t="shared" si="193"/>
        <v>0</v>
      </c>
      <c r="AL661" s="396">
        <f t="shared" si="193"/>
        <v>356</v>
      </c>
      <c r="AM661" s="310">
        <f t="shared" si="193"/>
        <v>196</v>
      </c>
      <c r="AN661" s="90">
        <f t="shared" si="193"/>
        <v>573</v>
      </c>
      <c r="AO661" s="104">
        <f t="shared" si="193"/>
        <v>326</v>
      </c>
      <c r="AP661" s="396">
        <f t="shared" si="193"/>
        <v>206</v>
      </c>
      <c r="AQ661" s="310">
        <f t="shared" si="193"/>
        <v>69</v>
      </c>
      <c r="AR661" s="90">
        <f t="shared" si="193"/>
        <v>0</v>
      </c>
      <c r="AS661" s="104">
        <f t="shared" si="193"/>
        <v>0</v>
      </c>
      <c r="AT661" s="396">
        <f t="shared" si="193"/>
        <v>0</v>
      </c>
      <c r="AU661" s="310">
        <f t="shared" si="193"/>
        <v>0</v>
      </c>
      <c r="AV661" s="90">
        <f t="shared" si="193"/>
        <v>0</v>
      </c>
      <c r="AW661" s="104">
        <f t="shared" si="193"/>
        <v>0</v>
      </c>
      <c r="AX661" s="396">
        <f t="shared" si="193"/>
        <v>0</v>
      </c>
      <c r="AY661" s="310">
        <f t="shared" si="193"/>
        <v>0</v>
      </c>
      <c r="AZ661" s="90">
        <f t="shared" si="193"/>
        <v>0</v>
      </c>
      <c r="BA661" s="310">
        <f t="shared" si="193"/>
        <v>0</v>
      </c>
      <c r="BB661" s="90">
        <f t="shared" si="193"/>
        <v>21</v>
      </c>
      <c r="BC661" s="91">
        <f t="shared" si="193"/>
        <v>18</v>
      </c>
      <c r="BD661" s="90">
        <f t="shared" ref="BD661:BK661" si="194">SUM(BD62:BD63)+BD65+SUM(BD142:BD143)+BD150+SUM(BD156:BD157)+BD160+SUM(BD213:BD225)+SUM(BD263:BD273)+SUM(BD309:BD313)+SUM(BD314:BD317)+BD350+SUM(BD429:BD430)+SUM(BD474:BD476)+SUM(BD480:BD483)+SUM(BD504:BD506)+SUM(BD507:BD509)+SUM(BD511:BD525)+SUM(BD527:BD534)+SUM(BD566:BD567)</f>
        <v>0</v>
      </c>
      <c r="BE661" s="91">
        <f t="shared" si="194"/>
        <v>0</v>
      </c>
      <c r="BF661" s="90">
        <f t="shared" si="194"/>
        <v>0</v>
      </c>
      <c r="BG661" s="91">
        <f t="shared" si="194"/>
        <v>0</v>
      </c>
      <c r="BH661" s="90">
        <f t="shared" si="194"/>
        <v>1315</v>
      </c>
      <c r="BI661" s="91">
        <f t="shared" si="194"/>
        <v>3269</v>
      </c>
      <c r="BJ661" s="90">
        <f t="shared" si="194"/>
        <v>11163</v>
      </c>
      <c r="BK661" s="91">
        <f t="shared" si="194"/>
        <v>9232</v>
      </c>
    </row>
    <row r="662" spans="1:63" ht="13" x14ac:dyDescent="0.3">
      <c r="A662" s="38"/>
      <c r="B662" s="28" t="s">
        <v>808</v>
      </c>
      <c r="C662" s="22">
        <f>SUM(C4:C16)+C19+C21+C23+C26+C27+SUM(C33:C42)+SUM(C44:C47)+SUM(C49:C51)+C54+C68+SUM(C274:C285)+SUM(C318:C349)+C395+C426+SUM(C484:C485)+SUM(C498:C499)</f>
        <v>96356</v>
      </c>
      <c r="D662" s="22">
        <f>SUM(D4:D16)+D19+D21+D23+D26+D27+SUM(D33:D42)+SUM(D44:D47)+SUM(D49:D51)+D54+D68+SUM(D274:D285)+SUM(D318:D349)+D395+D426+SUM(D484:D485)+SUM(D498:D499)</f>
        <v>32428</v>
      </c>
      <c r="E662" s="63">
        <f t="shared" si="142"/>
        <v>0.33654365062891778</v>
      </c>
      <c r="F662" s="90">
        <f t="shared" ref="F662:BC662" si="195">SUM(F4:F16)+F19+F21+F23+F26+F27+SUM(F33:F42)+SUM(F44:F47)+SUM(F49:F51)+F54+F68+SUM(F274:F285)+SUM(F318:F349)+F395+F426+SUM(F484:F485)+SUM(F498:F499)</f>
        <v>19300</v>
      </c>
      <c r="G662" s="310">
        <f t="shared" si="195"/>
        <v>12472</v>
      </c>
      <c r="H662" s="90">
        <f t="shared" si="195"/>
        <v>0</v>
      </c>
      <c r="I662" s="104">
        <f t="shared" si="195"/>
        <v>0</v>
      </c>
      <c r="J662" s="396">
        <f t="shared" si="195"/>
        <v>6054</v>
      </c>
      <c r="K662" s="310">
        <f t="shared" si="195"/>
        <v>7382</v>
      </c>
      <c r="L662" s="90">
        <f t="shared" si="195"/>
        <v>0</v>
      </c>
      <c r="M662" s="104">
        <f t="shared" si="195"/>
        <v>0</v>
      </c>
      <c r="N662" s="396">
        <f t="shared" si="195"/>
        <v>0</v>
      </c>
      <c r="O662" s="310">
        <f t="shared" si="195"/>
        <v>0</v>
      </c>
      <c r="P662" s="90">
        <f t="shared" si="195"/>
        <v>0</v>
      </c>
      <c r="Q662" s="104">
        <f t="shared" si="195"/>
        <v>0</v>
      </c>
      <c r="R662" s="396">
        <f t="shared" si="195"/>
        <v>0</v>
      </c>
      <c r="S662" s="310">
        <f t="shared" si="195"/>
        <v>0</v>
      </c>
      <c r="T662" s="90">
        <f t="shared" si="195"/>
        <v>1519</v>
      </c>
      <c r="U662" s="104">
        <f t="shared" si="195"/>
        <v>912</v>
      </c>
      <c r="V662" s="396">
        <f t="shared" si="195"/>
        <v>0</v>
      </c>
      <c r="W662" s="310">
        <f t="shared" si="195"/>
        <v>0</v>
      </c>
      <c r="X662" s="90">
        <f t="shared" si="195"/>
        <v>0</v>
      </c>
      <c r="Y662" s="104">
        <f t="shared" si="195"/>
        <v>0</v>
      </c>
      <c r="Z662" s="396">
        <f t="shared" si="195"/>
        <v>0</v>
      </c>
      <c r="AA662" s="310">
        <f t="shared" si="195"/>
        <v>0</v>
      </c>
      <c r="AB662" s="90">
        <f t="shared" si="195"/>
        <v>0</v>
      </c>
      <c r="AC662" s="104">
        <f t="shared" si="195"/>
        <v>0</v>
      </c>
      <c r="AD662" s="396">
        <f t="shared" si="195"/>
        <v>0</v>
      </c>
      <c r="AE662" s="310">
        <f t="shared" si="195"/>
        <v>0</v>
      </c>
      <c r="AF662" s="90">
        <f t="shared" si="195"/>
        <v>0</v>
      </c>
      <c r="AG662" s="104">
        <f t="shared" si="195"/>
        <v>0</v>
      </c>
      <c r="AH662" s="396">
        <f t="shared" si="195"/>
        <v>0</v>
      </c>
      <c r="AI662" s="310">
        <f t="shared" si="195"/>
        <v>0</v>
      </c>
      <c r="AJ662" s="90">
        <f t="shared" si="195"/>
        <v>275</v>
      </c>
      <c r="AK662" s="104">
        <f t="shared" si="195"/>
        <v>108</v>
      </c>
      <c r="AL662" s="396">
        <f t="shared" si="195"/>
        <v>0</v>
      </c>
      <c r="AM662" s="310">
        <f t="shared" si="195"/>
        <v>0</v>
      </c>
      <c r="AN662" s="90">
        <f t="shared" si="195"/>
        <v>0</v>
      </c>
      <c r="AO662" s="104">
        <f t="shared" si="195"/>
        <v>0</v>
      </c>
      <c r="AP662" s="396">
        <f t="shared" si="195"/>
        <v>0</v>
      </c>
      <c r="AQ662" s="310">
        <f t="shared" si="195"/>
        <v>0</v>
      </c>
      <c r="AR662" s="90">
        <f t="shared" si="195"/>
        <v>788</v>
      </c>
      <c r="AS662" s="104">
        <f t="shared" si="195"/>
        <v>316</v>
      </c>
      <c r="AT662" s="396">
        <f t="shared" si="195"/>
        <v>0</v>
      </c>
      <c r="AU662" s="310">
        <f t="shared" si="195"/>
        <v>0</v>
      </c>
      <c r="AV662" s="90">
        <f t="shared" si="195"/>
        <v>0</v>
      </c>
      <c r="AW662" s="104">
        <f t="shared" si="195"/>
        <v>0</v>
      </c>
      <c r="AX662" s="396">
        <f t="shared" si="195"/>
        <v>211</v>
      </c>
      <c r="AY662" s="310">
        <f t="shared" si="195"/>
        <v>36</v>
      </c>
      <c r="AZ662" s="90">
        <f t="shared" si="195"/>
        <v>0</v>
      </c>
      <c r="BA662" s="310">
        <f t="shared" si="195"/>
        <v>0</v>
      </c>
      <c r="BB662" s="90">
        <f t="shared" si="195"/>
        <v>0</v>
      </c>
      <c r="BC662" s="91">
        <f t="shared" si="195"/>
        <v>0</v>
      </c>
      <c r="BD662" s="90">
        <f t="shared" ref="BD662:BK662" si="196">SUM(BD4:BD16)+BD19+BD21+BD23+BD26+BD27+SUM(BD33:BD42)+SUM(BD44:BD47)+SUM(BD49:BD51)+BD54+BD68+SUM(BD274:BD285)+SUM(BD318:BD349)+BD395+BD426+SUM(BD484:BD485)+SUM(BD498:BD499)</f>
        <v>0</v>
      </c>
      <c r="BE662" s="91">
        <f t="shared" si="196"/>
        <v>0</v>
      </c>
      <c r="BF662" s="90">
        <f t="shared" si="196"/>
        <v>0</v>
      </c>
      <c r="BG662" s="91">
        <f t="shared" si="196"/>
        <v>0</v>
      </c>
      <c r="BH662" s="90">
        <f t="shared" si="196"/>
        <v>0</v>
      </c>
      <c r="BI662" s="91">
        <f t="shared" si="196"/>
        <v>0</v>
      </c>
      <c r="BJ662" s="90">
        <f t="shared" si="196"/>
        <v>17125</v>
      </c>
      <c r="BK662" s="91">
        <f t="shared" si="196"/>
        <v>14584</v>
      </c>
    </row>
    <row r="663" spans="1:63" ht="13" x14ac:dyDescent="0.3">
      <c r="A663" s="38"/>
      <c r="B663" s="28" t="s">
        <v>809</v>
      </c>
      <c r="C663" s="22">
        <f>SUM(C194:C204)+SUM(C209:C212)+SUM(C233:C238)+SUM(C239:C262)+SUM(C286:C308)+C389+SUM(C396:C400)+SUM(C423:C425)+SUM(C427:C428)+SUM(C535:C562)</f>
        <v>95421</v>
      </c>
      <c r="D663" s="22">
        <f>SUM(D194:D204)+SUM(D209:D212)+SUM(D233:D238)+SUM(D239:D262)+SUM(D286:D308)+D389+SUM(D396:D400)+SUM(D423:D425)+SUM(D427:D428)+SUM(D535:D562)</f>
        <v>31798</v>
      </c>
      <c r="E663" s="63">
        <f t="shared" si="142"/>
        <v>0.33323901447270515</v>
      </c>
      <c r="F663" s="90">
        <f t="shared" ref="F663:BC663" si="197">SUM(F194:F204)+SUM(F209:F212)+SUM(F233:F238)+SUM(F239:F262)+SUM(F286:F308)+F389+SUM(F396:F400)+SUM(F423:F425)+SUM(F427:F428)+SUM(F535:F562)</f>
        <v>18059</v>
      </c>
      <c r="G663" s="310">
        <f t="shared" si="197"/>
        <v>13172</v>
      </c>
      <c r="H663" s="90">
        <f t="shared" si="197"/>
        <v>0</v>
      </c>
      <c r="I663" s="104">
        <f t="shared" si="197"/>
        <v>0</v>
      </c>
      <c r="J663" s="396">
        <f t="shared" si="197"/>
        <v>0</v>
      </c>
      <c r="K663" s="310">
        <f t="shared" si="197"/>
        <v>0</v>
      </c>
      <c r="L663" s="90">
        <f t="shared" si="197"/>
        <v>0</v>
      </c>
      <c r="M663" s="104">
        <f t="shared" si="197"/>
        <v>0</v>
      </c>
      <c r="N663" s="396">
        <f t="shared" si="197"/>
        <v>0</v>
      </c>
      <c r="O663" s="310">
        <f t="shared" si="197"/>
        <v>5</v>
      </c>
      <c r="P663" s="90">
        <f t="shared" si="197"/>
        <v>1</v>
      </c>
      <c r="Q663" s="104">
        <f t="shared" si="197"/>
        <v>4</v>
      </c>
      <c r="R663" s="396">
        <f t="shared" si="197"/>
        <v>0</v>
      </c>
      <c r="S663" s="310">
        <f t="shared" si="197"/>
        <v>0</v>
      </c>
      <c r="T663" s="90">
        <f t="shared" si="197"/>
        <v>0</v>
      </c>
      <c r="U663" s="104">
        <f t="shared" si="197"/>
        <v>0</v>
      </c>
      <c r="V663" s="396">
        <f t="shared" si="197"/>
        <v>204</v>
      </c>
      <c r="W663" s="310">
        <f t="shared" si="197"/>
        <v>81</v>
      </c>
      <c r="X663" s="90">
        <f t="shared" si="197"/>
        <v>729</v>
      </c>
      <c r="Y663" s="104">
        <f t="shared" si="197"/>
        <v>483</v>
      </c>
      <c r="Z663" s="396">
        <f t="shared" si="197"/>
        <v>826</v>
      </c>
      <c r="AA663" s="310">
        <f t="shared" si="197"/>
        <v>364</v>
      </c>
      <c r="AB663" s="90">
        <f t="shared" si="197"/>
        <v>0</v>
      </c>
      <c r="AC663" s="104">
        <f t="shared" si="197"/>
        <v>0</v>
      </c>
      <c r="AD663" s="396">
        <f t="shared" si="197"/>
        <v>0</v>
      </c>
      <c r="AE663" s="310">
        <f t="shared" si="197"/>
        <v>0</v>
      </c>
      <c r="AF663" s="90">
        <f t="shared" si="197"/>
        <v>0</v>
      </c>
      <c r="AG663" s="104">
        <f t="shared" si="197"/>
        <v>0</v>
      </c>
      <c r="AH663" s="396">
        <f t="shared" si="197"/>
        <v>0</v>
      </c>
      <c r="AI663" s="310">
        <f t="shared" si="197"/>
        <v>0</v>
      </c>
      <c r="AJ663" s="90">
        <f t="shared" si="197"/>
        <v>0</v>
      </c>
      <c r="AK663" s="104">
        <f t="shared" si="197"/>
        <v>0</v>
      </c>
      <c r="AL663" s="396">
        <f t="shared" si="197"/>
        <v>0</v>
      </c>
      <c r="AM663" s="310">
        <f t="shared" si="197"/>
        <v>0</v>
      </c>
      <c r="AN663" s="90">
        <f t="shared" si="197"/>
        <v>0</v>
      </c>
      <c r="AO663" s="104">
        <f t="shared" si="197"/>
        <v>0</v>
      </c>
      <c r="AP663" s="396">
        <f t="shared" si="197"/>
        <v>0</v>
      </c>
      <c r="AQ663" s="310">
        <f t="shared" si="197"/>
        <v>0</v>
      </c>
      <c r="AR663" s="90">
        <f t="shared" si="197"/>
        <v>0</v>
      </c>
      <c r="AS663" s="104">
        <f t="shared" si="197"/>
        <v>0</v>
      </c>
      <c r="AT663" s="396">
        <f t="shared" si="197"/>
        <v>0</v>
      </c>
      <c r="AU663" s="310">
        <f t="shared" si="197"/>
        <v>0</v>
      </c>
      <c r="AV663" s="90">
        <f t="shared" si="197"/>
        <v>647</v>
      </c>
      <c r="AW663" s="104">
        <f t="shared" si="197"/>
        <v>104</v>
      </c>
      <c r="AX663" s="396">
        <f t="shared" si="197"/>
        <v>56</v>
      </c>
      <c r="AY663" s="310">
        <f t="shared" si="197"/>
        <v>9</v>
      </c>
      <c r="AZ663" s="90">
        <f t="shared" si="197"/>
        <v>0</v>
      </c>
      <c r="BA663" s="310">
        <f t="shared" si="197"/>
        <v>0</v>
      </c>
      <c r="BB663" s="90">
        <f t="shared" si="197"/>
        <v>1383</v>
      </c>
      <c r="BC663" s="91">
        <f t="shared" si="197"/>
        <v>1068</v>
      </c>
      <c r="BD663" s="90">
        <f t="shared" ref="BD663:BK663" si="198">SUM(BD194:BD204)+SUM(BD209:BD212)+SUM(BD233:BD238)+SUM(BD239:BD262)+SUM(BD286:BD308)+BD389+SUM(BD396:BD400)+SUM(BD423:BD425)+SUM(BD427:BD428)+SUM(BD535:BD562)</f>
        <v>2253</v>
      </c>
      <c r="BE663" s="91">
        <f t="shared" si="198"/>
        <v>1242</v>
      </c>
      <c r="BF663" s="90">
        <f t="shared" si="198"/>
        <v>0</v>
      </c>
      <c r="BG663" s="91">
        <f t="shared" si="198"/>
        <v>0</v>
      </c>
      <c r="BH663" s="90">
        <f t="shared" si="198"/>
        <v>0</v>
      </c>
      <c r="BI663" s="91">
        <f t="shared" si="198"/>
        <v>0</v>
      </c>
      <c r="BJ663" s="90">
        <f t="shared" si="198"/>
        <v>16107</v>
      </c>
      <c r="BK663" s="91">
        <f t="shared" si="198"/>
        <v>14934</v>
      </c>
    </row>
    <row r="664" spans="1:63" ht="13" x14ac:dyDescent="0.3">
      <c r="A664" s="38"/>
      <c r="B664" s="28" t="s">
        <v>729</v>
      </c>
      <c r="C664" s="22">
        <f>SUM(C205:C208)+SUM(C351:C388)+SUM(C431:C473)+C510+C526</f>
        <v>93489</v>
      </c>
      <c r="D664" s="22">
        <f>SUM(D205:D208)+SUM(D351:D388)+SUM(D431:D473)+D510+D526</f>
        <v>21567</v>
      </c>
      <c r="E664" s="63">
        <f t="shared" si="142"/>
        <v>0.23069024163270546</v>
      </c>
      <c r="F664" s="90">
        <f t="shared" ref="F664:BC664" si="199">SUM(F205:F208)+SUM(F351:F388)+SUM(F431:F473)+F510+F526</f>
        <v>8555</v>
      </c>
      <c r="G664" s="310">
        <f t="shared" si="199"/>
        <v>12786</v>
      </c>
      <c r="H664" s="90">
        <f t="shared" si="199"/>
        <v>716</v>
      </c>
      <c r="I664" s="104">
        <f t="shared" si="199"/>
        <v>381</v>
      </c>
      <c r="J664" s="396">
        <f t="shared" si="199"/>
        <v>0</v>
      </c>
      <c r="K664" s="310">
        <f t="shared" si="199"/>
        <v>0</v>
      </c>
      <c r="L664" s="90">
        <f t="shared" si="199"/>
        <v>0</v>
      </c>
      <c r="M664" s="104">
        <f t="shared" si="199"/>
        <v>0</v>
      </c>
      <c r="N664" s="396">
        <f t="shared" si="199"/>
        <v>0</v>
      </c>
      <c r="O664" s="310">
        <f t="shared" si="199"/>
        <v>0</v>
      </c>
      <c r="P664" s="90">
        <f t="shared" si="199"/>
        <v>0</v>
      </c>
      <c r="Q664" s="104">
        <f t="shared" si="199"/>
        <v>0</v>
      </c>
      <c r="R664" s="396">
        <f t="shared" si="199"/>
        <v>0</v>
      </c>
      <c r="S664" s="310">
        <f t="shared" si="199"/>
        <v>0</v>
      </c>
      <c r="T664" s="90">
        <f t="shared" si="199"/>
        <v>0</v>
      </c>
      <c r="U664" s="104">
        <f t="shared" si="199"/>
        <v>0</v>
      </c>
      <c r="V664" s="396">
        <f t="shared" si="199"/>
        <v>0</v>
      </c>
      <c r="W664" s="310">
        <f t="shared" si="199"/>
        <v>0</v>
      </c>
      <c r="X664" s="90">
        <f t="shared" si="199"/>
        <v>0</v>
      </c>
      <c r="Y664" s="104">
        <f t="shared" si="199"/>
        <v>0</v>
      </c>
      <c r="Z664" s="396">
        <f t="shared" si="199"/>
        <v>0</v>
      </c>
      <c r="AA664" s="310">
        <f t="shared" si="199"/>
        <v>0</v>
      </c>
      <c r="AB664" s="90">
        <f t="shared" si="199"/>
        <v>0</v>
      </c>
      <c r="AC664" s="104">
        <f t="shared" si="199"/>
        <v>0</v>
      </c>
      <c r="AD664" s="396">
        <f t="shared" si="199"/>
        <v>0</v>
      </c>
      <c r="AE664" s="310">
        <f t="shared" si="199"/>
        <v>0</v>
      </c>
      <c r="AF664" s="90">
        <f t="shared" si="199"/>
        <v>0</v>
      </c>
      <c r="AG664" s="104">
        <f t="shared" si="199"/>
        <v>0</v>
      </c>
      <c r="AH664" s="396">
        <f t="shared" si="199"/>
        <v>0</v>
      </c>
      <c r="AI664" s="310">
        <f t="shared" si="199"/>
        <v>0</v>
      </c>
      <c r="AJ664" s="90">
        <f t="shared" si="199"/>
        <v>0</v>
      </c>
      <c r="AK664" s="104">
        <f t="shared" si="199"/>
        <v>0</v>
      </c>
      <c r="AL664" s="396">
        <f t="shared" si="199"/>
        <v>0</v>
      </c>
      <c r="AM664" s="310">
        <f t="shared" si="199"/>
        <v>0</v>
      </c>
      <c r="AN664" s="90">
        <f t="shared" si="199"/>
        <v>0</v>
      </c>
      <c r="AO664" s="104">
        <f t="shared" si="199"/>
        <v>0</v>
      </c>
      <c r="AP664" s="396">
        <f t="shared" si="199"/>
        <v>0</v>
      </c>
      <c r="AQ664" s="310">
        <f t="shared" si="199"/>
        <v>0</v>
      </c>
      <c r="AR664" s="90">
        <f t="shared" si="199"/>
        <v>0</v>
      </c>
      <c r="AS664" s="104">
        <f t="shared" si="199"/>
        <v>0</v>
      </c>
      <c r="AT664" s="396">
        <f t="shared" si="199"/>
        <v>0</v>
      </c>
      <c r="AU664" s="310">
        <f t="shared" si="199"/>
        <v>0</v>
      </c>
      <c r="AV664" s="90">
        <f t="shared" si="199"/>
        <v>0</v>
      </c>
      <c r="AW664" s="104">
        <f t="shared" si="199"/>
        <v>0</v>
      </c>
      <c r="AX664" s="396">
        <f t="shared" si="199"/>
        <v>0</v>
      </c>
      <c r="AY664" s="310">
        <f t="shared" si="199"/>
        <v>0</v>
      </c>
      <c r="AZ664" s="90">
        <f t="shared" si="199"/>
        <v>0</v>
      </c>
      <c r="BA664" s="310">
        <f t="shared" si="199"/>
        <v>0</v>
      </c>
      <c r="BB664" s="90">
        <f t="shared" si="199"/>
        <v>0</v>
      </c>
      <c r="BC664" s="91">
        <f t="shared" si="199"/>
        <v>0</v>
      </c>
      <c r="BD664" s="90">
        <f t="shared" ref="BD664:BK664" si="200">SUM(BD205:BD208)+SUM(BD351:BD388)+SUM(BD431:BD473)+BD510+BD526</f>
        <v>0</v>
      </c>
      <c r="BE664" s="91">
        <f t="shared" si="200"/>
        <v>0</v>
      </c>
      <c r="BF664" s="90">
        <f t="shared" si="200"/>
        <v>0</v>
      </c>
      <c r="BG664" s="91">
        <f t="shared" si="200"/>
        <v>0</v>
      </c>
      <c r="BH664" s="90">
        <f t="shared" si="200"/>
        <v>0</v>
      </c>
      <c r="BI664" s="91">
        <f t="shared" si="200"/>
        <v>0</v>
      </c>
      <c r="BJ664" s="90">
        <f t="shared" si="200"/>
        <v>7568</v>
      </c>
      <c r="BK664" s="91">
        <f t="shared" si="200"/>
        <v>13613</v>
      </c>
    </row>
    <row r="665" spans="1:63" ht="13" x14ac:dyDescent="0.3">
      <c r="A665" s="38"/>
      <c r="B665" s="28" t="s">
        <v>776</v>
      </c>
      <c r="C665" s="22">
        <f>SUM(C119:C121)+SUM(C123:C128)+C130+C131+SUM(C163:C174)+C186+C190+C193+SUM(C226:C231)+SUM(C401:C421)+SUM(C477:C479)+SUM(C486:C497)+SUM(C563:C565)</f>
        <v>79583</v>
      </c>
      <c r="D665" s="22">
        <f>SUM(D119:D121)+SUM(D123:D128)+D130+D131+SUM(D163:D174)+D186+D190+D193+SUM(D226:D231)+SUM(D401:D421)+SUM(D477:D479)+SUM(D486:D497)+SUM(D563:D565)</f>
        <v>16983</v>
      </c>
      <c r="E665" s="63">
        <f t="shared" si="142"/>
        <v>0.2133998467009286</v>
      </c>
      <c r="F665" s="90">
        <f t="shared" ref="F665:BC665" si="201">SUM(F119:F121)+SUM(F123:F128)+F130+F131+SUM(F163:F174)+F186+F190+F193+SUM(F226:F231)+SUM(F401:F421)+SUM(F477:F479)+SUM(F486:F497)+SUM(F563:F565)</f>
        <v>7169</v>
      </c>
      <c r="G665" s="310">
        <f t="shared" si="201"/>
        <v>9518</v>
      </c>
      <c r="H665" s="90">
        <f t="shared" si="201"/>
        <v>0</v>
      </c>
      <c r="I665" s="104">
        <f t="shared" si="201"/>
        <v>0</v>
      </c>
      <c r="J665" s="396">
        <f t="shared" si="201"/>
        <v>2823</v>
      </c>
      <c r="K665" s="310">
        <f t="shared" si="201"/>
        <v>2458</v>
      </c>
      <c r="L665" s="90">
        <f t="shared" si="201"/>
        <v>0</v>
      </c>
      <c r="M665" s="104">
        <f t="shared" si="201"/>
        <v>0</v>
      </c>
      <c r="N665" s="396">
        <f t="shared" si="201"/>
        <v>0</v>
      </c>
      <c r="O665" s="310">
        <f t="shared" si="201"/>
        <v>0</v>
      </c>
      <c r="P665" s="90">
        <f t="shared" si="201"/>
        <v>0</v>
      </c>
      <c r="Q665" s="104">
        <f t="shared" si="201"/>
        <v>0</v>
      </c>
      <c r="R665" s="396">
        <f t="shared" si="201"/>
        <v>0</v>
      </c>
      <c r="S665" s="310">
        <f t="shared" si="201"/>
        <v>0</v>
      </c>
      <c r="T665" s="90">
        <f t="shared" si="201"/>
        <v>0</v>
      </c>
      <c r="U665" s="104">
        <f t="shared" si="201"/>
        <v>0</v>
      </c>
      <c r="V665" s="396">
        <f t="shared" si="201"/>
        <v>0</v>
      </c>
      <c r="W665" s="310">
        <f t="shared" si="201"/>
        <v>0</v>
      </c>
      <c r="X665" s="90">
        <f t="shared" si="201"/>
        <v>0</v>
      </c>
      <c r="Y665" s="104">
        <f t="shared" si="201"/>
        <v>0</v>
      </c>
      <c r="Z665" s="396">
        <f t="shared" si="201"/>
        <v>0</v>
      </c>
      <c r="AA665" s="310">
        <f t="shared" si="201"/>
        <v>0</v>
      </c>
      <c r="AB665" s="90">
        <f t="shared" si="201"/>
        <v>0</v>
      </c>
      <c r="AC665" s="104">
        <f t="shared" si="201"/>
        <v>0</v>
      </c>
      <c r="AD665" s="396">
        <f t="shared" si="201"/>
        <v>57</v>
      </c>
      <c r="AE665" s="310">
        <f t="shared" si="201"/>
        <v>43</v>
      </c>
      <c r="AF665" s="90">
        <f t="shared" si="201"/>
        <v>57</v>
      </c>
      <c r="AG665" s="104">
        <f t="shared" si="201"/>
        <v>42</v>
      </c>
      <c r="AH665" s="396">
        <f t="shared" si="201"/>
        <v>198</v>
      </c>
      <c r="AI665" s="310">
        <f t="shared" si="201"/>
        <v>201</v>
      </c>
      <c r="AJ665" s="90">
        <f t="shared" si="201"/>
        <v>0</v>
      </c>
      <c r="AK665" s="104">
        <f t="shared" si="201"/>
        <v>0</v>
      </c>
      <c r="AL665" s="396">
        <f t="shared" si="201"/>
        <v>0</v>
      </c>
      <c r="AM665" s="310">
        <f t="shared" si="201"/>
        <v>0</v>
      </c>
      <c r="AN665" s="90">
        <f t="shared" si="201"/>
        <v>0</v>
      </c>
      <c r="AO665" s="104">
        <f t="shared" si="201"/>
        <v>0</v>
      </c>
      <c r="AP665" s="396">
        <f t="shared" si="201"/>
        <v>0</v>
      </c>
      <c r="AQ665" s="310">
        <f t="shared" si="201"/>
        <v>0</v>
      </c>
      <c r="AR665" s="90">
        <f t="shared" si="201"/>
        <v>0</v>
      </c>
      <c r="AS665" s="104">
        <f t="shared" si="201"/>
        <v>0</v>
      </c>
      <c r="AT665" s="396">
        <f t="shared" si="201"/>
        <v>146</v>
      </c>
      <c r="AU665" s="310">
        <f t="shared" si="201"/>
        <v>108</v>
      </c>
      <c r="AV665" s="90">
        <f t="shared" si="201"/>
        <v>0</v>
      </c>
      <c r="AW665" s="104">
        <f t="shared" si="201"/>
        <v>0</v>
      </c>
      <c r="AX665" s="396">
        <f t="shared" si="201"/>
        <v>0</v>
      </c>
      <c r="AY665" s="310">
        <f t="shared" si="201"/>
        <v>0</v>
      </c>
      <c r="AZ665" s="90">
        <f t="shared" si="201"/>
        <v>1585</v>
      </c>
      <c r="BA665" s="310">
        <f t="shared" si="201"/>
        <v>1289</v>
      </c>
      <c r="BB665" s="90">
        <f t="shared" si="201"/>
        <v>0</v>
      </c>
      <c r="BC665" s="91">
        <f t="shared" si="201"/>
        <v>0</v>
      </c>
      <c r="BD665" s="90">
        <f t="shared" ref="BD665:BK665" si="202">SUM(BD119:BD121)+SUM(BD123:BD128)+BD130+BD131+SUM(BD163:BD174)+BD186+BD190+BD193+SUM(BD226:BD231)+SUM(BD401:BD421)+SUM(BD477:BD479)+SUM(BD486:BD497)+SUM(BD563:BD565)</f>
        <v>0</v>
      </c>
      <c r="BE665" s="91">
        <f t="shared" si="202"/>
        <v>0</v>
      </c>
      <c r="BF665" s="90">
        <f t="shared" si="202"/>
        <v>0</v>
      </c>
      <c r="BG665" s="91">
        <f t="shared" si="202"/>
        <v>0</v>
      </c>
      <c r="BH665" s="90">
        <f t="shared" si="202"/>
        <v>0</v>
      </c>
      <c r="BI665" s="91">
        <f t="shared" si="202"/>
        <v>0</v>
      </c>
      <c r="BJ665" s="90">
        <f t="shared" si="202"/>
        <v>6555</v>
      </c>
      <c r="BK665" s="91">
        <f t="shared" si="202"/>
        <v>10084</v>
      </c>
    </row>
    <row r="666" spans="1:63" ht="13" x14ac:dyDescent="0.3">
      <c r="A666" s="38"/>
      <c r="B666" s="27" t="s">
        <v>810</v>
      </c>
      <c r="C666" s="42">
        <v>241117</v>
      </c>
      <c r="D666" s="25">
        <v>59632</v>
      </c>
      <c r="E666" s="63">
        <f t="shared" si="142"/>
        <v>0.24731561855862508</v>
      </c>
      <c r="F666" s="90">
        <f>SUM(F4:F193)+SUM(F205:F208)+F248+F253+SUM(F314:F317)+SUM(F389:F394)+F400+F404+F407+SUM(F418:F420)+F426+SUM(F429:F430)+F432+F433+F435+F438+F453+F457+F458+F462+F466+SUM(F504:F506)+F511+F515+F518+F520+F542</f>
        <v>42992</v>
      </c>
      <c r="G666" s="310">
        <f t="shared" ref="G666:AU666" si="203">SUM(G4:G193)+SUM(G205:G208)+G248+G253+SUM(G314:G317)+SUM(G389:G394)+G400+G404+G407+SUM(G418:G420)+G426+SUM(G429:G430)+G432+G433+G435+G438+G453+G457+G458+G462+G466+SUM(G504:G506)+G511+G515+G518+G520+G542</f>
        <v>19233</v>
      </c>
      <c r="H666" s="90">
        <f t="shared" si="203"/>
        <v>716</v>
      </c>
      <c r="I666" s="104">
        <f t="shared" si="203"/>
        <v>381</v>
      </c>
      <c r="J666" s="396">
        <f t="shared" si="203"/>
        <v>22304</v>
      </c>
      <c r="K666" s="310">
        <f t="shared" si="203"/>
        <v>28842</v>
      </c>
      <c r="L666" s="90">
        <f t="shared" si="203"/>
        <v>181</v>
      </c>
      <c r="M666" s="104">
        <f t="shared" si="203"/>
        <v>31</v>
      </c>
      <c r="N666" s="396">
        <f t="shared" si="203"/>
        <v>0</v>
      </c>
      <c r="O666" s="310">
        <f t="shared" si="203"/>
        <v>0</v>
      </c>
      <c r="P666" s="90">
        <f t="shared" si="203"/>
        <v>0</v>
      </c>
      <c r="Q666" s="104">
        <f t="shared" si="203"/>
        <v>0</v>
      </c>
      <c r="R666" s="396">
        <f t="shared" si="203"/>
        <v>0</v>
      </c>
      <c r="S666" s="310">
        <f t="shared" si="203"/>
        <v>0</v>
      </c>
      <c r="T666" s="90">
        <f t="shared" si="203"/>
        <v>0</v>
      </c>
      <c r="U666" s="104">
        <f t="shared" si="203"/>
        <v>0</v>
      </c>
      <c r="V666" s="396">
        <f t="shared" si="203"/>
        <v>0</v>
      </c>
      <c r="W666" s="310">
        <f t="shared" si="203"/>
        <v>0</v>
      </c>
      <c r="X666" s="90">
        <f t="shared" si="203"/>
        <v>0</v>
      </c>
      <c r="Y666" s="104">
        <f t="shared" si="203"/>
        <v>0</v>
      </c>
      <c r="Z666" s="396">
        <f t="shared" si="203"/>
        <v>0</v>
      </c>
      <c r="AA666" s="310">
        <f t="shared" si="203"/>
        <v>0</v>
      </c>
      <c r="AB666" s="90">
        <f t="shared" si="203"/>
        <v>0</v>
      </c>
      <c r="AC666" s="104">
        <f t="shared" si="203"/>
        <v>0</v>
      </c>
      <c r="AD666" s="396">
        <v>0</v>
      </c>
      <c r="AE666" s="310">
        <v>0</v>
      </c>
      <c r="AF666" s="90">
        <f t="shared" si="203"/>
        <v>0</v>
      </c>
      <c r="AG666" s="104">
        <f t="shared" si="203"/>
        <v>0</v>
      </c>
      <c r="AH666" s="396">
        <f t="shared" si="203"/>
        <v>0</v>
      </c>
      <c r="AI666" s="310">
        <f t="shared" si="203"/>
        <v>0</v>
      </c>
      <c r="AJ666" s="90">
        <v>0</v>
      </c>
      <c r="AK666" s="104">
        <v>0</v>
      </c>
      <c r="AL666" s="396">
        <f t="shared" si="203"/>
        <v>356</v>
      </c>
      <c r="AM666" s="310">
        <f t="shared" si="203"/>
        <v>196</v>
      </c>
      <c r="AN666" s="90">
        <f t="shared" si="203"/>
        <v>0</v>
      </c>
      <c r="AO666" s="104">
        <f t="shared" si="203"/>
        <v>0</v>
      </c>
      <c r="AP666" s="396">
        <f t="shared" si="203"/>
        <v>0</v>
      </c>
      <c r="AQ666" s="310">
        <f t="shared" si="203"/>
        <v>0</v>
      </c>
      <c r="AR666" s="90">
        <f t="shared" si="203"/>
        <v>0</v>
      </c>
      <c r="AS666" s="104">
        <f t="shared" si="203"/>
        <v>0</v>
      </c>
      <c r="AT666" s="396">
        <f t="shared" si="203"/>
        <v>0</v>
      </c>
      <c r="AU666" s="310">
        <f t="shared" si="203"/>
        <v>0</v>
      </c>
      <c r="AV666" s="90">
        <f t="shared" ref="AV666:BC666" si="204">SUM(AV4:AV193)+SUM(AV205:AV208)+AV248+AV253+SUM(AV314:AV317)+SUM(AV389:AV394)+AV400+AV404+AV407+SUM(AV418:AV420)+AV426+SUM(AV429:AV430)+AV432+AV433+AV435+AV438+AV453+AV457+AV458+AV462+AV466+SUM(AV504:AV506)+AV511+AV515+AV518+AV520+AV542</f>
        <v>0</v>
      </c>
      <c r="AW666" s="104">
        <f t="shared" si="204"/>
        <v>0</v>
      </c>
      <c r="AX666" s="396">
        <f t="shared" si="204"/>
        <v>642</v>
      </c>
      <c r="AY666" s="310">
        <f t="shared" si="204"/>
        <v>96</v>
      </c>
      <c r="AZ666" s="90">
        <f t="shared" si="204"/>
        <v>0</v>
      </c>
      <c r="BA666" s="310">
        <f t="shared" si="204"/>
        <v>0</v>
      </c>
      <c r="BB666" s="90">
        <f t="shared" si="204"/>
        <v>21</v>
      </c>
      <c r="BC666" s="91">
        <f t="shared" si="204"/>
        <v>18</v>
      </c>
      <c r="BD666" s="90">
        <f t="shared" ref="BD666:BK666" si="205">SUM(BD4:BD193)+SUM(BD205:BD208)+BD248+BD253+SUM(BD314:BD317)+SUM(BD389:BD394)+BD400+BD404+BD407+SUM(BD418:BD420)+BD426+SUM(BD429:BD430)+BD432+BD433+BD435+BD438+BD453+BD457+BD458+BD462+BD466+SUM(BD504:BD506)+BD511+BD515+BD518+BD520+BD542</f>
        <v>525</v>
      </c>
      <c r="BE666" s="91">
        <f t="shared" si="205"/>
        <v>296</v>
      </c>
      <c r="BF666" s="90">
        <f t="shared" si="205"/>
        <v>0</v>
      </c>
      <c r="BG666" s="91">
        <f t="shared" si="205"/>
        <v>0</v>
      </c>
      <c r="BH666" s="90">
        <f t="shared" si="205"/>
        <v>0</v>
      </c>
      <c r="BI666" s="91">
        <f t="shared" si="205"/>
        <v>0</v>
      </c>
      <c r="BJ666" s="90">
        <f t="shared" si="205"/>
        <v>38876</v>
      </c>
      <c r="BK666" s="91">
        <f t="shared" si="205"/>
        <v>23462</v>
      </c>
    </row>
    <row r="667" spans="1:63" ht="13" x14ac:dyDescent="0.3">
      <c r="A667" s="38"/>
      <c r="B667" s="27" t="s">
        <v>730</v>
      </c>
      <c r="C667" s="42">
        <v>8399</v>
      </c>
      <c r="D667" s="25">
        <v>2515</v>
      </c>
      <c r="E667" s="63">
        <f t="shared" si="142"/>
        <v>0.29944040957256818</v>
      </c>
      <c r="F667" s="90">
        <f>SUM(F209:F212)+F504+F537+F541+F545+F546+F548</f>
        <v>1888</v>
      </c>
      <c r="G667" s="310">
        <f t="shared" ref="G667:AU667" si="206">SUM(G209:G212)+G504+G537+G541+G545+G546+G548</f>
        <v>1452</v>
      </c>
      <c r="H667" s="90">
        <f t="shared" si="206"/>
        <v>0</v>
      </c>
      <c r="I667" s="104">
        <f t="shared" si="206"/>
        <v>0</v>
      </c>
      <c r="J667" s="396">
        <f t="shared" si="206"/>
        <v>0</v>
      </c>
      <c r="K667" s="310">
        <f t="shared" si="206"/>
        <v>0</v>
      </c>
      <c r="L667" s="90">
        <f t="shared" si="206"/>
        <v>0</v>
      </c>
      <c r="M667" s="104">
        <f t="shared" si="206"/>
        <v>0</v>
      </c>
      <c r="N667" s="396">
        <f t="shared" si="206"/>
        <v>0</v>
      </c>
      <c r="O667" s="310">
        <f t="shared" si="206"/>
        <v>0</v>
      </c>
      <c r="P667" s="90">
        <f t="shared" si="206"/>
        <v>0</v>
      </c>
      <c r="Q667" s="104">
        <f t="shared" si="206"/>
        <v>0</v>
      </c>
      <c r="R667" s="396">
        <f t="shared" si="206"/>
        <v>0</v>
      </c>
      <c r="S667" s="310">
        <f t="shared" si="206"/>
        <v>0</v>
      </c>
      <c r="T667" s="90">
        <f t="shared" si="206"/>
        <v>0</v>
      </c>
      <c r="U667" s="104">
        <f t="shared" si="206"/>
        <v>0</v>
      </c>
      <c r="V667" s="396">
        <f t="shared" si="206"/>
        <v>0</v>
      </c>
      <c r="W667" s="310">
        <f t="shared" si="206"/>
        <v>0</v>
      </c>
      <c r="X667" s="90">
        <f t="shared" si="206"/>
        <v>0</v>
      </c>
      <c r="Y667" s="104">
        <f t="shared" si="206"/>
        <v>0</v>
      </c>
      <c r="Z667" s="396">
        <f t="shared" si="206"/>
        <v>0</v>
      </c>
      <c r="AA667" s="310">
        <f t="shared" si="206"/>
        <v>0</v>
      </c>
      <c r="AB667" s="90">
        <v>0</v>
      </c>
      <c r="AC667" s="104">
        <v>0</v>
      </c>
      <c r="AD667" s="396">
        <f t="shared" si="206"/>
        <v>0</v>
      </c>
      <c r="AE667" s="310">
        <f t="shared" si="206"/>
        <v>0</v>
      </c>
      <c r="AF667" s="90">
        <f t="shared" si="206"/>
        <v>0</v>
      </c>
      <c r="AG667" s="104">
        <f t="shared" si="206"/>
        <v>0</v>
      </c>
      <c r="AH667" s="396">
        <f t="shared" si="206"/>
        <v>0</v>
      </c>
      <c r="AI667" s="310">
        <f t="shared" si="206"/>
        <v>0</v>
      </c>
      <c r="AJ667" s="90">
        <f t="shared" si="206"/>
        <v>0</v>
      </c>
      <c r="AK667" s="104">
        <f t="shared" si="206"/>
        <v>0</v>
      </c>
      <c r="AL667" s="396">
        <f t="shared" si="206"/>
        <v>0</v>
      </c>
      <c r="AM667" s="310">
        <f t="shared" si="206"/>
        <v>0</v>
      </c>
      <c r="AN667" s="90">
        <f t="shared" si="206"/>
        <v>0</v>
      </c>
      <c r="AO667" s="104">
        <f t="shared" si="206"/>
        <v>0</v>
      </c>
      <c r="AP667" s="396">
        <f t="shared" si="206"/>
        <v>0</v>
      </c>
      <c r="AQ667" s="310">
        <f t="shared" si="206"/>
        <v>0</v>
      </c>
      <c r="AR667" s="90">
        <f t="shared" si="206"/>
        <v>0</v>
      </c>
      <c r="AS667" s="104">
        <f t="shared" si="206"/>
        <v>0</v>
      </c>
      <c r="AT667" s="396">
        <f t="shared" si="206"/>
        <v>0</v>
      </c>
      <c r="AU667" s="310">
        <f t="shared" si="206"/>
        <v>0</v>
      </c>
      <c r="AV667" s="90">
        <f t="shared" ref="AV667:BC667" si="207">SUM(AV209:AV212)+AV504+AV537+AV541+AV545+AV546+AV548</f>
        <v>0</v>
      </c>
      <c r="AW667" s="104">
        <f t="shared" si="207"/>
        <v>0</v>
      </c>
      <c r="AX667" s="396">
        <f t="shared" si="207"/>
        <v>0</v>
      </c>
      <c r="AY667" s="310">
        <f t="shared" si="207"/>
        <v>0</v>
      </c>
      <c r="AZ667" s="90">
        <f t="shared" si="207"/>
        <v>0</v>
      </c>
      <c r="BA667" s="310">
        <f t="shared" si="207"/>
        <v>0</v>
      </c>
      <c r="BB667" s="90">
        <f t="shared" si="207"/>
        <v>1404</v>
      </c>
      <c r="BC667" s="91">
        <f t="shared" si="207"/>
        <v>1086</v>
      </c>
      <c r="BD667" s="90">
        <f t="shared" ref="BD667:BK667" si="208">SUM(BD209:BD212)+BD504+BD537+BD541+BD545+BD546+BD548</f>
        <v>0</v>
      </c>
      <c r="BE667" s="91">
        <f t="shared" si="208"/>
        <v>0</v>
      </c>
      <c r="BF667" s="90">
        <f t="shared" si="208"/>
        <v>0</v>
      </c>
      <c r="BG667" s="91">
        <f t="shared" si="208"/>
        <v>0</v>
      </c>
      <c r="BH667" s="90">
        <f t="shared" si="208"/>
        <v>0</v>
      </c>
      <c r="BI667" s="91">
        <f t="shared" si="208"/>
        <v>0</v>
      </c>
      <c r="BJ667" s="90">
        <f t="shared" si="208"/>
        <v>1736</v>
      </c>
      <c r="BK667" s="91">
        <f t="shared" si="208"/>
        <v>1584</v>
      </c>
    </row>
    <row r="668" spans="1:63" ht="13" x14ac:dyDescent="0.3">
      <c r="A668" s="38"/>
      <c r="B668" s="27" t="s">
        <v>731</v>
      </c>
      <c r="C668" s="42">
        <v>11206</v>
      </c>
      <c r="D668" s="25">
        <v>3987</v>
      </c>
      <c r="E668" s="63">
        <f t="shared" si="142"/>
        <v>0.35579154024629661</v>
      </c>
      <c r="F668" s="90">
        <f>SUM(F233:F238)+F249+SUM(F396:F397)+SUM(F539:F542)+F545+F547+SUM(F549:F550)</f>
        <v>2874</v>
      </c>
      <c r="G668" s="310">
        <f t="shared" ref="G668:AU668" si="209">SUM(G233:G238)+G249+SUM(G396:G397)+SUM(G539:G542)+G545+G547+SUM(G549:G550)</f>
        <v>2148</v>
      </c>
      <c r="H668" s="90">
        <f t="shared" si="209"/>
        <v>0</v>
      </c>
      <c r="I668" s="104">
        <f t="shared" si="209"/>
        <v>0</v>
      </c>
      <c r="J668" s="396">
        <f t="shared" si="209"/>
        <v>0</v>
      </c>
      <c r="K668" s="310">
        <f t="shared" si="209"/>
        <v>0</v>
      </c>
      <c r="L668" s="90">
        <f t="shared" si="209"/>
        <v>0</v>
      </c>
      <c r="M668" s="104">
        <f t="shared" si="209"/>
        <v>0</v>
      </c>
      <c r="N668" s="396">
        <f t="shared" si="209"/>
        <v>0</v>
      </c>
      <c r="O668" s="310">
        <f t="shared" si="209"/>
        <v>5</v>
      </c>
      <c r="P668" s="90">
        <f t="shared" si="209"/>
        <v>1</v>
      </c>
      <c r="Q668" s="104">
        <f t="shared" si="209"/>
        <v>4</v>
      </c>
      <c r="R668" s="396">
        <f t="shared" si="209"/>
        <v>0</v>
      </c>
      <c r="S668" s="310">
        <f t="shared" si="209"/>
        <v>0</v>
      </c>
      <c r="T668" s="90">
        <f t="shared" si="209"/>
        <v>0</v>
      </c>
      <c r="U668" s="104">
        <f t="shared" si="209"/>
        <v>0</v>
      </c>
      <c r="V668" s="396">
        <f t="shared" si="209"/>
        <v>0</v>
      </c>
      <c r="W668" s="310">
        <f t="shared" si="209"/>
        <v>0</v>
      </c>
      <c r="X668" s="90">
        <f t="shared" si="209"/>
        <v>0</v>
      </c>
      <c r="Y668" s="104">
        <f t="shared" si="209"/>
        <v>0</v>
      </c>
      <c r="Z668" s="396">
        <f t="shared" si="209"/>
        <v>0</v>
      </c>
      <c r="AA668" s="310">
        <f t="shared" si="209"/>
        <v>0</v>
      </c>
      <c r="AB668" s="90">
        <v>0</v>
      </c>
      <c r="AC668" s="104">
        <v>0</v>
      </c>
      <c r="AD668" s="396">
        <f t="shared" si="209"/>
        <v>0</v>
      </c>
      <c r="AE668" s="310">
        <f t="shared" si="209"/>
        <v>0</v>
      </c>
      <c r="AF668" s="90">
        <f t="shared" si="209"/>
        <v>0</v>
      </c>
      <c r="AG668" s="104">
        <f t="shared" si="209"/>
        <v>0</v>
      </c>
      <c r="AH668" s="396">
        <f t="shared" si="209"/>
        <v>0</v>
      </c>
      <c r="AI668" s="310">
        <f t="shared" si="209"/>
        <v>0</v>
      </c>
      <c r="AJ668" s="90">
        <f t="shared" si="209"/>
        <v>0</v>
      </c>
      <c r="AK668" s="104">
        <f t="shared" si="209"/>
        <v>0</v>
      </c>
      <c r="AL668" s="396">
        <f t="shared" si="209"/>
        <v>0</v>
      </c>
      <c r="AM668" s="310">
        <f t="shared" si="209"/>
        <v>0</v>
      </c>
      <c r="AN668" s="90">
        <v>0</v>
      </c>
      <c r="AO668" s="104">
        <v>0</v>
      </c>
      <c r="AP668" s="396">
        <f t="shared" si="209"/>
        <v>0</v>
      </c>
      <c r="AQ668" s="310">
        <f t="shared" si="209"/>
        <v>0</v>
      </c>
      <c r="AR668" s="90">
        <f t="shared" si="209"/>
        <v>0</v>
      </c>
      <c r="AS668" s="104">
        <f t="shared" si="209"/>
        <v>0</v>
      </c>
      <c r="AT668" s="396">
        <f t="shared" si="209"/>
        <v>0</v>
      </c>
      <c r="AU668" s="310">
        <f t="shared" si="209"/>
        <v>0</v>
      </c>
      <c r="AV668" s="90">
        <f t="shared" ref="AV668:BC668" si="210">SUM(AV233:AV238)+AV249+SUM(AV396:AV397)+SUM(AV539:AV542)+AV545+AV547+SUM(AV549:AV550)</f>
        <v>0</v>
      </c>
      <c r="AW668" s="104">
        <f t="shared" si="210"/>
        <v>0</v>
      </c>
      <c r="AX668" s="396">
        <f t="shared" si="210"/>
        <v>0</v>
      </c>
      <c r="AY668" s="310">
        <f t="shared" si="210"/>
        <v>1</v>
      </c>
      <c r="AZ668" s="90">
        <f t="shared" si="210"/>
        <v>0</v>
      </c>
      <c r="BA668" s="310">
        <f t="shared" si="210"/>
        <v>0</v>
      </c>
      <c r="BB668" s="90">
        <f t="shared" si="210"/>
        <v>38</v>
      </c>
      <c r="BC668" s="91">
        <f t="shared" si="210"/>
        <v>38</v>
      </c>
      <c r="BD668" s="90">
        <f t="shared" ref="BD668:BK668" si="211">SUM(BD233:BD238)+BD249+SUM(BD396:BD397)+SUM(BD539:BD542)+BD545+BD547+SUM(BD549:BD550)</f>
        <v>419</v>
      </c>
      <c r="BE668" s="91">
        <f t="shared" si="211"/>
        <v>221</v>
      </c>
      <c r="BF668" s="90">
        <f t="shared" si="211"/>
        <v>0</v>
      </c>
      <c r="BG668" s="91">
        <f t="shared" si="211"/>
        <v>0</v>
      </c>
      <c r="BH668" s="90">
        <f t="shared" si="211"/>
        <v>0</v>
      </c>
      <c r="BI668" s="91">
        <f t="shared" si="211"/>
        <v>0</v>
      </c>
      <c r="BJ668" s="90">
        <f t="shared" si="211"/>
        <v>2441</v>
      </c>
      <c r="BK668" s="91">
        <f t="shared" si="211"/>
        <v>2499</v>
      </c>
    </row>
    <row r="669" spans="1:63" ht="13" x14ac:dyDescent="0.3">
      <c r="A669" s="38"/>
      <c r="B669" s="27" t="s">
        <v>732</v>
      </c>
      <c r="C669" s="42">
        <v>10681</v>
      </c>
      <c r="D669" s="25">
        <v>3527</v>
      </c>
      <c r="E669" s="63">
        <f t="shared" si="142"/>
        <v>0.33021252691695535</v>
      </c>
      <c r="F669" s="90">
        <f>SUM(F239:F245)+F551+F553+F556+SUM(F558:F560)</f>
        <v>2076</v>
      </c>
      <c r="G669" s="310">
        <f t="shared" ref="G669:AU669" si="212">SUM(G239:G245)+G551+G553+G556+SUM(G558:G560)</f>
        <v>1873</v>
      </c>
      <c r="H669" s="90">
        <f t="shared" si="212"/>
        <v>0</v>
      </c>
      <c r="I669" s="104">
        <f t="shared" si="212"/>
        <v>0</v>
      </c>
      <c r="J669" s="396">
        <f t="shared" si="212"/>
        <v>0</v>
      </c>
      <c r="K669" s="310">
        <f t="shared" si="212"/>
        <v>0</v>
      </c>
      <c r="L669" s="90">
        <f t="shared" si="212"/>
        <v>0</v>
      </c>
      <c r="M669" s="104">
        <f t="shared" si="212"/>
        <v>0</v>
      </c>
      <c r="N669" s="396">
        <f t="shared" si="212"/>
        <v>0</v>
      </c>
      <c r="O669" s="310">
        <f t="shared" si="212"/>
        <v>0</v>
      </c>
      <c r="P669" s="90">
        <f t="shared" si="212"/>
        <v>0</v>
      </c>
      <c r="Q669" s="104">
        <f t="shared" si="212"/>
        <v>0</v>
      </c>
      <c r="R669" s="396">
        <f t="shared" si="212"/>
        <v>0</v>
      </c>
      <c r="S669" s="310">
        <f t="shared" si="212"/>
        <v>0</v>
      </c>
      <c r="T669" s="90">
        <f t="shared" si="212"/>
        <v>0</v>
      </c>
      <c r="U669" s="104">
        <f t="shared" si="212"/>
        <v>0</v>
      </c>
      <c r="V669" s="396">
        <f t="shared" si="212"/>
        <v>0</v>
      </c>
      <c r="W669" s="310">
        <f t="shared" si="212"/>
        <v>0</v>
      </c>
      <c r="X669" s="90">
        <f t="shared" si="212"/>
        <v>0</v>
      </c>
      <c r="Y669" s="104">
        <f t="shared" si="212"/>
        <v>0</v>
      </c>
      <c r="Z669" s="396">
        <f t="shared" si="212"/>
        <v>0</v>
      </c>
      <c r="AA669" s="310">
        <f t="shared" si="212"/>
        <v>0</v>
      </c>
      <c r="AB669" s="90">
        <f t="shared" si="212"/>
        <v>0</v>
      </c>
      <c r="AC669" s="104">
        <f t="shared" si="212"/>
        <v>0</v>
      </c>
      <c r="AD669" s="396">
        <f t="shared" si="212"/>
        <v>0</v>
      </c>
      <c r="AE669" s="310">
        <f t="shared" si="212"/>
        <v>0</v>
      </c>
      <c r="AF669" s="90">
        <f t="shared" si="212"/>
        <v>0</v>
      </c>
      <c r="AG669" s="104">
        <f t="shared" si="212"/>
        <v>0</v>
      </c>
      <c r="AH669" s="396">
        <f t="shared" si="212"/>
        <v>0</v>
      </c>
      <c r="AI669" s="310">
        <f t="shared" si="212"/>
        <v>0</v>
      </c>
      <c r="AJ669" s="90">
        <f t="shared" si="212"/>
        <v>0</v>
      </c>
      <c r="AK669" s="104">
        <f t="shared" si="212"/>
        <v>0</v>
      </c>
      <c r="AL669" s="396">
        <f t="shared" si="212"/>
        <v>0</v>
      </c>
      <c r="AM669" s="310">
        <f t="shared" si="212"/>
        <v>0</v>
      </c>
      <c r="AN669" s="90">
        <v>0</v>
      </c>
      <c r="AO669" s="104">
        <v>0</v>
      </c>
      <c r="AP669" s="396">
        <f t="shared" si="212"/>
        <v>0</v>
      </c>
      <c r="AQ669" s="310">
        <f t="shared" si="212"/>
        <v>0</v>
      </c>
      <c r="AR669" s="90">
        <f t="shared" si="212"/>
        <v>0</v>
      </c>
      <c r="AS669" s="104">
        <f t="shared" si="212"/>
        <v>0</v>
      </c>
      <c r="AT669" s="396">
        <f t="shared" si="212"/>
        <v>0</v>
      </c>
      <c r="AU669" s="310">
        <f t="shared" si="212"/>
        <v>0</v>
      </c>
      <c r="AV669" s="90">
        <f t="shared" ref="AV669:BC669" si="213">SUM(AV239:AV245)+AV551+AV553+AV556+SUM(AV558:AV560)</f>
        <v>0</v>
      </c>
      <c r="AW669" s="104">
        <f t="shared" si="213"/>
        <v>0</v>
      </c>
      <c r="AX669" s="396">
        <f t="shared" si="213"/>
        <v>0</v>
      </c>
      <c r="AY669" s="310">
        <f t="shared" si="213"/>
        <v>0</v>
      </c>
      <c r="AZ669" s="90">
        <f t="shared" si="213"/>
        <v>0</v>
      </c>
      <c r="BA669" s="310">
        <f t="shared" si="213"/>
        <v>0</v>
      </c>
      <c r="BB669" s="90">
        <f t="shared" si="213"/>
        <v>0</v>
      </c>
      <c r="BC669" s="91">
        <f t="shared" si="213"/>
        <v>0</v>
      </c>
      <c r="BD669" s="90">
        <f t="shared" ref="BD669:BK669" si="214">SUM(BD239:BD245)+BD551+BD553+BD556+SUM(BD558:BD560)</f>
        <v>0</v>
      </c>
      <c r="BE669" s="91">
        <f t="shared" si="214"/>
        <v>0</v>
      </c>
      <c r="BF669" s="90">
        <f t="shared" si="214"/>
        <v>0</v>
      </c>
      <c r="BG669" s="91">
        <f t="shared" si="214"/>
        <v>0</v>
      </c>
      <c r="BH669" s="90">
        <f t="shared" si="214"/>
        <v>0</v>
      </c>
      <c r="BI669" s="91">
        <f t="shared" si="214"/>
        <v>0</v>
      </c>
      <c r="BJ669" s="90">
        <f t="shared" si="214"/>
        <v>1905</v>
      </c>
      <c r="BK669" s="91">
        <f t="shared" si="214"/>
        <v>2023</v>
      </c>
    </row>
    <row r="670" spans="1:63" ht="13" x14ac:dyDescent="0.3">
      <c r="A670" s="38"/>
      <c r="B670" s="27" t="s">
        <v>733</v>
      </c>
      <c r="C670" s="42">
        <v>7085</v>
      </c>
      <c r="D670" s="25">
        <v>3542</v>
      </c>
      <c r="E670" s="63">
        <f t="shared" si="142"/>
        <v>0.49992942836979537</v>
      </c>
      <c r="F670" s="90">
        <f>SUM(F18)+F236+SUM(F246:F253)</f>
        <v>2490</v>
      </c>
      <c r="G670" s="310">
        <f t="shared" ref="G670:AU670" si="215">SUM(G18)+G236+SUM(G246:G253)</f>
        <v>1641</v>
      </c>
      <c r="H670" s="90">
        <f t="shared" si="215"/>
        <v>0</v>
      </c>
      <c r="I670" s="104">
        <f t="shared" si="215"/>
        <v>0</v>
      </c>
      <c r="J670" s="396">
        <f t="shared" si="215"/>
        <v>132</v>
      </c>
      <c r="K670" s="310">
        <f t="shared" si="215"/>
        <v>212</v>
      </c>
      <c r="L670" s="90">
        <f t="shared" si="215"/>
        <v>0</v>
      </c>
      <c r="M670" s="104">
        <f t="shared" si="215"/>
        <v>0</v>
      </c>
      <c r="N670" s="396">
        <f t="shared" si="215"/>
        <v>0</v>
      </c>
      <c r="O670" s="310">
        <f t="shared" si="215"/>
        <v>0</v>
      </c>
      <c r="P670" s="90">
        <f t="shared" si="215"/>
        <v>0</v>
      </c>
      <c r="Q670" s="104">
        <f t="shared" si="215"/>
        <v>0</v>
      </c>
      <c r="R670" s="396">
        <f t="shared" si="215"/>
        <v>0</v>
      </c>
      <c r="S670" s="310">
        <f t="shared" si="215"/>
        <v>0</v>
      </c>
      <c r="T670" s="90">
        <f t="shared" si="215"/>
        <v>0</v>
      </c>
      <c r="U670" s="104">
        <f t="shared" si="215"/>
        <v>0</v>
      </c>
      <c r="V670" s="396">
        <f t="shared" si="215"/>
        <v>0</v>
      </c>
      <c r="W670" s="310">
        <f t="shared" si="215"/>
        <v>0</v>
      </c>
      <c r="X670" s="90">
        <f t="shared" si="215"/>
        <v>0</v>
      </c>
      <c r="Y670" s="104">
        <f t="shared" si="215"/>
        <v>0</v>
      </c>
      <c r="Z670" s="396">
        <f t="shared" si="215"/>
        <v>0</v>
      </c>
      <c r="AA670" s="310">
        <f t="shared" si="215"/>
        <v>0</v>
      </c>
      <c r="AB670" s="90">
        <v>0</v>
      </c>
      <c r="AC670" s="104">
        <v>0</v>
      </c>
      <c r="AD670" s="396">
        <f t="shared" si="215"/>
        <v>0</v>
      </c>
      <c r="AE670" s="310">
        <f t="shared" si="215"/>
        <v>0</v>
      </c>
      <c r="AF670" s="90">
        <f t="shared" si="215"/>
        <v>0</v>
      </c>
      <c r="AG670" s="104">
        <f t="shared" si="215"/>
        <v>0</v>
      </c>
      <c r="AH670" s="396">
        <f t="shared" si="215"/>
        <v>0</v>
      </c>
      <c r="AI670" s="310">
        <f t="shared" si="215"/>
        <v>0</v>
      </c>
      <c r="AJ670" s="90">
        <f t="shared" si="215"/>
        <v>0</v>
      </c>
      <c r="AK670" s="104">
        <f t="shared" si="215"/>
        <v>0</v>
      </c>
      <c r="AL670" s="396">
        <f t="shared" si="215"/>
        <v>0</v>
      </c>
      <c r="AM670" s="310">
        <f t="shared" si="215"/>
        <v>0</v>
      </c>
      <c r="AN670" s="90">
        <f t="shared" si="215"/>
        <v>0</v>
      </c>
      <c r="AO670" s="104">
        <f t="shared" si="215"/>
        <v>0</v>
      </c>
      <c r="AP670" s="396">
        <f t="shared" si="215"/>
        <v>0</v>
      </c>
      <c r="AQ670" s="310">
        <f t="shared" si="215"/>
        <v>0</v>
      </c>
      <c r="AR670" s="90">
        <f t="shared" si="215"/>
        <v>0</v>
      </c>
      <c r="AS670" s="104">
        <f t="shared" si="215"/>
        <v>0</v>
      </c>
      <c r="AT670" s="396">
        <f t="shared" si="215"/>
        <v>0</v>
      </c>
      <c r="AU670" s="310">
        <f t="shared" si="215"/>
        <v>0</v>
      </c>
      <c r="AV670" s="90">
        <f t="shared" ref="AV670:BC670" si="216">SUM(AV18)+AV236+SUM(AV246:AV253)</f>
        <v>0</v>
      </c>
      <c r="AW670" s="104">
        <f t="shared" si="216"/>
        <v>0</v>
      </c>
      <c r="AX670" s="396">
        <f t="shared" si="216"/>
        <v>0</v>
      </c>
      <c r="AY670" s="310">
        <f t="shared" si="216"/>
        <v>0</v>
      </c>
      <c r="AZ670" s="90">
        <f t="shared" si="216"/>
        <v>0</v>
      </c>
      <c r="BA670" s="310">
        <f t="shared" si="216"/>
        <v>0</v>
      </c>
      <c r="BB670" s="90">
        <f t="shared" si="216"/>
        <v>0</v>
      </c>
      <c r="BC670" s="91">
        <f t="shared" si="216"/>
        <v>0</v>
      </c>
      <c r="BD670" s="90">
        <f t="shared" ref="BD670:BK670" si="217">SUM(BD18)+BD236+SUM(BD246:BD253)</f>
        <v>2253</v>
      </c>
      <c r="BE670" s="91">
        <f t="shared" si="217"/>
        <v>1242</v>
      </c>
      <c r="BF670" s="90">
        <f t="shared" si="217"/>
        <v>0</v>
      </c>
      <c r="BG670" s="91">
        <f t="shared" si="217"/>
        <v>0</v>
      </c>
      <c r="BH670" s="90">
        <f t="shared" si="217"/>
        <v>0</v>
      </c>
      <c r="BI670" s="91">
        <f t="shared" si="217"/>
        <v>0</v>
      </c>
      <c r="BJ670" s="90">
        <f t="shared" si="217"/>
        <v>2083</v>
      </c>
      <c r="BK670" s="91">
        <f t="shared" si="217"/>
        <v>2029</v>
      </c>
    </row>
    <row r="671" spans="1:63" ht="13" x14ac:dyDescent="0.3">
      <c r="A671" s="38"/>
      <c r="B671" s="27" t="s">
        <v>33</v>
      </c>
      <c r="C671" s="42">
        <v>6558</v>
      </c>
      <c r="D671" s="25">
        <v>2520</v>
      </c>
      <c r="E671" s="63">
        <f t="shared" si="142"/>
        <v>0.38426349496797807</v>
      </c>
      <c r="F671" s="90">
        <f>SUM(F235)+F395+F398+F426+SUM(F484:F485)+SUM(F561:F562)</f>
        <v>1787</v>
      </c>
      <c r="G671" s="310">
        <f t="shared" ref="G671:AU671" si="218">SUM(G235)+G395+G398+G426+SUM(G484:G485)+SUM(G561:G562)</f>
        <v>985</v>
      </c>
      <c r="H671" s="90">
        <f t="shared" si="218"/>
        <v>0</v>
      </c>
      <c r="I671" s="104">
        <f t="shared" si="218"/>
        <v>0</v>
      </c>
      <c r="J671" s="396">
        <f t="shared" si="218"/>
        <v>0</v>
      </c>
      <c r="K671" s="310">
        <f t="shared" si="218"/>
        <v>0</v>
      </c>
      <c r="L671" s="90">
        <f t="shared" si="218"/>
        <v>0</v>
      </c>
      <c r="M671" s="104">
        <f t="shared" si="218"/>
        <v>0</v>
      </c>
      <c r="N671" s="396">
        <f t="shared" si="218"/>
        <v>0</v>
      </c>
      <c r="O671" s="310">
        <f t="shared" si="218"/>
        <v>0</v>
      </c>
      <c r="P671" s="90">
        <f t="shared" si="218"/>
        <v>0</v>
      </c>
      <c r="Q671" s="104">
        <f t="shared" si="218"/>
        <v>0</v>
      </c>
      <c r="R671" s="396">
        <f t="shared" si="218"/>
        <v>0</v>
      </c>
      <c r="S671" s="310">
        <f t="shared" si="218"/>
        <v>0</v>
      </c>
      <c r="T671" s="90">
        <f t="shared" si="218"/>
        <v>0</v>
      </c>
      <c r="U671" s="104">
        <f t="shared" si="218"/>
        <v>0</v>
      </c>
      <c r="V671" s="396">
        <f t="shared" si="218"/>
        <v>0</v>
      </c>
      <c r="W671" s="310">
        <f t="shared" si="218"/>
        <v>0</v>
      </c>
      <c r="X671" s="90">
        <f t="shared" si="218"/>
        <v>0</v>
      </c>
      <c r="Y671" s="104">
        <f t="shared" si="218"/>
        <v>0</v>
      </c>
      <c r="Z671" s="396">
        <f t="shared" si="218"/>
        <v>0</v>
      </c>
      <c r="AA671" s="310">
        <f t="shared" si="218"/>
        <v>0</v>
      </c>
      <c r="AB671" s="90">
        <f t="shared" si="218"/>
        <v>0</v>
      </c>
      <c r="AC671" s="104">
        <f t="shared" si="218"/>
        <v>0</v>
      </c>
      <c r="AD671" s="396">
        <f t="shared" si="218"/>
        <v>0</v>
      </c>
      <c r="AE671" s="310">
        <f t="shared" si="218"/>
        <v>0</v>
      </c>
      <c r="AF671" s="90">
        <f t="shared" si="218"/>
        <v>0</v>
      </c>
      <c r="AG671" s="104">
        <f t="shared" si="218"/>
        <v>0</v>
      </c>
      <c r="AH671" s="396">
        <f t="shared" si="218"/>
        <v>0</v>
      </c>
      <c r="AI671" s="310">
        <f t="shared" si="218"/>
        <v>0</v>
      </c>
      <c r="AJ671" s="90">
        <f t="shared" si="218"/>
        <v>275</v>
      </c>
      <c r="AK671" s="104">
        <f t="shared" si="218"/>
        <v>108</v>
      </c>
      <c r="AL671" s="396">
        <f t="shared" si="218"/>
        <v>0</v>
      </c>
      <c r="AM671" s="310">
        <f t="shared" si="218"/>
        <v>0</v>
      </c>
      <c r="AN671" s="90">
        <f t="shared" si="218"/>
        <v>0</v>
      </c>
      <c r="AO671" s="104">
        <f t="shared" si="218"/>
        <v>0</v>
      </c>
      <c r="AP671" s="396">
        <f t="shared" si="218"/>
        <v>0</v>
      </c>
      <c r="AQ671" s="310">
        <f t="shared" si="218"/>
        <v>0</v>
      </c>
      <c r="AR671" s="90">
        <f t="shared" si="218"/>
        <v>788</v>
      </c>
      <c r="AS671" s="104">
        <f t="shared" si="218"/>
        <v>316</v>
      </c>
      <c r="AT671" s="396">
        <f t="shared" si="218"/>
        <v>0</v>
      </c>
      <c r="AU671" s="310">
        <f t="shared" si="218"/>
        <v>0</v>
      </c>
      <c r="AV671" s="90">
        <f t="shared" ref="AV671:BC671" si="219">SUM(AV235)+AV395+AV398+AV426+SUM(AV484:AV485)+SUM(AV561:AV562)</f>
        <v>647</v>
      </c>
      <c r="AW671" s="104">
        <f t="shared" si="219"/>
        <v>104</v>
      </c>
      <c r="AX671" s="396">
        <f t="shared" si="219"/>
        <v>211</v>
      </c>
      <c r="AY671" s="310">
        <f t="shared" si="219"/>
        <v>36</v>
      </c>
      <c r="AZ671" s="90">
        <f t="shared" si="219"/>
        <v>0</v>
      </c>
      <c r="BA671" s="310">
        <f t="shared" si="219"/>
        <v>0</v>
      </c>
      <c r="BB671" s="90">
        <f t="shared" si="219"/>
        <v>0</v>
      </c>
      <c r="BC671" s="91">
        <f t="shared" si="219"/>
        <v>0</v>
      </c>
      <c r="BD671" s="90">
        <f t="shared" ref="BD671:BK671" si="220">SUM(BD235)+BD395+BD398+BD426+SUM(BD484:BD485)+SUM(BD561:BD562)</f>
        <v>0</v>
      </c>
      <c r="BE671" s="91">
        <f t="shared" si="220"/>
        <v>0</v>
      </c>
      <c r="BF671" s="90">
        <f t="shared" si="220"/>
        <v>0</v>
      </c>
      <c r="BG671" s="91">
        <f t="shared" si="220"/>
        <v>0</v>
      </c>
      <c r="BH671" s="90">
        <f t="shared" si="220"/>
        <v>0</v>
      </c>
      <c r="BI671" s="91">
        <f t="shared" si="220"/>
        <v>0</v>
      </c>
      <c r="BJ671" s="90">
        <f t="shared" si="220"/>
        <v>1651</v>
      </c>
      <c r="BK671" s="91">
        <f t="shared" si="220"/>
        <v>1111</v>
      </c>
    </row>
    <row r="672" spans="1:63" ht="13" x14ac:dyDescent="0.3">
      <c r="A672" s="38"/>
      <c r="B672" s="28" t="s">
        <v>16</v>
      </c>
      <c r="C672" s="21">
        <v>11</v>
      </c>
      <c r="D672" s="21">
        <v>0</v>
      </c>
      <c r="E672" s="63">
        <f t="shared" si="142"/>
        <v>0</v>
      </c>
      <c r="F672" s="90">
        <f>SUM(F399)</f>
        <v>0</v>
      </c>
      <c r="G672" s="310">
        <f t="shared" ref="G672:AU672" si="221">SUM(G399)</f>
        <v>0</v>
      </c>
      <c r="H672" s="90">
        <f t="shared" si="221"/>
        <v>0</v>
      </c>
      <c r="I672" s="104">
        <f t="shared" si="221"/>
        <v>0</v>
      </c>
      <c r="J672" s="396">
        <f t="shared" si="221"/>
        <v>0</v>
      </c>
      <c r="K672" s="310">
        <f t="shared" si="221"/>
        <v>0</v>
      </c>
      <c r="L672" s="90">
        <f t="shared" si="221"/>
        <v>0</v>
      </c>
      <c r="M672" s="104">
        <f t="shared" si="221"/>
        <v>0</v>
      </c>
      <c r="N672" s="396">
        <f t="shared" si="221"/>
        <v>0</v>
      </c>
      <c r="O672" s="310">
        <f t="shared" si="221"/>
        <v>0</v>
      </c>
      <c r="P672" s="90">
        <f t="shared" si="221"/>
        <v>0</v>
      </c>
      <c r="Q672" s="104">
        <f t="shared" si="221"/>
        <v>0</v>
      </c>
      <c r="R672" s="396">
        <f t="shared" si="221"/>
        <v>0</v>
      </c>
      <c r="S672" s="310">
        <f t="shared" si="221"/>
        <v>0</v>
      </c>
      <c r="T672" s="90">
        <f t="shared" si="221"/>
        <v>0</v>
      </c>
      <c r="U672" s="104">
        <f t="shared" si="221"/>
        <v>0</v>
      </c>
      <c r="V672" s="396">
        <f t="shared" si="221"/>
        <v>0</v>
      </c>
      <c r="W672" s="310">
        <f t="shared" si="221"/>
        <v>0</v>
      </c>
      <c r="X672" s="90">
        <f t="shared" si="221"/>
        <v>0</v>
      </c>
      <c r="Y672" s="104">
        <f t="shared" si="221"/>
        <v>0</v>
      </c>
      <c r="Z672" s="396">
        <f t="shared" si="221"/>
        <v>0</v>
      </c>
      <c r="AA672" s="310">
        <f t="shared" si="221"/>
        <v>0</v>
      </c>
      <c r="AB672" s="90">
        <f t="shared" si="221"/>
        <v>0</v>
      </c>
      <c r="AC672" s="104">
        <f t="shared" si="221"/>
        <v>0</v>
      </c>
      <c r="AD672" s="396">
        <f t="shared" si="221"/>
        <v>0</v>
      </c>
      <c r="AE672" s="310">
        <f t="shared" si="221"/>
        <v>0</v>
      </c>
      <c r="AF672" s="90">
        <f t="shared" si="221"/>
        <v>0</v>
      </c>
      <c r="AG672" s="104">
        <f t="shared" si="221"/>
        <v>0</v>
      </c>
      <c r="AH672" s="396">
        <f t="shared" si="221"/>
        <v>0</v>
      </c>
      <c r="AI672" s="310">
        <f t="shared" si="221"/>
        <v>0</v>
      </c>
      <c r="AJ672" s="90">
        <f t="shared" si="221"/>
        <v>0</v>
      </c>
      <c r="AK672" s="104">
        <f t="shared" si="221"/>
        <v>0</v>
      </c>
      <c r="AL672" s="396">
        <f t="shared" si="221"/>
        <v>0</v>
      </c>
      <c r="AM672" s="310">
        <f t="shared" si="221"/>
        <v>0</v>
      </c>
      <c r="AN672" s="90">
        <f t="shared" si="221"/>
        <v>0</v>
      </c>
      <c r="AO672" s="104">
        <f t="shared" si="221"/>
        <v>0</v>
      </c>
      <c r="AP672" s="396">
        <f t="shared" si="221"/>
        <v>0</v>
      </c>
      <c r="AQ672" s="310">
        <f t="shared" si="221"/>
        <v>0</v>
      </c>
      <c r="AR672" s="90">
        <f t="shared" si="221"/>
        <v>0</v>
      </c>
      <c r="AS672" s="104">
        <f t="shared" si="221"/>
        <v>0</v>
      </c>
      <c r="AT672" s="396">
        <f t="shared" si="221"/>
        <v>0</v>
      </c>
      <c r="AU672" s="310">
        <f t="shared" si="221"/>
        <v>0</v>
      </c>
      <c r="AV672" s="90">
        <f t="shared" ref="AV672:BC672" si="222">SUM(AV399)</f>
        <v>0</v>
      </c>
      <c r="AW672" s="104">
        <f t="shared" si="222"/>
        <v>0</v>
      </c>
      <c r="AX672" s="396">
        <f t="shared" si="222"/>
        <v>0</v>
      </c>
      <c r="AY672" s="310">
        <f t="shared" si="222"/>
        <v>0</v>
      </c>
      <c r="AZ672" s="90">
        <f t="shared" si="222"/>
        <v>0</v>
      </c>
      <c r="BA672" s="310">
        <f t="shared" si="222"/>
        <v>0</v>
      </c>
      <c r="BB672" s="90">
        <f t="shared" si="222"/>
        <v>0</v>
      </c>
      <c r="BC672" s="91">
        <f t="shared" si="222"/>
        <v>0</v>
      </c>
      <c r="BD672" s="90">
        <f t="shared" ref="BD672:BK672" si="223">SUM(BD399)</f>
        <v>0</v>
      </c>
      <c r="BE672" s="91">
        <f t="shared" si="223"/>
        <v>0</v>
      </c>
      <c r="BF672" s="90">
        <f t="shared" si="223"/>
        <v>0</v>
      </c>
      <c r="BG672" s="91">
        <f t="shared" si="223"/>
        <v>0</v>
      </c>
      <c r="BH672" s="90">
        <f t="shared" si="223"/>
        <v>0</v>
      </c>
      <c r="BI672" s="91">
        <f t="shared" si="223"/>
        <v>0</v>
      </c>
      <c r="BJ672" s="90">
        <f t="shared" si="223"/>
        <v>0</v>
      </c>
      <c r="BK672" s="91">
        <f t="shared" si="223"/>
        <v>0</v>
      </c>
    </row>
    <row r="673" spans="1:63" ht="13" x14ac:dyDescent="0.3">
      <c r="A673" s="38"/>
      <c r="B673" s="27" t="s">
        <v>34</v>
      </c>
      <c r="C673" s="42">
        <v>16725</v>
      </c>
      <c r="D673" s="25">
        <v>2666</v>
      </c>
      <c r="E673" s="63">
        <f t="shared" si="142"/>
        <v>0.15940209267563527</v>
      </c>
      <c r="F673" s="90">
        <f>SUM(F263:F266)+F352+F354+F370+F375+F376+F379+F383+F507+F509+F513+F514+F516+F519+SUM(F521:F523)+F531</f>
        <v>1931</v>
      </c>
      <c r="G673" s="310">
        <f t="shared" ref="G673:AU673" si="224">SUM(G263:G266)+G352+G354+G370+G375+G376+G379+G383+G507+G509+G513+G514+G516+G519+SUM(G521:G523)+G531</f>
        <v>2039</v>
      </c>
      <c r="H673" s="90">
        <f t="shared" si="224"/>
        <v>0</v>
      </c>
      <c r="I673" s="104">
        <f t="shared" si="224"/>
        <v>0</v>
      </c>
      <c r="J673" s="396">
        <f t="shared" si="224"/>
        <v>0</v>
      </c>
      <c r="K673" s="310">
        <f t="shared" si="224"/>
        <v>0</v>
      </c>
      <c r="L673" s="90">
        <f t="shared" si="224"/>
        <v>0</v>
      </c>
      <c r="M673" s="104">
        <f t="shared" si="224"/>
        <v>0</v>
      </c>
      <c r="N673" s="396">
        <f t="shared" si="224"/>
        <v>0</v>
      </c>
      <c r="O673" s="310">
        <f t="shared" si="224"/>
        <v>0</v>
      </c>
      <c r="P673" s="90">
        <f t="shared" si="224"/>
        <v>0</v>
      </c>
      <c r="Q673" s="104">
        <f t="shared" si="224"/>
        <v>0</v>
      </c>
      <c r="R673" s="396">
        <f t="shared" si="224"/>
        <v>0</v>
      </c>
      <c r="S673" s="310">
        <f t="shared" si="224"/>
        <v>0</v>
      </c>
      <c r="T673" s="90">
        <f t="shared" si="224"/>
        <v>0</v>
      </c>
      <c r="U673" s="104">
        <f t="shared" si="224"/>
        <v>0</v>
      </c>
      <c r="V673" s="396">
        <f t="shared" si="224"/>
        <v>0</v>
      </c>
      <c r="W673" s="310">
        <f t="shared" si="224"/>
        <v>0</v>
      </c>
      <c r="X673" s="90">
        <f t="shared" si="224"/>
        <v>0</v>
      </c>
      <c r="Y673" s="104">
        <f t="shared" si="224"/>
        <v>0</v>
      </c>
      <c r="Z673" s="396">
        <f t="shared" si="224"/>
        <v>0</v>
      </c>
      <c r="AA673" s="310">
        <f t="shared" si="224"/>
        <v>0</v>
      </c>
      <c r="AB673" s="90">
        <f t="shared" si="224"/>
        <v>0</v>
      </c>
      <c r="AC673" s="104">
        <f t="shared" si="224"/>
        <v>0</v>
      </c>
      <c r="AD673" s="396">
        <v>0</v>
      </c>
      <c r="AE673" s="310">
        <v>0</v>
      </c>
      <c r="AF673" s="90">
        <f t="shared" si="224"/>
        <v>0</v>
      </c>
      <c r="AG673" s="104">
        <f t="shared" si="224"/>
        <v>0</v>
      </c>
      <c r="AH673" s="396">
        <f t="shared" si="224"/>
        <v>0</v>
      </c>
      <c r="AI673" s="310">
        <f t="shared" si="224"/>
        <v>0</v>
      </c>
      <c r="AJ673" s="90">
        <v>0</v>
      </c>
      <c r="AK673" s="104">
        <v>0</v>
      </c>
      <c r="AL673" s="396">
        <f t="shared" si="224"/>
        <v>0</v>
      </c>
      <c r="AM673" s="310">
        <f t="shared" si="224"/>
        <v>0</v>
      </c>
      <c r="AN673" s="90">
        <f t="shared" si="224"/>
        <v>0</v>
      </c>
      <c r="AO673" s="104">
        <f t="shared" si="224"/>
        <v>0</v>
      </c>
      <c r="AP673" s="396">
        <f t="shared" si="224"/>
        <v>0</v>
      </c>
      <c r="AQ673" s="310">
        <f t="shared" si="224"/>
        <v>0</v>
      </c>
      <c r="AR673" s="90">
        <f t="shared" si="224"/>
        <v>0</v>
      </c>
      <c r="AS673" s="104">
        <f t="shared" si="224"/>
        <v>0</v>
      </c>
      <c r="AT673" s="396">
        <f t="shared" si="224"/>
        <v>0</v>
      </c>
      <c r="AU673" s="310">
        <f t="shared" si="224"/>
        <v>0</v>
      </c>
      <c r="AV673" s="90">
        <f t="shared" ref="AV673:BC673" si="225">SUM(AV263:AV266)+AV352+AV354+AV370+AV375+AV376+AV379+AV383+AV507+AV509+AV513+AV514+AV516+AV519+SUM(AV521:AV523)+AV531</f>
        <v>0</v>
      </c>
      <c r="AW673" s="104">
        <f t="shared" si="225"/>
        <v>0</v>
      </c>
      <c r="AX673" s="396">
        <f t="shared" si="225"/>
        <v>0</v>
      </c>
      <c r="AY673" s="310">
        <f t="shared" si="225"/>
        <v>0</v>
      </c>
      <c r="AZ673" s="90">
        <f t="shared" si="225"/>
        <v>0</v>
      </c>
      <c r="BA673" s="310">
        <f t="shared" si="225"/>
        <v>0</v>
      </c>
      <c r="BB673" s="90">
        <f t="shared" si="225"/>
        <v>0</v>
      </c>
      <c r="BC673" s="91">
        <f t="shared" si="225"/>
        <v>0</v>
      </c>
      <c r="BD673" s="90">
        <f t="shared" ref="BD673:BK673" si="226">SUM(BD263:BD266)+BD352+BD354+BD370+BD375+BD376+BD379+BD383+BD507+BD509+BD513+BD514+BD516+BD519+SUM(BD521:BD523)+BD531</f>
        <v>0</v>
      </c>
      <c r="BE673" s="91">
        <f t="shared" si="226"/>
        <v>0</v>
      </c>
      <c r="BF673" s="90">
        <f t="shared" si="226"/>
        <v>0</v>
      </c>
      <c r="BG673" s="91">
        <f t="shared" si="226"/>
        <v>0</v>
      </c>
      <c r="BH673" s="90">
        <f t="shared" si="226"/>
        <v>120</v>
      </c>
      <c r="BI673" s="91">
        <f t="shared" si="226"/>
        <v>431</v>
      </c>
      <c r="BJ673" s="90">
        <f t="shared" si="226"/>
        <v>1784</v>
      </c>
      <c r="BK673" s="91">
        <f t="shared" si="226"/>
        <v>2170</v>
      </c>
    </row>
    <row r="674" spans="1:63" ht="13" x14ac:dyDescent="0.3">
      <c r="A674" s="38"/>
      <c r="B674" s="27" t="s">
        <v>734</v>
      </c>
      <c r="C674" s="42">
        <v>7302</v>
      </c>
      <c r="D674" s="25">
        <v>1211</v>
      </c>
      <c r="E674" s="63">
        <f t="shared" si="142"/>
        <v>0.16584497397973158</v>
      </c>
      <c r="F674" s="90">
        <f>SUM(F267:F273)+F507+F517+F531</f>
        <v>780</v>
      </c>
      <c r="G674" s="310">
        <f t="shared" ref="G674:AU674" si="227">SUM(G267:G273)+G507+G517+G531</f>
        <v>649</v>
      </c>
      <c r="H674" s="90">
        <f t="shared" si="227"/>
        <v>0</v>
      </c>
      <c r="I674" s="104">
        <f t="shared" si="227"/>
        <v>0</v>
      </c>
      <c r="J674" s="396">
        <f t="shared" si="227"/>
        <v>0</v>
      </c>
      <c r="K674" s="310">
        <f t="shared" si="227"/>
        <v>0</v>
      </c>
      <c r="L674" s="90">
        <f t="shared" si="227"/>
        <v>0</v>
      </c>
      <c r="M674" s="104">
        <f t="shared" si="227"/>
        <v>0</v>
      </c>
      <c r="N674" s="396">
        <f t="shared" si="227"/>
        <v>0</v>
      </c>
      <c r="O674" s="310">
        <f t="shared" si="227"/>
        <v>0</v>
      </c>
      <c r="P674" s="90">
        <f t="shared" si="227"/>
        <v>0</v>
      </c>
      <c r="Q674" s="104">
        <f t="shared" si="227"/>
        <v>0</v>
      </c>
      <c r="R674" s="396">
        <f t="shared" si="227"/>
        <v>592</v>
      </c>
      <c r="S674" s="310">
        <f t="shared" si="227"/>
        <v>543</v>
      </c>
      <c r="T674" s="90">
        <f t="shared" si="227"/>
        <v>0</v>
      </c>
      <c r="U674" s="104">
        <f t="shared" si="227"/>
        <v>0</v>
      </c>
      <c r="V674" s="396">
        <f t="shared" si="227"/>
        <v>0</v>
      </c>
      <c r="W674" s="310">
        <f t="shared" si="227"/>
        <v>0</v>
      </c>
      <c r="X674" s="90">
        <f t="shared" si="227"/>
        <v>0</v>
      </c>
      <c r="Y674" s="104">
        <f t="shared" si="227"/>
        <v>0</v>
      </c>
      <c r="Z674" s="396">
        <f t="shared" si="227"/>
        <v>0</v>
      </c>
      <c r="AA674" s="310">
        <f t="shared" si="227"/>
        <v>0</v>
      </c>
      <c r="AB674" s="90">
        <f t="shared" si="227"/>
        <v>0</v>
      </c>
      <c r="AC674" s="104">
        <f t="shared" si="227"/>
        <v>0</v>
      </c>
      <c r="AD674" s="396">
        <f t="shared" si="227"/>
        <v>0</v>
      </c>
      <c r="AE674" s="310">
        <f t="shared" si="227"/>
        <v>0</v>
      </c>
      <c r="AF674" s="90">
        <f t="shared" si="227"/>
        <v>0</v>
      </c>
      <c r="AG674" s="104">
        <f t="shared" si="227"/>
        <v>0</v>
      </c>
      <c r="AH674" s="396">
        <f t="shared" si="227"/>
        <v>0</v>
      </c>
      <c r="AI674" s="310">
        <f t="shared" si="227"/>
        <v>0</v>
      </c>
      <c r="AJ674" s="90">
        <v>0</v>
      </c>
      <c r="AK674" s="104">
        <v>0</v>
      </c>
      <c r="AL674" s="396">
        <f t="shared" si="227"/>
        <v>0</v>
      </c>
      <c r="AM674" s="310">
        <f t="shared" si="227"/>
        <v>0</v>
      </c>
      <c r="AN674" s="90">
        <f t="shared" si="227"/>
        <v>0</v>
      </c>
      <c r="AO674" s="104">
        <f t="shared" si="227"/>
        <v>0</v>
      </c>
      <c r="AP674" s="396">
        <f t="shared" si="227"/>
        <v>0</v>
      </c>
      <c r="AQ674" s="310">
        <f t="shared" si="227"/>
        <v>0</v>
      </c>
      <c r="AR674" s="90">
        <f t="shared" si="227"/>
        <v>0</v>
      </c>
      <c r="AS674" s="104">
        <f t="shared" si="227"/>
        <v>0</v>
      </c>
      <c r="AT674" s="396">
        <f t="shared" si="227"/>
        <v>0</v>
      </c>
      <c r="AU674" s="310">
        <f t="shared" si="227"/>
        <v>0</v>
      </c>
      <c r="AV674" s="90">
        <f t="shared" ref="AV674:BC674" si="228">SUM(AV267:AV273)+AV507+AV517+AV531</f>
        <v>0</v>
      </c>
      <c r="AW674" s="104">
        <f t="shared" si="228"/>
        <v>0</v>
      </c>
      <c r="AX674" s="396">
        <f t="shared" si="228"/>
        <v>0</v>
      </c>
      <c r="AY674" s="310">
        <f t="shared" si="228"/>
        <v>0</v>
      </c>
      <c r="AZ674" s="90">
        <f t="shared" si="228"/>
        <v>0</v>
      </c>
      <c r="BA674" s="310">
        <f t="shared" si="228"/>
        <v>0</v>
      </c>
      <c r="BB674" s="90">
        <f t="shared" si="228"/>
        <v>0</v>
      </c>
      <c r="BC674" s="91">
        <f t="shared" si="228"/>
        <v>0</v>
      </c>
      <c r="BD674" s="90">
        <f t="shared" ref="BD674:BK674" si="229">SUM(BD267:BD273)+BD507+BD517+BD531</f>
        <v>0</v>
      </c>
      <c r="BE674" s="91">
        <f t="shared" si="229"/>
        <v>0</v>
      </c>
      <c r="BF674" s="90">
        <f t="shared" si="229"/>
        <v>0</v>
      </c>
      <c r="BG674" s="91">
        <f t="shared" si="229"/>
        <v>0</v>
      </c>
      <c r="BH674" s="90">
        <f t="shared" si="229"/>
        <v>0</v>
      </c>
      <c r="BI674" s="91">
        <f t="shared" si="229"/>
        <v>0</v>
      </c>
      <c r="BJ674" s="90">
        <f t="shared" si="229"/>
        <v>709</v>
      </c>
      <c r="BK674" s="91">
        <f t="shared" si="229"/>
        <v>717</v>
      </c>
    </row>
    <row r="675" spans="1:63" ht="13" x14ac:dyDescent="0.3">
      <c r="A675" s="38"/>
      <c r="B675" s="27" t="s">
        <v>831</v>
      </c>
      <c r="C675" s="25">
        <v>12931</v>
      </c>
      <c r="D675" s="25">
        <v>2460</v>
      </c>
      <c r="E675" s="63">
        <f t="shared" si="142"/>
        <v>0.1902405073080195</v>
      </c>
      <c r="F675" s="90">
        <f>SUM(F274:F285)</f>
        <v>1418</v>
      </c>
      <c r="G675" s="310">
        <f t="shared" ref="G675:AU675" si="230">SUM(G274:G285)</f>
        <v>1006</v>
      </c>
      <c r="H675" s="90">
        <f t="shared" si="230"/>
        <v>0</v>
      </c>
      <c r="I675" s="104">
        <f t="shared" si="230"/>
        <v>0</v>
      </c>
      <c r="J675" s="396">
        <f t="shared" si="230"/>
        <v>0</v>
      </c>
      <c r="K675" s="310">
        <f t="shared" si="230"/>
        <v>0</v>
      </c>
      <c r="L675" s="90">
        <f t="shared" si="230"/>
        <v>0</v>
      </c>
      <c r="M675" s="104">
        <f t="shared" si="230"/>
        <v>0</v>
      </c>
      <c r="N675" s="396">
        <f t="shared" si="230"/>
        <v>0</v>
      </c>
      <c r="O675" s="310">
        <f t="shared" si="230"/>
        <v>0</v>
      </c>
      <c r="P675" s="90">
        <f t="shared" si="230"/>
        <v>0</v>
      </c>
      <c r="Q675" s="104">
        <f t="shared" si="230"/>
        <v>0</v>
      </c>
      <c r="R675" s="396">
        <f t="shared" si="230"/>
        <v>0</v>
      </c>
      <c r="S675" s="310">
        <f t="shared" si="230"/>
        <v>0</v>
      </c>
      <c r="T675" s="90">
        <f t="shared" si="230"/>
        <v>1519</v>
      </c>
      <c r="U675" s="104">
        <f t="shared" si="230"/>
        <v>912</v>
      </c>
      <c r="V675" s="396">
        <f t="shared" si="230"/>
        <v>0</v>
      </c>
      <c r="W675" s="310">
        <f t="shared" si="230"/>
        <v>0</v>
      </c>
      <c r="X675" s="90">
        <f t="shared" si="230"/>
        <v>0</v>
      </c>
      <c r="Y675" s="104">
        <f t="shared" si="230"/>
        <v>0</v>
      </c>
      <c r="Z675" s="396">
        <f t="shared" si="230"/>
        <v>0</v>
      </c>
      <c r="AA675" s="310">
        <f t="shared" si="230"/>
        <v>0</v>
      </c>
      <c r="AB675" s="90">
        <f t="shared" si="230"/>
        <v>0</v>
      </c>
      <c r="AC675" s="104">
        <f t="shared" si="230"/>
        <v>0</v>
      </c>
      <c r="AD675" s="396">
        <f t="shared" si="230"/>
        <v>0</v>
      </c>
      <c r="AE675" s="310">
        <f t="shared" si="230"/>
        <v>0</v>
      </c>
      <c r="AF675" s="90">
        <f t="shared" si="230"/>
        <v>0</v>
      </c>
      <c r="AG675" s="104">
        <f t="shared" si="230"/>
        <v>0</v>
      </c>
      <c r="AH675" s="396">
        <f t="shared" si="230"/>
        <v>0</v>
      </c>
      <c r="AI675" s="310">
        <f t="shared" si="230"/>
        <v>0</v>
      </c>
      <c r="AJ675" s="90">
        <f t="shared" si="230"/>
        <v>0</v>
      </c>
      <c r="AK675" s="104">
        <f t="shared" si="230"/>
        <v>0</v>
      </c>
      <c r="AL675" s="396">
        <f t="shared" si="230"/>
        <v>0</v>
      </c>
      <c r="AM675" s="310">
        <f t="shared" si="230"/>
        <v>0</v>
      </c>
      <c r="AN675" s="90">
        <f t="shared" si="230"/>
        <v>0</v>
      </c>
      <c r="AO675" s="104">
        <f t="shared" si="230"/>
        <v>0</v>
      </c>
      <c r="AP675" s="396">
        <f t="shared" si="230"/>
        <v>0</v>
      </c>
      <c r="AQ675" s="310">
        <f t="shared" si="230"/>
        <v>0</v>
      </c>
      <c r="AR675" s="90">
        <f t="shared" si="230"/>
        <v>0</v>
      </c>
      <c r="AS675" s="104">
        <f t="shared" si="230"/>
        <v>0</v>
      </c>
      <c r="AT675" s="396">
        <f t="shared" si="230"/>
        <v>0</v>
      </c>
      <c r="AU675" s="310">
        <f t="shared" si="230"/>
        <v>0</v>
      </c>
      <c r="AV675" s="90">
        <f t="shared" ref="AV675:BC675" si="231">SUM(AV274:AV285)</f>
        <v>0</v>
      </c>
      <c r="AW675" s="104">
        <f t="shared" si="231"/>
        <v>0</v>
      </c>
      <c r="AX675" s="396">
        <f t="shared" si="231"/>
        <v>0</v>
      </c>
      <c r="AY675" s="310">
        <f t="shared" si="231"/>
        <v>0</v>
      </c>
      <c r="AZ675" s="90">
        <f t="shared" si="231"/>
        <v>0</v>
      </c>
      <c r="BA675" s="310">
        <f t="shared" si="231"/>
        <v>0</v>
      </c>
      <c r="BB675" s="90">
        <f t="shared" si="231"/>
        <v>0</v>
      </c>
      <c r="BC675" s="91">
        <f t="shared" si="231"/>
        <v>0</v>
      </c>
      <c r="BD675" s="90">
        <f t="shared" ref="BD675:BK675" si="232">SUM(BD274:BD285)</f>
        <v>0</v>
      </c>
      <c r="BE675" s="91">
        <f t="shared" si="232"/>
        <v>0</v>
      </c>
      <c r="BF675" s="90">
        <f t="shared" si="232"/>
        <v>0</v>
      </c>
      <c r="BG675" s="91">
        <f t="shared" si="232"/>
        <v>0</v>
      </c>
      <c r="BH675" s="90">
        <f t="shared" si="232"/>
        <v>0</v>
      </c>
      <c r="BI675" s="91">
        <f t="shared" si="232"/>
        <v>0</v>
      </c>
      <c r="BJ675" s="90">
        <f t="shared" si="232"/>
        <v>1395</v>
      </c>
      <c r="BK675" s="91">
        <f t="shared" si="232"/>
        <v>1025</v>
      </c>
    </row>
    <row r="676" spans="1:63" ht="13" x14ac:dyDescent="0.3">
      <c r="A676" s="38"/>
      <c r="B676" s="27" t="s">
        <v>741</v>
      </c>
      <c r="C676" s="42">
        <v>26680</v>
      </c>
      <c r="D676" s="25">
        <v>6379</v>
      </c>
      <c r="E676" s="63">
        <f t="shared" si="142"/>
        <v>0.23909295352323839</v>
      </c>
      <c r="F676" s="90">
        <f>SUM(F198:F199)+SUM(F294:F308)+SUM(F423:F424)+SUM(F427:F428)+SUM(F480:F481)+F530+F536+F538+F543+SUM(F566:F567)</f>
        <v>4210</v>
      </c>
      <c r="G676" s="310">
        <f t="shared" ref="G676:AU676" si="233">SUM(G198:G199)+SUM(G294:G308)+SUM(G423:G424)+SUM(G427:G428)+SUM(G480:G481)+G530+G536+G538+G543+SUM(G566:G567)</f>
        <v>3104</v>
      </c>
      <c r="H676" s="90">
        <f t="shared" si="233"/>
        <v>0</v>
      </c>
      <c r="I676" s="104">
        <f t="shared" si="233"/>
        <v>0</v>
      </c>
      <c r="J676" s="396">
        <f t="shared" si="233"/>
        <v>0</v>
      </c>
      <c r="K676" s="310">
        <f t="shared" si="233"/>
        <v>0</v>
      </c>
      <c r="L676" s="90">
        <f t="shared" si="233"/>
        <v>0</v>
      </c>
      <c r="M676" s="104">
        <f t="shared" si="233"/>
        <v>0</v>
      </c>
      <c r="N676" s="396">
        <f t="shared" si="233"/>
        <v>0</v>
      </c>
      <c r="O676" s="310">
        <f t="shared" si="233"/>
        <v>0</v>
      </c>
      <c r="P676" s="90">
        <f t="shared" si="233"/>
        <v>0</v>
      </c>
      <c r="Q676" s="104">
        <f t="shared" si="233"/>
        <v>0</v>
      </c>
      <c r="R676" s="396">
        <f t="shared" si="233"/>
        <v>0</v>
      </c>
      <c r="S676" s="310">
        <f t="shared" si="233"/>
        <v>0</v>
      </c>
      <c r="T676" s="90">
        <f t="shared" si="233"/>
        <v>0</v>
      </c>
      <c r="U676" s="104">
        <f t="shared" si="233"/>
        <v>0</v>
      </c>
      <c r="V676" s="396">
        <f t="shared" si="233"/>
        <v>0</v>
      </c>
      <c r="W676" s="310">
        <f t="shared" si="233"/>
        <v>0</v>
      </c>
      <c r="X676" s="90">
        <f t="shared" si="233"/>
        <v>729</v>
      </c>
      <c r="Y676" s="104">
        <f t="shared" si="233"/>
        <v>483</v>
      </c>
      <c r="Z676" s="396">
        <f t="shared" si="233"/>
        <v>826</v>
      </c>
      <c r="AA676" s="310">
        <f t="shared" si="233"/>
        <v>364</v>
      </c>
      <c r="AB676" s="90">
        <f t="shared" si="233"/>
        <v>0</v>
      </c>
      <c r="AC676" s="104">
        <f t="shared" si="233"/>
        <v>0</v>
      </c>
      <c r="AD676" s="396">
        <f t="shared" si="233"/>
        <v>0</v>
      </c>
      <c r="AE676" s="310">
        <f t="shared" si="233"/>
        <v>0</v>
      </c>
      <c r="AF676" s="90">
        <f t="shared" si="233"/>
        <v>0</v>
      </c>
      <c r="AG676" s="104">
        <f t="shared" si="233"/>
        <v>0</v>
      </c>
      <c r="AH676" s="396">
        <f t="shared" si="233"/>
        <v>0</v>
      </c>
      <c r="AI676" s="310">
        <f t="shared" si="233"/>
        <v>0</v>
      </c>
      <c r="AJ676" s="90">
        <f t="shared" si="233"/>
        <v>0</v>
      </c>
      <c r="AK676" s="104">
        <f t="shared" si="233"/>
        <v>0</v>
      </c>
      <c r="AL676" s="396">
        <f t="shared" si="233"/>
        <v>0</v>
      </c>
      <c r="AM676" s="310">
        <f t="shared" si="233"/>
        <v>0</v>
      </c>
      <c r="AN676" s="90">
        <v>0</v>
      </c>
      <c r="AO676" s="104">
        <v>0</v>
      </c>
      <c r="AP676" s="396">
        <f t="shared" si="233"/>
        <v>0</v>
      </c>
      <c r="AQ676" s="310">
        <f t="shared" si="233"/>
        <v>0</v>
      </c>
      <c r="AR676" s="90">
        <f t="shared" si="233"/>
        <v>0</v>
      </c>
      <c r="AS676" s="104">
        <f t="shared" si="233"/>
        <v>0</v>
      </c>
      <c r="AT676" s="396">
        <f t="shared" si="233"/>
        <v>0</v>
      </c>
      <c r="AU676" s="310">
        <f t="shared" si="233"/>
        <v>0</v>
      </c>
      <c r="AV676" s="90">
        <f t="shared" ref="AV676:BC676" si="234">SUM(AV198:AV199)+SUM(AV294:AV308)+SUM(AV423:AV424)+SUM(AV427:AV428)+SUM(AV480:AV481)+AV530+AV536+AV538+AV543+SUM(AV566:AV567)</f>
        <v>0</v>
      </c>
      <c r="AW676" s="104">
        <f t="shared" si="234"/>
        <v>0</v>
      </c>
      <c r="AX676" s="396">
        <f t="shared" si="234"/>
        <v>0</v>
      </c>
      <c r="AY676" s="310">
        <f t="shared" si="234"/>
        <v>0</v>
      </c>
      <c r="AZ676" s="90">
        <f t="shared" si="234"/>
        <v>0</v>
      </c>
      <c r="BA676" s="310">
        <f t="shared" si="234"/>
        <v>0</v>
      </c>
      <c r="BB676" s="90">
        <f t="shared" si="234"/>
        <v>0</v>
      </c>
      <c r="BC676" s="91">
        <f t="shared" si="234"/>
        <v>0</v>
      </c>
      <c r="BD676" s="90">
        <f t="shared" ref="BD676:BK676" si="235">SUM(BD198:BD199)+SUM(BD294:BD308)+SUM(BD423:BD424)+SUM(BD427:BD428)+SUM(BD480:BD481)+BD530+BD536+BD538+BD543+SUM(BD566:BD567)</f>
        <v>0</v>
      </c>
      <c r="BE676" s="91">
        <f t="shared" si="235"/>
        <v>0</v>
      </c>
      <c r="BF676" s="90">
        <f t="shared" si="235"/>
        <v>0</v>
      </c>
      <c r="BG676" s="91">
        <f t="shared" si="235"/>
        <v>0</v>
      </c>
      <c r="BH676" s="90">
        <f t="shared" si="235"/>
        <v>22</v>
      </c>
      <c r="BI676" s="91">
        <f t="shared" si="235"/>
        <v>102</v>
      </c>
      <c r="BJ676" s="90">
        <f t="shared" si="235"/>
        <v>3739</v>
      </c>
      <c r="BK676" s="91">
        <f t="shared" si="235"/>
        <v>3564</v>
      </c>
    </row>
    <row r="677" spans="1:63" ht="13" x14ac:dyDescent="0.3">
      <c r="A677" s="38"/>
      <c r="B677" s="27" t="s">
        <v>777</v>
      </c>
      <c r="C677" s="42">
        <v>7385</v>
      </c>
      <c r="D677" s="25">
        <v>1945</v>
      </c>
      <c r="E677" s="63">
        <f t="shared" si="142"/>
        <v>0.26337169939065674</v>
      </c>
      <c r="F677" s="111">
        <f>SUM(F286:F293)+F535</f>
        <v>933</v>
      </c>
      <c r="G677" s="317">
        <f t="shared" ref="G677:AU677" si="236">SUM(G286:G293)+G535</f>
        <v>954</v>
      </c>
      <c r="H677" s="111">
        <f t="shared" si="236"/>
        <v>0</v>
      </c>
      <c r="I677" s="113">
        <f t="shared" si="236"/>
        <v>0</v>
      </c>
      <c r="J677" s="712">
        <f t="shared" si="236"/>
        <v>0</v>
      </c>
      <c r="K677" s="317">
        <f t="shared" si="236"/>
        <v>0</v>
      </c>
      <c r="L677" s="111">
        <f t="shared" si="236"/>
        <v>0</v>
      </c>
      <c r="M677" s="113">
        <f t="shared" si="236"/>
        <v>0</v>
      </c>
      <c r="N677" s="712">
        <f t="shared" si="236"/>
        <v>0</v>
      </c>
      <c r="O677" s="317">
        <f t="shared" si="236"/>
        <v>0</v>
      </c>
      <c r="P677" s="111">
        <f t="shared" si="236"/>
        <v>0</v>
      </c>
      <c r="Q677" s="113">
        <f t="shared" si="236"/>
        <v>0</v>
      </c>
      <c r="R677" s="712">
        <f t="shared" si="236"/>
        <v>0</v>
      </c>
      <c r="S677" s="317">
        <f t="shared" si="236"/>
        <v>0</v>
      </c>
      <c r="T677" s="111">
        <f t="shared" si="236"/>
        <v>0</v>
      </c>
      <c r="U677" s="113">
        <f t="shared" si="236"/>
        <v>0</v>
      </c>
      <c r="V677" s="712">
        <f t="shared" si="236"/>
        <v>204</v>
      </c>
      <c r="W677" s="317">
        <f t="shared" si="236"/>
        <v>81</v>
      </c>
      <c r="X677" s="111">
        <f t="shared" si="236"/>
        <v>0</v>
      </c>
      <c r="Y677" s="113">
        <f t="shared" si="236"/>
        <v>0</v>
      </c>
      <c r="Z677" s="712">
        <f t="shared" si="236"/>
        <v>0</v>
      </c>
      <c r="AA677" s="317">
        <f t="shared" si="236"/>
        <v>0</v>
      </c>
      <c r="AB677" s="111">
        <f t="shared" si="236"/>
        <v>0</v>
      </c>
      <c r="AC677" s="113">
        <f t="shared" si="236"/>
        <v>0</v>
      </c>
      <c r="AD677" s="712">
        <f t="shared" si="236"/>
        <v>0</v>
      </c>
      <c r="AE677" s="317">
        <f t="shared" si="236"/>
        <v>0</v>
      </c>
      <c r="AF677" s="111">
        <f t="shared" si="236"/>
        <v>0</v>
      </c>
      <c r="AG677" s="113">
        <f t="shared" si="236"/>
        <v>0</v>
      </c>
      <c r="AH677" s="712">
        <f t="shared" si="236"/>
        <v>0</v>
      </c>
      <c r="AI677" s="317">
        <f t="shared" si="236"/>
        <v>0</v>
      </c>
      <c r="AJ677" s="111">
        <f t="shared" si="236"/>
        <v>0</v>
      </c>
      <c r="AK677" s="113">
        <f t="shared" si="236"/>
        <v>0</v>
      </c>
      <c r="AL677" s="712">
        <f t="shared" si="236"/>
        <v>0</v>
      </c>
      <c r="AM677" s="317">
        <f t="shared" si="236"/>
        <v>0</v>
      </c>
      <c r="AN677" s="111">
        <f t="shared" si="236"/>
        <v>0</v>
      </c>
      <c r="AO677" s="113">
        <f t="shared" si="236"/>
        <v>0</v>
      </c>
      <c r="AP677" s="712">
        <f t="shared" si="236"/>
        <v>0</v>
      </c>
      <c r="AQ677" s="317">
        <f t="shared" si="236"/>
        <v>0</v>
      </c>
      <c r="AR677" s="111">
        <f t="shared" si="236"/>
        <v>0</v>
      </c>
      <c r="AS677" s="113">
        <f t="shared" si="236"/>
        <v>0</v>
      </c>
      <c r="AT677" s="712">
        <f t="shared" si="236"/>
        <v>0</v>
      </c>
      <c r="AU677" s="317">
        <f t="shared" si="236"/>
        <v>0</v>
      </c>
      <c r="AV677" s="111">
        <f t="shared" ref="AV677:BC677" si="237">SUM(AV286:AV293)+AV535</f>
        <v>0</v>
      </c>
      <c r="AW677" s="113">
        <f t="shared" si="237"/>
        <v>0</v>
      </c>
      <c r="AX677" s="712">
        <f t="shared" si="237"/>
        <v>0</v>
      </c>
      <c r="AY677" s="317">
        <f t="shared" si="237"/>
        <v>0</v>
      </c>
      <c r="AZ677" s="111">
        <f t="shared" si="237"/>
        <v>0</v>
      </c>
      <c r="BA677" s="317">
        <f t="shared" si="237"/>
        <v>0</v>
      </c>
      <c r="BB677" s="111">
        <f t="shared" si="237"/>
        <v>0</v>
      </c>
      <c r="BC677" s="112">
        <f t="shared" si="237"/>
        <v>0</v>
      </c>
      <c r="BD677" s="111">
        <f t="shared" ref="BD677:BK677" si="238">SUM(BD286:BD293)+BD535</f>
        <v>0</v>
      </c>
      <c r="BE677" s="112">
        <f t="shared" si="238"/>
        <v>0</v>
      </c>
      <c r="BF677" s="111">
        <f t="shared" si="238"/>
        <v>0</v>
      </c>
      <c r="BG677" s="112">
        <f t="shared" si="238"/>
        <v>0</v>
      </c>
      <c r="BH677" s="111">
        <f t="shared" si="238"/>
        <v>0</v>
      </c>
      <c r="BI677" s="112">
        <f t="shared" si="238"/>
        <v>0</v>
      </c>
      <c r="BJ677" s="111">
        <f t="shared" si="238"/>
        <v>971</v>
      </c>
      <c r="BK677" s="112">
        <f t="shared" si="238"/>
        <v>907</v>
      </c>
    </row>
    <row r="678" spans="1:63" ht="13" x14ac:dyDescent="0.3">
      <c r="A678" s="38"/>
      <c r="B678" s="27" t="s">
        <v>735</v>
      </c>
      <c r="C678" s="25">
        <v>4110</v>
      </c>
      <c r="D678" s="25">
        <v>902</v>
      </c>
      <c r="E678" s="63">
        <f t="shared" si="142"/>
        <v>0.21946472019464719</v>
      </c>
      <c r="F678" s="111">
        <f>SUM(F500:F503)+F422</f>
        <v>439</v>
      </c>
      <c r="G678" s="317">
        <f t="shared" ref="G678:AU678" si="239">SUM(G500:G503)+G422</f>
        <v>429</v>
      </c>
      <c r="H678" s="111">
        <f t="shared" si="239"/>
        <v>0</v>
      </c>
      <c r="I678" s="113">
        <f t="shared" si="239"/>
        <v>0</v>
      </c>
      <c r="J678" s="712">
        <f t="shared" si="239"/>
        <v>0</v>
      </c>
      <c r="K678" s="317">
        <f t="shared" si="239"/>
        <v>0</v>
      </c>
      <c r="L678" s="111">
        <f t="shared" si="239"/>
        <v>0</v>
      </c>
      <c r="M678" s="113">
        <f t="shared" si="239"/>
        <v>0</v>
      </c>
      <c r="N678" s="712">
        <f t="shared" si="239"/>
        <v>0</v>
      </c>
      <c r="O678" s="317">
        <f t="shared" si="239"/>
        <v>0</v>
      </c>
      <c r="P678" s="111">
        <f t="shared" si="239"/>
        <v>0</v>
      </c>
      <c r="Q678" s="113">
        <f t="shared" si="239"/>
        <v>0</v>
      </c>
      <c r="R678" s="712">
        <f t="shared" si="239"/>
        <v>0</v>
      </c>
      <c r="S678" s="317">
        <f t="shared" si="239"/>
        <v>0</v>
      </c>
      <c r="T678" s="111">
        <f t="shared" si="239"/>
        <v>0</v>
      </c>
      <c r="U678" s="113">
        <f t="shared" si="239"/>
        <v>0</v>
      </c>
      <c r="V678" s="712">
        <f t="shared" si="239"/>
        <v>0</v>
      </c>
      <c r="W678" s="317">
        <f t="shared" si="239"/>
        <v>0</v>
      </c>
      <c r="X678" s="111">
        <f t="shared" si="239"/>
        <v>0</v>
      </c>
      <c r="Y678" s="113">
        <f t="shared" si="239"/>
        <v>0</v>
      </c>
      <c r="Z678" s="712">
        <f t="shared" si="239"/>
        <v>0</v>
      </c>
      <c r="AA678" s="317">
        <f t="shared" si="239"/>
        <v>0</v>
      </c>
      <c r="AB678" s="111">
        <f t="shared" si="239"/>
        <v>0</v>
      </c>
      <c r="AC678" s="113">
        <f t="shared" si="239"/>
        <v>0</v>
      </c>
      <c r="AD678" s="712">
        <f t="shared" si="239"/>
        <v>0</v>
      </c>
      <c r="AE678" s="317">
        <f t="shared" si="239"/>
        <v>0</v>
      </c>
      <c r="AF678" s="111">
        <f t="shared" si="239"/>
        <v>0</v>
      </c>
      <c r="AG678" s="113">
        <f t="shared" si="239"/>
        <v>0</v>
      </c>
      <c r="AH678" s="712">
        <f t="shared" si="239"/>
        <v>0</v>
      </c>
      <c r="AI678" s="317">
        <f t="shared" si="239"/>
        <v>0</v>
      </c>
      <c r="AJ678" s="111">
        <f t="shared" si="239"/>
        <v>0</v>
      </c>
      <c r="AK678" s="113">
        <f t="shared" si="239"/>
        <v>0</v>
      </c>
      <c r="AL678" s="712">
        <f t="shared" si="239"/>
        <v>0</v>
      </c>
      <c r="AM678" s="317">
        <f t="shared" si="239"/>
        <v>0</v>
      </c>
      <c r="AN678" s="111">
        <f t="shared" si="239"/>
        <v>0</v>
      </c>
      <c r="AO678" s="113">
        <f t="shared" si="239"/>
        <v>0</v>
      </c>
      <c r="AP678" s="712">
        <f t="shared" si="239"/>
        <v>0</v>
      </c>
      <c r="AQ678" s="317">
        <f t="shared" si="239"/>
        <v>0</v>
      </c>
      <c r="AR678" s="111">
        <f t="shared" si="239"/>
        <v>0</v>
      </c>
      <c r="AS678" s="113">
        <f t="shared" si="239"/>
        <v>0</v>
      </c>
      <c r="AT678" s="712">
        <f t="shared" si="239"/>
        <v>0</v>
      </c>
      <c r="AU678" s="317">
        <f t="shared" si="239"/>
        <v>0</v>
      </c>
      <c r="AV678" s="111">
        <f t="shared" ref="AV678:BC678" si="240">SUM(AV500:AV503)+AV422</f>
        <v>0</v>
      </c>
      <c r="AW678" s="113">
        <f t="shared" si="240"/>
        <v>0</v>
      </c>
      <c r="AX678" s="712">
        <f t="shared" si="240"/>
        <v>0</v>
      </c>
      <c r="AY678" s="317">
        <f t="shared" si="240"/>
        <v>0</v>
      </c>
      <c r="AZ678" s="111">
        <f t="shared" si="240"/>
        <v>0</v>
      </c>
      <c r="BA678" s="317">
        <f t="shared" si="240"/>
        <v>0</v>
      </c>
      <c r="BB678" s="111">
        <f t="shared" si="240"/>
        <v>0</v>
      </c>
      <c r="BC678" s="112">
        <f t="shared" si="240"/>
        <v>0</v>
      </c>
      <c r="BD678" s="111">
        <f t="shared" ref="BD678:BK678" si="241">SUM(BD500:BD503)+BD422</f>
        <v>0</v>
      </c>
      <c r="BE678" s="112">
        <f t="shared" si="241"/>
        <v>0</v>
      </c>
      <c r="BF678" s="111">
        <f t="shared" si="241"/>
        <v>0</v>
      </c>
      <c r="BG678" s="112">
        <f t="shared" si="241"/>
        <v>0</v>
      </c>
      <c r="BH678" s="111">
        <f t="shared" si="241"/>
        <v>0</v>
      </c>
      <c r="BI678" s="112">
        <f t="shared" si="241"/>
        <v>0</v>
      </c>
      <c r="BJ678" s="111">
        <f t="shared" si="241"/>
        <v>428</v>
      </c>
      <c r="BK678" s="112">
        <f t="shared" si="241"/>
        <v>440</v>
      </c>
    </row>
    <row r="679" spans="1:63" ht="13" x14ac:dyDescent="0.3">
      <c r="A679" s="38"/>
      <c r="B679" s="27" t="s">
        <v>743</v>
      </c>
      <c r="C679" s="42">
        <v>26715</v>
      </c>
      <c r="D679" s="25">
        <v>9882</v>
      </c>
      <c r="E679" s="63">
        <f t="shared" si="142"/>
        <v>0.36990454800673778</v>
      </c>
      <c r="F679" s="111">
        <f>SUM(F194:F204)+F239+F241+SUM(F254:F262)+F425+SUM(F538:F539)+F544+F547+F550+SUM(F552:F558)+F560</f>
        <v>7322</v>
      </c>
      <c r="G679" s="317">
        <f t="shared" ref="G679:AU679" si="242">SUM(G194:G204)+G239+G241+SUM(G254:G262)+G425+SUM(G538:G539)+G544+G547+G550+SUM(G552:G558)+G560</f>
        <v>4841</v>
      </c>
      <c r="H679" s="111">
        <f t="shared" si="242"/>
        <v>0</v>
      </c>
      <c r="I679" s="113">
        <f t="shared" si="242"/>
        <v>0</v>
      </c>
      <c r="J679" s="712">
        <f t="shared" si="242"/>
        <v>0</v>
      </c>
      <c r="K679" s="317">
        <f t="shared" si="242"/>
        <v>0</v>
      </c>
      <c r="L679" s="111">
        <f t="shared" si="242"/>
        <v>0</v>
      </c>
      <c r="M679" s="113">
        <f t="shared" si="242"/>
        <v>0</v>
      </c>
      <c r="N679" s="712">
        <f t="shared" si="242"/>
        <v>0</v>
      </c>
      <c r="O679" s="317">
        <f t="shared" si="242"/>
        <v>0</v>
      </c>
      <c r="P679" s="111">
        <f t="shared" si="242"/>
        <v>0</v>
      </c>
      <c r="Q679" s="113">
        <f t="shared" si="242"/>
        <v>0</v>
      </c>
      <c r="R679" s="712">
        <f t="shared" si="242"/>
        <v>0</v>
      </c>
      <c r="S679" s="317">
        <f t="shared" si="242"/>
        <v>0</v>
      </c>
      <c r="T679" s="111">
        <f t="shared" si="242"/>
        <v>0</v>
      </c>
      <c r="U679" s="113">
        <f t="shared" si="242"/>
        <v>0</v>
      </c>
      <c r="V679" s="712">
        <f t="shared" si="242"/>
        <v>0</v>
      </c>
      <c r="W679" s="317">
        <f t="shared" si="242"/>
        <v>0</v>
      </c>
      <c r="X679" s="111">
        <f t="shared" si="242"/>
        <v>0</v>
      </c>
      <c r="Y679" s="113">
        <f t="shared" si="242"/>
        <v>0</v>
      </c>
      <c r="Z679" s="712">
        <f t="shared" si="242"/>
        <v>0</v>
      </c>
      <c r="AA679" s="317">
        <f t="shared" si="242"/>
        <v>0</v>
      </c>
      <c r="AB679" s="111">
        <f t="shared" si="242"/>
        <v>0</v>
      </c>
      <c r="AC679" s="113">
        <f t="shared" si="242"/>
        <v>0</v>
      </c>
      <c r="AD679" s="712">
        <f t="shared" si="242"/>
        <v>0</v>
      </c>
      <c r="AE679" s="317">
        <f t="shared" si="242"/>
        <v>0</v>
      </c>
      <c r="AF679" s="111">
        <f t="shared" si="242"/>
        <v>0</v>
      </c>
      <c r="AG679" s="113">
        <f t="shared" si="242"/>
        <v>0</v>
      </c>
      <c r="AH679" s="712">
        <f t="shared" si="242"/>
        <v>0</v>
      </c>
      <c r="AI679" s="317">
        <f t="shared" si="242"/>
        <v>0</v>
      </c>
      <c r="AJ679" s="111">
        <f t="shared" si="242"/>
        <v>0</v>
      </c>
      <c r="AK679" s="113">
        <f t="shared" si="242"/>
        <v>0</v>
      </c>
      <c r="AL679" s="712">
        <v>0</v>
      </c>
      <c r="AM679" s="317">
        <v>0</v>
      </c>
      <c r="AN679" s="111">
        <f t="shared" si="242"/>
        <v>0</v>
      </c>
      <c r="AO679" s="113">
        <f t="shared" si="242"/>
        <v>0</v>
      </c>
      <c r="AP679" s="712">
        <f t="shared" si="242"/>
        <v>0</v>
      </c>
      <c r="AQ679" s="317">
        <f t="shared" si="242"/>
        <v>0</v>
      </c>
      <c r="AR679" s="111">
        <f t="shared" si="242"/>
        <v>0</v>
      </c>
      <c r="AS679" s="113">
        <f t="shared" si="242"/>
        <v>0</v>
      </c>
      <c r="AT679" s="712">
        <f t="shared" si="242"/>
        <v>0</v>
      </c>
      <c r="AU679" s="317">
        <f t="shared" si="242"/>
        <v>0</v>
      </c>
      <c r="AV679" s="111">
        <f t="shared" ref="AV679:BC679" si="243">SUM(AV194:AV204)+AV239+AV241+SUM(AV254:AV262)+AV425+SUM(AV538:AV539)+AV544+AV547+AV550+SUM(AV552:AV558)+AV560</f>
        <v>0</v>
      </c>
      <c r="AW679" s="113">
        <f t="shared" si="243"/>
        <v>0</v>
      </c>
      <c r="AX679" s="712">
        <f t="shared" si="243"/>
        <v>0</v>
      </c>
      <c r="AY679" s="317">
        <f t="shared" si="243"/>
        <v>0</v>
      </c>
      <c r="AZ679" s="111">
        <f t="shared" si="243"/>
        <v>0</v>
      </c>
      <c r="BA679" s="317">
        <f t="shared" si="243"/>
        <v>0</v>
      </c>
      <c r="BB679" s="111">
        <f t="shared" si="243"/>
        <v>0</v>
      </c>
      <c r="BC679" s="112">
        <f t="shared" si="243"/>
        <v>0</v>
      </c>
      <c r="BD679" s="111">
        <f t="shared" ref="BD679:BK679" si="244">SUM(BD194:BD204)+BD239+BD241+SUM(BD254:BD262)+BD425+SUM(BD538:BD539)+BD544+BD547+BD550+SUM(BD552:BD558)+BD560</f>
        <v>0</v>
      </c>
      <c r="BE679" s="112">
        <f t="shared" si="244"/>
        <v>0</v>
      </c>
      <c r="BF679" s="111">
        <f t="shared" si="244"/>
        <v>0</v>
      </c>
      <c r="BG679" s="112">
        <f t="shared" si="244"/>
        <v>0</v>
      </c>
      <c r="BH679" s="111">
        <f t="shared" si="244"/>
        <v>0</v>
      </c>
      <c r="BI679" s="112">
        <f t="shared" si="244"/>
        <v>0</v>
      </c>
      <c r="BJ679" s="111">
        <f t="shared" si="244"/>
        <v>6539</v>
      </c>
      <c r="BK679" s="112">
        <f t="shared" si="244"/>
        <v>5528</v>
      </c>
    </row>
    <row r="680" spans="1:63" ht="13" x14ac:dyDescent="0.3">
      <c r="A680" s="38"/>
      <c r="B680" s="27" t="s">
        <v>35</v>
      </c>
      <c r="C680" s="42">
        <v>18893</v>
      </c>
      <c r="D680" s="25">
        <v>4676</v>
      </c>
      <c r="E680" s="63">
        <f t="shared" si="142"/>
        <v>0.24749907373101149</v>
      </c>
      <c r="F680" s="111">
        <f>SUM(F213:F217)+SUM(F219:F225)+F309+SUM(F474:F476)+SUM(F512:F514)+F528+F530+F534</f>
        <v>2744</v>
      </c>
      <c r="G680" s="317">
        <f t="shared" ref="G680:AU680" si="245">SUM(G213:G217)+SUM(G219:G225)+G309+SUM(G474:G476)+SUM(G512:G514)+G528+G530+G534</f>
        <v>2848</v>
      </c>
      <c r="H680" s="111">
        <f t="shared" si="245"/>
        <v>0</v>
      </c>
      <c r="I680" s="113">
        <f t="shared" si="245"/>
        <v>0</v>
      </c>
      <c r="J680" s="712">
        <f t="shared" si="245"/>
        <v>0</v>
      </c>
      <c r="K680" s="317">
        <f t="shared" si="245"/>
        <v>0</v>
      </c>
      <c r="L680" s="111">
        <f t="shared" si="245"/>
        <v>0</v>
      </c>
      <c r="M680" s="113">
        <f t="shared" si="245"/>
        <v>0</v>
      </c>
      <c r="N680" s="712">
        <f t="shared" si="245"/>
        <v>0</v>
      </c>
      <c r="O680" s="317">
        <f t="shared" si="245"/>
        <v>0</v>
      </c>
      <c r="P680" s="111">
        <f t="shared" si="245"/>
        <v>0</v>
      </c>
      <c r="Q680" s="113">
        <f t="shared" si="245"/>
        <v>0</v>
      </c>
      <c r="R680" s="712">
        <f t="shared" si="245"/>
        <v>0</v>
      </c>
      <c r="S680" s="317">
        <f t="shared" si="245"/>
        <v>0</v>
      </c>
      <c r="T680" s="111">
        <f t="shared" si="245"/>
        <v>0</v>
      </c>
      <c r="U680" s="113">
        <f t="shared" si="245"/>
        <v>0</v>
      </c>
      <c r="V680" s="712">
        <f t="shared" si="245"/>
        <v>0</v>
      </c>
      <c r="W680" s="317">
        <f t="shared" si="245"/>
        <v>0</v>
      </c>
      <c r="X680" s="111">
        <f t="shared" si="245"/>
        <v>0</v>
      </c>
      <c r="Y680" s="113">
        <f t="shared" si="245"/>
        <v>0</v>
      </c>
      <c r="Z680" s="712">
        <f t="shared" si="245"/>
        <v>0</v>
      </c>
      <c r="AA680" s="317">
        <f t="shared" si="245"/>
        <v>0</v>
      </c>
      <c r="AB680" s="111">
        <f t="shared" si="245"/>
        <v>491</v>
      </c>
      <c r="AC680" s="113">
        <f t="shared" si="245"/>
        <v>265</v>
      </c>
      <c r="AD680" s="712">
        <f t="shared" si="245"/>
        <v>0</v>
      </c>
      <c r="AE680" s="317">
        <f t="shared" si="245"/>
        <v>0</v>
      </c>
      <c r="AF680" s="111">
        <f t="shared" si="245"/>
        <v>0</v>
      </c>
      <c r="AG680" s="113">
        <f t="shared" si="245"/>
        <v>0</v>
      </c>
      <c r="AH680" s="712">
        <f t="shared" si="245"/>
        <v>0</v>
      </c>
      <c r="AI680" s="317">
        <f t="shared" si="245"/>
        <v>0</v>
      </c>
      <c r="AJ680" s="111">
        <f t="shared" si="245"/>
        <v>0</v>
      </c>
      <c r="AK680" s="113">
        <f t="shared" si="245"/>
        <v>0</v>
      </c>
      <c r="AL680" s="712">
        <v>0</v>
      </c>
      <c r="AM680" s="317">
        <v>0</v>
      </c>
      <c r="AN680" s="111">
        <f t="shared" si="245"/>
        <v>573</v>
      </c>
      <c r="AO680" s="113">
        <f t="shared" si="245"/>
        <v>326</v>
      </c>
      <c r="AP680" s="712">
        <f t="shared" si="245"/>
        <v>0</v>
      </c>
      <c r="AQ680" s="317">
        <f t="shared" si="245"/>
        <v>0</v>
      </c>
      <c r="AR680" s="111">
        <f t="shared" si="245"/>
        <v>0</v>
      </c>
      <c r="AS680" s="113">
        <f t="shared" si="245"/>
        <v>0</v>
      </c>
      <c r="AT680" s="712">
        <f t="shared" si="245"/>
        <v>0</v>
      </c>
      <c r="AU680" s="317">
        <f t="shared" si="245"/>
        <v>0</v>
      </c>
      <c r="AV680" s="111">
        <f t="shared" ref="AV680:BC680" si="246">SUM(AV213:AV217)+SUM(AV219:AV225)+AV309+SUM(AV474:AV476)+SUM(AV512:AV514)+AV528+AV530+AV534</f>
        <v>0</v>
      </c>
      <c r="AW680" s="113">
        <f t="shared" si="246"/>
        <v>0</v>
      </c>
      <c r="AX680" s="712">
        <f t="shared" si="246"/>
        <v>0</v>
      </c>
      <c r="AY680" s="317">
        <f t="shared" si="246"/>
        <v>0</v>
      </c>
      <c r="AZ680" s="111">
        <f t="shared" si="246"/>
        <v>0</v>
      </c>
      <c r="BA680" s="317">
        <f t="shared" si="246"/>
        <v>0</v>
      </c>
      <c r="BB680" s="111">
        <f t="shared" si="246"/>
        <v>0</v>
      </c>
      <c r="BC680" s="112">
        <f t="shared" si="246"/>
        <v>0</v>
      </c>
      <c r="BD680" s="111">
        <f t="shared" ref="BD680:BK680" si="247">SUM(BD213:BD217)+SUM(BD219:BD225)+BD309+SUM(BD474:BD476)+SUM(BD512:BD514)+BD528+BD530+BD534</f>
        <v>0</v>
      </c>
      <c r="BE680" s="112">
        <f t="shared" si="247"/>
        <v>0</v>
      </c>
      <c r="BF680" s="111">
        <f t="shared" si="247"/>
        <v>0</v>
      </c>
      <c r="BG680" s="112">
        <f t="shared" si="247"/>
        <v>0</v>
      </c>
      <c r="BH680" s="111">
        <f t="shared" si="247"/>
        <v>1315</v>
      </c>
      <c r="BI680" s="112">
        <f t="shared" si="247"/>
        <v>3269</v>
      </c>
      <c r="BJ680" s="111">
        <f t="shared" si="247"/>
        <v>2613</v>
      </c>
      <c r="BK680" s="112">
        <f t="shared" si="247"/>
        <v>2955</v>
      </c>
    </row>
    <row r="681" spans="1:63" ht="13" x14ac:dyDescent="0.3">
      <c r="A681" s="38"/>
      <c r="B681" s="27" t="s">
        <v>36</v>
      </c>
      <c r="C681" s="42">
        <v>6883</v>
      </c>
      <c r="D681" s="25">
        <v>3584</v>
      </c>
      <c r="E681" s="63">
        <f t="shared" si="142"/>
        <v>0.52070318175214292</v>
      </c>
      <c r="F681" s="111">
        <f>SUM(F309:F313)</f>
        <v>2556</v>
      </c>
      <c r="G681" s="317">
        <f t="shared" ref="G681:AU681" si="248">SUM(G309:G313)</f>
        <v>1006</v>
      </c>
      <c r="H681" s="111">
        <f t="shared" si="248"/>
        <v>0</v>
      </c>
      <c r="I681" s="113">
        <f t="shared" si="248"/>
        <v>0</v>
      </c>
      <c r="J681" s="712">
        <f t="shared" si="248"/>
        <v>0</v>
      </c>
      <c r="K681" s="317">
        <f t="shared" si="248"/>
        <v>0</v>
      </c>
      <c r="L681" s="111">
        <f t="shared" si="248"/>
        <v>0</v>
      </c>
      <c r="M681" s="113">
        <f t="shared" si="248"/>
        <v>0</v>
      </c>
      <c r="N681" s="712">
        <f t="shared" si="248"/>
        <v>0</v>
      </c>
      <c r="O681" s="317">
        <f t="shared" si="248"/>
        <v>0</v>
      </c>
      <c r="P681" s="111">
        <f t="shared" si="248"/>
        <v>0</v>
      </c>
      <c r="Q681" s="113">
        <f t="shared" si="248"/>
        <v>0</v>
      </c>
      <c r="R681" s="712">
        <f t="shared" si="248"/>
        <v>0</v>
      </c>
      <c r="S681" s="317">
        <f t="shared" si="248"/>
        <v>0</v>
      </c>
      <c r="T681" s="111">
        <f t="shared" si="248"/>
        <v>0</v>
      </c>
      <c r="U681" s="113">
        <f t="shared" si="248"/>
        <v>0</v>
      </c>
      <c r="V681" s="712">
        <f t="shared" si="248"/>
        <v>0</v>
      </c>
      <c r="W681" s="317">
        <f t="shared" si="248"/>
        <v>0</v>
      </c>
      <c r="X681" s="111">
        <f t="shared" si="248"/>
        <v>0</v>
      </c>
      <c r="Y681" s="113">
        <f t="shared" si="248"/>
        <v>0</v>
      </c>
      <c r="Z681" s="712">
        <f t="shared" si="248"/>
        <v>0</v>
      </c>
      <c r="AA681" s="317">
        <f t="shared" si="248"/>
        <v>0</v>
      </c>
      <c r="AB681" s="111">
        <f t="shared" si="248"/>
        <v>2345</v>
      </c>
      <c r="AC681" s="113">
        <f t="shared" si="248"/>
        <v>1138</v>
      </c>
      <c r="AD681" s="712">
        <f t="shared" si="248"/>
        <v>0</v>
      </c>
      <c r="AE681" s="317">
        <f t="shared" si="248"/>
        <v>0</v>
      </c>
      <c r="AF681" s="111">
        <f t="shared" si="248"/>
        <v>0</v>
      </c>
      <c r="AG681" s="113">
        <f t="shared" si="248"/>
        <v>0</v>
      </c>
      <c r="AH681" s="712">
        <f t="shared" si="248"/>
        <v>0</v>
      </c>
      <c r="AI681" s="317">
        <f t="shared" si="248"/>
        <v>0</v>
      </c>
      <c r="AJ681" s="111">
        <f t="shared" si="248"/>
        <v>0</v>
      </c>
      <c r="AK681" s="113">
        <f t="shared" si="248"/>
        <v>0</v>
      </c>
      <c r="AL681" s="712">
        <f t="shared" si="248"/>
        <v>0</v>
      </c>
      <c r="AM681" s="317">
        <f t="shared" si="248"/>
        <v>0</v>
      </c>
      <c r="AN681" s="111">
        <f t="shared" si="248"/>
        <v>0</v>
      </c>
      <c r="AO681" s="113">
        <f t="shared" si="248"/>
        <v>0</v>
      </c>
      <c r="AP681" s="712">
        <f t="shared" si="248"/>
        <v>0</v>
      </c>
      <c r="AQ681" s="317">
        <f t="shared" si="248"/>
        <v>0</v>
      </c>
      <c r="AR681" s="111">
        <f t="shared" si="248"/>
        <v>0</v>
      </c>
      <c r="AS681" s="113">
        <f t="shared" si="248"/>
        <v>0</v>
      </c>
      <c r="AT681" s="712">
        <f t="shared" si="248"/>
        <v>0</v>
      </c>
      <c r="AU681" s="317">
        <f t="shared" si="248"/>
        <v>0</v>
      </c>
      <c r="AV681" s="111">
        <f t="shared" ref="AV681:BC681" si="249">SUM(AV309:AV313)</f>
        <v>0</v>
      </c>
      <c r="AW681" s="113">
        <f t="shared" si="249"/>
        <v>0</v>
      </c>
      <c r="AX681" s="712">
        <f t="shared" si="249"/>
        <v>0</v>
      </c>
      <c r="AY681" s="317">
        <f t="shared" si="249"/>
        <v>0</v>
      </c>
      <c r="AZ681" s="111">
        <f t="shared" si="249"/>
        <v>0</v>
      </c>
      <c r="BA681" s="317">
        <f t="shared" si="249"/>
        <v>0</v>
      </c>
      <c r="BB681" s="111">
        <f t="shared" si="249"/>
        <v>0</v>
      </c>
      <c r="BC681" s="112">
        <f t="shared" si="249"/>
        <v>0</v>
      </c>
      <c r="BD681" s="111">
        <f t="shared" ref="BD681:BK681" si="250">SUM(BD309:BD313)</f>
        <v>0</v>
      </c>
      <c r="BE681" s="112">
        <f t="shared" si="250"/>
        <v>0</v>
      </c>
      <c r="BF681" s="111">
        <f t="shared" si="250"/>
        <v>0</v>
      </c>
      <c r="BG681" s="112">
        <f t="shared" si="250"/>
        <v>0</v>
      </c>
      <c r="BH681" s="111">
        <f t="shared" si="250"/>
        <v>9</v>
      </c>
      <c r="BI681" s="112">
        <f t="shared" si="250"/>
        <v>48</v>
      </c>
      <c r="BJ681" s="111">
        <f t="shared" si="250"/>
        <v>2425</v>
      </c>
      <c r="BK681" s="112">
        <f t="shared" si="250"/>
        <v>1142</v>
      </c>
    </row>
    <row r="682" spans="1:63" ht="13" x14ac:dyDescent="0.3">
      <c r="A682" s="38"/>
      <c r="B682" s="27" t="s">
        <v>37</v>
      </c>
      <c r="C682" s="42">
        <v>8389</v>
      </c>
      <c r="D682" s="25">
        <v>2311</v>
      </c>
      <c r="E682" s="63">
        <f t="shared" si="142"/>
        <v>0.27547979496960306</v>
      </c>
      <c r="F682" s="111">
        <f>SUM(F150)+F508+F509+F520+F524+F525+SUM(F527:F529)+F532</f>
        <v>1876</v>
      </c>
      <c r="G682" s="317">
        <f t="shared" ref="G682:AU682" si="251">SUM(G150)+G508+G509+G520+G524+G525+SUM(G527:G529)+G532</f>
        <v>1376</v>
      </c>
      <c r="H682" s="111">
        <f t="shared" si="251"/>
        <v>0</v>
      </c>
      <c r="I682" s="113">
        <f t="shared" si="251"/>
        <v>0</v>
      </c>
      <c r="J682" s="712">
        <f t="shared" si="251"/>
        <v>171</v>
      </c>
      <c r="K682" s="317">
        <f t="shared" si="251"/>
        <v>232</v>
      </c>
      <c r="L682" s="111">
        <f t="shared" si="251"/>
        <v>0</v>
      </c>
      <c r="M682" s="113">
        <f t="shared" si="251"/>
        <v>0</v>
      </c>
      <c r="N682" s="712">
        <f t="shared" si="251"/>
        <v>0</v>
      </c>
      <c r="O682" s="317">
        <f t="shared" si="251"/>
        <v>0</v>
      </c>
      <c r="P682" s="111">
        <f t="shared" si="251"/>
        <v>0</v>
      </c>
      <c r="Q682" s="113">
        <f t="shared" si="251"/>
        <v>0</v>
      </c>
      <c r="R682" s="712">
        <f t="shared" si="251"/>
        <v>0</v>
      </c>
      <c r="S682" s="317">
        <f t="shared" si="251"/>
        <v>0</v>
      </c>
      <c r="T682" s="111">
        <f t="shared" si="251"/>
        <v>0</v>
      </c>
      <c r="U682" s="113">
        <f t="shared" si="251"/>
        <v>0</v>
      </c>
      <c r="V682" s="712">
        <f t="shared" si="251"/>
        <v>0</v>
      </c>
      <c r="W682" s="317">
        <f t="shared" si="251"/>
        <v>0</v>
      </c>
      <c r="X682" s="111">
        <f t="shared" si="251"/>
        <v>0</v>
      </c>
      <c r="Y682" s="113">
        <f t="shared" si="251"/>
        <v>0</v>
      </c>
      <c r="Z682" s="712">
        <f t="shared" si="251"/>
        <v>0</v>
      </c>
      <c r="AA682" s="317">
        <f t="shared" si="251"/>
        <v>0</v>
      </c>
      <c r="AB682" s="111">
        <v>0</v>
      </c>
      <c r="AC682" s="113">
        <v>0</v>
      </c>
      <c r="AD682" s="712">
        <f t="shared" si="251"/>
        <v>0</v>
      </c>
      <c r="AE682" s="317">
        <f t="shared" si="251"/>
        <v>0</v>
      </c>
      <c r="AF682" s="111">
        <f t="shared" si="251"/>
        <v>0</v>
      </c>
      <c r="AG682" s="113">
        <f t="shared" si="251"/>
        <v>0</v>
      </c>
      <c r="AH682" s="712">
        <f t="shared" si="251"/>
        <v>0</v>
      </c>
      <c r="AI682" s="317">
        <f t="shared" si="251"/>
        <v>0</v>
      </c>
      <c r="AJ682" s="111">
        <f t="shared" si="251"/>
        <v>0</v>
      </c>
      <c r="AK682" s="113">
        <f t="shared" si="251"/>
        <v>0</v>
      </c>
      <c r="AL682" s="712">
        <f t="shared" si="251"/>
        <v>0</v>
      </c>
      <c r="AM682" s="317">
        <f t="shared" si="251"/>
        <v>0</v>
      </c>
      <c r="AN682" s="111">
        <f t="shared" si="251"/>
        <v>0</v>
      </c>
      <c r="AO682" s="113">
        <f t="shared" si="251"/>
        <v>0</v>
      </c>
      <c r="AP682" s="712">
        <f t="shared" si="251"/>
        <v>0</v>
      </c>
      <c r="AQ682" s="317">
        <f t="shared" si="251"/>
        <v>0</v>
      </c>
      <c r="AR682" s="111">
        <f t="shared" si="251"/>
        <v>0</v>
      </c>
      <c r="AS682" s="113">
        <f t="shared" si="251"/>
        <v>0</v>
      </c>
      <c r="AT682" s="712">
        <f t="shared" si="251"/>
        <v>0</v>
      </c>
      <c r="AU682" s="317">
        <f t="shared" si="251"/>
        <v>0</v>
      </c>
      <c r="AV682" s="111">
        <f t="shared" ref="AV682:BC682" si="252">SUM(AV150)+AV508+AV509+AV520+AV524+AV525+SUM(AV527:AV529)+AV532</f>
        <v>0</v>
      </c>
      <c r="AW682" s="113">
        <f t="shared" si="252"/>
        <v>0</v>
      </c>
      <c r="AX682" s="712">
        <f t="shared" si="252"/>
        <v>0</v>
      </c>
      <c r="AY682" s="317">
        <f t="shared" si="252"/>
        <v>0</v>
      </c>
      <c r="AZ682" s="111">
        <f t="shared" si="252"/>
        <v>0</v>
      </c>
      <c r="BA682" s="317">
        <f t="shared" si="252"/>
        <v>0</v>
      </c>
      <c r="BB682" s="111">
        <f t="shared" si="252"/>
        <v>0</v>
      </c>
      <c r="BC682" s="112">
        <f t="shared" si="252"/>
        <v>0</v>
      </c>
      <c r="BD682" s="111">
        <f t="shared" ref="BD682:BK682" si="253">SUM(BD150)+BD508+BD509+BD520+BD524+BD525+SUM(BD527:BD529)+BD532</f>
        <v>0</v>
      </c>
      <c r="BE682" s="112">
        <f t="shared" si="253"/>
        <v>0</v>
      </c>
      <c r="BF682" s="111">
        <f t="shared" si="253"/>
        <v>0</v>
      </c>
      <c r="BG682" s="112">
        <f t="shared" si="253"/>
        <v>0</v>
      </c>
      <c r="BH682" s="111">
        <f t="shared" si="253"/>
        <v>68</v>
      </c>
      <c r="BI682" s="112">
        <f t="shared" si="253"/>
        <v>387</v>
      </c>
      <c r="BJ682" s="111">
        <f t="shared" si="253"/>
        <v>1701</v>
      </c>
      <c r="BK682" s="112">
        <f t="shared" si="253"/>
        <v>1543</v>
      </c>
    </row>
    <row r="683" spans="1:63" ht="13" x14ac:dyDescent="0.3">
      <c r="A683" s="38"/>
      <c r="B683" s="27" t="s">
        <v>736</v>
      </c>
      <c r="C683" s="25">
        <v>35804</v>
      </c>
      <c r="D683" s="25">
        <v>14029</v>
      </c>
      <c r="E683" s="63">
        <f t="shared" si="142"/>
        <v>0.39182772874539157</v>
      </c>
      <c r="F683" s="111">
        <f>SUM(F318:F349)+SUM(F498:F499)</f>
        <v>7630</v>
      </c>
      <c r="G683" s="317">
        <f t="shared" ref="G683:AU683" si="254">SUM(G318:G349)+SUM(G498:G499)</f>
        <v>6181</v>
      </c>
      <c r="H683" s="111">
        <f t="shared" si="254"/>
        <v>0</v>
      </c>
      <c r="I683" s="113">
        <f t="shared" si="254"/>
        <v>0</v>
      </c>
      <c r="J683" s="712">
        <f t="shared" si="254"/>
        <v>0</v>
      </c>
      <c r="K683" s="317">
        <f t="shared" si="254"/>
        <v>0</v>
      </c>
      <c r="L683" s="111">
        <f t="shared" si="254"/>
        <v>0</v>
      </c>
      <c r="M683" s="113">
        <f t="shared" si="254"/>
        <v>0</v>
      </c>
      <c r="N683" s="712">
        <f t="shared" si="254"/>
        <v>0</v>
      </c>
      <c r="O683" s="317">
        <f t="shared" si="254"/>
        <v>0</v>
      </c>
      <c r="P683" s="111">
        <f t="shared" si="254"/>
        <v>0</v>
      </c>
      <c r="Q683" s="113">
        <f t="shared" si="254"/>
        <v>0</v>
      </c>
      <c r="R683" s="712">
        <f t="shared" si="254"/>
        <v>0</v>
      </c>
      <c r="S683" s="317">
        <f t="shared" si="254"/>
        <v>0</v>
      </c>
      <c r="T683" s="111">
        <f t="shared" si="254"/>
        <v>0</v>
      </c>
      <c r="U683" s="113">
        <f t="shared" si="254"/>
        <v>0</v>
      </c>
      <c r="V683" s="712">
        <f t="shared" si="254"/>
        <v>0</v>
      </c>
      <c r="W683" s="317">
        <f t="shared" si="254"/>
        <v>0</v>
      </c>
      <c r="X683" s="111">
        <f t="shared" si="254"/>
        <v>0</v>
      </c>
      <c r="Y683" s="113">
        <f t="shared" si="254"/>
        <v>0</v>
      </c>
      <c r="Z683" s="712">
        <f t="shared" si="254"/>
        <v>0</v>
      </c>
      <c r="AA683" s="317">
        <f t="shared" si="254"/>
        <v>0</v>
      </c>
      <c r="AB683" s="111">
        <f t="shared" si="254"/>
        <v>0</v>
      </c>
      <c r="AC683" s="113">
        <f t="shared" si="254"/>
        <v>0</v>
      </c>
      <c r="AD683" s="712">
        <f t="shared" si="254"/>
        <v>0</v>
      </c>
      <c r="AE683" s="317">
        <f t="shared" si="254"/>
        <v>0</v>
      </c>
      <c r="AF683" s="111">
        <f t="shared" si="254"/>
        <v>0</v>
      </c>
      <c r="AG683" s="113">
        <f t="shared" si="254"/>
        <v>0</v>
      </c>
      <c r="AH683" s="712">
        <f t="shared" si="254"/>
        <v>0</v>
      </c>
      <c r="AI683" s="317">
        <f t="shared" si="254"/>
        <v>0</v>
      </c>
      <c r="AJ683" s="111">
        <f t="shared" si="254"/>
        <v>0</v>
      </c>
      <c r="AK683" s="113">
        <f t="shared" si="254"/>
        <v>0</v>
      </c>
      <c r="AL683" s="712">
        <f t="shared" si="254"/>
        <v>0</v>
      </c>
      <c r="AM683" s="317">
        <f t="shared" si="254"/>
        <v>0</v>
      </c>
      <c r="AN683" s="111">
        <f t="shared" si="254"/>
        <v>0</v>
      </c>
      <c r="AO683" s="113">
        <f t="shared" si="254"/>
        <v>0</v>
      </c>
      <c r="AP683" s="712">
        <f t="shared" si="254"/>
        <v>0</v>
      </c>
      <c r="AQ683" s="317">
        <f t="shared" si="254"/>
        <v>0</v>
      </c>
      <c r="AR683" s="111">
        <f t="shared" si="254"/>
        <v>0</v>
      </c>
      <c r="AS683" s="113">
        <f t="shared" si="254"/>
        <v>0</v>
      </c>
      <c r="AT683" s="712">
        <f t="shared" si="254"/>
        <v>0</v>
      </c>
      <c r="AU683" s="317">
        <f t="shared" si="254"/>
        <v>0</v>
      </c>
      <c r="AV683" s="111">
        <f t="shared" ref="AV683:BC683" si="255">SUM(AV318:AV349)+SUM(AV498:AV499)</f>
        <v>0</v>
      </c>
      <c r="AW683" s="113">
        <f t="shared" si="255"/>
        <v>0</v>
      </c>
      <c r="AX683" s="712">
        <f t="shared" si="255"/>
        <v>0</v>
      </c>
      <c r="AY683" s="317">
        <f t="shared" si="255"/>
        <v>0</v>
      </c>
      <c r="AZ683" s="111">
        <f t="shared" si="255"/>
        <v>0</v>
      </c>
      <c r="BA683" s="317">
        <f t="shared" si="255"/>
        <v>0</v>
      </c>
      <c r="BB683" s="111">
        <f t="shared" si="255"/>
        <v>0</v>
      </c>
      <c r="BC683" s="112">
        <f t="shared" si="255"/>
        <v>0</v>
      </c>
      <c r="BD683" s="111">
        <f t="shared" ref="BD683:BK683" si="256">SUM(BD318:BD349)+SUM(BD498:BD499)</f>
        <v>0</v>
      </c>
      <c r="BE683" s="112">
        <f t="shared" si="256"/>
        <v>0</v>
      </c>
      <c r="BF683" s="111">
        <f t="shared" si="256"/>
        <v>0</v>
      </c>
      <c r="BG683" s="112">
        <f t="shared" si="256"/>
        <v>0</v>
      </c>
      <c r="BH683" s="111">
        <f t="shared" si="256"/>
        <v>0</v>
      </c>
      <c r="BI683" s="112">
        <f t="shared" si="256"/>
        <v>0</v>
      </c>
      <c r="BJ683" s="111">
        <f t="shared" si="256"/>
        <v>6585</v>
      </c>
      <c r="BK683" s="112">
        <f t="shared" si="256"/>
        <v>7096</v>
      </c>
    </row>
    <row r="684" spans="1:63" ht="13" x14ac:dyDescent="0.3">
      <c r="A684" s="38"/>
      <c r="B684" s="27" t="s">
        <v>737</v>
      </c>
      <c r="C684" s="25">
        <v>2674</v>
      </c>
      <c r="D684" s="25">
        <v>363</v>
      </c>
      <c r="E684" s="63">
        <f t="shared" si="142"/>
        <v>0.13575168287210171</v>
      </c>
      <c r="F684" s="111">
        <f>SUM(F350)+SUM(F482:F483)</f>
        <v>172</v>
      </c>
      <c r="G684" s="317">
        <f t="shared" ref="G684:AU684" si="257">SUM(G350)+SUM(G482:G483)</f>
        <v>177</v>
      </c>
      <c r="H684" s="111">
        <f t="shared" si="257"/>
        <v>0</v>
      </c>
      <c r="I684" s="113">
        <f t="shared" si="257"/>
        <v>0</v>
      </c>
      <c r="J684" s="712">
        <f t="shared" si="257"/>
        <v>0</v>
      </c>
      <c r="K684" s="317">
        <f t="shared" si="257"/>
        <v>0</v>
      </c>
      <c r="L684" s="111">
        <f t="shared" si="257"/>
        <v>0</v>
      </c>
      <c r="M684" s="113">
        <f t="shared" si="257"/>
        <v>0</v>
      </c>
      <c r="N684" s="712">
        <f t="shared" si="257"/>
        <v>0</v>
      </c>
      <c r="O684" s="317">
        <f t="shared" si="257"/>
        <v>0</v>
      </c>
      <c r="P684" s="111">
        <f t="shared" si="257"/>
        <v>0</v>
      </c>
      <c r="Q684" s="113">
        <f t="shared" si="257"/>
        <v>0</v>
      </c>
      <c r="R684" s="712">
        <f t="shared" si="257"/>
        <v>0</v>
      </c>
      <c r="S684" s="317">
        <f t="shared" si="257"/>
        <v>0</v>
      </c>
      <c r="T684" s="111">
        <f t="shared" si="257"/>
        <v>0</v>
      </c>
      <c r="U684" s="113">
        <f t="shared" si="257"/>
        <v>0</v>
      </c>
      <c r="V684" s="712">
        <f t="shared" si="257"/>
        <v>0</v>
      </c>
      <c r="W684" s="317">
        <f t="shared" si="257"/>
        <v>0</v>
      </c>
      <c r="X684" s="111">
        <f t="shared" si="257"/>
        <v>0</v>
      </c>
      <c r="Y684" s="113">
        <f t="shared" si="257"/>
        <v>0</v>
      </c>
      <c r="Z684" s="712">
        <f t="shared" si="257"/>
        <v>0</v>
      </c>
      <c r="AA684" s="317">
        <f t="shared" si="257"/>
        <v>0</v>
      </c>
      <c r="AB684" s="111">
        <f t="shared" si="257"/>
        <v>0</v>
      </c>
      <c r="AC684" s="113">
        <f t="shared" si="257"/>
        <v>0</v>
      </c>
      <c r="AD684" s="712">
        <f t="shared" si="257"/>
        <v>0</v>
      </c>
      <c r="AE684" s="317">
        <f t="shared" si="257"/>
        <v>0</v>
      </c>
      <c r="AF684" s="111">
        <f t="shared" si="257"/>
        <v>0</v>
      </c>
      <c r="AG684" s="113">
        <f t="shared" si="257"/>
        <v>0</v>
      </c>
      <c r="AH684" s="712">
        <f t="shared" si="257"/>
        <v>0</v>
      </c>
      <c r="AI684" s="317">
        <f t="shared" si="257"/>
        <v>0</v>
      </c>
      <c r="AJ684" s="111">
        <f t="shared" si="257"/>
        <v>0</v>
      </c>
      <c r="AK684" s="113">
        <f t="shared" si="257"/>
        <v>0</v>
      </c>
      <c r="AL684" s="712">
        <f t="shared" si="257"/>
        <v>0</v>
      </c>
      <c r="AM684" s="317">
        <f t="shared" si="257"/>
        <v>0</v>
      </c>
      <c r="AN684" s="111">
        <f t="shared" si="257"/>
        <v>0</v>
      </c>
      <c r="AO684" s="113">
        <f t="shared" si="257"/>
        <v>0</v>
      </c>
      <c r="AP684" s="712">
        <f t="shared" si="257"/>
        <v>206</v>
      </c>
      <c r="AQ684" s="317">
        <f t="shared" si="257"/>
        <v>69</v>
      </c>
      <c r="AR684" s="111">
        <f t="shared" si="257"/>
        <v>0</v>
      </c>
      <c r="AS684" s="113">
        <f t="shared" si="257"/>
        <v>0</v>
      </c>
      <c r="AT684" s="712">
        <f t="shared" si="257"/>
        <v>0</v>
      </c>
      <c r="AU684" s="317">
        <f t="shared" si="257"/>
        <v>0</v>
      </c>
      <c r="AV684" s="111">
        <f t="shared" ref="AV684:BC684" si="258">SUM(AV350)+SUM(AV482:AV483)</f>
        <v>0</v>
      </c>
      <c r="AW684" s="113">
        <f t="shared" si="258"/>
        <v>0</v>
      </c>
      <c r="AX684" s="712">
        <f t="shared" si="258"/>
        <v>0</v>
      </c>
      <c r="AY684" s="317">
        <f t="shared" si="258"/>
        <v>0</v>
      </c>
      <c r="AZ684" s="111">
        <f t="shared" si="258"/>
        <v>0</v>
      </c>
      <c r="BA684" s="317">
        <f t="shared" si="258"/>
        <v>0</v>
      </c>
      <c r="BB684" s="111">
        <f t="shared" si="258"/>
        <v>0</v>
      </c>
      <c r="BC684" s="112">
        <f t="shared" si="258"/>
        <v>0</v>
      </c>
      <c r="BD684" s="111">
        <f t="shared" ref="BD684:BK684" si="259">SUM(BD350)+SUM(BD482:BD483)</f>
        <v>0</v>
      </c>
      <c r="BE684" s="112">
        <f t="shared" si="259"/>
        <v>0</v>
      </c>
      <c r="BF684" s="111">
        <f t="shared" si="259"/>
        <v>0</v>
      </c>
      <c r="BG684" s="112">
        <f t="shared" si="259"/>
        <v>0</v>
      </c>
      <c r="BH684" s="111">
        <f t="shared" si="259"/>
        <v>0</v>
      </c>
      <c r="BI684" s="112">
        <f t="shared" si="259"/>
        <v>0</v>
      </c>
      <c r="BJ684" s="111">
        <f t="shared" si="259"/>
        <v>162</v>
      </c>
      <c r="BK684" s="112">
        <f t="shared" si="259"/>
        <v>185</v>
      </c>
    </row>
    <row r="685" spans="1:63" ht="13" x14ac:dyDescent="0.3">
      <c r="A685" s="38"/>
      <c r="B685" s="27" t="s">
        <v>738</v>
      </c>
      <c r="C685" s="42">
        <v>53225</v>
      </c>
      <c r="D685" s="25">
        <v>12179</v>
      </c>
      <c r="E685" s="63">
        <f t="shared" si="142"/>
        <v>0.22882104274307186</v>
      </c>
      <c r="F685" s="111">
        <f>SUM(F218)+F269+SUM(F351:F388)+F432+F433+F440+F441+F445+F446+F452+F454+F455+F461+F462+F464+F465+F468+F510+F526+F533</f>
        <v>5365</v>
      </c>
      <c r="G685" s="317">
        <f t="shared" ref="G685:AU685" si="260">SUM(G218)+G269+SUM(G351:G388)+G432+G433+G440+G441+G445+G446+G452+G454+G455+G461+G462+G464+G465+G468+G510+G526+G533</f>
        <v>7884</v>
      </c>
      <c r="H685" s="111">
        <f t="shared" si="260"/>
        <v>0</v>
      </c>
      <c r="I685" s="113">
        <f t="shared" si="260"/>
        <v>0</v>
      </c>
      <c r="J685" s="712">
        <f t="shared" si="260"/>
        <v>0</v>
      </c>
      <c r="K685" s="317">
        <f t="shared" si="260"/>
        <v>0</v>
      </c>
      <c r="L685" s="111">
        <f t="shared" si="260"/>
        <v>0</v>
      </c>
      <c r="M685" s="113">
        <f t="shared" si="260"/>
        <v>0</v>
      </c>
      <c r="N685" s="712">
        <f t="shared" si="260"/>
        <v>0</v>
      </c>
      <c r="O685" s="317">
        <f t="shared" si="260"/>
        <v>0</v>
      </c>
      <c r="P685" s="111">
        <f t="shared" si="260"/>
        <v>0</v>
      </c>
      <c r="Q685" s="113">
        <f t="shared" si="260"/>
        <v>0</v>
      </c>
      <c r="R685" s="712">
        <f t="shared" si="260"/>
        <v>84</v>
      </c>
      <c r="S685" s="317">
        <f t="shared" si="260"/>
        <v>60</v>
      </c>
      <c r="T685" s="111">
        <f t="shared" si="260"/>
        <v>0</v>
      </c>
      <c r="U685" s="113">
        <f t="shared" si="260"/>
        <v>0</v>
      </c>
      <c r="V685" s="712">
        <f t="shared" si="260"/>
        <v>0</v>
      </c>
      <c r="W685" s="317">
        <f t="shared" si="260"/>
        <v>0</v>
      </c>
      <c r="X685" s="111">
        <f t="shared" si="260"/>
        <v>0</v>
      </c>
      <c r="Y685" s="113">
        <f t="shared" si="260"/>
        <v>0</v>
      </c>
      <c r="Z685" s="712">
        <f t="shared" si="260"/>
        <v>0</v>
      </c>
      <c r="AA685" s="317">
        <f t="shared" si="260"/>
        <v>0</v>
      </c>
      <c r="AB685" s="111">
        <v>0</v>
      </c>
      <c r="AC685" s="113">
        <v>0</v>
      </c>
      <c r="AD685" s="712">
        <f t="shared" si="260"/>
        <v>0</v>
      </c>
      <c r="AE685" s="317">
        <f t="shared" si="260"/>
        <v>0</v>
      </c>
      <c r="AF685" s="111">
        <f t="shared" si="260"/>
        <v>0</v>
      </c>
      <c r="AG685" s="113">
        <f t="shared" si="260"/>
        <v>0</v>
      </c>
      <c r="AH685" s="712">
        <f t="shared" si="260"/>
        <v>0</v>
      </c>
      <c r="AI685" s="317">
        <f t="shared" si="260"/>
        <v>0</v>
      </c>
      <c r="AJ685" s="111">
        <f t="shared" si="260"/>
        <v>0</v>
      </c>
      <c r="AK685" s="113">
        <f t="shared" si="260"/>
        <v>0</v>
      </c>
      <c r="AL685" s="712">
        <f t="shared" si="260"/>
        <v>0</v>
      </c>
      <c r="AM685" s="317">
        <f t="shared" si="260"/>
        <v>0</v>
      </c>
      <c r="AN685" s="111">
        <f t="shared" si="260"/>
        <v>0</v>
      </c>
      <c r="AO685" s="113">
        <f t="shared" si="260"/>
        <v>0</v>
      </c>
      <c r="AP685" s="712">
        <f t="shared" si="260"/>
        <v>0</v>
      </c>
      <c r="AQ685" s="317">
        <f t="shared" si="260"/>
        <v>0</v>
      </c>
      <c r="AR685" s="111">
        <f t="shared" si="260"/>
        <v>0</v>
      </c>
      <c r="AS685" s="113">
        <f t="shared" si="260"/>
        <v>0</v>
      </c>
      <c r="AT685" s="712">
        <f t="shared" si="260"/>
        <v>0</v>
      </c>
      <c r="AU685" s="317">
        <f t="shared" si="260"/>
        <v>0</v>
      </c>
      <c r="AV685" s="111">
        <f t="shared" ref="AV685:BC685" si="261">SUM(AV218)+AV269+SUM(AV351:AV388)+AV432+AV433+AV440+AV441+AV445+AV446+AV452+AV454+AV455+AV461+AV462+AV464+AV465+AV468+AV510+AV526+AV533</f>
        <v>0</v>
      </c>
      <c r="AW685" s="113">
        <f t="shared" si="261"/>
        <v>0</v>
      </c>
      <c r="AX685" s="712">
        <f t="shared" si="261"/>
        <v>0</v>
      </c>
      <c r="AY685" s="317">
        <f t="shared" si="261"/>
        <v>0</v>
      </c>
      <c r="AZ685" s="111">
        <f t="shared" si="261"/>
        <v>0</v>
      </c>
      <c r="BA685" s="317">
        <f t="shared" si="261"/>
        <v>0</v>
      </c>
      <c r="BB685" s="111">
        <f t="shared" si="261"/>
        <v>0</v>
      </c>
      <c r="BC685" s="112">
        <f t="shared" si="261"/>
        <v>0</v>
      </c>
      <c r="BD685" s="111">
        <f t="shared" ref="BD685:BK685" si="262">SUM(BD218)+BD269+SUM(BD351:BD388)+BD432+BD433+BD440+BD441+BD445+BD446+BD452+BD454+BD455+BD461+BD462+BD464+BD465+BD468+BD510+BD526+BD533</f>
        <v>0</v>
      </c>
      <c r="BE685" s="112">
        <f t="shared" si="262"/>
        <v>0</v>
      </c>
      <c r="BF685" s="111">
        <f t="shared" si="262"/>
        <v>0</v>
      </c>
      <c r="BG685" s="112">
        <f t="shared" si="262"/>
        <v>0</v>
      </c>
      <c r="BH685" s="111">
        <f t="shared" si="262"/>
        <v>0</v>
      </c>
      <c r="BI685" s="112">
        <f t="shared" si="262"/>
        <v>0</v>
      </c>
      <c r="BJ685" s="111">
        <f t="shared" si="262"/>
        <v>4737</v>
      </c>
      <c r="BK685" s="112">
        <f t="shared" si="262"/>
        <v>8416</v>
      </c>
    </row>
    <row r="686" spans="1:63" ht="13" x14ac:dyDescent="0.3">
      <c r="A686" s="38"/>
      <c r="B686" s="27" t="s">
        <v>38</v>
      </c>
      <c r="C686" s="42">
        <v>46536</v>
      </c>
      <c r="D686" s="25">
        <v>11637</v>
      </c>
      <c r="E686" s="63">
        <f t="shared" si="142"/>
        <v>0.25006446621970085</v>
      </c>
      <c r="F686" s="111">
        <f>SUM(F121)+SUM(F403:F421)+F431+SUM(F434:F437)+F439+SUM(F442:F444)+SUM(F446:F451)+SUM(F453:F454)+SUM(F456:F460)+F463+SUM(F467:F473)</f>
        <v>5068</v>
      </c>
      <c r="G686" s="317">
        <f t="shared" ref="G686:AU686" si="263">SUM(G121)+SUM(G403:G421)+G431+SUM(G434:G437)+G439+SUM(G442:G444)+SUM(G446:G451)+SUM(G453:G454)+SUM(G456:G460)+G463+SUM(G467:G473)</f>
        <v>7913</v>
      </c>
      <c r="H686" s="111">
        <f t="shared" si="263"/>
        <v>0</v>
      </c>
      <c r="I686" s="113">
        <f t="shared" si="263"/>
        <v>0</v>
      </c>
      <c r="J686" s="712">
        <f t="shared" si="263"/>
        <v>146</v>
      </c>
      <c r="K686" s="317">
        <f t="shared" si="263"/>
        <v>96</v>
      </c>
      <c r="L686" s="111">
        <f t="shared" si="263"/>
        <v>0</v>
      </c>
      <c r="M686" s="113">
        <f t="shared" si="263"/>
        <v>0</v>
      </c>
      <c r="N686" s="712">
        <f t="shared" si="263"/>
        <v>0</v>
      </c>
      <c r="O686" s="317">
        <f t="shared" si="263"/>
        <v>0</v>
      </c>
      <c r="P686" s="111">
        <f t="shared" si="263"/>
        <v>0</v>
      </c>
      <c r="Q686" s="113">
        <f t="shared" si="263"/>
        <v>0</v>
      </c>
      <c r="R686" s="712">
        <f t="shared" si="263"/>
        <v>0</v>
      </c>
      <c r="S686" s="317">
        <f t="shared" si="263"/>
        <v>0</v>
      </c>
      <c r="T686" s="111">
        <f t="shared" si="263"/>
        <v>0</v>
      </c>
      <c r="U686" s="113">
        <f t="shared" si="263"/>
        <v>0</v>
      </c>
      <c r="V686" s="712">
        <f t="shared" si="263"/>
        <v>0</v>
      </c>
      <c r="W686" s="317">
        <f t="shared" si="263"/>
        <v>0</v>
      </c>
      <c r="X686" s="111">
        <f t="shared" si="263"/>
        <v>0</v>
      </c>
      <c r="Y686" s="113">
        <f t="shared" si="263"/>
        <v>0</v>
      </c>
      <c r="Z686" s="712">
        <f t="shared" si="263"/>
        <v>0</v>
      </c>
      <c r="AA686" s="317">
        <f t="shared" si="263"/>
        <v>0</v>
      </c>
      <c r="AB686" s="111">
        <v>0</v>
      </c>
      <c r="AC686" s="113">
        <v>0</v>
      </c>
      <c r="AD686" s="712">
        <f t="shared" si="263"/>
        <v>0</v>
      </c>
      <c r="AE686" s="317">
        <f t="shared" si="263"/>
        <v>0</v>
      </c>
      <c r="AF686" s="111">
        <f t="shared" si="263"/>
        <v>0</v>
      </c>
      <c r="AG686" s="113">
        <f t="shared" si="263"/>
        <v>0</v>
      </c>
      <c r="AH686" s="712">
        <f t="shared" si="263"/>
        <v>0</v>
      </c>
      <c r="AI686" s="317">
        <f t="shared" si="263"/>
        <v>0</v>
      </c>
      <c r="AJ686" s="111">
        <v>0</v>
      </c>
      <c r="AK686" s="113">
        <v>0</v>
      </c>
      <c r="AL686" s="712">
        <f t="shared" si="263"/>
        <v>0</v>
      </c>
      <c r="AM686" s="317">
        <f t="shared" si="263"/>
        <v>0</v>
      </c>
      <c r="AN686" s="111">
        <f t="shared" si="263"/>
        <v>0</v>
      </c>
      <c r="AO686" s="113">
        <f t="shared" si="263"/>
        <v>0</v>
      </c>
      <c r="AP686" s="712">
        <f t="shared" si="263"/>
        <v>0</v>
      </c>
      <c r="AQ686" s="317">
        <f t="shared" si="263"/>
        <v>0</v>
      </c>
      <c r="AR686" s="111">
        <f t="shared" si="263"/>
        <v>0</v>
      </c>
      <c r="AS686" s="113">
        <f t="shared" si="263"/>
        <v>0</v>
      </c>
      <c r="AT686" s="712">
        <f t="shared" si="263"/>
        <v>0</v>
      </c>
      <c r="AU686" s="317">
        <f t="shared" si="263"/>
        <v>0</v>
      </c>
      <c r="AV686" s="111">
        <f t="shared" ref="AV686:BC686" si="264">SUM(AV121)+SUM(AV403:AV421)+AV431+SUM(AV434:AV437)+AV439+SUM(AV442:AV444)+SUM(AV446:AV451)+SUM(AV453:AV454)+SUM(AV456:AV460)+AV463+SUM(AV467:AV473)</f>
        <v>0</v>
      </c>
      <c r="AW686" s="113">
        <f t="shared" si="264"/>
        <v>0</v>
      </c>
      <c r="AX686" s="712">
        <f t="shared" si="264"/>
        <v>0</v>
      </c>
      <c r="AY686" s="317">
        <f t="shared" si="264"/>
        <v>0</v>
      </c>
      <c r="AZ686" s="111">
        <f t="shared" si="264"/>
        <v>0</v>
      </c>
      <c r="BA686" s="317">
        <f t="shared" si="264"/>
        <v>0</v>
      </c>
      <c r="BB686" s="111">
        <f t="shared" si="264"/>
        <v>0</v>
      </c>
      <c r="BC686" s="112">
        <f t="shared" si="264"/>
        <v>0</v>
      </c>
      <c r="BD686" s="111">
        <f t="shared" ref="BD686:BK686" si="265">SUM(BD121)+SUM(BD403:BD421)+BD431+SUM(BD434:BD437)+BD439+SUM(BD442:BD444)+SUM(BD446:BD451)+SUM(BD453:BD454)+SUM(BD456:BD460)+BD463+SUM(BD467:BD473)</f>
        <v>0</v>
      </c>
      <c r="BE686" s="112">
        <f t="shared" si="265"/>
        <v>0</v>
      </c>
      <c r="BF686" s="111">
        <f t="shared" si="265"/>
        <v>0</v>
      </c>
      <c r="BG686" s="112">
        <f t="shared" si="265"/>
        <v>0</v>
      </c>
      <c r="BH686" s="111">
        <f t="shared" si="265"/>
        <v>0</v>
      </c>
      <c r="BI686" s="112">
        <f t="shared" si="265"/>
        <v>0</v>
      </c>
      <c r="BJ686" s="111">
        <f t="shared" si="265"/>
        <v>4414</v>
      </c>
      <c r="BK686" s="112">
        <f t="shared" si="265"/>
        <v>8439</v>
      </c>
    </row>
    <row r="687" spans="1:63" ht="13" x14ac:dyDescent="0.3">
      <c r="A687" s="38"/>
      <c r="B687" s="27" t="s">
        <v>739</v>
      </c>
      <c r="C687" s="22">
        <v>18505</v>
      </c>
      <c r="D687" s="25">
        <v>3819</v>
      </c>
      <c r="E687" s="63">
        <f t="shared" si="142"/>
        <v>0.20637665495811944</v>
      </c>
      <c r="F687" s="111">
        <f>SUM(F226:F230)+SUM(F401:F402)+SUM(F477:F479)+SUM(F563:F565)</f>
        <v>994</v>
      </c>
      <c r="G687" s="317">
        <f t="shared" ref="G687:AU687" si="266">SUM(G226:G230)+SUM(G401:G402)+SUM(G477:G479)+SUM(G563:G565)</f>
        <v>2388</v>
      </c>
      <c r="H687" s="111">
        <f t="shared" si="266"/>
        <v>0</v>
      </c>
      <c r="I687" s="113">
        <f t="shared" si="266"/>
        <v>0</v>
      </c>
      <c r="J687" s="712">
        <f t="shared" si="266"/>
        <v>0</v>
      </c>
      <c r="K687" s="317">
        <f t="shared" si="266"/>
        <v>0</v>
      </c>
      <c r="L687" s="111">
        <f t="shared" si="266"/>
        <v>0</v>
      </c>
      <c r="M687" s="113">
        <f t="shared" si="266"/>
        <v>0</v>
      </c>
      <c r="N687" s="712">
        <f t="shared" si="266"/>
        <v>0</v>
      </c>
      <c r="O687" s="317">
        <f t="shared" si="266"/>
        <v>0</v>
      </c>
      <c r="P687" s="111">
        <f t="shared" si="266"/>
        <v>0</v>
      </c>
      <c r="Q687" s="113">
        <f t="shared" si="266"/>
        <v>0</v>
      </c>
      <c r="R687" s="712">
        <f t="shared" si="266"/>
        <v>0</v>
      </c>
      <c r="S687" s="317">
        <f t="shared" si="266"/>
        <v>0</v>
      </c>
      <c r="T687" s="111">
        <f t="shared" si="266"/>
        <v>0</v>
      </c>
      <c r="U687" s="113">
        <f t="shared" si="266"/>
        <v>0</v>
      </c>
      <c r="V687" s="712">
        <f t="shared" si="266"/>
        <v>0</v>
      </c>
      <c r="W687" s="317">
        <f t="shared" si="266"/>
        <v>0</v>
      </c>
      <c r="X687" s="111">
        <f t="shared" si="266"/>
        <v>0</v>
      </c>
      <c r="Y687" s="113">
        <f t="shared" si="266"/>
        <v>0</v>
      </c>
      <c r="Z687" s="712">
        <f t="shared" si="266"/>
        <v>0</v>
      </c>
      <c r="AA687" s="317">
        <f t="shared" si="266"/>
        <v>0</v>
      </c>
      <c r="AB687" s="111">
        <f t="shared" si="266"/>
        <v>0</v>
      </c>
      <c r="AC687" s="113">
        <f t="shared" si="266"/>
        <v>0</v>
      </c>
      <c r="AD687" s="712">
        <f t="shared" si="266"/>
        <v>0</v>
      </c>
      <c r="AE687" s="317">
        <f t="shared" si="266"/>
        <v>0</v>
      </c>
      <c r="AF687" s="111">
        <f t="shared" si="266"/>
        <v>0</v>
      </c>
      <c r="AG687" s="113">
        <f t="shared" si="266"/>
        <v>0</v>
      </c>
      <c r="AH687" s="712">
        <f t="shared" si="266"/>
        <v>0</v>
      </c>
      <c r="AI687" s="317">
        <f t="shared" si="266"/>
        <v>0</v>
      </c>
      <c r="AJ687" s="111">
        <f t="shared" si="266"/>
        <v>0</v>
      </c>
      <c r="AK687" s="113">
        <f t="shared" si="266"/>
        <v>0</v>
      </c>
      <c r="AL687" s="712">
        <f t="shared" si="266"/>
        <v>0</v>
      </c>
      <c r="AM687" s="317">
        <f t="shared" si="266"/>
        <v>0</v>
      </c>
      <c r="AN687" s="111">
        <f t="shared" si="266"/>
        <v>0</v>
      </c>
      <c r="AO687" s="113">
        <f t="shared" si="266"/>
        <v>0</v>
      </c>
      <c r="AP687" s="712">
        <f t="shared" si="266"/>
        <v>0</v>
      </c>
      <c r="AQ687" s="317">
        <f t="shared" si="266"/>
        <v>0</v>
      </c>
      <c r="AR687" s="111">
        <f t="shared" si="266"/>
        <v>0</v>
      </c>
      <c r="AS687" s="113">
        <f t="shared" si="266"/>
        <v>0</v>
      </c>
      <c r="AT687" s="712">
        <f t="shared" si="266"/>
        <v>0</v>
      </c>
      <c r="AU687" s="317">
        <f t="shared" si="266"/>
        <v>0</v>
      </c>
      <c r="AV687" s="111">
        <f t="shared" ref="AV687:BC687" si="267">SUM(AV226:AV230)+SUM(AV401:AV402)+SUM(AV477:AV479)+SUM(AV563:AV565)</f>
        <v>0</v>
      </c>
      <c r="AW687" s="113">
        <f t="shared" si="267"/>
        <v>0</v>
      </c>
      <c r="AX687" s="712">
        <f t="shared" si="267"/>
        <v>0</v>
      </c>
      <c r="AY687" s="317">
        <f t="shared" si="267"/>
        <v>0</v>
      </c>
      <c r="AZ687" s="111">
        <f t="shared" si="267"/>
        <v>0</v>
      </c>
      <c r="BA687" s="317">
        <f t="shared" si="267"/>
        <v>0</v>
      </c>
      <c r="BB687" s="111">
        <f t="shared" si="267"/>
        <v>0</v>
      </c>
      <c r="BC687" s="112">
        <f t="shared" si="267"/>
        <v>0</v>
      </c>
      <c r="BD687" s="111">
        <f t="shared" ref="BD687:BK687" si="268">SUM(BD226:BD230)+SUM(BD401:BD402)+SUM(BD477:BD479)+SUM(BD563:BD565)</f>
        <v>0</v>
      </c>
      <c r="BE687" s="112">
        <f t="shared" si="268"/>
        <v>0</v>
      </c>
      <c r="BF687" s="111">
        <f t="shared" si="268"/>
        <v>0</v>
      </c>
      <c r="BG687" s="112">
        <f t="shared" si="268"/>
        <v>0</v>
      </c>
      <c r="BH687" s="111">
        <f t="shared" si="268"/>
        <v>0</v>
      </c>
      <c r="BI687" s="112">
        <f t="shared" si="268"/>
        <v>0</v>
      </c>
      <c r="BJ687" s="111">
        <f t="shared" si="268"/>
        <v>897</v>
      </c>
      <c r="BK687" s="112">
        <f t="shared" si="268"/>
        <v>2478</v>
      </c>
    </row>
    <row r="688" spans="1:63" ht="13" x14ac:dyDescent="0.3">
      <c r="A688" s="38"/>
      <c r="B688" s="27" t="s">
        <v>39</v>
      </c>
      <c r="C688" s="22">
        <v>12008</v>
      </c>
      <c r="D688" s="22">
        <v>2908</v>
      </c>
      <c r="E688" s="63">
        <f t="shared" si="142"/>
        <v>0.24217188540972684</v>
      </c>
      <c r="F688" s="111">
        <f>SUM(F486:F497)</f>
        <v>943</v>
      </c>
      <c r="G688" s="317">
        <f t="shared" ref="G688:AU688" si="269">SUM(G486:G497)</f>
        <v>1929</v>
      </c>
      <c r="H688" s="111">
        <f t="shared" si="269"/>
        <v>0</v>
      </c>
      <c r="I688" s="113">
        <f t="shared" si="269"/>
        <v>0</v>
      </c>
      <c r="J688" s="712">
        <f t="shared" si="269"/>
        <v>0</v>
      </c>
      <c r="K688" s="317">
        <f t="shared" si="269"/>
        <v>0</v>
      </c>
      <c r="L688" s="111">
        <f t="shared" si="269"/>
        <v>0</v>
      </c>
      <c r="M688" s="113">
        <f t="shared" si="269"/>
        <v>0</v>
      </c>
      <c r="N688" s="712">
        <f t="shared" si="269"/>
        <v>0</v>
      </c>
      <c r="O688" s="317">
        <f t="shared" si="269"/>
        <v>0</v>
      </c>
      <c r="P688" s="111">
        <f t="shared" si="269"/>
        <v>0</v>
      </c>
      <c r="Q688" s="113">
        <f t="shared" si="269"/>
        <v>0</v>
      </c>
      <c r="R688" s="712">
        <f t="shared" si="269"/>
        <v>0</v>
      </c>
      <c r="S688" s="317">
        <f t="shared" si="269"/>
        <v>0</v>
      </c>
      <c r="T688" s="111">
        <f t="shared" si="269"/>
        <v>0</v>
      </c>
      <c r="U688" s="113">
        <f t="shared" si="269"/>
        <v>0</v>
      </c>
      <c r="V688" s="712">
        <f t="shared" si="269"/>
        <v>0</v>
      </c>
      <c r="W688" s="317">
        <f t="shared" si="269"/>
        <v>0</v>
      </c>
      <c r="X688" s="111">
        <f t="shared" si="269"/>
        <v>0</v>
      </c>
      <c r="Y688" s="113">
        <f t="shared" si="269"/>
        <v>0</v>
      </c>
      <c r="Z688" s="712">
        <f t="shared" si="269"/>
        <v>0</v>
      </c>
      <c r="AA688" s="317">
        <f t="shared" si="269"/>
        <v>0</v>
      </c>
      <c r="AB688" s="111">
        <f t="shared" si="269"/>
        <v>0</v>
      </c>
      <c r="AC688" s="113">
        <f t="shared" si="269"/>
        <v>0</v>
      </c>
      <c r="AD688" s="712">
        <f t="shared" si="269"/>
        <v>57</v>
      </c>
      <c r="AE688" s="317">
        <f t="shared" si="269"/>
        <v>43</v>
      </c>
      <c r="AF688" s="111">
        <f t="shared" si="269"/>
        <v>57</v>
      </c>
      <c r="AG688" s="113">
        <f t="shared" si="269"/>
        <v>42</v>
      </c>
      <c r="AH688" s="712">
        <f t="shared" si="269"/>
        <v>198</v>
      </c>
      <c r="AI688" s="317">
        <f t="shared" si="269"/>
        <v>201</v>
      </c>
      <c r="AJ688" s="111">
        <f t="shared" si="269"/>
        <v>0</v>
      </c>
      <c r="AK688" s="113">
        <f t="shared" si="269"/>
        <v>0</v>
      </c>
      <c r="AL688" s="712">
        <f t="shared" si="269"/>
        <v>0</v>
      </c>
      <c r="AM688" s="317">
        <f t="shared" si="269"/>
        <v>0</v>
      </c>
      <c r="AN688" s="111">
        <f t="shared" si="269"/>
        <v>0</v>
      </c>
      <c r="AO688" s="113">
        <f t="shared" si="269"/>
        <v>0</v>
      </c>
      <c r="AP688" s="712">
        <f t="shared" si="269"/>
        <v>0</v>
      </c>
      <c r="AQ688" s="317">
        <f t="shared" si="269"/>
        <v>0</v>
      </c>
      <c r="AR688" s="111">
        <f t="shared" si="269"/>
        <v>0</v>
      </c>
      <c r="AS688" s="113">
        <f t="shared" si="269"/>
        <v>0</v>
      </c>
      <c r="AT688" s="712">
        <f t="shared" si="269"/>
        <v>146</v>
      </c>
      <c r="AU688" s="317">
        <f t="shared" si="269"/>
        <v>108</v>
      </c>
      <c r="AV688" s="111">
        <f t="shared" ref="AV688:BC688" si="270">SUM(AV486:AV497)</f>
        <v>0</v>
      </c>
      <c r="AW688" s="113">
        <f t="shared" si="270"/>
        <v>0</v>
      </c>
      <c r="AX688" s="712">
        <f t="shared" si="270"/>
        <v>0</v>
      </c>
      <c r="AY688" s="317">
        <f t="shared" si="270"/>
        <v>0</v>
      </c>
      <c r="AZ688" s="111">
        <f t="shared" si="270"/>
        <v>1585</v>
      </c>
      <c r="BA688" s="317">
        <f t="shared" si="270"/>
        <v>1289</v>
      </c>
      <c r="BB688" s="111">
        <f t="shared" si="270"/>
        <v>0</v>
      </c>
      <c r="BC688" s="112">
        <f t="shared" si="270"/>
        <v>0</v>
      </c>
      <c r="BD688" s="111">
        <f t="shared" ref="BD688:BK688" si="271">SUM(BD486:BD497)</f>
        <v>0</v>
      </c>
      <c r="BE688" s="112">
        <f t="shared" si="271"/>
        <v>0</v>
      </c>
      <c r="BF688" s="111">
        <f t="shared" si="271"/>
        <v>0</v>
      </c>
      <c r="BG688" s="112">
        <f t="shared" si="271"/>
        <v>0</v>
      </c>
      <c r="BH688" s="111">
        <f t="shared" si="271"/>
        <v>0</v>
      </c>
      <c r="BI688" s="112">
        <f t="shared" si="271"/>
        <v>0</v>
      </c>
      <c r="BJ688" s="111">
        <f t="shared" si="271"/>
        <v>801</v>
      </c>
      <c r="BK688" s="112">
        <f t="shared" si="271"/>
        <v>2064</v>
      </c>
    </row>
    <row r="689" spans="1:63" ht="13" x14ac:dyDescent="0.3">
      <c r="A689" s="38"/>
      <c r="B689" s="23" t="s">
        <v>40</v>
      </c>
      <c r="C689" s="22">
        <v>2744</v>
      </c>
      <c r="D689" s="12">
        <f>SUM(D477:D479)</f>
        <v>710</v>
      </c>
      <c r="E689" s="63">
        <f t="shared" si="142"/>
        <v>0.25874635568513121</v>
      </c>
      <c r="F689" s="111">
        <f>SUM(F477:F479)</f>
        <v>187</v>
      </c>
      <c r="G689" s="317">
        <f t="shared" ref="G689:AU689" si="272">SUM(G477:G479)</f>
        <v>515</v>
      </c>
      <c r="H689" s="111">
        <f t="shared" si="272"/>
        <v>0</v>
      </c>
      <c r="I689" s="113">
        <f t="shared" si="272"/>
        <v>0</v>
      </c>
      <c r="J689" s="712">
        <f t="shared" si="272"/>
        <v>0</v>
      </c>
      <c r="K689" s="317">
        <f t="shared" si="272"/>
        <v>0</v>
      </c>
      <c r="L689" s="111">
        <f t="shared" si="272"/>
        <v>0</v>
      </c>
      <c r="M689" s="113">
        <f t="shared" si="272"/>
        <v>0</v>
      </c>
      <c r="N689" s="712">
        <f t="shared" si="272"/>
        <v>0</v>
      </c>
      <c r="O689" s="317">
        <f t="shared" si="272"/>
        <v>0</v>
      </c>
      <c r="P689" s="111">
        <f t="shared" si="272"/>
        <v>0</v>
      </c>
      <c r="Q689" s="113">
        <f t="shared" si="272"/>
        <v>0</v>
      </c>
      <c r="R689" s="712">
        <f t="shared" si="272"/>
        <v>0</v>
      </c>
      <c r="S689" s="317">
        <f t="shared" si="272"/>
        <v>0</v>
      </c>
      <c r="T689" s="111">
        <f t="shared" si="272"/>
        <v>0</v>
      </c>
      <c r="U689" s="113">
        <f t="shared" si="272"/>
        <v>0</v>
      </c>
      <c r="V689" s="712">
        <f t="shared" si="272"/>
        <v>0</v>
      </c>
      <c r="W689" s="317">
        <f t="shared" si="272"/>
        <v>0</v>
      </c>
      <c r="X689" s="111">
        <f t="shared" si="272"/>
        <v>0</v>
      </c>
      <c r="Y689" s="113">
        <f t="shared" si="272"/>
        <v>0</v>
      </c>
      <c r="Z689" s="712">
        <f t="shared" si="272"/>
        <v>0</v>
      </c>
      <c r="AA689" s="317">
        <f t="shared" si="272"/>
        <v>0</v>
      </c>
      <c r="AB689" s="111">
        <f t="shared" si="272"/>
        <v>0</v>
      </c>
      <c r="AC689" s="113">
        <f t="shared" si="272"/>
        <v>0</v>
      </c>
      <c r="AD689" s="712">
        <f t="shared" si="272"/>
        <v>0</v>
      </c>
      <c r="AE689" s="317">
        <f t="shared" si="272"/>
        <v>0</v>
      </c>
      <c r="AF689" s="111">
        <f t="shared" si="272"/>
        <v>0</v>
      </c>
      <c r="AG689" s="113">
        <f t="shared" si="272"/>
        <v>0</v>
      </c>
      <c r="AH689" s="712">
        <f t="shared" si="272"/>
        <v>0</v>
      </c>
      <c r="AI689" s="317">
        <f t="shared" si="272"/>
        <v>0</v>
      </c>
      <c r="AJ689" s="111">
        <f t="shared" si="272"/>
        <v>0</v>
      </c>
      <c r="AK689" s="113">
        <f t="shared" si="272"/>
        <v>0</v>
      </c>
      <c r="AL689" s="712">
        <f t="shared" si="272"/>
        <v>0</v>
      </c>
      <c r="AM689" s="317">
        <f t="shared" si="272"/>
        <v>0</v>
      </c>
      <c r="AN689" s="111">
        <f t="shared" si="272"/>
        <v>0</v>
      </c>
      <c r="AO689" s="113">
        <f t="shared" si="272"/>
        <v>0</v>
      </c>
      <c r="AP689" s="712">
        <f t="shared" si="272"/>
        <v>0</v>
      </c>
      <c r="AQ689" s="317">
        <f t="shared" si="272"/>
        <v>0</v>
      </c>
      <c r="AR689" s="111">
        <f t="shared" si="272"/>
        <v>0</v>
      </c>
      <c r="AS689" s="113">
        <f t="shared" si="272"/>
        <v>0</v>
      </c>
      <c r="AT689" s="712">
        <f t="shared" si="272"/>
        <v>0</v>
      </c>
      <c r="AU689" s="317">
        <f t="shared" si="272"/>
        <v>0</v>
      </c>
      <c r="AV689" s="111">
        <f t="shared" ref="AV689:BC689" si="273">SUM(AV477:AV479)</f>
        <v>0</v>
      </c>
      <c r="AW689" s="113">
        <f t="shared" si="273"/>
        <v>0</v>
      </c>
      <c r="AX689" s="712">
        <f t="shared" si="273"/>
        <v>0</v>
      </c>
      <c r="AY689" s="317">
        <f t="shared" si="273"/>
        <v>0</v>
      </c>
      <c r="AZ689" s="111">
        <f t="shared" si="273"/>
        <v>0</v>
      </c>
      <c r="BA689" s="317">
        <f t="shared" si="273"/>
        <v>0</v>
      </c>
      <c r="BB689" s="111">
        <f t="shared" si="273"/>
        <v>0</v>
      </c>
      <c r="BC689" s="112">
        <f t="shared" si="273"/>
        <v>0</v>
      </c>
      <c r="BD689" s="111">
        <f t="shared" ref="BD689:BK689" si="274">SUM(BD477:BD479)</f>
        <v>0</v>
      </c>
      <c r="BE689" s="112">
        <f t="shared" si="274"/>
        <v>0</v>
      </c>
      <c r="BF689" s="111">
        <f t="shared" si="274"/>
        <v>0</v>
      </c>
      <c r="BG689" s="112">
        <f t="shared" si="274"/>
        <v>0</v>
      </c>
      <c r="BH689" s="111">
        <f t="shared" si="274"/>
        <v>0</v>
      </c>
      <c r="BI689" s="112">
        <f t="shared" si="274"/>
        <v>0</v>
      </c>
      <c r="BJ689" s="111">
        <f t="shared" si="274"/>
        <v>163</v>
      </c>
      <c r="BK689" s="112">
        <f t="shared" si="274"/>
        <v>536</v>
      </c>
    </row>
    <row r="690" spans="1:63" ht="13.5" thickBot="1" x14ac:dyDescent="0.35">
      <c r="A690" s="58"/>
      <c r="B690" s="59" t="s">
        <v>41</v>
      </c>
      <c r="C690" s="73">
        <v>8071</v>
      </c>
      <c r="D690" s="60">
        <f>SUM(D490:D497)</f>
        <v>2151</v>
      </c>
      <c r="E690" s="65">
        <f t="shared" si="142"/>
        <v>0.26650972618015117</v>
      </c>
      <c r="F690" s="318">
        <f>SUM(F490:F497)</f>
        <v>678</v>
      </c>
      <c r="G690" s="470">
        <f t="shared" ref="G690:AU690" si="275">SUM(G490:G497)</f>
        <v>1450</v>
      </c>
      <c r="H690" s="318">
        <f t="shared" si="275"/>
        <v>0</v>
      </c>
      <c r="I690" s="377">
        <f t="shared" si="275"/>
        <v>0</v>
      </c>
      <c r="J690" s="713">
        <f t="shared" si="275"/>
        <v>0</v>
      </c>
      <c r="K690" s="470">
        <f t="shared" si="275"/>
        <v>0</v>
      </c>
      <c r="L690" s="318">
        <f t="shared" si="275"/>
        <v>0</v>
      </c>
      <c r="M690" s="377">
        <f t="shared" si="275"/>
        <v>0</v>
      </c>
      <c r="N690" s="713">
        <f t="shared" si="275"/>
        <v>0</v>
      </c>
      <c r="O690" s="470">
        <f t="shared" si="275"/>
        <v>0</v>
      </c>
      <c r="P690" s="318">
        <f t="shared" si="275"/>
        <v>0</v>
      </c>
      <c r="Q690" s="377">
        <f t="shared" si="275"/>
        <v>0</v>
      </c>
      <c r="R690" s="713">
        <f t="shared" si="275"/>
        <v>0</v>
      </c>
      <c r="S690" s="470">
        <f t="shared" si="275"/>
        <v>0</v>
      </c>
      <c r="T690" s="318">
        <f t="shared" si="275"/>
        <v>0</v>
      </c>
      <c r="U690" s="377">
        <f t="shared" si="275"/>
        <v>0</v>
      </c>
      <c r="V690" s="713">
        <f t="shared" si="275"/>
        <v>0</v>
      </c>
      <c r="W690" s="470">
        <f t="shared" si="275"/>
        <v>0</v>
      </c>
      <c r="X690" s="318">
        <f t="shared" si="275"/>
        <v>0</v>
      </c>
      <c r="Y690" s="377">
        <f t="shared" si="275"/>
        <v>0</v>
      </c>
      <c r="Z690" s="713">
        <f t="shared" si="275"/>
        <v>0</v>
      </c>
      <c r="AA690" s="470">
        <f t="shared" si="275"/>
        <v>0</v>
      </c>
      <c r="AB690" s="318">
        <f t="shared" si="275"/>
        <v>0</v>
      </c>
      <c r="AC690" s="377">
        <f t="shared" si="275"/>
        <v>0</v>
      </c>
      <c r="AD690" s="713">
        <f t="shared" si="275"/>
        <v>0</v>
      </c>
      <c r="AE690" s="470">
        <f t="shared" si="275"/>
        <v>0</v>
      </c>
      <c r="AF690" s="318">
        <f t="shared" si="275"/>
        <v>0</v>
      </c>
      <c r="AG690" s="377">
        <f t="shared" si="275"/>
        <v>0</v>
      </c>
      <c r="AH690" s="713">
        <f t="shared" si="275"/>
        <v>0</v>
      </c>
      <c r="AI690" s="470">
        <f t="shared" si="275"/>
        <v>0</v>
      </c>
      <c r="AJ690" s="318">
        <f t="shared" si="275"/>
        <v>0</v>
      </c>
      <c r="AK690" s="377">
        <f t="shared" si="275"/>
        <v>0</v>
      </c>
      <c r="AL690" s="713">
        <f t="shared" si="275"/>
        <v>0</v>
      </c>
      <c r="AM690" s="470">
        <f t="shared" si="275"/>
        <v>0</v>
      </c>
      <c r="AN690" s="318">
        <f t="shared" si="275"/>
        <v>0</v>
      </c>
      <c r="AO690" s="377">
        <f t="shared" si="275"/>
        <v>0</v>
      </c>
      <c r="AP690" s="713">
        <f t="shared" si="275"/>
        <v>0</v>
      </c>
      <c r="AQ690" s="470">
        <f t="shared" si="275"/>
        <v>0</v>
      </c>
      <c r="AR690" s="318">
        <f t="shared" si="275"/>
        <v>0</v>
      </c>
      <c r="AS690" s="377">
        <f t="shared" si="275"/>
        <v>0</v>
      </c>
      <c r="AT690" s="713">
        <f t="shared" si="275"/>
        <v>0</v>
      </c>
      <c r="AU690" s="470">
        <f t="shared" si="275"/>
        <v>0</v>
      </c>
      <c r="AV690" s="318">
        <f t="shared" ref="AV690:BC690" si="276">SUM(AV490:AV497)</f>
        <v>0</v>
      </c>
      <c r="AW690" s="377">
        <f t="shared" si="276"/>
        <v>0</v>
      </c>
      <c r="AX690" s="713">
        <f t="shared" si="276"/>
        <v>0</v>
      </c>
      <c r="AY690" s="470">
        <f t="shared" si="276"/>
        <v>0</v>
      </c>
      <c r="AZ690" s="318">
        <f t="shared" si="276"/>
        <v>1200</v>
      </c>
      <c r="BA690" s="470">
        <f t="shared" si="276"/>
        <v>932</v>
      </c>
      <c r="BB690" s="318">
        <f t="shared" si="276"/>
        <v>0</v>
      </c>
      <c r="BC690" s="376">
        <f t="shared" si="276"/>
        <v>0</v>
      </c>
      <c r="BD690" s="318">
        <f t="shared" ref="BD690:BK690" si="277">SUM(BD490:BD497)</f>
        <v>0</v>
      </c>
      <c r="BE690" s="376">
        <f t="shared" si="277"/>
        <v>0</v>
      </c>
      <c r="BF690" s="318">
        <f t="shared" si="277"/>
        <v>0</v>
      </c>
      <c r="BG690" s="376">
        <f t="shared" si="277"/>
        <v>0</v>
      </c>
      <c r="BH690" s="318">
        <f t="shared" si="277"/>
        <v>0</v>
      </c>
      <c r="BI690" s="376">
        <f t="shared" si="277"/>
        <v>0</v>
      </c>
      <c r="BJ690" s="318">
        <f t="shared" si="277"/>
        <v>573</v>
      </c>
      <c r="BK690" s="376">
        <f t="shared" si="277"/>
        <v>1545</v>
      </c>
    </row>
    <row r="691" spans="1:63" ht="13" thickTop="1" x14ac:dyDescent="0.25"/>
  </sheetData>
  <mergeCells count="30">
    <mergeCell ref="BF1:BG2"/>
    <mergeCell ref="T1:U2"/>
    <mergeCell ref="V1:W2"/>
    <mergeCell ref="AZ1:BA2"/>
    <mergeCell ref="AF1:AG2"/>
    <mergeCell ref="AH1:AI2"/>
    <mergeCell ref="AJ1:AK2"/>
    <mergeCell ref="AT1:AU2"/>
    <mergeCell ref="AL1:AM2"/>
    <mergeCell ref="AN1:AO2"/>
    <mergeCell ref="AP1:AQ2"/>
    <mergeCell ref="AR1:AS2"/>
    <mergeCell ref="AV1:AW2"/>
    <mergeCell ref="AX1:AY2"/>
    <mergeCell ref="BH1:BI2"/>
    <mergeCell ref="BJ1:BK2"/>
    <mergeCell ref="BD1:BE2"/>
    <mergeCell ref="A1:E2"/>
    <mergeCell ref="L1:M2"/>
    <mergeCell ref="Z1:AA2"/>
    <mergeCell ref="AB1:AC2"/>
    <mergeCell ref="AD1:AE2"/>
    <mergeCell ref="X1:Y2"/>
    <mergeCell ref="F1:G2"/>
    <mergeCell ref="H1:I2"/>
    <mergeCell ref="J1:K2"/>
    <mergeCell ref="N1:O2"/>
    <mergeCell ref="P1:Q2"/>
    <mergeCell ref="R1:S2"/>
    <mergeCell ref="BB1:BC2"/>
  </mergeCells>
  <phoneticPr fontId="10" type="noConversion"/>
  <pageMargins left="0.75" right="0.75" top="1" bottom="1" header="0.5" footer="0.5"/>
  <pageSetup paperSize="5" orientation="landscape" r:id="rId1"/>
  <headerFooter alignWithMargins="0">
    <oddFooter>&amp;C&amp;"Californian FB,Italic"(Pg. &amp;P of &amp;N)</oddFooter>
  </headerFooter>
  <colBreaks count="2" manualBreakCount="2">
    <brk id="31" max="1048575" man="1"/>
    <brk id="47" max="1048575" man="1"/>
  </colBreaks>
  <ignoredErrors>
    <ignoredError sqref="J568:N568 F569 J571:BC571 P568:BC568" emptyCellReference="1"/>
    <ignoredError sqref="H666:I674 H675:I690 F675:G690 F666:G674 C647:C662 C572:C632 C663:C665 D689:D690 AR572:AS665 AT572:AU665 AB573:AC665 AJ618:AK661 AL612:AM663 AL665:AM665 AN572:AO665 D572:D596 AV573:AW665 D614:D632" formulaRange="1"/>
    <ignoredError sqref="E568:E571 E663:E690" formula="1"/>
    <ignoredError sqref="E633:E646 E647:E662 E572:E632" formula="1" formulaRange="1"/>
    <ignoredError sqref="C633:C646 D633:D646" formulaRange="1" unlockedFormula="1"/>
    <ignoredError sqref="AZ666:BC690 J666:AA690 AX666:AY690 AR666:AS690 AT666:AU690 AD667:AM672 AB666:AC666 AB669:AC669 AB671:AC681 AB683:AC684 AB687:AC690 AD675:AM678 AF673:AI673 AF666:AI666 AL666:AM666 AL673:AM673 AD674:AI674 AL674:AM674 AD687:AM690 AD686:AI686 AL686:AM686 AD681:AM685 AD679:AK679 AP679:AQ679 AD680:AK680 AP680:AQ680 AP667:AQ672 AP675:AQ678 AP666:AQ666 AP674:AQ674 AP686:AQ686 AP681:AQ685 AP687:AQ690 AP673:AQ673 AN680:AO680 AN679:AO679 AN681:AO685 AN686:AO686 AN687:AO690 AN674:AO674 AN673:AO673 AN666:AO666 AN675:AO675 AN667:AO667 AN677:AO678 AN670:AO672 AV666:AW690" formulaRange="1" emptyCellReference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6</vt:i4>
      </vt:variant>
    </vt:vector>
  </HeadingPairs>
  <TitlesOfParts>
    <vt:vector size="13" baseType="lpstr">
      <vt:lpstr>Judicial</vt:lpstr>
      <vt:lpstr>Cincinnati</vt:lpstr>
      <vt:lpstr>Other Cities</vt:lpstr>
      <vt:lpstr>Villages</vt:lpstr>
      <vt:lpstr>Townships</vt:lpstr>
      <vt:lpstr>Boards of Education</vt:lpstr>
      <vt:lpstr>Issues</vt:lpstr>
      <vt:lpstr>'Boards of Education'!Print_Area</vt:lpstr>
      <vt:lpstr>Cincinnati!Print_Area</vt:lpstr>
      <vt:lpstr>Judicial!Print_Area</vt:lpstr>
      <vt:lpstr>'Other Cities'!Print_Area</vt:lpstr>
      <vt:lpstr>Townships!Print_Area</vt:lpstr>
      <vt:lpstr>Villages!Print_Area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dpredmor</dc:creator>
  <cp:lastModifiedBy>Todd L. Cooper, Jr.</cp:lastModifiedBy>
  <cp:lastPrinted>2021-08-13T12:55:55Z</cp:lastPrinted>
  <dcterms:created xsi:type="dcterms:W3CDTF">2009-08-04T10:04:26Z</dcterms:created>
  <dcterms:modified xsi:type="dcterms:W3CDTF">2021-12-06T15:09:38Z</dcterms:modified>
</cp:coreProperties>
</file>