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<sst xmlns="http://schemas.openxmlformats.org/spreadsheetml/2006/main" count="23" uniqueCount="21">
  <si>
    <t xml:space="preserve">n</t>
  </si>
  <si>
    <t xml:space="preserve">%</t>
  </si>
  <si>
    <t xml:space="preserve">prev</t>
  </si>
  <si>
    <t xml:space="preserve">Prev * %</t>
  </si>
  <si>
    <t xml:space="preserve">inc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</si>
  <si>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</si>
  <si>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</si>
  <si>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</si>
  <si>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</si>
  <si>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</si>
  <si>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</si>
  <si>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</si>
  <si>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</si>
  <si>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90+</t>
  </si>
  <si>
    <t xml:space="preserve">prev global</t>
  </si>
  <si>
    <t xml:space="preserve">prev bleeding</t>
  </si>
  <si>
    <t xml:space="preserve">hr</t>
  </si>
  <si>
    <t xml:space="preserve">55-69</t>
  </si>
  <si>
    <t xml:space="preserve">Population pyramid: Spain 2019 United Nations</t>
  </si>
  <si>
    <t xml:space="preserve">70+</t>
  </si>
  <si>
    <t xml:space="preserve">Prevalences: Globocan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</si>
</sst>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"/>
    <numFmt numFmtId="166" formatCode="General"/>
    <numFmt numFmtId="167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Incidence vs prevalence rates (per 100.000)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incidence</c:f>
              <c:strCache>
                <c:ptCount val="1"/>
                <c:pt idx="0">
                  <c:v>incidence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Sheet1!$G$16:$G$18</c:f>
              <c:strCache>
                <c:ptCount val="3"/>
                <c:pt idx="0">
                  <c:v>50-54</c:v>
                </c:pt>
                <c:pt idx="1">
                  <c:v>55-69</c:v>
                </c:pt>
                <c:pt idx="2">
                  <c:v>70+</c:v>
                </c:pt>
              </c:strCache>
            </c:strRef>
          </c:cat>
          <c:val>
            <c:numRef>
              <c:f>Sheet1!$H$16:$H$18</c:f>
              <c:numCache>
                <c:formatCode>General</c:formatCode>
                <c:ptCount val="3"/>
                <c:pt idx="0">
                  <c:v>53.3</c:v>
                </c:pt>
                <c:pt idx="1">
                  <c:v>68.1</c:v>
                </c:pt>
                <c:pt idx="2">
                  <c:v>67.7</c:v>
                </c:pt>
              </c:numCache>
            </c:numRef>
          </c:val>
        </c:ser>
        <c:ser>
          <c:idx val="1"/>
          <c:order val="1"/>
          <c:tx>
            <c:strRef>
              <c:f>prevalence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Sheet1!$G$16:$G$18</c:f>
              <c:strCache>
                <c:ptCount val="3"/>
                <c:pt idx="0">
                  <c:v>50-54</c:v>
                </c:pt>
                <c:pt idx="1">
                  <c:v>55-69</c:v>
                </c:pt>
                <c:pt idx="2">
                  <c:v>70+</c:v>
                </c:pt>
              </c:strCache>
            </c:strRef>
          </c:cat>
          <c:val>
            <c:numRef>
              <c:f>Sheet1!$I$16:$I$18</c:f>
              <c:numCache>
                <c:formatCode>General</c:formatCode>
                <c:ptCount val="3"/>
                <c:pt idx="0">
                  <c:v>16.5</c:v>
                </c:pt>
                <c:pt idx="1">
                  <c:v>63.2</c:v>
                </c:pt>
                <c:pt idx="2">
                  <c:v>59.6</c:v>
                </c:pt>
              </c:numCache>
            </c:numRef>
          </c:val>
        </c:ser>
        <c:gapWidth val="100"/>
        <c:overlap val="0"/>
        <c:axId val="91461608"/>
        <c:axId val="88002820"/>
      </c:barChart>
      <c:catAx>
        <c:axId val="9146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02820"/>
        <c:crosses val="autoZero"/>
        <c:auto val="1"/>
        <c:lblAlgn val="ctr"/>
        <c:lblOffset val="100"/>
        <c:noMultiLvlLbl val="0"/>
      </c:catAx>
      <c:valAx>
        <c:axId val="88002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616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Probability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incidence</c:f>
              <c:strCache>
                <c:ptCount val="1"/>
                <c:pt idx="0">
                  <c:v>incidence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Sheet1!$K$16:$K$18</c:f>
              <c:numCache>
                <c:formatCode>General</c:formatCode>
                <c:ptCount val="3"/>
                <c:pt idx="0">
                  <c:v>0.2818614489688</c:v>
                </c:pt>
                <c:pt idx="1">
                  <c:v>0.360126916975145</c:v>
                </c:pt>
                <c:pt idx="2">
                  <c:v>0.358011634056055</c:v>
                </c:pt>
              </c:numCache>
            </c:numRef>
          </c:val>
        </c:ser>
        <c:ser>
          <c:idx val="1"/>
          <c:order val="1"/>
          <c:tx>
            <c:strRef>
              <c:f>prevalence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Sheet1!$L$16:$L$18</c:f>
              <c:numCache>
                <c:formatCode>General</c:formatCode>
                <c:ptCount val="3"/>
                <c:pt idx="0">
                  <c:v>0.118449389806174</c:v>
                </c:pt>
                <c:pt idx="1">
                  <c:v>0.453697056712132</c:v>
                </c:pt>
                <c:pt idx="2">
                  <c:v>0.427853553481694</c:v>
                </c:pt>
              </c:numCache>
            </c:numRef>
          </c:val>
        </c:ser>
        <c:gapWidth val="100"/>
        <c:overlap val="0"/>
        <c:axId val="53904902"/>
        <c:axId val="74952784"/>
      </c:barChart>
      <c:catAx>
        <c:axId val="53904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52784"/>
        <c:crosses val="autoZero"/>
        <c:auto val="1"/>
        <c:lblAlgn val="ctr"/>
        <c:lblOffset val="100"/>
        <c:noMultiLvlLbl val="0"/>
      </c:catAx>
      <c:valAx>
        <c:axId val="74952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0490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638280</xdr:colOff>
      <xdr:row>31</xdr:row>
      <xdr:rowOff>104760</xdr:rowOff>
    </xdr:from>
    <xdr:to>
      <xdr:col>10</xdr:col>
      <xdr:colOff>545760</xdr:colOff>
      <xdr:row>59</xdr:row>
      <xdr:rowOff>72720</xdr:rowOff>
    </xdr:to>
    <xdr:graphicFrame>
      <xdr:nvGraphicFramePr>
        <xdr:cNvPr id="0" name="kñ-.k,"/>
        <xdr:cNvGraphicFramePr/>
      </xdr:nvGraphicFramePr>
      <xdr:xfrm>
        <a:off x="638280" y="5144040"/>
        <a:ext cx="8035200" cy="45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784800</xdr:colOff>
      <xdr:row>60</xdr:row>
      <xdr:rowOff>7200</xdr:rowOff>
    </xdr:from>
    <xdr:to>
      <xdr:col>10</xdr:col>
      <xdr:colOff>456120</xdr:colOff>
      <xdr:row>87</xdr:row>
      <xdr:rowOff>5040</xdr:rowOff>
    </xdr:to>
    <xdr:graphicFrame>
      <xdr:nvGraphicFramePr>
        <xdr:cNvPr id="1" name=""/>
        <xdr:cNvGraphicFramePr/>
      </xdr:nvGraphicFramePr>
      <xdr:xfrm>
        <a:off x="784800" y="9760680"/>
        <a:ext cx="7799040" cy="438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 t="s">
        <v>4</v>
      </c>
      <c r="H1" s="0" t="s">
        <v>2</v>
      </c>
    </row>
    <row r="2" customFormat="false" ht="12.8" hidden="false" customHeight="false" outlineLevel="0" collapsed="false">
      <c r="A2" s="0" t="s">
        <v>5</v>
      </c>
      <c r="B2" s="0" t="n">
        <v>1790229</v>
      </c>
      <c r="C2" s="0" t="n">
        <f aca="false">B2/SUM($B$2:$B$10)</f>
        <v>0.176375399429326</v>
      </c>
      <c r="D2" s="1" t="n">
        <v>0.000165</v>
      </c>
      <c r="E2" s="0" t="n">
        <f aca="false">C2*D2</f>
        <v>2.91019409058388E-005</v>
      </c>
      <c r="G2" s="0" t="n">
        <f aca="false">53.3/100000</f>
        <v>0.000533</v>
      </c>
      <c r="H2" s="2" t="n">
        <f aca="false">D2</f>
        <v>0.000165</v>
      </c>
    </row>
    <row r="3" customFormat="false" ht="12.8" hidden="false" customHeight="false" outlineLevel="0" collapsed="false">
      <c r="A3" s="0" t="s">
        <v>6</v>
      </c>
      <c r="B3" s="0" t="n">
        <v>1702474</v>
      </c>
      <c r="C3" s="3" t="n">
        <f aca="false">B3/SUM($B$2:$B$10)</f>
        <v>0.167729676911748</v>
      </c>
      <c r="D3" s="4" t="n">
        <v>0.000632</v>
      </c>
      <c r="E3" s="3" t="n">
        <f aca="false">C3*D3</f>
        <v>0.000106005155808225</v>
      </c>
      <c r="G3" s="0" t="n">
        <f aca="false">68.1/100000</f>
        <v>0.000681</v>
      </c>
      <c r="H3" s="2" t="n">
        <f aca="false">D3</f>
        <v>0.000632</v>
      </c>
    </row>
    <row r="4" customFormat="false" ht="12.8" hidden="false" customHeight="false" outlineLevel="0" collapsed="false">
      <c r="A4" s="0" t="s">
        <v>7</v>
      </c>
      <c r="B4" s="0" t="n">
        <v>1462902</v>
      </c>
      <c r="C4" s="3" t="n">
        <f aca="false">B4/SUM($B$2:$B$10)</f>
        <v>0.144126770695794</v>
      </c>
      <c r="D4" s="4" t="n">
        <v>0.000632</v>
      </c>
      <c r="E4" s="3" t="n">
        <f aca="false">C4*D4</f>
        <v>9.10881190797416E-005</v>
      </c>
      <c r="G4" s="3" t="n">
        <f aca="false">68.1/100000</f>
        <v>0.000681</v>
      </c>
      <c r="H4" s="2" t="n">
        <f aca="false">D4</f>
        <v>0.000632</v>
      </c>
    </row>
    <row r="5" customFormat="false" ht="12.8" hidden="false" customHeight="false" outlineLevel="0" collapsed="false">
      <c r="A5" s="0" t="s">
        <v>8</v>
      </c>
      <c r="B5" s="0" t="n">
        <v>1233249</v>
      </c>
      <c r="C5" s="3" t="n">
        <f aca="false">B5/SUM($B$2:$B$10)</f>
        <v>0.121501095653582</v>
      </c>
      <c r="D5" s="4" t="n">
        <v>0.000632</v>
      </c>
      <c r="E5" s="3" t="n">
        <f aca="false">C5*D5</f>
        <v>7.6788692453064E-005</v>
      </c>
      <c r="G5" s="3" t="n">
        <f aca="false">68.1/100000</f>
        <v>0.000681</v>
      </c>
      <c r="H5" s="2" t="n">
        <f aca="false">D5</f>
        <v>0.000632</v>
      </c>
    </row>
    <row r="6" customFormat="false" ht="12.8" hidden="false" customHeight="false" outlineLevel="0" collapsed="false">
      <c r="A6" s="0" t="s">
        <v>9</v>
      </c>
      <c r="B6" s="0" t="n">
        <v>1167409</v>
      </c>
      <c r="C6" s="3" t="n">
        <f aca="false">B6/SUM($B$2:$B$10)</f>
        <v>0.115014463888357</v>
      </c>
      <c r="D6" s="4" t="n">
        <f aca="false">59.6/100000</f>
        <v>0.000596</v>
      </c>
      <c r="E6" s="3" t="n">
        <f aca="false">C6*D6</f>
        <v>6.8548620477461E-005</v>
      </c>
      <c r="G6" s="0" t="n">
        <f aca="false">67.7/100000</f>
        <v>0.000677</v>
      </c>
      <c r="H6" s="2" t="n">
        <f aca="false">D6</f>
        <v>0.000596</v>
      </c>
    </row>
    <row r="7" customFormat="false" ht="12.8" hidden="false" customHeight="false" outlineLevel="0" collapsed="false">
      <c r="A7" s="0" t="s">
        <v>10</v>
      </c>
      <c r="B7" s="0" t="n">
        <v>970866</v>
      </c>
      <c r="C7" s="3" t="n">
        <f aca="false">B7/SUM($B$2:$B$10)</f>
        <v>0.0956508237450919</v>
      </c>
      <c r="D7" s="4" t="n">
        <f aca="false">59.6/100000</f>
        <v>0.000596</v>
      </c>
      <c r="E7" s="3" t="n">
        <f aca="false">C7*D7</f>
        <v>5.70078909520748E-005</v>
      </c>
      <c r="G7" s="3" t="n">
        <f aca="false">67.7/100000</f>
        <v>0.000677</v>
      </c>
      <c r="H7" s="2" t="n">
        <f aca="false">D7</f>
        <v>0.000596</v>
      </c>
    </row>
    <row r="8" customFormat="false" ht="12.8" hidden="false" customHeight="false" outlineLevel="0" collapsed="false">
      <c r="A8" s="0" t="s">
        <v>11</v>
      </c>
      <c r="B8" s="0" t="n">
        <v>758672</v>
      </c>
      <c r="C8" s="3" t="n">
        <f aca="false">B8/SUM($B$2:$B$10)</f>
        <v>0.0747452292616451</v>
      </c>
      <c r="D8" s="4" t="n">
        <f aca="false">59.6/100000</f>
        <v>0.000596</v>
      </c>
      <c r="E8" s="3" t="n">
        <f aca="false">C8*D8</f>
        <v>4.45481566399405E-005</v>
      </c>
      <c r="G8" s="3" t="n">
        <f aca="false">67.7/100000</f>
        <v>0.000677</v>
      </c>
      <c r="H8" s="2" t="n">
        <f aca="false">D8</f>
        <v>0.000596</v>
      </c>
    </row>
    <row r="9" customFormat="false" ht="12.8" hidden="false" customHeight="false" outlineLevel="0" collapsed="false">
      <c r="A9" s="0" t="s">
        <v>12</v>
      </c>
      <c r="B9" s="0" t="n">
        <v>657830</v>
      </c>
      <c r="C9" s="3" t="n">
        <f aca="false">B9/SUM($B$2:$B$10)</f>
        <v>0.0648101606032489</v>
      </c>
      <c r="D9" s="4" t="n">
        <f aca="false">59.6/100000</f>
        <v>0.000596</v>
      </c>
      <c r="E9" s="3" t="n">
        <f aca="false">C9*D9</f>
        <v>3.86268557195363E-005</v>
      </c>
      <c r="G9" s="3" t="n">
        <f aca="false">67.7/100000</f>
        <v>0.000677</v>
      </c>
      <c r="H9" s="2" t="n">
        <f aca="false">D9</f>
        <v>0.000596</v>
      </c>
    </row>
    <row r="10" customFormat="false" ht="12.8" hidden="false" customHeight="false" outlineLevel="0" collapsed="false">
      <c r="A10" s="5" t="s">
        <v>13</v>
      </c>
      <c r="B10" s="0" t="n">
        <v>406475</v>
      </c>
      <c r="C10" s="3" t="n">
        <f aca="false">B10/SUM($B$2:$B$10)</f>
        <v>0.0400463798112059</v>
      </c>
      <c r="D10" s="4" t="n">
        <f aca="false">59.6/100000</f>
        <v>0.000596</v>
      </c>
      <c r="E10" s="3" t="n">
        <f aca="false">C10*D10</f>
        <v>2.38676423674787E-005</v>
      </c>
      <c r="G10" s="3" t="n">
        <f aca="false">67.7/100000</f>
        <v>0.000677</v>
      </c>
      <c r="H10" s="2" t="n">
        <f aca="false">D10</f>
        <v>0.000596</v>
      </c>
    </row>
    <row r="12" customFormat="false" ht="12.8" hidden="false" customHeight="false" outlineLevel="0" collapsed="false">
      <c r="D12" s="0" t="s">
        <v>14</v>
      </c>
      <c r="E12" s="0" t="n">
        <f aca="false">SUM(E2:E10)</f>
        <v>0.000535583074403361</v>
      </c>
    </row>
    <row r="13" customFormat="false" ht="12.8" hidden="false" customHeight="false" outlineLevel="0" collapsed="false">
      <c r="D13" s="0" t="s">
        <v>15</v>
      </c>
      <c r="E13" s="0" t="n">
        <v>0.09</v>
      </c>
    </row>
    <row r="15" customFormat="false" ht="12.8" hidden="false" customHeight="false" outlineLevel="0" collapsed="false">
      <c r="D15" s="0" t="s">
        <v>16</v>
      </c>
      <c r="E15" s="0" t="n">
        <f aca="false">E13/E12</f>
        <v>168.041157947831</v>
      </c>
    </row>
    <row r="16" customFormat="false" ht="12.8" hidden="false" customHeight="false" outlineLevel="0" collapsed="false">
      <c r="G16" s="0" t="s">
        <v>5</v>
      </c>
      <c r="H16" s="3" t="n">
        <v>53.3</v>
      </c>
      <c r="I16" s="2" t="n">
        <v>16.5</v>
      </c>
      <c r="K16" s="0" t="n">
        <f aca="false">H16/SUM($H$16:$H$18)</f>
        <v>0.2818614489688</v>
      </c>
      <c r="L16" s="3" t="n">
        <f aca="false">I16/SUM($I$16:$I$18)</f>
        <v>0.118449389806174</v>
      </c>
    </row>
    <row r="17" customFormat="false" ht="12.8" hidden="false" customHeight="false" outlineLevel="0" collapsed="false">
      <c r="G17" s="0" t="s">
        <v>17</v>
      </c>
      <c r="H17" s="3" t="n">
        <v>68.1</v>
      </c>
      <c r="I17" s="2" t="n">
        <v>63.2</v>
      </c>
      <c r="K17" s="3" t="n">
        <f aca="false">H17/SUM($H$16:$H$18)</f>
        <v>0.360126916975145</v>
      </c>
      <c r="L17" s="3" t="n">
        <f aca="false">I17/SUM($I$16:$I$18)</f>
        <v>0.453697056712132</v>
      </c>
    </row>
    <row r="18" customFormat="false" ht="12.8" hidden="false" customHeight="false" outlineLevel="0" collapsed="false">
      <c r="A18" s="0" t="s">
        <v>18</v>
      </c>
      <c r="G18" s="5" t="s">
        <v>19</v>
      </c>
      <c r="H18" s="3" t="n">
        <v>67.7</v>
      </c>
      <c r="I18" s="2" t="n">
        <v>59.6</v>
      </c>
      <c r="K18" s="3" t="n">
        <f aca="false">H18/SUM($H$16:$H$18)</f>
        <v>0.358011634056055</v>
      </c>
      <c r="L18" s="3" t="n">
        <f aca="false">I18/SUM($I$16:$I$18)</f>
        <v>0.427853553481694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H20" s="3" t="n">
        <f aca="false">H16*100000</f>
        <v>5330000</v>
      </c>
      <c r="I20" s="3" t="n">
        <f aca="false">I16*100000</f>
        <v>1650000</v>
      </c>
    </row>
    <row r="21" customFormat="false" ht="12.8" hidden="false" customHeight="false" outlineLevel="0" collapsed="false">
      <c r="H21" s="3" t="n">
        <f aca="false">H17*100000</f>
        <v>6810000</v>
      </c>
      <c r="I21" s="3" t="n">
        <f aca="false">I17*100000</f>
        <v>6320000</v>
      </c>
    </row>
    <row r="22" customFormat="false" ht="12.8" hidden="false" customHeight="false" outlineLevel="0" collapsed="false">
      <c r="H22" s="3" t="n">
        <f aca="false">H18*100000</f>
        <v>6770000</v>
      </c>
      <c r="I22" s="3" t="n">
        <f aca="false">I18*100000</f>
        <v>5960000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2020-10-22T12:35:25Z</dcterms:created>
  <dc:creator>David Gómez</dc:creator>
  <dc:description/>
  <dc:language>en-US</dc:language>
  <cp:lastModifiedBy>David Gómez</cp:lastModifiedBy>
  <dcterms:modified xsi:type="dcterms:W3CDTF">2020-10-22T14:35:01Z</dcterms:modified>
  <cp:revision>4</cp:revision>
  <dc:subject/>
  <dc:title/>
</cp:coreProperties>
</file>